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queryTables/queryTable10.xml" ContentType="application/vnd.openxmlformats-officedocument.spreadsheetml.queryTable+xml"/>
  <Override PartName="/xl/tables/table19.xml" ContentType="application/vnd.openxmlformats-officedocument.spreadsheetml.table+xml"/>
  <Override PartName="/xl/queryTables/queryTable11.xml" ContentType="application/vnd.openxmlformats-officedocument.spreadsheetml.queryTable+xml"/>
  <Override PartName="/xl/tables/table20.xml" ContentType="application/vnd.openxmlformats-officedocument.spreadsheetml.table+xml"/>
  <Override PartName="/xl/queryTables/queryTable12.xml" ContentType="application/vnd.openxmlformats-officedocument.spreadsheetml.queryTable+xml"/>
  <Override PartName="/xl/tables/table21.xml" ContentType="application/vnd.openxmlformats-officedocument.spreadsheetml.table+xml"/>
  <Override PartName="/xl/queryTables/queryTable13.xml" ContentType="application/vnd.openxmlformats-officedocument.spreadsheetml.queryTable+xml"/>
  <Override PartName="/xl/tables/table22.xml" ContentType="application/vnd.openxmlformats-officedocument.spreadsheetml.table+xml"/>
  <Override PartName="/xl/queryTables/queryTable14.xml" ContentType="application/vnd.openxmlformats-officedocument.spreadsheetml.queryTable+xml"/>
  <Override PartName="/xl/tables/table23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CAEAFF16-299D-45A8-BBFB-63E43FD1B597}" xr6:coauthVersionLast="47" xr6:coauthVersionMax="47" xr10:uidLastSave="{00000000-0000-0000-0000-000000000000}"/>
  <bookViews>
    <workbookView xWindow="-108" yWindow="-108" windowWidth="23256" windowHeight="12576" firstSheet="8" activeTab="13" xr2:uid="{00000000-000D-0000-FFFF-FFFF00000000}"/>
  </bookViews>
  <sheets>
    <sheet name="Overview train" sheetId="1" r:id="rId1"/>
    <sheet name="Overview test" sheetId="14" r:id="rId2"/>
    <sheet name="Lipid arc DICEs" sheetId="3" r:id="rId3"/>
    <sheet name="Calcium arc DICEs" sheetId="2" r:id="rId4"/>
    <sheet name="Model 1 train" sheetId="4" r:id="rId5"/>
    <sheet name="Model 1 test" sheetId="9" r:id="rId6"/>
    <sheet name="Model 2 train" sheetId="6" r:id="rId7"/>
    <sheet name="Model 2 test" sheetId="10" r:id="rId8"/>
    <sheet name="Model 3 train" sheetId="7" r:id="rId9"/>
    <sheet name="Model 3 test" sheetId="12" r:id="rId10"/>
    <sheet name="Model 4 train" sheetId="8" r:id="rId11"/>
    <sheet name="Model 4 test" sheetId="13" r:id="rId12"/>
    <sheet name="Model 5 train" sheetId="20" r:id="rId13"/>
    <sheet name="Model 5 test" sheetId="16" r:id="rId14"/>
  </sheets>
  <definedNames>
    <definedName name="ExternalData_1" localSheetId="5" hidden="1">'Model 1 test'!$A$4:$N$166</definedName>
    <definedName name="ExternalData_1" localSheetId="4" hidden="1">'Model 1 train'!$A$1:$N$784</definedName>
    <definedName name="ExternalData_1" localSheetId="6" hidden="1">'Model 2 train'!$A$1:$N$1216</definedName>
    <definedName name="ExternalData_1" localSheetId="8" hidden="1">'Model 3 train'!$A$1:$N$1650</definedName>
    <definedName name="ExternalData_1" localSheetId="10" hidden="1">'Model 4 train'!$A$1:$N$1847</definedName>
    <definedName name="ExternalData_1" localSheetId="13" hidden="1">'Model 5 test'!$A$4:$N$166</definedName>
    <definedName name="ExternalData_1" localSheetId="12" hidden="1">'Model 5 train'!$A$1:$N$1847</definedName>
    <definedName name="ExternalData_2" localSheetId="5" hidden="1">'Model 1 test'!$A$172:$M$186</definedName>
    <definedName name="ExternalData_2" localSheetId="7" hidden="1">'Model 2 test'!$A$4:$N$166</definedName>
    <definedName name="ExternalData_3" localSheetId="7" hidden="1">'Model 2 test'!$A$172:$M$186</definedName>
    <definedName name="ExternalData_3" localSheetId="9" hidden="1">'Model 3 test'!$A$4:$N$166</definedName>
    <definedName name="ExternalData_3" localSheetId="13" hidden="1">'Model 5 test'!$A$172:$M$186</definedName>
    <definedName name="ExternalData_4" localSheetId="9" hidden="1">'Model 3 test'!$A$172:$M$186</definedName>
    <definedName name="ExternalData_4" localSheetId="11" hidden="1">'Model 4 test'!$A$4:$N$166</definedName>
    <definedName name="ExternalData_5" localSheetId="11" hidden="1">'Model 4 test'!$A$172:$M$186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4" l="1"/>
  <c r="F11" i="14"/>
  <c r="G11" i="14"/>
  <c r="H11" i="14"/>
  <c r="I11" i="14"/>
  <c r="J11" i="14"/>
  <c r="K11" i="14"/>
  <c r="L11" i="14"/>
  <c r="M11" i="14"/>
  <c r="N11" i="14"/>
  <c r="O11" i="14"/>
  <c r="D11" i="14"/>
  <c r="E6" i="1"/>
  <c r="F6" i="1"/>
  <c r="G6" i="1"/>
  <c r="H6" i="1"/>
  <c r="I6" i="1"/>
  <c r="J6" i="1"/>
  <c r="K6" i="1"/>
  <c r="L6" i="1"/>
  <c r="M6" i="1"/>
  <c r="N6" i="1"/>
  <c r="O6" i="1"/>
  <c r="D6" i="1"/>
  <c r="D8" i="2" l="1"/>
  <c r="D8" i="3"/>
  <c r="C8" i="3"/>
  <c r="C8" i="2"/>
  <c r="E10" i="14"/>
  <c r="F10" i="14"/>
  <c r="G10" i="14"/>
  <c r="H10" i="14"/>
  <c r="I10" i="14"/>
  <c r="J10" i="14"/>
  <c r="K10" i="14"/>
  <c r="L10" i="14"/>
  <c r="M10" i="14"/>
  <c r="N10" i="14"/>
  <c r="O10" i="14"/>
  <c r="D10" i="14"/>
  <c r="E9" i="14"/>
  <c r="F9" i="14"/>
  <c r="G9" i="14"/>
  <c r="H9" i="14"/>
  <c r="I9" i="14"/>
  <c r="J9" i="14"/>
  <c r="K9" i="14"/>
  <c r="L9" i="14"/>
  <c r="M9" i="14"/>
  <c r="N9" i="14"/>
  <c r="O9" i="14"/>
  <c r="D9" i="14"/>
  <c r="C7" i="2"/>
  <c r="D7" i="2"/>
  <c r="D7" i="3"/>
  <c r="C7" i="3"/>
  <c r="E7" i="14"/>
  <c r="F7" i="14"/>
  <c r="G7" i="14"/>
  <c r="H7" i="14"/>
  <c r="I7" i="14"/>
  <c r="J7" i="14"/>
  <c r="K7" i="14"/>
  <c r="L7" i="14"/>
  <c r="M7" i="14"/>
  <c r="N7" i="14"/>
  <c r="O7" i="14"/>
  <c r="E5" i="14"/>
  <c r="F5" i="14"/>
  <c r="G5" i="14"/>
  <c r="H5" i="14"/>
  <c r="I5" i="14"/>
  <c r="J5" i="14"/>
  <c r="K5" i="14"/>
  <c r="L5" i="14"/>
  <c r="M5" i="14"/>
  <c r="N5" i="14"/>
  <c r="O5" i="14"/>
  <c r="D7" i="14"/>
  <c r="D5" i="14"/>
  <c r="E3" i="14"/>
  <c r="F3" i="14"/>
  <c r="G3" i="14"/>
  <c r="H3" i="14"/>
  <c r="I3" i="14"/>
  <c r="J3" i="14"/>
  <c r="K3" i="14"/>
  <c r="L3" i="14"/>
  <c r="M3" i="14"/>
  <c r="N3" i="14"/>
  <c r="O3" i="14"/>
  <c r="D3" i="14"/>
  <c r="E8" i="14" l="1"/>
  <c r="F8" i="14"/>
  <c r="G8" i="14"/>
  <c r="H8" i="14"/>
  <c r="I8" i="14"/>
  <c r="J8" i="14"/>
  <c r="K8" i="14"/>
  <c r="L8" i="14"/>
  <c r="M8" i="14"/>
  <c r="N8" i="14"/>
  <c r="O8" i="14"/>
  <c r="D8" i="14"/>
  <c r="E6" i="14"/>
  <c r="F6" i="14"/>
  <c r="G6" i="14"/>
  <c r="H6" i="14"/>
  <c r="I6" i="14"/>
  <c r="J6" i="14"/>
  <c r="K6" i="14"/>
  <c r="L6" i="14"/>
  <c r="M6" i="14"/>
  <c r="N6" i="14"/>
  <c r="O6" i="14"/>
  <c r="D6" i="14"/>
  <c r="D4" i="14"/>
  <c r="E4" i="14"/>
  <c r="F4" i="14"/>
  <c r="G4" i="14"/>
  <c r="H4" i="14"/>
  <c r="I4" i="14"/>
  <c r="J4" i="14"/>
  <c r="K4" i="14"/>
  <c r="L4" i="14"/>
  <c r="M4" i="14"/>
  <c r="N4" i="14"/>
  <c r="O4" i="14"/>
  <c r="E2" i="14"/>
  <c r="F2" i="14"/>
  <c r="G2" i="14"/>
  <c r="H2" i="14"/>
  <c r="I2" i="14"/>
  <c r="J2" i="14"/>
  <c r="K2" i="14"/>
  <c r="L2" i="14"/>
  <c r="M2" i="14"/>
  <c r="N2" i="14"/>
  <c r="O2" i="14"/>
  <c r="D2" i="14"/>
  <c r="E5" i="1"/>
  <c r="F5" i="1"/>
  <c r="G5" i="1"/>
  <c r="H5" i="1"/>
  <c r="I5" i="1"/>
  <c r="J5" i="1"/>
  <c r="K5" i="1"/>
  <c r="L5" i="1"/>
  <c r="M5" i="1"/>
  <c r="N5" i="1"/>
  <c r="O5" i="1"/>
  <c r="D5" i="1"/>
  <c r="E4" i="1"/>
  <c r="F4" i="1"/>
  <c r="G4" i="1"/>
  <c r="H4" i="1"/>
  <c r="I4" i="1"/>
  <c r="J4" i="1"/>
  <c r="K4" i="1"/>
  <c r="L4" i="1"/>
  <c r="M4" i="1"/>
  <c r="N4" i="1"/>
  <c r="O4" i="1"/>
  <c r="D4" i="1"/>
  <c r="E3" i="1"/>
  <c r="F3" i="1"/>
  <c r="G3" i="1"/>
  <c r="H3" i="1"/>
  <c r="I3" i="1"/>
  <c r="J3" i="1"/>
  <c r="K3" i="1"/>
  <c r="L3" i="1"/>
  <c r="M3" i="1"/>
  <c r="N3" i="1"/>
  <c r="O3" i="1"/>
  <c r="D3" i="1"/>
  <c r="E2" i="1" l="1"/>
  <c r="F2" i="1"/>
  <c r="G2" i="1"/>
  <c r="H2" i="1"/>
  <c r="I2" i="1"/>
  <c r="J2" i="1"/>
  <c r="K2" i="1"/>
  <c r="L2" i="1"/>
  <c r="M2" i="1"/>
  <c r="N2" i="1"/>
  <c r="O2" i="1"/>
  <c r="D2" i="1"/>
  <c r="D6" i="3"/>
  <c r="C6" i="3"/>
  <c r="D5" i="3"/>
  <c r="C5" i="3"/>
  <c r="D4" i="3"/>
  <c r="C4" i="3"/>
  <c r="D6" i="2"/>
  <c r="C6" i="2"/>
  <c r="D5" i="2"/>
  <c r="C5" i="2"/>
  <c r="D4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2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3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4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5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6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7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8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9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10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11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12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13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14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15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16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17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18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19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20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21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</connections>
</file>

<file path=xl/sharedStrings.xml><?xml version="1.0" encoding="utf-8"?>
<sst xmlns="http://schemas.openxmlformats.org/spreadsheetml/2006/main" count="63334" uniqueCount="458">
  <si>
    <t>Name</t>
  </si>
  <si>
    <t>Frame level</t>
  </si>
  <si>
    <t>Pullback level</t>
  </si>
  <si>
    <t>pullback</t>
  </si>
  <si>
    <t>frame</t>
  </si>
  <si>
    <t>NLD-AMPH-0005</t>
  </si>
  <si>
    <t>0</t>
  </si>
  <si>
    <t>40</t>
  </si>
  <si>
    <t>80</t>
  </si>
  <si>
    <t>Model 1</t>
  </si>
  <si>
    <t>Model 2</t>
  </si>
  <si>
    <t>Model 3</t>
  </si>
  <si>
    <t>120</t>
  </si>
  <si>
    <t>160</t>
  </si>
  <si>
    <t>NLD-AMPH-0011</t>
  </si>
  <si>
    <t>200</t>
  </si>
  <si>
    <t>NLD-AMPH-0051-LAD</t>
  </si>
  <si>
    <t>240</t>
  </si>
  <si>
    <t>NLD-AMPH-0054</t>
  </si>
  <si>
    <t>268</t>
  </si>
  <si>
    <t>NLD-HMC-0008</t>
  </si>
  <si>
    <t>280</t>
  </si>
  <si>
    <t>NLD-ISALA-0057</t>
  </si>
  <si>
    <t>320</t>
  </si>
  <si>
    <t>NLD-ISALA-0062</t>
  </si>
  <si>
    <t>360</t>
  </si>
  <si>
    <t>NLD-ISALA-0065-LAD</t>
  </si>
  <si>
    <t>400</t>
  </si>
  <si>
    <t>NLD-ISALA-0065-MO1</t>
  </si>
  <si>
    <t>440</t>
  </si>
  <si>
    <t>NLD-ISALA-0073</t>
  </si>
  <si>
    <t>449</t>
  </si>
  <si>
    <t>NLD-ISALA-0087</t>
  </si>
  <si>
    <t>480</t>
  </si>
  <si>
    <t>NLD-ISALA-0089</t>
  </si>
  <si>
    <t>520</t>
  </si>
  <si>
    <t>NLD-ISALA-0093</t>
  </si>
  <si>
    <t>NLD-ISALA-0097</t>
  </si>
  <si>
    <t>192</t>
  </si>
  <si>
    <t>46</t>
  </si>
  <si>
    <t>90</t>
  </si>
  <si>
    <t>185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</si>
  <si>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</si>
  <si>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</si>
  <si>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</si>
  <si>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</si>
  <si>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</si>
  <si>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</si>
  <si>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</si>
  <si>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</si>
  <si>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</si>
  <si>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</si>
  <si>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</si>
  <si>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</si>
  <si>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</si>
  <si>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</si>
  <si>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32</t>
  </si>
  <si>
    <t>112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</si>
  <si>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</si>
  <si>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</si>
  <si>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</si>
  <si>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</si>
  <si>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</si>
  <si>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</si>
  <si>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</si>
  <si>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</si>
  <si>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</si>
  <si>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</si>
  <si>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</si>
  <si>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</si>
  <si>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</si>
  <si>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</si>
  <si>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</si>
  <si>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</si>
  <si>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NLD-HMC-0009-RCAd</t>
  </si>
  <si>
    <t>NLD-RADB-0097</t>
  </si>
  <si>
    <t>NLD-RADB-0094-LAD</t>
  </si>
  <si>
    <t>NLD-AMPH-0007</t>
  </si>
  <si>
    <t>NLD-ISALA-0090</t>
  </si>
  <si>
    <t>NLD-RADB-0085</t>
  </si>
  <si>
    <t>NLD-AMPH-0076</t>
  </si>
  <si>
    <t>NLD-RADB-0088-RCx</t>
  </si>
  <si>
    <t>404</t>
  </si>
  <si>
    <t>NLD-AMPH-0029</t>
  </si>
  <si>
    <t>NLD-AMPH-0003</t>
  </si>
  <si>
    <t>NLD-ISALA-0008</t>
  </si>
  <si>
    <t>NLD-AMPH-0069</t>
  </si>
  <si>
    <t>132</t>
  </si>
  <si>
    <t>NLD-RADB-0095</t>
  </si>
  <si>
    <t>NLD-RADB-0084-MO2</t>
  </si>
  <si>
    <t>NLD-AMPH-0012</t>
  </si>
  <si>
    <t>315</t>
  </si>
  <si>
    <t>NLD-AMPH-0066</t>
  </si>
  <si>
    <t>221</t>
  </si>
  <si>
    <t>NLD-AMPH-0059</t>
  </si>
  <si>
    <t>NLD-AMPH-0061</t>
  </si>
  <si>
    <t>205</t>
  </si>
  <si>
    <t>EST-NEMC-0027-RCA</t>
  </si>
  <si>
    <t>NLD-RADB-0090</t>
  </si>
  <si>
    <t>NLD-ISALA-0085</t>
  </si>
  <si>
    <t>NLD-ISALA-0092</t>
  </si>
  <si>
    <t>170</t>
  </si>
  <si>
    <t>NLD-AMPH-0017-LAD</t>
  </si>
  <si>
    <t>NLD-HMC-0009-RCAp</t>
  </si>
  <si>
    <t>NLD-ISALA-0095-RCx</t>
  </si>
  <si>
    <t>151</t>
  </si>
  <si>
    <t>NLD-RADB-0094-RCA</t>
  </si>
  <si>
    <t>NLD-AMPH-0045-RCA</t>
  </si>
  <si>
    <t>NLD-RADB-0086</t>
  </si>
  <si>
    <t>179</t>
  </si>
  <si>
    <t>NLD-ISALA-0081-RCA</t>
  </si>
  <si>
    <t>NLD-AMPH-0073</t>
  </si>
  <si>
    <t>NLD-AMPH-0013</t>
  </si>
  <si>
    <t>NLD-ISALA-0079</t>
  </si>
  <si>
    <t>228</t>
  </si>
  <si>
    <t>NLD-RADB-0084-MO1</t>
  </si>
  <si>
    <t>NLD-ISALA-0086</t>
  </si>
  <si>
    <t>66</t>
  </si>
  <si>
    <t>140</t>
  </si>
  <si>
    <t>NLD-ISALA-0081-LAD</t>
  </si>
  <si>
    <t>31</t>
  </si>
  <si>
    <t>NLD-AMPH-0075</t>
  </si>
  <si>
    <t>NLD-RADB-0091</t>
  </si>
  <si>
    <t>NLD-ISALA-0006</t>
  </si>
  <si>
    <t>EST-NEMC-0027-RCx</t>
  </si>
  <si>
    <t>436</t>
  </si>
  <si>
    <t>NLD-ISALA-0084</t>
  </si>
  <si>
    <t>109</t>
  </si>
  <si>
    <t>453</t>
  </si>
  <si>
    <t>NLD-HMC-0002-RCA</t>
  </si>
  <si>
    <t>NLD-AMPH-0068</t>
  </si>
  <si>
    <t>NLD-ISALA-0082</t>
  </si>
  <si>
    <t>420</t>
  </si>
  <si>
    <t>250</t>
  </si>
  <si>
    <t>NLD-AMPH-0072</t>
  </si>
  <si>
    <t>NLD-RADB-0096</t>
  </si>
  <si>
    <t>NLD-ISALA-0088</t>
  </si>
  <si>
    <t>NLD-HMC-0002-RPL</t>
  </si>
  <si>
    <t>294</t>
  </si>
  <si>
    <t>NLD-ISALA-0058</t>
  </si>
  <si>
    <t>215</t>
  </si>
  <si>
    <t>45</t>
  </si>
  <si>
    <t>169</t>
  </si>
  <si>
    <t>260</t>
  </si>
  <si>
    <t>335</t>
  </si>
  <si>
    <t>238</t>
  </si>
  <si>
    <t>427</t>
  </si>
  <si>
    <t>134</t>
  </si>
  <si>
    <t>NLD-ISALA-0076</t>
  </si>
  <si>
    <t>307</t>
  </si>
  <si>
    <t>NLD-AMPH-0065</t>
  </si>
  <si>
    <t>174</t>
  </si>
  <si>
    <t>NLD-ISALA-0070</t>
  </si>
  <si>
    <t>488</t>
  </si>
  <si>
    <t>129</t>
  </si>
  <si>
    <t>291</t>
  </si>
  <si>
    <t>NLD-ISALA-0095-LAD</t>
  </si>
  <si>
    <t>153</t>
  </si>
  <si>
    <t>NLD-ISALA-0096</t>
  </si>
  <si>
    <t>297</t>
  </si>
  <si>
    <t>183</t>
  </si>
  <si>
    <t>413</t>
  </si>
  <si>
    <t>475</t>
  </si>
  <si>
    <t>465</t>
  </si>
  <si>
    <t>522</t>
  </si>
  <si>
    <t>505</t>
  </si>
  <si>
    <t>19</t>
  </si>
  <si>
    <t>434</t>
  </si>
  <si>
    <t>452</t>
  </si>
  <si>
    <t>264</t>
  </si>
  <si>
    <t>261</t>
  </si>
  <si>
    <t>289</t>
  </si>
  <si>
    <t>409</t>
  </si>
  <si>
    <t>497</t>
  </si>
  <si>
    <t>425</t>
  </si>
  <si>
    <t>337</t>
  </si>
  <si>
    <t>141</t>
  </si>
  <si>
    <t>NLD-AMPH-0062</t>
  </si>
  <si>
    <t>284</t>
  </si>
  <si>
    <t>296</t>
  </si>
  <si>
    <t>467</t>
  </si>
  <si>
    <t>29</t>
  </si>
  <si>
    <t>293</t>
  </si>
  <si>
    <t>91</t>
  </si>
  <si>
    <t>286</t>
  </si>
  <si>
    <t>290</t>
  </si>
  <si>
    <t>343</t>
  </si>
  <si>
    <t>464</t>
  </si>
  <si>
    <t>147</t>
  </si>
  <si>
    <t>330</t>
  </si>
  <si>
    <t>414</t>
  </si>
  <si>
    <t>96</t>
  </si>
  <si>
    <t>35</t>
  </si>
  <si>
    <t>148</t>
  </si>
  <si>
    <t>391</t>
  </si>
  <si>
    <t>59</t>
  </si>
  <si>
    <t>288</t>
  </si>
  <si>
    <t>52</t>
  </si>
  <si>
    <t>255</t>
  </si>
  <si>
    <t>234</t>
  </si>
  <si>
    <t>258</t>
  </si>
  <si>
    <t>302</t>
  </si>
  <si>
    <t>14</t>
  </si>
  <si>
    <t>422</t>
  </si>
  <si>
    <t>473</t>
  </si>
  <si>
    <t>415</t>
  </si>
  <si>
    <t>370</t>
  </si>
  <si>
    <t>458</t>
  </si>
  <si>
    <t>251</t>
  </si>
  <si>
    <t>76</t>
  </si>
  <si>
    <t>412</t>
  </si>
  <si>
    <t>149</t>
  </si>
  <si>
    <t>462</t>
  </si>
  <si>
    <t>437</t>
  </si>
  <si>
    <t>331</t>
  </si>
  <si>
    <t>383</t>
  </si>
  <si>
    <t>270</t>
  </si>
  <si>
    <t>144</t>
  </si>
  <si>
    <t>195</t>
  </si>
  <si>
    <t>68</t>
  </si>
  <si>
    <t>16</t>
  </si>
  <si>
    <t>25</t>
  </si>
  <si>
    <t>6</t>
  </si>
  <si>
    <t>233</t>
  </si>
  <si>
    <t>469</t>
  </si>
  <si>
    <t>269</t>
  </si>
  <si>
    <t>455</t>
  </si>
  <si>
    <t>314</t>
  </si>
  <si>
    <t>501</t>
  </si>
  <si>
    <t>37</t>
  </si>
  <si>
    <t>287</t>
  </si>
  <si>
    <t>230</t>
  </si>
  <si>
    <t>62</t>
  </si>
  <si>
    <t>306</t>
  </si>
  <si>
    <t>58</t>
  </si>
  <si>
    <t>402</t>
  </si>
  <si>
    <t>417</t>
  </si>
  <si>
    <t>375</t>
  </si>
  <si>
    <t>489</t>
  </si>
  <si>
    <t>23</t>
  </si>
  <si>
    <t>180</t>
  </si>
  <si>
    <t>104</t>
  </si>
  <si>
    <t>197</t>
  </si>
  <si>
    <t>146</t>
  </si>
  <si>
    <t>232</t>
  </si>
  <si>
    <t>164</t>
  </si>
  <si>
    <t>172</t>
  </si>
  <si>
    <t>371</t>
  </si>
  <si>
    <t>97</t>
  </si>
  <si>
    <t>43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</si>
  <si>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</si>
  <si>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</si>
  <si>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</si>
  <si>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</si>
  <si>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</si>
  <si>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</si>
  <si>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</si>
  <si>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</si>
  <si>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</si>
  <si>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</si>
  <si>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</si>
  <si>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</si>
  <si>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</si>
  <si>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Runtime (h/fold)</t>
  </si>
  <si>
    <t>nnUNet 2D</t>
  </si>
  <si>
    <t>139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</si>
  <si>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</si>
  <si>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</si>
  <si>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</si>
  <si>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</si>
  <si>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</si>
  <si>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</si>
  <si>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</si>
  <si>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</si>
  <si>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</si>
  <si>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</si>
  <si>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</si>
  <si>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</si>
  <si>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</si>
  <si>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</si>
  <si>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</si>
  <si>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</si>
  <si>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</si>
  <si>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</si>
  <si>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</si>
  <si>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</si>
  <si>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</si>
  <si>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</si>
  <si>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</si>
  <si>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</si>
  <si>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57</t>
  </si>
  <si>
    <t>NLD-RADB-0021-RCx</t>
  </si>
  <si>
    <t>NLD-RADB-0001</t>
  </si>
  <si>
    <t>NLD-AMPH-0048</t>
  </si>
  <si>
    <t>142</t>
  </si>
  <si>
    <t>NLD-RADB-0021-LAD</t>
  </si>
  <si>
    <t>176</t>
  </si>
  <si>
    <t>NLD-RADB-0023</t>
  </si>
  <si>
    <t>184</t>
  </si>
  <si>
    <t>NLD-RADB-0017</t>
  </si>
  <si>
    <t>NLD-RADB-0005</t>
  </si>
  <si>
    <t>506</t>
  </si>
  <si>
    <t>NLD-RADB-0028-AL</t>
  </si>
  <si>
    <t>274</t>
  </si>
  <si>
    <t>175</t>
  </si>
  <si>
    <t>498</t>
  </si>
  <si>
    <t>227</t>
  </si>
  <si>
    <t>273</t>
  </si>
  <si>
    <t>271</t>
  </si>
  <si>
    <t>416</t>
  </si>
  <si>
    <t>493</t>
  </si>
  <si>
    <t>278</t>
  </si>
  <si>
    <t>63</t>
  </si>
  <si>
    <t>389</t>
  </si>
  <si>
    <t>48</t>
  </si>
  <si>
    <t>272</t>
  </si>
  <si>
    <t>111</t>
  </si>
  <si>
    <t>178</t>
  </si>
  <si>
    <t>259</t>
  </si>
  <si>
    <t>263</t>
  </si>
  <si>
    <t>353</t>
  </si>
  <si>
    <t>145</t>
  </si>
  <si>
    <t>463</t>
  </si>
  <si>
    <t>275</t>
  </si>
  <si>
    <t>113</t>
  </si>
  <si>
    <t>470</t>
  </si>
  <si>
    <t>295</t>
  </si>
  <si>
    <t>127</t>
  </si>
  <si>
    <t>26</t>
  </si>
  <si>
    <t>212</t>
  </si>
  <si>
    <t>299</t>
  </si>
  <si>
    <t>167</t>
  </si>
  <si>
    <t>217</t>
  </si>
  <si>
    <t>277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</si>
  <si>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</si>
  <si>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</si>
  <si>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</si>
  <si>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</si>
  <si>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</si>
  <si>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</si>
  <si>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</si>
  <si>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</si>
  <si>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</si>
  <si>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</si>
  <si>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</si>
  <si>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</si>
  <si>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</si>
  <si>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</si>
  <si>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</si>
  <si>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</si>
  <si>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</si>
  <si>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</si>
  <si>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</si>
  <si>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210</t>
  </si>
  <si>
    <t>NLD-RADB-0034-LAD</t>
  </si>
  <si>
    <t>NLD-RADB-0067</t>
  </si>
  <si>
    <t>327</t>
  </si>
  <si>
    <t>NLD-AMPH-0058</t>
  </si>
  <si>
    <t>267</t>
  </si>
  <si>
    <t>NLD-AMPH-0055-MO1</t>
  </si>
  <si>
    <t>NLD-RADB-0033</t>
  </si>
  <si>
    <t>328</t>
  </si>
  <si>
    <t>NLD-RADB-0093</t>
  </si>
  <si>
    <t>NLD-RADB-0032</t>
  </si>
  <si>
    <t>193</t>
  </si>
  <si>
    <t>396</t>
  </si>
  <si>
    <t>133</t>
  </si>
  <si>
    <t>NLD-RADB-0081-RCx</t>
  </si>
  <si>
    <t>218</t>
  </si>
  <si>
    <t>431</t>
  </si>
  <si>
    <t>NLD-RADB-0034-RCx</t>
  </si>
  <si>
    <t>265</t>
  </si>
  <si>
    <t>NLD-RADB-0089</t>
  </si>
  <si>
    <t>311</t>
  </si>
  <si>
    <t>332</t>
  </si>
  <si>
    <t>324</t>
  </si>
  <si>
    <t>373</t>
  </si>
  <si>
    <t>321</t>
  </si>
  <si>
    <t>256</t>
  </si>
  <si>
    <t>340</t>
  </si>
  <si>
    <t>317</t>
  </si>
  <si>
    <t>131</t>
  </si>
  <si>
    <t>394</t>
  </si>
  <si>
    <t>NLD-AMPH-0039-RCx</t>
  </si>
  <si>
    <t>325</t>
  </si>
  <si>
    <t>333</t>
  </si>
  <si>
    <t>309</t>
  </si>
  <si>
    <t>518</t>
  </si>
  <si>
    <t>393</t>
  </si>
  <si>
    <t>181</t>
  </si>
  <si>
    <t>102</t>
  </si>
  <si>
    <t>253</t>
  </si>
  <si>
    <t>401</t>
  </si>
  <si>
    <t>266</t>
  </si>
  <si>
    <t>398</t>
  </si>
  <si>
    <t>323</t>
  </si>
  <si>
    <t>98</t>
  </si>
  <si>
    <t>399</t>
  </si>
  <si>
    <t>342</t>
  </si>
  <si>
    <t>94</t>
  </si>
  <si>
    <t>346</t>
  </si>
  <si>
    <t>378</t>
  </si>
  <si>
    <t>243</t>
  </si>
  <si>
    <t>303</t>
  </si>
  <si>
    <t>336</t>
  </si>
  <si>
    <t>126</t>
  </si>
  <si>
    <t>395</t>
  </si>
  <si>
    <t>220</t>
  </si>
  <si>
    <t>424</t>
  </si>
  <si>
    <t>101</t>
  </si>
  <si>
    <t>235</t>
  </si>
  <si>
    <t>322</t>
  </si>
  <si>
    <t>472</t>
  </si>
  <si>
    <t>128</t>
  </si>
  <si>
    <t>257</t>
  </si>
  <si>
    <t>301</t>
  </si>
  <si>
    <t>84</t>
  </si>
  <si>
    <t>216</t>
  </si>
  <si>
    <t>53</t>
  </si>
  <si>
    <t>397</t>
  </si>
  <si>
    <t>190</t>
  </si>
  <si>
    <t>310</t>
  </si>
  <si>
    <t>NLD-RADB-0058-RCx</t>
  </si>
  <si>
    <t>NLD-RADB-0043</t>
  </si>
  <si>
    <t>211</t>
  </si>
  <si>
    <t>NLD-RADB-0040</t>
  </si>
  <si>
    <t>NLD-RADB-0035</t>
  </si>
  <si>
    <t>386</t>
  </si>
  <si>
    <t>NLD-RADB-0037</t>
  </si>
  <si>
    <t>508</t>
  </si>
  <si>
    <t>NLD-RADB-0049-RCx</t>
  </si>
  <si>
    <t>NLD-RADB-0083-RCx</t>
  </si>
  <si>
    <t>NLD-RADB-0076-RCxd</t>
  </si>
  <si>
    <t>NLD-RADB-0080-MO1</t>
  </si>
  <si>
    <t>NLD-RADB-0092</t>
  </si>
  <si>
    <t>NLD-RADB-0063-RCA</t>
  </si>
  <si>
    <t>347</t>
  </si>
  <si>
    <t>NLD-RADB-0076-RCxp</t>
  </si>
  <si>
    <t>NLD-RADB-0064</t>
  </si>
  <si>
    <t>NLD-RADB-0044-LAD</t>
  </si>
  <si>
    <t>NLD-RADB-0049-LAD</t>
  </si>
  <si>
    <t>136</t>
  </si>
  <si>
    <t>NLD-RADB-0083-LAD</t>
  </si>
  <si>
    <t>517</t>
  </si>
  <si>
    <t>107</t>
  </si>
  <si>
    <t>61</t>
  </si>
  <si>
    <t>222</t>
  </si>
  <si>
    <t>223</t>
  </si>
  <si>
    <t>119</t>
  </si>
  <si>
    <t>262</t>
  </si>
  <si>
    <t>DICE type</t>
  </si>
  <si>
    <t>Per frame</t>
  </si>
  <si>
    <t>Per pullback</t>
  </si>
  <si>
    <t>Model 4</t>
  </si>
  <si>
    <t>Frame-level</t>
  </si>
  <si>
    <t>Pullback-level</t>
  </si>
  <si>
    <t>nnUNet pseudo 3D</t>
  </si>
  <si>
    <t>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</si>
</sst>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07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train'!$D$2:$O$2</c:f>
              <c:numCache>
                <c:formatCode>General</c:formatCode>
                <c:ptCount val="12"/>
                <c:pt idx="0">
                  <c:v>0.97669530373264057</c:v>
                </c:pt>
                <c:pt idx="1">
                  <c:v>0.91906182632660027</c:v>
                </c:pt>
                <c:pt idx="2">
                  <c:v>0.88339324128244201</c:v>
                </c:pt>
                <c:pt idx="3">
                  <c:v>0.49083328480253685</c:v>
                </c:pt>
                <c:pt idx="4">
                  <c:v>0.42599969284665301</c:v>
                </c:pt>
                <c:pt idx="5">
                  <c:v>0.74597948469304198</c:v>
                </c:pt>
                <c:pt idx="6">
                  <c:v>0.98174432950237522</c:v>
                </c:pt>
                <c:pt idx="7">
                  <c:v>0.44079740039132592</c:v>
                </c:pt>
                <c:pt idx="8">
                  <c:v>0.43623073244322808</c:v>
                </c:pt>
                <c:pt idx="9">
                  <c:v>0.32078058007662547</c:v>
                </c:pt>
                <c:pt idx="10">
                  <c:v>6.0515895542151775E-2</c:v>
                </c:pt>
                <c:pt idx="11">
                  <c:v>0.47127714030686818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754-9EE0-36EEE97BE8A9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train'!$D$3:$O$3</c:f>
              <c:numCache>
                <c:formatCode>General</c:formatCode>
                <c:ptCount val="12"/>
                <c:pt idx="0">
                  <c:v>0.9798167477966756</c:v>
                </c:pt>
                <c:pt idx="1">
                  <c:v>0.92459994341221607</c:v>
                </c:pt>
                <c:pt idx="2">
                  <c:v>0.89237149110599467</c:v>
                </c:pt>
                <c:pt idx="3">
                  <c:v>0.51730984394142021</c:v>
                </c:pt>
                <c:pt idx="4">
                  <c:v>0.44669566366153091</c:v>
                </c:pt>
                <c:pt idx="5">
                  <c:v>0.76178091075958276</c:v>
                </c:pt>
                <c:pt idx="6">
                  <c:v>0.98398926809998255</c:v>
                </c:pt>
                <c:pt idx="7">
                  <c:v>0.46116580271637891</c:v>
                </c:pt>
                <c:pt idx="8">
                  <c:v>0.46265449241685608</c:v>
                </c:pt>
                <c:pt idx="9">
                  <c:v>0.32989028599171233</c:v>
                </c:pt>
                <c:pt idx="10">
                  <c:v>4.7047753469771819E-4</c:v>
                </c:pt>
                <c:pt idx="11">
                  <c:v>0.4287019753396259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754-9EE0-36EEE97BE8A9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train'!$D$4:$O$4</c:f>
              <c:numCache>
                <c:formatCode>General</c:formatCode>
                <c:ptCount val="12"/>
                <c:pt idx="0">
                  <c:v>0.98787596081531526</c:v>
                </c:pt>
                <c:pt idx="1">
                  <c:v>0.94697411988403324</c:v>
                </c:pt>
                <c:pt idx="2">
                  <c:v>0.90095176058753379</c:v>
                </c:pt>
                <c:pt idx="3">
                  <c:v>0.56889342391457354</c:v>
                </c:pt>
                <c:pt idx="4">
                  <c:v>0.58932391866058587</c:v>
                </c:pt>
                <c:pt idx="5">
                  <c:v>0.77273208091737766</c:v>
                </c:pt>
                <c:pt idx="6">
                  <c:v>0.99230945792381986</c:v>
                </c:pt>
                <c:pt idx="7">
                  <c:v>0.5330088596564051</c:v>
                </c:pt>
                <c:pt idx="8">
                  <c:v>0.47863091240600852</c:v>
                </c:pt>
                <c:pt idx="9">
                  <c:v>0.37846416664457627</c:v>
                </c:pt>
                <c:pt idx="10">
                  <c:v>0</c:v>
                </c:pt>
                <c:pt idx="11">
                  <c:v>0.54283238090215957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754-9EE0-36EEE97BE8A9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train'!$D$1:$O$1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train'!$D$5:$O$5</c:f>
              <c:numCache>
                <c:formatCode>General</c:formatCode>
                <c:ptCount val="12"/>
                <c:pt idx="0">
                  <c:v>0.98776815142118179</c:v>
                </c:pt>
                <c:pt idx="1">
                  <c:v>0.94646878292356229</c:v>
                </c:pt>
                <c:pt idx="2">
                  <c:v>0.89907793693282134</c:v>
                </c:pt>
                <c:pt idx="3">
                  <c:v>0.57801548013764947</c:v>
                </c:pt>
                <c:pt idx="4">
                  <c:v>0.60439771271867959</c:v>
                </c:pt>
                <c:pt idx="5">
                  <c:v>0.76550968980694778</c:v>
                </c:pt>
                <c:pt idx="6">
                  <c:v>0.99206146839432385</c:v>
                </c:pt>
                <c:pt idx="7">
                  <c:v>0.53555044803142204</c:v>
                </c:pt>
                <c:pt idx="8">
                  <c:v>0.48650131833295224</c:v>
                </c:pt>
                <c:pt idx="9">
                  <c:v>0.39259274442406511</c:v>
                </c:pt>
                <c:pt idx="10">
                  <c:v>0</c:v>
                </c:pt>
                <c:pt idx="11">
                  <c:v>0.5267437449930138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3-4754-9EE0-36EEE97BE8A9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'Overview train'!$D$6:$O$6</c:f>
              <c:numCache>
                <c:formatCode>General</c:formatCode>
                <c:ptCount val="12"/>
                <c:pt idx="0">
                  <c:v>0.98777713820253432</c:v>
                </c:pt>
                <c:pt idx="1">
                  <c:v>0.94763586043813286</c:v>
                </c:pt>
                <c:pt idx="2">
                  <c:v>0.89945892350429379</c:v>
                </c:pt>
                <c:pt idx="3">
                  <c:v>0.5790432870110821</c:v>
                </c:pt>
                <c:pt idx="4">
                  <c:v>0.60354915496392103</c:v>
                </c:pt>
                <c:pt idx="5">
                  <c:v>0.76953882328562906</c:v>
                </c:pt>
                <c:pt idx="6">
                  <c:v>0.99201304385644895</c:v>
                </c:pt>
                <c:pt idx="7">
                  <c:v>0.54588206194187172</c:v>
                </c:pt>
                <c:pt idx="8">
                  <c:v>0.45953610637350284</c:v>
                </c:pt>
                <c:pt idx="9">
                  <c:v>0.38173489594954796</c:v>
                </c:pt>
                <c:pt idx="10">
                  <c:v>0</c:v>
                </c:pt>
                <c:pt idx="11">
                  <c:v>0.55417056845573787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8DD-8388-737F732E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53087"/>
        <c:axId val="957852607"/>
      </c:barChart>
      <c:catAx>
        <c:axId val="9578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2607"/>
        <c:crosses val="autoZero"/>
        <c:auto val="1"/>
        <c:lblAlgn val="ctr"/>
        <c:lblOffset val="100"/>
        <c:noMultiLvlLbl val="0"/>
      </c:catAx>
      <c:valAx>
        <c:axId val="95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0.97629484819042212</c:v>
                </c:pt>
                <c:pt idx="1">
                  <c:v>0.92645243008060918</c:v>
                </c:pt>
                <c:pt idx="2">
                  <c:v>0.86995210858722594</c:v>
                </c:pt>
                <c:pt idx="3">
                  <c:v>0.50019934000119182</c:v>
                </c:pt>
                <c:pt idx="4">
                  <c:v>0.28283452387433528</c:v>
                </c:pt>
                <c:pt idx="5">
                  <c:v>0.7561505652781102</c:v>
                </c:pt>
                <c:pt idx="6">
                  <c:v>0.98817254757616124</c:v>
                </c:pt>
                <c:pt idx="7">
                  <c:v>0.51802003345268333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0.47962839863578671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test'!$D$4:$O$4</c:f>
              <c:numCache>
                <c:formatCode>General</c:formatCode>
                <c:ptCount val="12"/>
                <c:pt idx="0">
                  <c:v>0.97820030539337055</c:v>
                </c:pt>
                <c:pt idx="1">
                  <c:v>0.92640742949596255</c:v>
                </c:pt>
                <c:pt idx="2">
                  <c:v>0.88347498594235441</c:v>
                </c:pt>
                <c:pt idx="3">
                  <c:v>0.59396080575969545</c:v>
                </c:pt>
                <c:pt idx="4">
                  <c:v>0.29171599532742171</c:v>
                </c:pt>
                <c:pt idx="5">
                  <c:v>0.76670810528501399</c:v>
                </c:pt>
                <c:pt idx="6">
                  <c:v>0.98844806448987244</c:v>
                </c:pt>
                <c:pt idx="7">
                  <c:v>0.56420603819217352</c:v>
                </c:pt>
                <c:pt idx="8">
                  <c:v>3.9348710990502037E-2</c:v>
                </c:pt>
                <c:pt idx="9">
                  <c:v>0</c:v>
                </c:pt>
                <c:pt idx="10">
                  <c:v>0</c:v>
                </c:pt>
                <c:pt idx="11">
                  <c:v>0.58719010348542255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0-43B7-A80E-1259784C1CF8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test'!$D$6:$O$6</c:f>
              <c:numCache>
                <c:formatCode>General</c:formatCode>
                <c:ptCount val="12"/>
                <c:pt idx="0">
                  <c:v>0.98119318126171062</c:v>
                </c:pt>
                <c:pt idx="1">
                  <c:v>0.94924942649754462</c:v>
                </c:pt>
                <c:pt idx="2">
                  <c:v>0.89019723977876652</c:v>
                </c:pt>
                <c:pt idx="3">
                  <c:v>0.59588401818976533</c:v>
                </c:pt>
                <c:pt idx="4">
                  <c:v>0.54370077802151029</c:v>
                </c:pt>
                <c:pt idx="5">
                  <c:v>0.78459349468281359</c:v>
                </c:pt>
                <c:pt idx="6">
                  <c:v>0.9886206564863036</c:v>
                </c:pt>
                <c:pt idx="7">
                  <c:v>0.59187684310836164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0.60473145510329951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0-43B7-A80E-1259784C1CF8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test'!$D$8:$O$8</c:f>
              <c:numCache>
                <c:formatCode>General</c:formatCode>
                <c:ptCount val="12"/>
                <c:pt idx="0">
                  <c:v>0.98058058138882975</c:v>
                </c:pt>
                <c:pt idx="1">
                  <c:v>0.95028794620013968</c:v>
                </c:pt>
                <c:pt idx="2">
                  <c:v>0.89247083465019539</c:v>
                </c:pt>
                <c:pt idx="3">
                  <c:v>0.61708994987369581</c:v>
                </c:pt>
                <c:pt idx="4">
                  <c:v>0.53075885199354422</c:v>
                </c:pt>
                <c:pt idx="5">
                  <c:v>0.78675434138421252</c:v>
                </c:pt>
                <c:pt idx="6">
                  <c:v>0.9886549852274904</c:v>
                </c:pt>
                <c:pt idx="7">
                  <c:v>0.54179666965765982</c:v>
                </c:pt>
                <c:pt idx="8">
                  <c:v>0.32369942196531792</c:v>
                </c:pt>
                <c:pt idx="9">
                  <c:v>0</c:v>
                </c:pt>
                <c:pt idx="10">
                  <c:v>0</c:v>
                </c:pt>
                <c:pt idx="11">
                  <c:v>0.60715689234797998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0-43B7-A80E-1259784C1CF8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test'!$D$10:$O$10</c:f>
              <c:numCache>
                <c:formatCode>General</c:formatCode>
                <c:ptCount val="12"/>
                <c:pt idx="0">
                  <c:v>0.97953027986870844</c:v>
                </c:pt>
                <c:pt idx="1">
                  <c:v>0.95154961251761772</c:v>
                </c:pt>
                <c:pt idx="2">
                  <c:v>0.89137795767212635</c:v>
                </c:pt>
                <c:pt idx="3">
                  <c:v>0.62218484475028857</c:v>
                </c:pt>
                <c:pt idx="4">
                  <c:v>0.55426121766436698</c:v>
                </c:pt>
                <c:pt idx="5">
                  <c:v>0.78358435331451859</c:v>
                </c:pt>
                <c:pt idx="6">
                  <c:v>0.98853004792306221</c:v>
                </c:pt>
                <c:pt idx="7">
                  <c:v>0.57882510102436391</c:v>
                </c:pt>
                <c:pt idx="8">
                  <c:v>0.1115702479338843</c:v>
                </c:pt>
                <c:pt idx="9">
                  <c:v>0</c:v>
                </c:pt>
                <c:pt idx="10">
                  <c:v>0</c:v>
                </c:pt>
                <c:pt idx="11">
                  <c:v>0.62789057907043999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7-4D31-AAF1-21A62874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0.9811059908161669</c:v>
                </c:pt>
                <c:pt idx="1">
                  <c:v>0.92672801584784459</c:v>
                </c:pt>
                <c:pt idx="2">
                  <c:v>0.88542631712361175</c:v>
                </c:pt>
                <c:pt idx="3">
                  <c:v>0.69137443159414624</c:v>
                </c:pt>
                <c:pt idx="4">
                  <c:v>0.5016505875322762</c:v>
                </c:pt>
                <c:pt idx="5">
                  <c:v>0.78374092383459804</c:v>
                </c:pt>
                <c:pt idx="6">
                  <c:v>0.98814972742223017</c:v>
                </c:pt>
                <c:pt idx="7">
                  <c:v>0.67020168557426019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0.30283619668246448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586-AADC-BE74A4075463}"/>
            </c:ext>
          </c:extLst>
        </c:ser>
        <c:ser>
          <c:idx val="1"/>
          <c:order val="1"/>
          <c:tx>
            <c:v>Model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test'!$D$5:$O$5</c:f>
              <c:numCache>
                <c:formatCode>General</c:formatCode>
                <c:ptCount val="12"/>
                <c:pt idx="0">
                  <c:v>0.98173508551363775</c:v>
                </c:pt>
                <c:pt idx="1">
                  <c:v>0.92747441042127721</c:v>
                </c:pt>
                <c:pt idx="2">
                  <c:v>0.89595376950528116</c:v>
                </c:pt>
                <c:pt idx="3">
                  <c:v>0.70862971043351852</c:v>
                </c:pt>
                <c:pt idx="4">
                  <c:v>0.52260341207387395</c:v>
                </c:pt>
                <c:pt idx="5">
                  <c:v>0.78643766156636663</c:v>
                </c:pt>
                <c:pt idx="6">
                  <c:v>0.98857476337312888</c:v>
                </c:pt>
                <c:pt idx="7">
                  <c:v>0.72504848382019305</c:v>
                </c:pt>
                <c:pt idx="8">
                  <c:v>8.8078967350037965E-2</c:v>
                </c:pt>
                <c:pt idx="9">
                  <c:v>0</c:v>
                </c:pt>
                <c:pt idx="10">
                  <c:v>0</c:v>
                </c:pt>
                <c:pt idx="11">
                  <c:v>0.36885764733317788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4-4586-AADC-BE74A4075463}"/>
            </c:ext>
          </c:extLst>
        </c:ser>
        <c:ser>
          <c:idx val="2"/>
          <c:order val="2"/>
          <c:tx>
            <c:v>Model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test'!$D$7:$O$7</c:f>
              <c:numCache>
                <c:formatCode>General</c:formatCode>
                <c:ptCount val="12"/>
                <c:pt idx="0">
                  <c:v>0.98514229700918499</c:v>
                </c:pt>
                <c:pt idx="1">
                  <c:v>0.94971484931252703</c:v>
                </c:pt>
                <c:pt idx="2">
                  <c:v>0.90083327569389993</c:v>
                </c:pt>
                <c:pt idx="3">
                  <c:v>0.69423446264611144</c:v>
                </c:pt>
                <c:pt idx="4">
                  <c:v>0.58042386482185859</c:v>
                </c:pt>
                <c:pt idx="5">
                  <c:v>0.79941291749401633</c:v>
                </c:pt>
                <c:pt idx="6">
                  <c:v>0.98868448647510199</c:v>
                </c:pt>
                <c:pt idx="7">
                  <c:v>0.76370305674494254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4-4586-AADC-BE74A4075463}"/>
            </c:ext>
          </c:extLst>
        </c:ser>
        <c:ser>
          <c:idx val="3"/>
          <c:order val="3"/>
          <c:tx>
            <c:v>Model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test'!$D$9:$O$9</c:f>
              <c:numCache>
                <c:formatCode>General</c:formatCode>
                <c:ptCount val="12"/>
                <c:pt idx="0">
                  <c:v>0.98457521836843276</c:v>
                </c:pt>
                <c:pt idx="1">
                  <c:v>0.95043457017635435</c:v>
                </c:pt>
                <c:pt idx="2">
                  <c:v>0.90230552228404493</c:v>
                </c:pt>
                <c:pt idx="3">
                  <c:v>0.70768033341268377</c:v>
                </c:pt>
                <c:pt idx="4">
                  <c:v>0.5572669548699194</c:v>
                </c:pt>
                <c:pt idx="5">
                  <c:v>0.79936233355107345</c:v>
                </c:pt>
                <c:pt idx="6">
                  <c:v>0.98876337098466305</c:v>
                </c:pt>
                <c:pt idx="7">
                  <c:v>0.74573894058827461</c:v>
                </c:pt>
                <c:pt idx="8">
                  <c:v>0.46861924686192469</c:v>
                </c:pt>
                <c:pt idx="9">
                  <c:v>0</c:v>
                </c:pt>
                <c:pt idx="10">
                  <c:v>0</c:v>
                </c:pt>
                <c:pt idx="11">
                  <c:v>0.37806718278441148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4-4586-AADC-BE74A4075463}"/>
            </c:ext>
          </c:extLst>
        </c:ser>
        <c:ser>
          <c:idx val="4"/>
          <c:order val="4"/>
          <c:tx>
            <c:v>Model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'Overview test'!$D$11:$O$11</c:f>
              <c:numCache>
                <c:formatCode>General</c:formatCode>
                <c:ptCount val="12"/>
                <c:pt idx="0">
                  <c:v>0.98377539466345643</c:v>
                </c:pt>
                <c:pt idx="1">
                  <c:v>0.95167381852173405</c:v>
                </c:pt>
                <c:pt idx="2">
                  <c:v>0.89984649159730845</c:v>
                </c:pt>
                <c:pt idx="3">
                  <c:v>0.70373693697500894</c:v>
                </c:pt>
                <c:pt idx="4">
                  <c:v>0.63202621914431478</c:v>
                </c:pt>
                <c:pt idx="5">
                  <c:v>0.79487997878652528</c:v>
                </c:pt>
                <c:pt idx="6">
                  <c:v>0.98857583516537428</c:v>
                </c:pt>
                <c:pt idx="7">
                  <c:v>0.73345510841832295</c:v>
                </c:pt>
                <c:pt idx="8">
                  <c:v>0.22268041237113403</c:v>
                </c:pt>
                <c:pt idx="9">
                  <c:v>0</c:v>
                </c:pt>
                <c:pt idx="10">
                  <c:v>0</c:v>
                </c:pt>
                <c:pt idx="11">
                  <c:v>0.38988354463047192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4-48D5-BFDB-15C60512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arc DICEs'!$C$4:$C$8</c:f>
              <c:numCache>
                <c:formatCode>General</c:formatCode>
                <c:ptCount val="5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  <c:pt idx="3">
                  <c:v>0.76795988612846422</c:v>
                </c:pt>
                <c:pt idx="4">
                  <c:v>0.75644503999157531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arc DICEs'!$D$4:$D$8</c:f>
              <c:numCache>
                <c:formatCode>General</c:formatCode>
                <c:ptCount val="5"/>
                <c:pt idx="0">
                  <c:v>0.8044022809537813</c:v>
                </c:pt>
                <c:pt idx="1">
                  <c:v>0.83434232634318028</c:v>
                </c:pt>
                <c:pt idx="2">
                  <c:v>0.82711333142857146</c:v>
                </c:pt>
                <c:pt idx="3">
                  <c:v>0.84233379484603288</c:v>
                </c:pt>
                <c:pt idx="4">
                  <c:v>0.83506797703623936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arc DICEs'!$C$4:$C$8</c:f>
              <c:numCache>
                <c:formatCode>General</c:formatCode>
                <c:ptCount val="5"/>
                <c:pt idx="0">
                  <c:v>0.54155832881833166</c:v>
                </c:pt>
                <c:pt idx="1">
                  <c:v>0.60520128186309974</c:v>
                </c:pt>
                <c:pt idx="2">
                  <c:v>0.66151134630004627</c:v>
                </c:pt>
                <c:pt idx="3">
                  <c:v>0.6384237247857234</c:v>
                </c:pt>
                <c:pt idx="4">
                  <c:v>0.65712703794423977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40E1-85F1-0AC803E360DF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DICEs'!$B$4:$B$8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arc DICEs'!$D$4:$D$8</c:f>
              <c:numCache>
                <c:formatCode>General</c:formatCode>
                <c:ptCount val="5"/>
                <c:pt idx="0">
                  <c:v>0.6128537951549663</c:v>
                </c:pt>
                <c:pt idx="1">
                  <c:v>0.60694329000668834</c:v>
                </c:pt>
                <c:pt idx="2">
                  <c:v>0.69398851320124766</c:v>
                </c:pt>
                <c:pt idx="3">
                  <c:v>0.70321233443746589</c:v>
                </c:pt>
                <c:pt idx="4">
                  <c:v>0.79161234661060853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E-40E1-85F1-0AC803E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</xdr:colOff>
      <xdr:row>10</xdr:row>
      <xdr:rowOff>26670</xdr:rowOff>
    </xdr:from>
    <xdr:to>
      <xdr:col>10</xdr:col>
      <xdr:colOff>849630</xdr:colOff>
      <xdr:row>27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5517-0A65-5FE2-F309-194354C0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521969</xdr:colOff>
      <xdr:row>17</xdr:row>
      <xdr:rowOff>159066</xdr:rowOff>
    </xdr:from>
    <xdr:to>
      <xdr:col>8</xdr:col>
      <xdr:colOff>802004</xdr:colOff>
      <xdr:row>36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17</xdr:row>
      <xdr:rowOff>161925</xdr:rowOff>
    </xdr:from>
    <xdr:to>
      <xdr:col>18</xdr:col>
      <xdr:colOff>472440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C1435-51B8-4ADA-9A86-CDA966098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2</xdr:row>
      <xdr:rowOff>13334</xdr:rowOff>
    </xdr:from>
    <xdr:to>
      <xdr:col>20</xdr:col>
      <xdr:colOff>57150</xdr:colOff>
      <xdr:row>21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569596</xdr:colOff>
      <xdr:row>2</xdr:row>
      <xdr:rowOff>28574</xdr:rowOff>
    </xdr:from>
    <xdr:to>
      <xdr:col>19</xdr:col>
      <xdr:colOff>142876</xdr:colOff>
      <xdr:row>22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CFF78-D553-40EF-869A-CCD93405F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7E8F579-08BB-4C06-A996-39AAE736AD5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E90786B9-3092-4A11-BFBD-EC8B1481FEDF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7DADEF7-746B-42A1-B1E8-DB1E109DAA62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932B3F81-9BE0-4A79-9E5A-20E812EF2BB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956FAFF-EE56-4198-8310-4A2602E47BC7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C0BDD-2449-45C9-BFC9-E24F2148D9A7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2A44C8DD-6053-4CE5-9695-457AD2B2D48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FEA6F9-1E51-46A9-9331-1D89BACE8C3B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364F429-5C7C-4BC2-A5DA-4D42AC8EA97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73E710F-631D-4F3C-AE45-7D253802A21F}" autoFormatId="16" applyNumberFormats="0" applyBorderFormats="0" applyFontFormats="0" applyPatternFormats="0" applyAlignmentFormats="0" applyWidthHeightFormats="0">
  <queryTableRefresh nextId="27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8275733-5D56-46D3-96EA-5175EBDA95FE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A3D1DADA-D835-4DB8-A8C6-97ABD10CB07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13C85FF1-EBDB-4A97-B112-7EBD814FCEB0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DCE0411-0CC2-44DF-AE52-F0889C768FE1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8A8AD736-6CA3-4840-B11A-A8EF5D643FA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EBC79-85A1-4E2C-BA30-9A6C29849869}" name="Table8" displayName="Table8" ref="A1:O6" totalsRowShown="0">
  <autoFilter ref="A1:O6" xr:uid="{0E0EBC79-85A1-4E2C-BA30-9A6C29849869}"/>
  <tableColumns count="15">
    <tableColumn id="1" xr3:uid="{2719A266-8AAB-41F4-A0B7-F4891938D8B0}" name="Name"/>
    <tableColumn id="2" xr3:uid="{D549A2C7-A77F-4201-B3D5-EA3902A6451F}" name="Algorithm"/>
    <tableColumn id="3" xr3:uid="{7B13C2A3-7E93-44E0-8920-9923687C3EC0}" name="Runtime (h/fold)"/>
    <tableColumn id="4" xr3:uid="{B82CBD3F-465B-47DD-BDEE-2580B4D64E07}" name="lumen"/>
    <tableColumn id="5" xr3:uid="{9940D124-306F-49E8-9374-CA96F32D0462}" name="guidewire"/>
    <tableColumn id="6" xr3:uid="{F5BB2DD4-DED6-4CB8-B511-ACF4744B715A}" name="wall"/>
    <tableColumn id="7" xr3:uid="{BAC03686-10C1-4803-8C4C-44566B23F102}" name="lipid"/>
    <tableColumn id="8" xr3:uid="{D8965821-1C1B-4D63-AEEB-185DA5E5D43F}" name="calcium"/>
    <tableColumn id="9" xr3:uid="{8ECB6B71-030E-4840-980D-D039600ED257}" name="media"/>
    <tableColumn id="10" xr3:uid="{7DF1B129-A873-4C98-8318-16902B72F2DA}" name="catheter"/>
    <tableColumn id="11" xr3:uid="{D5302EE3-C3B9-4D17-9AAB-C23572B700C1}" name="sidebranch"/>
    <tableColumn id="12" xr3:uid="{B8D72F67-9441-4788-A932-8DFE3C1BA47D}" name="rthrombus"/>
    <tableColumn id="13" xr3:uid="{83AA5C6A-A35E-4C5A-9D59-20562E03822F}" name="wthrombus"/>
    <tableColumn id="14" xr3:uid="{4F04C125-74D5-45E1-85E4-223B82290EB3}" name="dissection"/>
    <tableColumn id="15" xr3:uid="{B4E2604D-AAC8-4B47-823B-DB4998EB2C6C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5603ED-5710-4CF1-9C73-A953139C8010}" name="frame_model_1_test_frame" displayName="frame_model_1_test_frame" ref="A4:N166" tableType="queryTable" totalsRowShown="0">
  <autoFilter ref="A4:N166" xr:uid="{885603ED-5710-4CF1-9C73-A953139C8010}"/>
  <sortState xmlns:xlrd2="http://schemas.microsoft.com/office/spreadsheetml/2017/richdata2" ref="A5:N166">
    <sortCondition ref="A5:A166"/>
    <sortCondition ref="B5:B166"/>
  </sortState>
  <tableColumns count="14">
    <tableColumn id="15" xr3:uid="{DB131917-9430-4DDC-A1E5-52A89D40B69E}" uniqueName="15" name="pullback" queryTableFieldId="15"/>
    <tableColumn id="14" xr3:uid="{C21CFDD2-0D89-47C3-A902-7D32485614B1}" uniqueName="14" name="frame" queryTableFieldId="14"/>
    <tableColumn id="2" xr3:uid="{ED7C928B-607A-43AD-9E90-67C059AD38C9}" uniqueName="2" name="lumen" queryTableFieldId="2" dataDxfId="88"/>
    <tableColumn id="6" xr3:uid="{CD9F0D64-22D5-4847-ABE5-1FD4ACBAC8AD}" uniqueName="6" name="guidewire" queryTableFieldId="6" dataDxfId="87"/>
    <tableColumn id="7" xr3:uid="{23E7CC91-021E-4B05-B048-D582C2C7FB6F}" uniqueName="7" name="wall" queryTableFieldId="7" dataDxfId="86"/>
    <tableColumn id="8" xr3:uid="{D0DC19C4-002C-4946-956F-81DA60BC87AD}" uniqueName="8" name="lipid" queryTableFieldId="8" dataDxfId="85"/>
    <tableColumn id="9" xr3:uid="{19E2E3E3-26E4-4353-BA25-23F8B97444BC}" uniqueName="9" name="calcium" queryTableFieldId="9" dataDxfId="84"/>
    <tableColumn id="10" xr3:uid="{AFD7A250-D01E-4FA6-8CE4-67384697F876}" uniqueName="10" name="media" queryTableFieldId="10" dataDxfId="83"/>
    <tableColumn id="11" xr3:uid="{A3F72034-EF68-4B24-AF15-1307215ECA45}" uniqueName="11" name="catheter" queryTableFieldId="11" dataDxfId="82"/>
    <tableColumn id="12" xr3:uid="{59095EF5-E02E-436D-B382-19630C19D651}" uniqueName="12" name="sidebranch" queryTableFieldId="12" dataDxfId="81"/>
    <tableColumn id="13" xr3:uid="{02873D02-93D9-493A-BB5E-E2834B4501D4}" uniqueName="13" name="rthrombus" queryTableFieldId="13" dataDxfId="80"/>
    <tableColumn id="3" xr3:uid="{9735367D-65BA-431A-812C-DFBEC6932BA6}" uniqueName="3" name="wthrombus" queryTableFieldId="3" dataDxfId="79"/>
    <tableColumn id="4" xr3:uid="{B3540850-00B5-493E-B494-B6BEF30C7368}" uniqueName="4" name="dissection" queryTableFieldId="4" dataDxfId="78"/>
    <tableColumn id="5" xr3:uid="{B0B38362-43D9-4A09-A9FC-5042C3D5842C}" uniqueName="5" name="rupture" queryTableFieldId="5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1D845A-13C3-4325-8F97-E864F0BB1B5D}" name="pullback_model_1_test_dice" displayName="pullback_model_1_test_dice" ref="A172:M186" tableType="queryTable" totalsRowShown="0">
  <autoFilter ref="A172:M186" xr:uid="{C61D845A-13C3-4325-8F97-E864F0BB1B5D}"/>
  <tableColumns count="13">
    <tableColumn id="1" xr3:uid="{7D244DAA-3E2F-44A3-8C00-C90903E4278F}" uniqueName="1" name="Name" queryTableFieldId="1" dataDxfId="76"/>
    <tableColumn id="3" xr3:uid="{A8C780B9-188D-4DAC-80DB-FA1921F4BFE0}" uniqueName="3" name="lumen" queryTableFieldId="3"/>
    <tableColumn id="4" xr3:uid="{7513B992-BB88-44C4-AB87-B15D4820C10B}" uniqueName="4" name="guidewire" queryTableFieldId="4"/>
    <tableColumn id="5" xr3:uid="{57DC8ACE-8A5F-4422-A4ED-570B77E59878}" uniqueName="5" name="wall" queryTableFieldId="5"/>
    <tableColumn id="6" xr3:uid="{9BC5C33E-4DC9-48CF-A7B0-56C62E2DA225}" uniqueName="6" name="lipid" queryTableFieldId="6"/>
    <tableColumn id="7" xr3:uid="{AF615CA1-A051-4417-A675-021750E2D432}" uniqueName="7" name="calcium" queryTableFieldId="7"/>
    <tableColumn id="8" xr3:uid="{1692CA3D-2DBE-4375-B4D0-B35C8C4B2962}" uniqueName="8" name="media" queryTableFieldId="8"/>
    <tableColumn id="9" xr3:uid="{F094DEF4-EBDA-4E06-9C29-7D6C55EF7D4F}" uniqueName="9" name="catheter" queryTableFieldId="9"/>
    <tableColumn id="10" xr3:uid="{EFBC5486-F3C4-4599-B327-712052B1AFA5}" uniqueName="10" name="sidebranch" queryTableFieldId="10"/>
    <tableColumn id="11" xr3:uid="{47473E32-0442-4FF8-A5C8-8DE2153467CD}" uniqueName="11" name="rthrombus" queryTableFieldId="11"/>
    <tableColumn id="12" xr3:uid="{7CDF6BA3-9833-4B66-BA15-032F4E89F128}" uniqueName="12" name="wthrombus" queryTableFieldId="12"/>
    <tableColumn id="13" xr3:uid="{DCE66AF0-DBC3-43E4-ADD1-10824115A702}" uniqueName="13" name="dissection" queryTableFieldId="13"/>
    <tableColumn id="14" xr3:uid="{64872B64-F19E-4DD9-9263-B7CEAAB12DFB}" uniqueName="14" name="rupture" queryTableFieldId="1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5033C-68E1-4F2E-86E9-87986337465D}" name="pullback_model_2_val_frame" displayName="pullback_model_2_val_frame" ref="A1:N1216" tableType="queryTable" totalsRowShown="0">
  <autoFilter ref="A1:N1216" xr:uid="{D1E5033C-68E1-4F2E-86E9-87986337465D}"/>
  <sortState xmlns:xlrd2="http://schemas.microsoft.com/office/spreadsheetml/2017/richdata2" ref="A2:N1216">
    <sortCondition ref="A2:A1216"/>
    <sortCondition ref="B2:B1216"/>
  </sortState>
  <tableColumns count="14">
    <tableColumn id="15" xr3:uid="{0BF72B34-620F-4E50-8ABB-5BBF6C7D7F68}" uniqueName="15" name="pullback" queryTableFieldId="15"/>
    <tableColumn id="14" xr3:uid="{0737F9B4-69D3-4A6B-A28B-862DB4507485}" uniqueName="14" name="frame" queryTableFieldId="14"/>
    <tableColumn id="2" xr3:uid="{8A8B1C2D-A714-4CB9-BE9B-E136668BB6B6}" uniqueName="2" name="lumen" queryTableFieldId="2" dataDxfId="75"/>
    <tableColumn id="6" xr3:uid="{7E51E1E5-76B6-47DC-9371-3BBBA5EB35E7}" uniqueName="6" name="guidewire" queryTableFieldId="6" dataDxfId="74"/>
    <tableColumn id="7" xr3:uid="{CC361D9E-0CFB-402F-A09F-008A72E00D77}" uniqueName="7" name="wall" queryTableFieldId="7" dataDxfId="73"/>
    <tableColumn id="8" xr3:uid="{1C7E4F7C-F220-481F-8287-E7BFA0CC2F94}" uniqueName="8" name="lipid" queryTableFieldId="8" dataDxfId="72"/>
    <tableColumn id="9" xr3:uid="{9EEBA4A7-9EBB-4BE9-8315-8EBD55E6B8F3}" uniqueName="9" name="calcium" queryTableFieldId="9" dataDxfId="71"/>
    <tableColumn id="10" xr3:uid="{C9BBB17D-845C-4815-B0E4-8AAC50A30E7A}" uniqueName="10" name="media" queryTableFieldId="10" dataDxfId="70"/>
    <tableColumn id="11" xr3:uid="{B31C3882-BE79-4D47-B9CB-EA67EFA3E862}" uniqueName="11" name="catheter" queryTableFieldId="11" dataDxfId="69"/>
    <tableColumn id="12" xr3:uid="{562DBCDF-A373-4BE2-A2B1-4BCDED91FE11}" uniqueName="12" name="sidebranch" queryTableFieldId="12" dataDxfId="68"/>
    <tableColumn id="13" xr3:uid="{BB43731F-F3C5-42A6-A561-B57485D32FE7}" uniqueName="13" name="rthrombus" queryTableFieldId="13" dataDxfId="67"/>
    <tableColumn id="3" xr3:uid="{B734FA75-5326-43E6-98B2-08A2FC2BFEAA}" uniqueName="3" name="wthrombus" queryTableFieldId="3" dataDxfId="66"/>
    <tableColumn id="4" xr3:uid="{C2239ACF-A9C8-44AD-A25F-E77D074769DC}" uniqueName="4" name="dissection" queryTableFieldId="4" dataDxfId="65"/>
    <tableColumn id="5" xr3:uid="{2EDE62FA-9981-4823-B1A2-D399A3EF3B7E}" uniqueName="5" name="rupture" queryTableFieldId="5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AA10BE-7D73-40CC-A096-940683B19BF8}" name="frame_model_2_test_frame" displayName="frame_model_2_test_frame" ref="A4:N166" tableType="queryTable" totalsRowShown="0">
  <autoFilter ref="A4:N166" xr:uid="{E4AA10BE-7D73-40CC-A096-940683B19BF8}"/>
  <sortState xmlns:xlrd2="http://schemas.microsoft.com/office/spreadsheetml/2017/richdata2" ref="A5:N166">
    <sortCondition ref="A5:A166"/>
    <sortCondition ref="B5:B166"/>
  </sortState>
  <tableColumns count="14">
    <tableColumn id="15" xr3:uid="{A562BE2E-3B5F-461F-A9ED-AB13C179E882}" uniqueName="15" name="pullback" queryTableFieldId="15"/>
    <tableColumn id="14" xr3:uid="{97728A54-CD4B-41D1-9E87-8F53DCD06868}" uniqueName="14" name="frame" queryTableFieldId="14"/>
    <tableColumn id="2" xr3:uid="{54A1A27A-E612-4CA8-8E1E-9B074BE8049E}" uniqueName="2" name="lumen" queryTableFieldId="2" dataDxfId="63"/>
    <tableColumn id="6" xr3:uid="{8DFB10CA-FBE6-46FF-9DDD-776341C81CF9}" uniqueName="6" name="guidewire" queryTableFieldId="6" dataDxfId="62"/>
    <tableColumn id="7" xr3:uid="{B0B86724-E780-4D6A-BEE7-89CEEFFDFF25}" uniqueName="7" name="wall" queryTableFieldId="7" dataDxfId="61"/>
    <tableColumn id="8" xr3:uid="{C5B768BF-FB08-494D-89DF-ACC6D22869D2}" uniqueName="8" name="lipid" queryTableFieldId="8" dataDxfId="60"/>
    <tableColumn id="9" xr3:uid="{ABA569A4-723B-4587-97DB-7C8949D78AEF}" uniqueName="9" name="calcium" queryTableFieldId="9" dataDxfId="59"/>
    <tableColumn id="10" xr3:uid="{6914F7BE-B881-41B0-A6C3-EC662B6A6087}" uniqueName="10" name="media" queryTableFieldId="10" dataDxfId="58"/>
    <tableColumn id="11" xr3:uid="{8EAF9E2C-220A-493E-8E4A-1F31E300EE01}" uniqueName="11" name="catheter" queryTableFieldId="11" dataDxfId="57"/>
    <tableColumn id="12" xr3:uid="{A4311725-164E-4573-A0BD-44750B1365D8}" uniqueName="12" name="sidebranch" queryTableFieldId="12" dataDxfId="56"/>
    <tableColumn id="13" xr3:uid="{5DE773D6-ABDA-4104-8E9B-1B1B7802F01E}" uniqueName="13" name="rthrombus" queryTableFieldId="13" dataDxfId="55"/>
    <tableColumn id="3" xr3:uid="{DBD53E71-4AF8-427B-AF3B-87DFEFF7F011}" uniqueName="3" name="wthrombus" queryTableFieldId="3" dataDxfId="54"/>
    <tableColumn id="4" xr3:uid="{81730A62-2A5B-4900-855D-2FFD7AB64305}" uniqueName="4" name="dissection" queryTableFieldId="4" dataDxfId="53"/>
    <tableColumn id="5" xr3:uid="{3317E471-F1DB-4254-B631-7B3808166692}" uniqueName="5" name="rupture" queryTableFieldId="5" dataDxfId="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68049BE-5F4B-4DD2-87AC-008CB0551403}" name="pullback_model_2_test_dice" displayName="pullback_model_2_test_dice" ref="A172:M186" tableType="queryTable" totalsRowShown="0">
  <autoFilter ref="A172:M186" xr:uid="{168049BE-5F4B-4DD2-87AC-008CB0551403}"/>
  <tableColumns count="13">
    <tableColumn id="1" xr3:uid="{12696CAD-2632-40AC-9DEC-7A5BF6D4A08A}" uniqueName="1" name="Name" queryTableFieldId="1" dataDxfId="51"/>
    <tableColumn id="3" xr3:uid="{805870C8-3127-4FA4-B7B3-513B5DEA8747}" uniqueName="3" name="lumen" queryTableFieldId="3"/>
    <tableColumn id="4" xr3:uid="{69246915-DE74-418A-B540-D19FBE5AF552}" uniqueName="4" name="guidewire" queryTableFieldId="4"/>
    <tableColumn id="5" xr3:uid="{AFBB8D77-56BA-44FF-A672-39350EBB28BD}" uniqueName="5" name="wall" queryTableFieldId="5"/>
    <tableColumn id="6" xr3:uid="{8B27AA77-C347-479D-AF49-4C69BB8D1489}" uniqueName="6" name="lipid" queryTableFieldId="6"/>
    <tableColumn id="7" xr3:uid="{5A1E0E57-B032-468B-BA91-AABFA0BB0508}" uniqueName="7" name="calcium" queryTableFieldId="7"/>
    <tableColumn id="8" xr3:uid="{DEA7D2CE-A9E3-4FBB-BF50-39D00580A9D9}" uniqueName="8" name="media" queryTableFieldId="8"/>
    <tableColumn id="9" xr3:uid="{E26C68D3-925C-4074-9512-20B434E4DE61}" uniqueName="9" name="catheter" queryTableFieldId="9"/>
    <tableColumn id="10" xr3:uid="{A96F0816-4DEF-4A99-A1A1-95371DF0DCC7}" uniqueName="10" name="sidebranch" queryTableFieldId="10"/>
    <tableColumn id="11" xr3:uid="{75551A4C-F1D2-4A08-996C-3CFBCC31596D}" uniqueName="11" name="rthrombus" queryTableFieldId="11"/>
    <tableColumn id="12" xr3:uid="{35636B4F-7D17-485D-BBE6-70F903EC4B18}" uniqueName="12" name="wthrombus" queryTableFieldId="12"/>
    <tableColumn id="13" xr3:uid="{957596D4-0B57-4AB6-B5EA-628664A011A4}" uniqueName="13" name="dissection" queryTableFieldId="13"/>
    <tableColumn id="14" xr3:uid="{7C4AE093-E241-40B6-B51D-CC5475C7C3BF}" uniqueName="14" name="rupture" queryTableFieldId="1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A14147-C099-4A39-BB2C-3DDE616810FB}" name="pullback_model_3_val_frame" displayName="pullback_model_3_val_frame" ref="A1:N1650" tableType="queryTable" totalsRowShown="0">
  <autoFilter ref="A1:N1650" xr:uid="{9EA14147-C099-4A39-BB2C-3DDE616810FB}"/>
  <sortState xmlns:xlrd2="http://schemas.microsoft.com/office/spreadsheetml/2017/richdata2" ref="A2:N1650">
    <sortCondition ref="A2:A1650"/>
    <sortCondition ref="B2:B1650"/>
  </sortState>
  <tableColumns count="14">
    <tableColumn id="15" xr3:uid="{2D36A8F8-BA49-45D7-AB32-2E303DE6F350}" uniqueName="15" name="pullback" queryTableFieldId="15"/>
    <tableColumn id="14" xr3:uid="{23C81C80-853C-40B9-B7DA-33C3D541D15B}" uniqueName="14" name="frame" queryTableFieldId="14"/>
    <tableColumn id="2" xr3:uid="{99659E15-0B7F-42B6-B2B7-228E1DD05FFD}" uniqueName="2" name="lumen" queryTableFieldId="2" dataDxfId="50"/>
    <tableColumn id="6" xr3:uid="{1290A195-D322-429B-B349-68CA624D63F2}" uniqueName="6" name="guidewire" queryTableFieldId="6" dataDxfId="49"/>
    <tableColumn id="7" xr3:uid="{E0764099-A600-4763-A821-24B8C2773746}" uniqueName="7" name="wall" queryTableFieldId="7" dataDxfId="48"/>
    <tableColumn id="8" xr3:uid="{DEFFEE7B-B305-4AC5-9C49-CB9A2E7112DC}" uniqueName="8" name="lipid" queryTableFieldId="8" dataDxfId="47"/>
    <tableColumn id="9" xr3:uid="{F3116961-2224-460F-98A9-5813618D94FF}" uniqueName="9" name="calcium" queryTableFieldId="9" dataDxfId="46"/>
    <tableColumn id="10" xr3:uid="{D5C76E55-80A6-44FB-AB70-FEE054D3A763}" uniqueName="10" name="media" queryTableFieldId="10" dataDxfId="45"/>
    <tableColumn id="11" xr3:uid="{8031A587-7420-4A4A-AA0C-FE2C89F57942}" uniqueName="11" name="catheter" queryTableFieldId="11" dataDxfId="44"/>
    <tableColumn id="12" xr3:uid="{61FA2D3F-4F69-41F8-8E25-3C9584D0D828}" uniqueName="12" name="sidebranch" queryTableFieldId="12" dataDxfId="43"/>
    <tableColumn id="13" xr3:uid="{3E0702FE-2559-42A5-8919-967D4EF64CD6}" uniqueName="13" name="rthrombus" queryTableFieldId="13" dataDxfId="42"/>
    <tableColumn id="3" xr3:uid="{D74292DB-F0BF-4A05-A833-ACEEA93355DC}" uniqueName="3" name="wthrombus" queryTableFieldId="3" dataDxfId="41"/>
    <tableColumn id="4" xr3:uid="{760BFC36-E708-48D7-B70E-E77A9A6CB62F}" uniqueName="4" name="dissection" queryTableFieldId="4" dataDxfId="40"/>
    <tableColumn id="5" xr3:uid="{EEA5FD29-E153-47CF-8A90-D41CBE980F4C}" uniqueName="5" name="rupture" queryTableFieldId="5" dataDxfId="3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8C52C7-8C05-4A91-BB9A-2E744E3E3EC3}" name="frame_model_3_test_frame__2" displayName="frame_model_3_test_frame__2" ref="A4:N166" tableType="queryTable" totalsRowShown="0">
  <autoFilter ref="A4:N166" xr:uid="{868C52C7-8C05-4A91-BB9A-2E744E3E3EC3}"/>
  <sortState xmlns:xlrd2="http://schemas.microsoft.com/office/spreadsheetml/2017/richdata2" ref="A5:N166">
    <sortCondition ref="A5:A166"/>
    <sortCondition ref="B5:B166"/>
  </sortState>
  <tableColumns count="14">
    <tableColumn id="15" xr3:uid="{B0E16BE2-E963-4C34-8C8A-099C65A74A62}" uniqueName="15" name="pullback" queryTableFieldId="15"/>
    <tableColumn id="14" xr3:uid="{B190339D-CDA3-448A-93BC-605D8313C939}" uniqueName="14" name="frame" queryTableFieldId="14"/>
    <tableColumn id="2" xr3:uid="{5ED14A15-A075-441B-A3AC-79518EBC4F0B}" uniqueName="2" name="lumen" queryTableFieldId="2" dataDxfId="38"/>
    <tableColumn id="6" xr3:uid="{766CF2ED-B668-4EA7-A819-BE9F009E0B49}" uniqueName="6" name="guidewire" queryTableFieldId="6" dataDxfId="37"/>
    <tableColumn id="7" xr3:uid="{C11AB76F-E587-48C7-B7BF-926B8D992177}" uniqueName="7" name="wall" queryTableFieldId="7" dataDxfId="36"/>
    <tableColumn id="8" xr3:uid="{EDC0C0CB-7F2D-49C8-8CCF-CF3A629D8ED2}" uniqueName="8" name="lipid" queryTableFieldId="8" dataDxfId="35"/>
    <tableColumn id="9" xr3:uid="{2833C960-F16C-44DC-8B80-F2FA999D7F5E}" uniqueName="9" name="calcium" queryTableFieldId="9" dataDxfId="34"/>
    <tableColumn id="10" xr3:uid="{B3CB4C00-CBE8-4AC1-AB55-C4129CAC8C5C}" uniqueName="10" name="media" queryTableFieldId="10" dataDxfId="33"/>
    <tableColumn id="11" xr3:uid="{31C862E4-AD86-495C-A348-BD47DDF523B1}" uniqueName="11" name="catheter" queryTableFieldId="11" dataDxfId="32"/>
    <tableColumn id="12" xr3:uid="{9CF5641B-1634-43A1-9B3A-78516C65293C}" uniqueName="12" name="sidebranch" queryTableFieldId="12" dataDxfId="31"/>
    <tableColumn id="13" xr3:uid="{B4D1DA5A-65EB-487D-8F85-CC9655B9788E}" uniqueName="13" name="rthrombus" queryTableFieldId="13" dataDxfId="30"/>
    <tableColumn id="3" xr3:uid="{0E2598E1-48F0-4E7E-AEB9-826294376BB7}" uniqueName="3" name="wthrombus" queryTableFieldId="3" dataDxfId="29"/>
    <tableColumn id="4" xr3:uid="{E8A58337-8A41-4BD4-B5DA-4356A44DE9FB}" uniqueName="4" name="dissection" queryTableFieldId="4" dataDxfId="28"/>
    <tableColumn id="5" xr3:uid="{8E3B6EFC-AB75-4F63-8F36-A440BA7998AE}" uniqueName="5" name="rupture" queryTableFieldId="5" dataDxfId="2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B08B06-F5DA-4E05-B6FD-3CF98D8B2D1D}" name="pullback_model_3_test_dice" displayName="pullback_model_3_test_dice" ref="A172:M186" tableType="queryTable" totalsRowShown="0">
  <autoFilter ref="A172:M186" xr:uid="{8DB08B06-F5DA-4E05-B6FD-3CF98D8B2D1D}"/>
  <tableColumns count="13">
    <tableColumn id="1" xr3:uid="{134AC3A9-7283-4274-8EB3-FCED3105301E}" uniqueName="1" name="Name" queryTableFieldId="1" dataDxfId="26"/>
    <tableColumn id="3" xr3:uid="{5A03569C-49E8-4284-AA3C-5B6862FEA868}" uniqueName="3" name="lumen" queryTableFieldId="3"/>
    <tableColumn id="4" xr3:uid="{264B8B4E-609A-4883-AAD9-4B87626CB6FE}" uniqueName="4" name="guidewire" queryTableFieldId="4"/>
    <tableColumn id="5" xr3:uid="{BFF1D65A-92FD-4537-A4D2-4C479014A154}" uniqueName="5" name="wall" queryTableFieldId="5"/>
    <tableColumn id="6" xr3:uid="{E533B44B-1EF7-473B-B111-1DB2CE16A893}" uniqueName="6" name="lipid" queryTableFieldId="6"/>
    <tableColumn id="7" xr3:uid="{33123BEC-2BF5-49CB-8D25-0FEDC3968533}" uniqueName="7" name="calcium" queryTableFieldId="7"/>
    <tableColumn id="8" xr3:uid="{0C5D738C-2DB1-435F-9FD0-4805FA38306C}" uniqueName="8" name="media" queryTableFieldId="8"/>
    <tableColumn id="9" xr3:uid="{F0F42851-8163-494C-8A07-2E3B53FCDD37}" uniqueName="9" name="catheter" queryTableFieldId="9"/>
    <tableColumn id="10" xr3:uid="{B6114A28-C92C-4C06-B880-BA4D96D6459B}" uniqueName="10" name="sidebranch" queryTableFieldId="10"/>
    <tableColumn id="11" xr3:uid="{DE1A5F5A-51E6-468E-8F65-558F00F7462D}" uniqueName="11" name="rthrombus" queryTableFieldId="11"/>
    <tableColumn id="12" xr3:uid="{293B21F6-9AB4-4F01-9715-460203B63B7F}" uniqueName="12" name="wthrombus" queryTableFieldId="12"/>
    <tableColumn id="13" xr3:uid="{98397E38-9E93-4EFE-8183-80A390BDD6D8}" uniqueName="13" name="dissection" queryTableFieldId="13"/>
    <tableColumn id="14" xr3:uid="{64CAB146-A749-4F55-8388-51DB4FD7475B}" uniqueName="14" name="rupture" queryTableFieldId="14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75A318-D0CC-4F6D-8BDE-F505C990B55E}" name="pullback_model_4_val_frame" displayName="pullback_model_4_val_frame" ref="A1:N1847" tableType="queryTable" totalsRowShown="0">
  <autoFilter ref="A1:N1847" xr:uid="{3775A318-D0CC-4F6D-8BDE-F505C990B55E}"/>
  <sortState xmlns:xlrd2="http://schemas.microsoft.com/office/spreadsheetml/2017/richdata2" ref="A2:N1847">
    <sortCondition ref="A2:A1847"/>
    <sortCondition ref="B2:B1847"/>
  </sortState>
  <tableColumns count="14">
    <tableColumn id="15" xr3:uid="{EC56B8D6-17D5-49AF-90C1-131F6B7DEF09}" uniqueName="15" name="pullback" queryTableFieldId="15"/>
    <tableColumn id="14" xr3:uid="{8F64BD3A-975B-4601-BA95-EA43905A5F8E}" uniqueName="14" name="frame" queryTableFieldId="14"/>
    <tableColumn id="2" xr3:uid="{9AFB6A29-27DE-4871-B0F3-E007A7E51FC7}" uniqueName="2" name="lumen" queryTableFieldId="2" dataDxfId="25"/>
    <tableColumn id="6" xr3:uid="{B1E6A6CF-259F-4AE8-A474-31C5717D9C05}" uniqueName="6" name="guidewire" queryTableFieldId="6" dataDxfId="24"/>
    <tableColumn id="7" xr3:uid="{26AA9F60-3E35-485B-B9EF-433E6CDEFD33}" uniqueName="7" name="wall" queryTableFieldId="7" dataDxfId="23"/>
    <tableColumn id="8" xr3:uid="{955C071B-30F1-425A-8D7A-4E60C2DD6F4D}" uniqueName="8" name="lipid" queryTableFieldId="8" dataDxfId="22"/>
    <tableColumn id="9" xr3:uid="{B9F6D15F-4824-4E0E-9864-8CF3E0BD8D65}" uniqueName="9" name="calcium" queryTableFieldId="9" dataDxfId="21"/>
    <tableColumn id="10" xr3:uid="{A5D955DC-DE11-4510-9081-1B792C9A797D}" uniqueName="10" name="media" queryTableFieldId="10" dataDxfId="20"/>
    <tableColumn id="11" xr3:uid="{4BCC6FD1-7D6C-4B83-932C-55F788B0F3E3}" uniqueName="11" name="catheter" queryTableFieldId="11" dataDxfId="19"/>
    <tableColumn id="12" xr3:uid="{B4DDCF9C-FE1D-49DA-9AD2-D2B554D4CB59}" uniqueName="12" name="sidebranch" queryTableFieldId="12" dataDxfId="18"/>
    <tableColumn id="13" xr3:uid="{660B821E-8803-4E50-8245-0B803940A060}" uniqueName="13" name="rthrombus" queryTableFieldId="13" dataDxfId="17"/>
    <tableColumn id="3" xr3:uid="{AA19E13D-6548-418C-B4B4-BCA92C3D288B}" uniqueName="3" name="wthrombus" queryTableFieldId="3" dataDxfId="16"/>
    <tableColumn id="4" xr3:uid="{15F88CEC-314E-4D25-854B-7A7452CF002C}" uniqueName="4" name="dissection" queryTableFieldId="4" dataDxfId="15"/>
    <tableColumn id="5" xr3:uid="{345C223F-4AB7-476A-9434-738A931B5154}" uniqueName="5" name="rupture" queryTableFieldId="5" dataDxfId="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56A40F-89BA-467A-BA29-152EE44D8070}" name="frame_model_4_test_frame" displayName="frame_model_4_test_frame" ref="A4:N166" tableType="queryTable" totalsRowShown="0">
  <autoFilter ref="A4:N166" xr:uid="{1256A40F-89BA-467A-BA29-152EE44D8070}"/>
  <sortState xmlns:xlrd2="http://schemas.microsoft.com/office/spreadsheetml/2017/richdata2" ref="A5:N166">
    <sortCondition ref="A5:A166"/>
    <sortCondition ref="B5:B166"/>
  </sortState>
  <tableColumns count="14">
    <tableColumn id="15" xr3:uid="{4A725896-B087-40C9-B339-03C8475ECEB6}" uniqueName="15" name="pullback" queryTableFieldId="15"/>
    <tableColumn id="14" xr3:uid="{3BF1075C-BF60-4C8C-B0C9-F4BC500D9071}" uniqueName="14" name="frame" queryTableFieldId="14"/>
    <tableColumn id="2" xr3:uid="{8E02CF39-3BE4-4C81-89B9-15B6E77B74E6}" uniqueName="2" name="lumen" queryTableFieldId="2" dataDxfId="13"/>
    <tableColumn id="6" xr3:uid="{DF8F2CA2-1254-4A07-AF93-E51D2E6E7290}" uniqueName="6" name="guidewire" queryTableFieldId="6" dataDxfId="12"/>
    <tableColumn id="7" xr3:uid="{EC10BC44-177F-492D-AC7A-405E5547B9A9}" uniqueName="7" name="wall" queryTableFieldId="7" dataDxfId="11"/>
    <tableColumn id="8" xr3:uid="{BC513373-5AB2-4A8A-B309-23C6D87E4B28}" uniqueName="8" name="lipid" queryTableFieldId="8" dataDxfId="10"/>
    <tableColumn id="9" xr3:uid="{0D3908D1-7B86-4A51-BF99-206E761F18AD}" uniqueName="9" name="calcium" queryTableFieldId="9" dataDxfId="9"/>
    <tableColumn id="10" xr3:uid="{B5B73D4B-5BDF-4921-9B6E-5E9089454301}" uniqueName="10" name="media" queryTableFieldId="10" dataDxfId="8"/>
    <tableColumn id="11" xr3:uid="{A2FDE6ED-DFD6-425E-9186-4EB646F6750A}" uniqueName="11" name="catheter" queryTableFieldId="11" dataDxfId="7"/>
    <tableColumn id="12" xr3:uid="{13D57A78-646C-487C-8AA0-24167B298FCC}" uniqueName="12" name="sidebranch" queryTableFieldId="12" dataDxfId="6"/>
    <tableColumn id="13" xr3:uid="{89867175-4B63-416F-8115-50146F467A3E}" uniqueName="13" name="rthrombus" queryTableFieldId="13" dataDxfId="5"/>
    <tableColumn id="3" xr3:uid="{EDDD4812-3D44-4C6E-A566-1B0056230A77}" uniqueName="3" name="wthrombus" queryTableFieldId="3" dataDxfId="4"/>
    <tableColumn id="4" xr3:uid="{6960A8E9-CAD7-493C-8F2D-FB9FB38AD675}" uniqueName="4" name="dissection" queryTableFieldId="4" dataDxfId="3"/>
    <tableColumn id="5" xr3:uid="{07FDAA6B-1E48-44D1-8370-185AEE8544A5}" uniqueName="5" name="rupture" queryTableFieldId="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O11" totalsRowShown="0">
  <autoFilter ref="A1:O11" xr:uid="{E5A1AD05-DABF-47CB-BB2E-5667B2F99B35}"/>
  <tableColumns count="15">
    <tableColumn id="1" xr3:uid="{FD36CF24-A478-4E4F-87F0-3909FE454B1A}" name="Name"/>
    <tableColumn id="15" xr3:uid="{4DE2E7BF-0747-4728-872A-900DAEC81B29}" name="Algorithm"/>
    <tableColumn id="2" xr3:uid="{EB794B57-286C-4837-B86C-77B2A660EBF5}" name="DICE type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016878-1672-40FD-8DE3-E65D9D20E1A8}" name="pullback_model_4_test_dice" displayName="pullback_model_4_test_dice" ref="A172:M186" tableType="queryTable" totalsRowShown="0">
  <autoFilter ref="A172:M186" xr:uid="{61016878-1672-40FD-8DE3-E65D9D20E1A8}"/>
  <tableColumns count="13">
    <tableColumn id="1" xr3:uid="{42F156FF-CD6B-40F6-8A56-6FB749EACB0D}" uniqueName="1" name="Name" queryTableFieldId="1" dataDxfId="1"/>
    <tableColumn id="3" xr3:uid="{626D47A8-AF7A-4998-A0DF-AF6316E82E2E}" uniqueName="3" name="lumen" queryTableFieldId="3"/>
    <tableColumn id="4" xr3:uid="{6871BFBE-CCB7-4ADB-882E-241B38112CB9}" uniqueName="4" name="guidewire" queryTableFieldId="4"/>
    <tableColumn id="5" xr3:uid="{B50226B9-D144-4645-826E-4DBB8196E54B}" uniqueName="5" name="wall" queryTableFieldId="5"/>
    <tableColumn id="6" xr3:uid="{D48EA96C-7745-4E0E-AB87-FAF5B0F32AB8}" uniqueName="6" name="lipid" queryTableFieldId="6"/>
    <tableColumn id="7" xr3:uid="{4FF74859-D9BD-4622-A649-AB50CA6829F0}" uniqueName="7" name="calcium" queryTableFieldId="7"/>
    <tableColumn id="8" xr3:uid="{4335084B-0886-437B-962A-7FDEF7A0EE52}" uniqueName="8" name="media" queryTableFieldId="8"/>
    <tableColumn id="9" xr3:uid="{AF28A5EF-488B-4359-B198-1A8C5880AC91}" uniqueName="9" name="catheter" queryTableFieldId="9"/>
    <tableColumn id="10" xr3:uid="{9312EA63-03EB-48B3-BADF-18460147E7FD}" uniqueName="10" name="sidebranch" queryTableFieldId="10"/>
    <tableColumn id="11" xr3:uid="{346C6118-64D5-489B-8E8F-5C906A921716}" uniqueName="11" name="rthrombus" queryTableFieldId="11"/>
    <tableColumn id="12" xr3:uid="{825499F6-5269-40C9-A2BE-C09623A214F6}" uniqueName="12" name="wthrombus" queryTableFieldId="12"/>
    <tableColumn id="13" xr3:uid="{881744E0-E53E-4EB6-B671-F1F86D2ACEC7}" uniqueName="13" name="dissection" queryTableFieldId="13"/>
    <tableColumn id="14" xr3:uid="{55C92CF5-3785-4CB5-94ED-D0887F35B603}" uniqueName="14" name="rupture" queryTableFieldId="1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9701B7-A26B-4843-90E9-4D9306338669}" name="Table_frame_model_5_val_dice" displayName="Table_frame_model_5_val_dice" ref="A1:N1847" tableType="queryTable" totalsRowShown="0">
  <autoFilter ref="A1:N1847" xr:uid="{459701B7-A26B-4843-90E9-4D9306338669}"/>
  <sortState xmlns:xlrd2="http://schemas.microsoft.com/office/spreadsheetml/2017/richdata2" ref="A2:N1847">
    <sortCondition ref="A2:A1847"/>
    <sortCondition ref="B2:B1847"/>
  </sortState>
  <tableColumns count="14">
    <tableColumn id="15" xr3:uid="{65D60E2E-38C2-4DF8-B114-6B948A9F1DDD}" uniqueName="15" name="pullback" queryTableFieldId="15"/>
    <tableColumn id="14" xr3:uid="{E6411D9F-7160-4160-B476-EDFA0A897517}" uniqueName="14" name="frame" queryTableFieldId="14"/>
    <tableColumn id="2" xr3:uid="{2BBE0911-6815-4237-B568-5D2DB4466028}" uniqueName="2" name="lumen" queryTableFieldId="2"/>
    <tableColumn id="6" xr3:uid="{2E41DCD7-0DAD-4A63-9B65-246378A46E56}" uniqueName="6" name="guidewire" queryTableFieldId="6"/>
    <tableColumn id="7" xr3:uid="{444D198B-8A9D-4111-8624-B8CCDB81127D}" uniqueName="7" name="wall" queryTableFieldId="7"/>
    <tableColumn id="8" xr3:uid="{00288760-0641-4087-937B-B9F183CF45FB}" uniqueName="8" name="lipid" queryTableFieldId="8"/>
    <tableColumn id="9" xr3:uid="{035609D2-6B75-4A6C-A76F-2E565CCB3C88}" uniqueName="9" name="calcium" queryTableFieldId="9"/>
    <tableColumn id="10" xr3:uid="{7142FB53-EA13-4453-885B-6DE7C10C6E0B}" uniqueName="10" name="media" queryTableFieldId="10"/>
    <tableColumn id="11" xr3:uid="{06D459FB-A0F4-4F96-8CE4-3A377011A2E9}" uniqueName="11" name="catheter" queryTableFieldId="11"/>
    <tableColumn id="12" xr3:uid="{C0BF9EED-A67D-4305-9D4F-EA261ADC9050}" uniqueName="12" name="sidebranch" queryTableFieldId="12"/>
    <tableColumn id="13" xr3:uid="{5C162655-976A-4C82-A297-8EABA2A3C2D2}" uniqueName="13" name="rthrombus" queryTableFieldId="13"/>
    <tableColumn id="3" xr3:uid="{1597E12F-7731-42E2-B948-132AD8F66770}" uniqueName="3" name="wthrombus" queryTableFieldId="3"/>
    <tableColumn id="4" xr3:uid="{BB54652D-B1E9-4583-A6AB-0CE1B655877A}" uniqueName="4" name="dissection" queryTableFieldId="4"/>
    <tableColumn id="5" xr3:uid="{0D0B6CA2-3220-4BEA-B94C-56925870F6D9}" uniqueName="5" name="rupture" queryTableField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9E429C7-580A-4A25-BF33-C64CC957F7E9}" name="Table_frame_model_1_pseudo3d_test_dice" displayName="Table_frame_model_1_pseudo3d_test_dice" ref="A4:N166" tableType="queryTable" totalsRowShown="0" headerRowCellStyle="Normal" dataCellStyle="Normal">
  <autoFilter ref="A4:N166" xr:uid="{89E429C7-580A-4A25-BF33-C64CC957F7E9}"/>
  <sortState xmlns:xlrd2="http://schemas.microsoft.com/office/spreadsheetml/2017/richdata2" ref="A5:N166">
    <sortCondition ref="A5:A166"/>
    <sortCondition ref="B5:B166"/>
  </sortState>
  <tableColumns count="14">
    <tableColumn id="15" xr3:uid="{9AED12FB-D6D2-4DFA-A063-2B7167697B9B}" uniqueName="15" name="pullback" queryTableFieldId="15" dataCellStyle="Normal"/>
    <tableColumn id="14" xr3:uid="{9F4CB51F-E6FB-4158-BF71-01E82B697F45}" uniqueName="14" name="frame" queryTableFieldId="14" dataCellStyle="Normal"/>
    <tableColumn id="2" xr3:uid="{132590AB-C097-4258-AEF2-E7291CB428A7}" uniqueName="2" name="lumen" queryTableFieldId="2" dataCellStyle="Normal"/>
    <tableColumn id="6" xr3:uid="{0A0EF9FF-7CDD-4C59-9A34-DE39237032D5}" uniqueName="6" name="guidewire" queryTableFieldId="6" dataCellStyle="Normal"/>
    <tableColumn id="7" xr3:uid="{DDB14745-AD01-4BB5-BFD6-1E41BB460C44}" uniqueName="7" name="wall" queryTableFieldId="7" dataCellStyle="Normal"/>
    <tableColumn id="8" xr3:uid="{5FCE8BDD-9A3A-4029-9B30-8E18CC78899A}" uniqueName="8" name="lipid" queryTableFieldId="8" dataCellStyle="Normal"/>
    <tableColumn id="9" xr3:uid="{401244E2-BAB7-497C-B3AB-7833661E55DD}" uniqueName="9" name="calcium" queryTableFieldId="9" dataCellStyle="Normal"/>
    <tableColumn id="10" xr3:uid="{CF750B85-1CDD-4FF9-AAB3-F547E54CD334}" uniqueName="10" name="media" queryTableFieldId="10" dataCellStyle="Normal"/>
    <tableColumn id="11" xr3:uid="{A816CD8D-CD6C-4DE2-8BC8-5EF2CFE85111}" uniqueName="11" name="catheter" queryTableFieldId="11" dataCellStyle="Normal"/>
    <tableColumn id="12" xr3:uid="{5492D592-18E8-4F6B-A897-5644E0B25F81}" uniqueName="12" name="sidebranch" queryTableFieldId="12" dataCellStyle="Normal"/>
    <tableColumn id="13" xr3:uid="{099D3BED-C8A0-4644-A764-87821DE41994}" uniqueName="13" name="rthrombus" queryTableFieldId="13" dataCellStyle="Normal"/>
    <tableColumn id="3" xr3:uid="{0E6BB361-79D8-4E33-AC6A-43839432382C}" uniqueName="3" name="wthrombus" queryTableFieldId="3" dataCellStyle="Normal"/>
    <tableColumn id="4" xr3:uid="{690324FA-8D8A-4B8A-8C5F-9BCB45E76930}" uniqueName="4" name="dissection" queryTableFieldId="4" dataCellStyle="Normal"/>
    <tableColumn id="5" xr3:uid="{13E2237B-E9E8-49B2-91CB-06D6D5382598}" uniqueName="5" name="rupture" queryTableFieldId="5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7E37C0-996E-4B93-B364-21187E4E1C75}" name="Table_pullback_model_5_test_dice__424" displayName="Table_pullback_model_5_test_dice__424" ref="A172:M186" tableType="queryTable" totalsRowShown="0">
  <autoFilter ref="A172:M186" xr:uid="{617E37C0-996E-4B93-B364-21187E4E1C75}"/>
  <tableColumns count="13">
    <tableColumn id="1" xr3:uid="{9E4AD531-732B-4103-8C0A-5CB2D23F6A27}" uniqueName="1" name="Name" queryTableFieldId="1" dataDxfId="0"/>
    <tableColumn id="3" xr3:uid="{6A496DC0-6860-4B85-8959-3290F2F253A7}" uniqueName="3" name="lumen" queryTableFieldId="3"/>
    <tableColumn id="4" xr3:uid="{56FAB66E-FDA7-4208-9401-3104001F8F43}" uniqueName="4" name="guidewire" queryTableFieldId="4"/>
    <tableColumn id="5" xr3:uid="{03A276AE-9BB6-40D5-9E46-AF8D21BBA8F9}" uniqueName="5" name="wall" queryTableFieldId="5"/>
    <tableColumn id="6" xr3:uid="{CA09C6E3-73AD-40B2-9081-0AEB982F8AD2}" uniqueName="6" name="lipid" queryTableFieldId="6"/>
    <tableColumn id="7" xr3:uid="{C87F096C-DBAB-4430-9E02-FE1100A30338}" uniqueName="7" name="calcium" queryTableFieldId="7"/>
    <tableColumn id="8" xr3:uid="{87FFF643-83D0-4127-9E16-8FD58A83611A}" uniqueName="8" name="media" queryTableFieldId="8"/>
    <tableColumn id="9" xr3:uid="{9C754E91-6E4D-48AB-AF40-21E0F17487DB}" uniqueName="9" name="catheter" queryTableFieldId="9"/>
    <tableColumn id="10" xr3:uid="{33D7C4E3-BF0A-46B3-9B5B-79903A225477}" uniqueName="10" name="sidebranch" queryTableFieldId="10"/>
    <tableColumn id="11" xr3:uid="{AD997DD2-ED7F-4536-8D5C-7E8287D1B48D}" uniqueName="11" name="rthrombus" queryTableFieldId="11"/>
    <tableColumn id="12" xr3:uid="{F3DE1290-0CBB-427E-B1E9-70B72D10ADE9}" uniqueName="12" name="wthrombus" queryTableFieldId="12"/>
    <tableColumn id="13" xr3:uid="{FD9437AE-DB13-4ABD-AFC2-3B5CD2CC403F}" uniqueName="13" name="dissection" queryTableFieldId="13"/>
    <tableColumn id="14" xr3:uid="{B7C8A336-F333-48D9-946E-623893CE56B5}" uniqueName="14" name="rupture" queryTableField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H182" totalsRowShown="0">
  <autoFilter ref="B20:H182" xr:uid="{168BC316-B47F-437F-8E4C-CF6213B47D0D}"/>
  <sortState xmlns:xlrd2="http://schemas.microsoft.com/office/spreadsheetml/2017/richdata2" ref="B21:F182">
    <sortCondition ref="B21:B182"/>
    <sortCondition ref="C21:C182"/>
  </sortState>
  <tableColumns count="7">
    <tableColumn id="1" xr3:uid="{2A969117-E9AA-4857-A1E0-D7621DCDE96E}" name="Pullback"/>
    <tableColumn id="2" xr3:uid="{4BA93BFD-8AAB-4AFF-9DF9-0AC894D50B4C}" name="Frame"/>
    <tableColumn id="3" xr3:uid="{6038FD21-0429-41DE-82FF-3D2D7F14193F}" name="Model 1"/>
    <tableColumn id="4" xr3:uid="{64D074FA-C203-495D-9E6A-9C53296550BF}" name="Model 2"/>
    <tableColumn id="5" xr3:uid="{65589670-961E-4CC2-B974-777A73F2C847}" name="Model 3"/>
    <tableColumn id="6" xr3:uid="{CF49B490-B1D2-443D-B1C4-7D66DCB9130E}" name="Model 4"/>
    <tableColumn id="7" xr3:uid="{6246A1D3-E971-430E-B6DE-9AC1CE204FE2}" name="Model 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8" totalsRowShown="0">
  <autoFilter ref="B3:D8" xr:uid="{08A1FE8D-303F-4825-902E-F8F49FD47607}"/>
  <tableColumns count="3">
    <tableColumn id="1" xr3:uid="{0D05255F-EC9D-4F49-BE4A-58C41A331F0E}" name="Name"/>
    <tableColumn id="2" xr3:uid="{5C026773-A59D-4996-A4C4-AACE0E685F6B}" name="Frame level" dataDxfId="106">
      <calculatedColumnFormula>AVERAGE(Table12[Model 3])</calculatedColumnFormula>
    </tableColumn>
    <tableColumn id="3" xr3:uid="{DAD0BE58-CD54-4837-AD6B-ACE9B2930191}" name="Pullback level" dataDxfId="105">
      <calculatedColumnFormula>AVERAGE(Table10[Model 2])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K26:P40" totalsRowShown="0">
  <autoFilter ref="K26:P40" xr:uid="{A49B40E2-8A70-4295-8CEC-D355812BE366}"/>
  <tableColumns count="6">
    <tableColumn id="1" xr3:uid="{EDCAC3CF-73A8-47C3-B3E2-E90FC5591B7F}" name="Pullback"/>
    <tableColumn id="2" xr3:uid="{F0844528-7C25-4962-8D07-422F05C73E62}" name="Model 1"/>
    <tableColumn id="3" xr3:uid="{2B24A596-F978-48A9-91C1-4181C5C1A7D3}" name="Model 2"/>
    <tableColumn id="4" xr3:uid="{0C3A8C81-5E99-4E78-BE6B-1F884A40D831}" name="Model 3"/>
    <tableColumn id="5" xr3:uid="{448FD01E-04BF-4833-823C-8A97016AE3A3}" name="Model 4"/>
    <tableColumn id="6" xr3:uid="{B1EF81E4-C7F0-46D7-ACEA-8A17AF682A89}" name="Model 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277F3-B3FF-4654-8692-A2A270C1A021}" name="Table1417" displayName="Table1417" ref="B3:D8" totalsRowShown="0">
  <autoFilter ref="B3:D8" xr:uid="{F8E6ECC7-7CC1-4EE8-A464-E36BE3F9D273}"/>
  <tableColumns count="3">
    <tableColumn id="1" xr3:uid="{27AC2B88-4299-43A8-8D5B-8653BDE4BDB1}" name="Name"/>
    <tableColumn id="2" xr3:uid="{91323FFF-FC83-461E-8FAC-D465F975C32C}" name="Frame level" dataDxfId="104">
      <calculatedColumnFormula>AVERAGE(Table17[Model 1])</calculatedColumnFormula>
    </tableColumn>
    <tableColumn id="3" xr3:uid="{8D0C0478-9BB6-47ED-B036-326D3E8C0B3D}" name="Pullback level" dataDxfId="103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66CD9-C1B8-4CA4-B327-EC07E4A29104}" name="Table17" displayName="Table17" ref="B17:H179" totalsRowShown="0" headerRowDxfId="102" tableBorderDxfId="101">
  <autoFilter ref="B17:H179" xr:uid="{A4234D79-27D5-45EB-824C-AD9B2FEE8293}"/>
  <tableColumns count="7">
    <tableColumn id="1" xr3:uid="{41AFFB9A-1E5D-4ACE-A6D1-CC2F19A77F06}" name="pullback"/>
    <tableColumn id="2" xr3:uid="{88126898-AF6F-4F6B-B613-78A66D682B0E}" name="frame"/>
    <tableColumn id="3" xr3:uid="{766902C7-B1D3-4441-AA54-5CF4067E2573}" name="Model 1"/>
    <tableColumn id="4" xr3:uid="{DF05FC76-A793-4EAE-A3AE-B708C7D5CE84}" name="Model 2"/>
    <tableColumn id="5" xr3:uid="{E9FD913F-3C29-45D0-82FD-84265BBED698}" name="Model 3"/>
    <tableColumn id="6" xr3:uid="{33BF8DDA-46BB-4807-AD98-AB50A29F6805}" name="Model 4"/>
    <tableColumn id="7" xr3:uid="{384AB702-EADC-4465-978B-56745E2F0A9C}" name="Model 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F0B79-9461-4FF9-8909-3DF8103D6FCC}" name="Table18" displayName="Table18" ref="K27:P41" totalsRowShown="0">
  <autoFilter ref="K27:P41" xr:uid="{1A840BA6-F589-47DA-934F-78EDA74837AC}"/>
  <tableColumns count="6">
    <tableColumn id="1" xr3:uid="{3BF6DE4E-1739-4A02-92E0-8A1A30FF940D}" name="pullback"/>
    <tableColumn id="2" xr3:uid="{146E66E3-67A9-4439-BFE0-DDF677771404}" name="Model 1"/>
    <tableColumn id="3" xr3:uid="{C3C95D46-4AE0-4494-9EA4-948D8D43A940}" name="Model 2"/>
    <tableColumn id="4" xr3:uid="{A72FE2D7-D89A-4C0B-9C0F-5CA07CF92D36}" name="Model 3"/>
    <tableColumn id="5" xr3:uid="{BCE7E45D-3406-45F1-B3E2-1B23ECE2FC14}" name="Model 4"/>
    <tableColumn id="6" xr3:uid="{03569AE6-EABD-45C8-AC4A-5F6BD794D69F}" name="Model 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CB3994-7FDB-4016-A413-0703A1F808C0}" name="pullback_model_1_val_frame" displayName="pullback_model_1_val_frame" ref="A1:N784" tableType="queryTable" totalsRowShown="0">
  <autoFilter ref="A1:N784" xr:uid="{27CB3994-7FDB-4016-A413-0703A1F808C0}"/>
  <sortState xmlns:xlrd2="http://schemas.microsoft.com/office/spreadsheetml/2017/richdata2" ref="A2:N784">
    <sortCondition ref="A2:A784"/>
    <sortCondition ref="B2:B784"/>
  </sortState>
  <tableColumns count="14">
    <tableColumn id="15" xr3:uid="{45C15ABD-26D3-4F93-951A-CDAF2BBF96D5}" uniqueName="15" name="pullback" queryTableFieldId="15"/>
    <tableColumn id="14" xr3:uid="{02E236C8-B606-4587-A363-BEFC17CF2305}" uniqueName="14" name="frame" queryTableFieldId="14"/>
    <tableColumn id="2" xr3:uid="{66C94DC5-3F09-41C2-887E-28E94AB4D9A0}" uniqueName="2" name="lumen" queryTableFieldId="2" dataDxfId="100"/>
    <tableColumn id="6" xr3:uid="{3500B2A2-AF51-4828-82B5-C01F46228FF2}" uniqueName="6" name="guidewire" queryTableFieldId="6" dataDxfId="99"/>
    <tableColumn id="7" xr3:uid="{5525D7A8-52B3-42A3-AD16-8AC4F0CDEA20}" uniqueName="7" name="wall" queryTableFieldId="7" dataDxfId="98"/>
    <tableColumn id="8" xr3:uid="{9320622B-E50F-4A3E-AC2C-605B59E24286}" uniqueName="8" name="lipid" queryTableFieldId="8" dataDxfId="97"/>
    <tableColumn id="9" xr3:uid="{053AA62A-9941-4C57-A948-BB3B82C66E91}" uniqueName="9" name="calcium" queryTableFieldId="9" dataDxfId="96"/>
    <tableColumn id="10" xr3:uid="{B9EE9E6C-F305-4828-8A58-C2DFE50089EE}" uniqueName="10" name="media" queryTableFieldId="10" dataDxfId="95"/>
    <tableColumn id="11" xr3:uid="{D52B03A4-8A02-479F-87A9-D3B80AE5860B}" uniqueName="11" name="catheter" queryTableFieldId="11" dataDxfId="94"/>
    <tableColumn id="12" xr3:uid="{6342608B-AF58-40C2-B937-9ECD127D5EE6}" uniqueName="12" name="sidebranch" queryTableFieldId="12" dataDxfId="93"/>
    <tableColumn id="13" xr3:uid="{72CB2045-8A88-42B9-87EC-D8A9BD3BD391}" uniqueName="13" name="rthrombus" queryTableFieldId="13" dataDxfId="92"/>
    <tableColumn id="3" xr3:uid="{0CE8AF47-8982-4B5F-B688-83978A449872}" uniqueName="3" name="wthrombus" queryTableFieldId="3" dataDxfId="91"/>
    <tableColumn id="4" xr3:uid="{DDB8E975-539C-49B8-88ED-A8B845DE8A85}" uniqueName="4" name="dissection" queryTableFieldId="4" dataDxfId="90"/>
    <tableColumn id="5" xr3:uid="{205EEFCC-213F-4F54-892B-534F3D91EE97}" uniqueName="5" name="rupture" queryTableFieldId="5" dataDxfId="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showGridLines="0" workbookViewId="0">
      <selection activeCell="D4" sqref="D4"/>
    </sheetView>
  </sheetViews>
  <sheetFormatPr defaultRowHeight="14.4" x14ac:dyDescent="0.3"/>
  <cols>
    <col min="1" max="1" width="10.44140625" bestFit="1" customWidth="1"/>
    <col min="2" max="2" width="17.44140625" customWidth="1"/>
    <col min="3" max="3" width="17.88671875" bestFit="1" customWidth="1"/>
    <col min="4" max="4" width="8.77734375" bestFit="1" customWidth="1"/>
    <col min="5" max="5" width="11.88671875" bestFit="1" customWidth="1"/>
    <col min="6" max="6" width="6.77734375" bestFit="1" customWidth="1"/>
    <col min="7" max="7" width="7.109375" bestFit="1" customWidth="1"/>
    <col min="8" max="8" width="9.6640625" bestFit="1" customWidth="1"/>
    <col min="9" max="9" width="8.5546875" bestFit="1" customWidth="1"/>
    <col min="10" max="10" width="10.44140625" bestFit="1" customWidth="1"/>
    <col min="11" max="11" width="12.6640625" bestFit="1" customWidth="1"/>
    <col min="12" max="12" width="12.21875" bestFit="1" customWidth="1"/>
    <col min="13" max="13" width="13" bestFit="1" customWidth="1"/>
    <col min="14" max="14" width="11.88671875" bestFit="1" customWidth="1"/>
    <col min="15" max="15" width="9.6640625" bestFit="1" customWidth="1"/>
  </cols>
  <sheetData>
    <row r="1" spans="1:15" x14ac:dyDescent="0.3">
      <c r="A1" t="s">
        <v>0</v>
      </c>
      <c r="B1" t="s">
        <v>262</v>
      </c>
      <c r="C1" t="s">
        <v>263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</row>
    <row r="2" spans="1:15" x14ac:dyDescent="0.3">
      <c r="A2" t="s">
        <v>9</v>
      </c>
      <c r="B2" t="s">
        <v>264</v>
      </c>
      <c r="C2">
        <v>27</v>
      </c>
      <c r="D2">
        <f>AVERAGE(pullback_model_1_val_frame[lumen])</f>
        <v>0.97669530373264057</v>
      </c>
      <c r="E2">
        <f>AVERAGE(pullback_model_1_val_frame[guidewire])</f>
        <v>0.91906182632660027</v>
      </c>
      <c r="F2">
        <f>AVERAGE(pullback_model_1_val_frame[wall])</f>
        <v>0.88339324128244201</v>
      </c>
      <c r="G2">
        <f>AVERAGE(pullback_model_1_val_frame[lipid])</f>
        <v>0.49083328480253685</v>
      </c>
      <c r="H2">
        <f>AVERAGE(pullback_model_1_val_frame[calcium])</f>
        <v>0.42599969284665301</v>
      </c>
      <c r="I2">
        <f>AVERAGE(pullback_model_1_val_frame[media])</f>
        <v>0.74597948469304198</v>
      </c>
      <c r="J2">
        <f>AVERAGE(pullback_model_1_val_frame[catheter])</f>
        <v>0.98174432950237522</v>
      </c>
      <c r="K2">
        <f>AVERAGE(pullback_model_1_val_frame[sidebranch])</f>
        <v>0.44079740039132592</v>
      </c>
      <c r="L2">
        <f>AVERAGE(pullback_model_1_val_frame[rthrombus])</f>
        <v>0.43623073244322808</v>
      </c>
      <c r="M2">
        <f>AVERAGE(pullback_model_1_val_frame[wthrombus])</f>
        <v>0.32078058007662547</v>
      </c>
      <c r="N2">
        <f>AVERAGE(pullback_model_1_val_frame[dissection])</f>
        <v>6.0515895542151775E-2</v>
      </c>
      <c r="O2">
        <f>AVERAGE(pullback_model_1_val_frame[rupture])</f>
        <v>0.47127714030686818</v>
      </c>
    </row>
    <row r="3" spans="1:15" x14ac:dyDescent="0.3">
      <c r="A3" t="s">
        <v>10</v>
      </c>
      <c r="B3" t="s">
        <v>264</v>
      </c>
      <c r="C3">
        <v>48</v>
      </c>
      <c r="D3">
        <f>AVERAGE(pullback_model_2_val_frame[lumen])</f>
        <v>0.9798167477966756</v>
      </c>
      <c r="E3">
        <f>AVERAGE(pullback_model_2_val_frame[guidewire])</f>
        <v>0.92459994341221607</v>
      </c>
      <c r="F3">
        <f>AVERAGE(pullback_model_2_val_frame[wall])</f>
        <v>0.89237149110599467</v>
      </c>
      <c r="G3">
        <f>AVERAGE(pullback_model_2_val_frame[lipid])</f>
        <v>0.51730984394142021</v>
      </c>
      <c r="H3">
        <f>AVERAGE(pullback_model_2_val_frame[calcium])</f>
        <v>0.44669566366153091</v>
      </c>
      <c r="I3">
        <f>AVERAGE(pullback_model_2_val_frame[media])</f>
        <v>0.76178091075958276</v>
      </c>
      <c r="J3">
        <f>AVERAGE(pullback_model_2_val_frame[catheter])</f>
        <v>0.98398926809998255</v>
      </c>
      <c r="K3">
        <f>AVERAGE(pullback_model_2_val_frame[sidebranch])</f>
        <v>0.46116580271637891</v>
      </c>
      <c r="L3">
        <f>AVERAGE(pullback_model_2_val_frame[rthrombus])</f>
        <v>0.46265449241685608</v>
      </c>
      <c r="M3">
        <f>AVERAGE(pullback_model_2_val_frame[wthrombus])</f>
        <v>0.32989028599171233</v>
      </c>
      <c r="N3">
        <f>AVERAGE(pullback_model_2_val_frame[dissection])</f>
        <v>4.7047753469771819E-4</v>
      </c>
      <c r="O3">
        <f>AVERAGE(pullback_model_2_val_frame[rupture])</f>
        <v>0.4287019753396259</v>
      </c>
    </row>
    <row r="4" spans="1:15" x14ac:dyDescent="0.3">
      <c r="A4" t="s">
        <v>11</v>
      </c>
      <c r="B4" t="s">
        <v>264</v>
      </c>
      <c r="C4">
        <v>48</v>
      </c>
      <c r="D4">
        <f>AVERAGE(pullback_model_3_val_frame[lumen])</f>
        <v>0.98787596081531526</v>
      </c>
      <c r="E4">
        <f>AVERAGE(pullback_model_3_val_frame[guidewire])</f>
        <v>0.94697411988403324</v>
      </c>
      <c r="F4">
        <f>AVERAGE(pullback_model_3_val_frame[wall])</f>
        <v>0.90095176058753379</v>
      </c>
      <c r="G4">
        <f>AVERAGE(pullback_model_3_val_frame[lipid])</f>
        <v>0.56889342391457354</v>
      </c>
      <c r="H4">
        <f>AVERAGE(pullback_model_3_val_frame[calcium])</f>
        <v>0.58932391866058587</v>
      </c>
      <c r="I4">
        <f>AVERAGE(pullback_model_3_val_frame[media])</f>
        <v>0.77273208091737766</v>
      </c>
      <c r="J4">
        <f>AVERAGE(pullback_model_3_val_frame[catheter])</f>
        <v>0.99230945792381986</v>
      </c>
      <c r="K4">
        <f>AVERAGE(pullback_model_3_val_frame[sidebranch])</f>
        <v>0.5330088596564051</v>
      </c>
      <c r="L4">
        <f>AVERAGE(pullback_model_3_val_frame[rthrombus])</f>
        <v>0.47863091240600852</v>
      </c>
      <c r="M4">
        <f>AVERAGE(pullback_model_3_val_frame[wthrombus])</f>
        <v>0.37846416664457627</v>
      </c>
      <c r="N4">
        <f>AVERAGE(pullback_model_3_val_frame[dissection])</f>
        <v>0</v>
      </c>
      <c r="O4">
        <f>AVERAGE(pullback_model_3_val_frame[rupture])</f>
        <v>0.54283238090215957</v>
      </c>
    </row>
    <row r="5" spans="1:15" x14ac:dyDescent="0.3">
      <c r="A5" t="s">
        <v>453</v>
      </c>
      <c r="B5" t="s">
        <v>264</v>
      </c>
      <c r="C5">
        <v>41</v>
      </c>
      <c r="D5">
        <f>AVERAGE(pullback_model_4_val_frame[lumen])</f>
        <v>0.98776815142118179</v>
      </c>
      <c r="E5">
        <f>AVERAGE(pullback_model_4_val_frame[guidewire])</f>
        <v>0.94646878292356229</v>
      </c>
      <c r="F5">
        <f>AVERAGE(pullback_model_4_val_frame[wall])</f>
        <v>0.89907793693282134</v>
      </c>
      <c r="G5">
        <f>AVERAGE(pullback_model_4_val_frame[lipid])</f>
        <v>0.57801548013764947</v>
      </c>
      <c r="H5">
        <f>AVERAGE(pullback_model_4_val_frame[calcium])</f>
        <v>0.60439771271867959</v>
      </c>
      <c r="I5">
        <f>AVERAGE(pullback_model_4_val_frame[media])</f>
        <v>0.76550968980694778</v>
      </c>
      <c r="J5">
        <f>AVERAGE(pullback_model_4_val_frame[catheter])</f>
        <v>0.99206146839432385</v>
      </c>
      <c r="K5">
        <f>AVERAGE(pullback_model_4_val_frame[sidebranch])</f>
        <v>0.53555044803142204</v>
      </c>
      <c r="L5">
        <f>AVERAGE(pullback_model_4_val_frame[rthrombus])</f>
        <v>0.48650131833295224</v>
      </c>
      <c r="M5">
        <f>AVERAGE(pullback_model_4_val_frame[wthrombus])</f>
        <v>0.39259274442406511</v>
      </c>
      <c r="N5">
        <f>AVERAGE(pullback_model_4_val_frame[dissection])</f>
        <v>0</v>
      </c>
      <c r="O5">
        <f>AVERAGE(pullback_model_4_val_frame[rupture])</f>
        <v>0.5267437449930138</v>
      </c>
    </row>
    <row r="6" spans="1:15" x14ac:dyDescent="0.3">
      <c r="A6" t="s">
        <v>457</v>
      </c>
      <c r="B6" t="s">
        <v>456</v>
      </c>
      <c r="C6">
        <v>38</v>
      </c>
      <c r="D6">
        <f>AVERAGE(Table_frame_model_5_val_dice[lumen])</f>
        <v>0.98777713820253432</v>
      </c>
      <c r="E6">
        <f>AVERAGE(Table_frame_model_5_val_dice[guidewire])</f>
        <v>0.94763586043813286</v>
      </c>
      <c r="F6">
        <f>AVERAGE(Table_frame_model_5_val_dice[wall])</f>
        <v>0.89945892350429379</v>
      </c>
      <c r="G6">
        <f>AVERAGE(Table_frame_model_5_val_dice[lipid])</f>
        <v>0.5790432870110821</v>
      </c>
      <c r="H6">
        <f>AVERAGE(Table_frame_model_5_val_dice[calcium])</f>
        <v>0.60354915496392103</v>
      </c>
      <c r="I6">
        <f>AVERAGE(Table_frame_model_5_val_dice[media])</f>
        <v>0.76953882328562906</v>
      </c>
      <c r="J6">
        <f>AVERAGE(Table_frame_model_5_val_dice[catheter])</f>
        <v>0.99201304385644895</v>
      </c>
      <c r="K6">
        <f>AVERAGE(Table_frame_model_5_val_dice[sidebranch])</f>
        <v>0.54588206194187172</v>
      </c>
      <c r="L6">
        <f>AVERAGE(Table_frame_model_5_val_dice[rthrombus])</f>
        <v>0.45953610637350284</v>
      </c>
      <c r="M6">
        <f>AVERAGE(Table_frame_model_5_val_dice[wthrombus])</f>
        <v>0.38173489594954796</v>
      </c>
      <c r="N6">
        <f>AVERAGE(Table_frame_model_5_val_dice[dissection])</f>
        <v>0</v>
      </c>
      <c r="O6">
        <f>AVERAGE(Table_frame_model_5_val_dice[rupture])</f>
        <v>0.55417056845573787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433-CD44-4CB0-B263-5C471D4B7063}">
  <dimension ref="A2:N186"/>
  <sheetViews>
    <sheetView topLeftCell="A159" workbookViewId="0">
      <selection activeCell="D176" sqref="D176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0.98836501760920481</v>
      </c>
      <c r="D5" s="2">
        <v>0.95562374601675915</v>
      </c>
      <c r="E5" s="2">
        <v>0.77929770131152165</v>
      </c>
      <c r="F5" s="2" t="s">
        <v>70</v>
      </c>
      <c r="G5" s="2" t="s">
        <v>70</v>
      </c>
      <c r="H5" s="2">
        <v>0.8263262677128469</v>
      </c>
      <c r="I5" s="2">
        <v>0.98635774712293278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0.99212818808382597</v>
      </c>
      <c r="D6" s="2">
        <v>0.9122213801278688</v>
      </c>
      <c r="E6" s="2">
        <v>0.91204707339733659</v>
      </c>
      <c r="F6" s="2" t="s">
        <v>70</v>
      </c>
      <c r="G6" s="2" t="s">
        <v>70</v>
      </c>
      <c r="H6" s="2">
        <v>0.93516308671439941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0.99355799991235361</v>
      </c>
      <c r="D7" s="2">
        <v>0.91641779615590779</v>
      </c>
      <c r="E7" s="2">
        <v>0.88835772596896379</v>
      </c>
      <c r="F7" s="2">
        <v>0.73249259022490842</v>
      </c>
      <c r="G7" s="2" t="s">
        <v>70</v>
      </c>
      <c r="H7" s="2">
        <v>0.8130266853932584</v>
      </c>
      <c r="I7" s="2">
        <v>0.99185010282580544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0.98598331756814861</v>
      </c>
      <c r="D8" s="2">
        <v>0.96935183267757297</v>
      </c>
      <c r="E8" s="2">
        <v>0.85996491495690641</v>
      </c>
      <c r="F8" s="2">
        <v>0.74309206092465296</v>
      </c>
      <c r="G8" s="2" t="s">
        <v>70</v>
      </c>
      <c r="H8" s="2">
        <v>0.8826943369679916</v>
      </c>
      <c r="I8" s="2">
        <v>0.98942598187311182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0.9909575455437406</v>
      </c>
      <c r="D9" s="2">
        <v>0.94841975646463261</v>
      </c>
      <c r="E9" s="2">
        <v>0.9675061465878132</v>
      </c>
      <c r="F9" s="2" t="s">
        <v>70</v>
      </c>
      <c r="G9" s="2" t="s">
        <v>70</v>
      </c>
      <c r="H9" s="2">
        <v>0.90964695782809324</v>
      </c>
      <c r="I9" s="2">
        <v>0.99043860980421916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0.98951090722289925</v>
      </c>
      <c r="D10" s="2">
        <v>0.90626616003777238</v>
      </c>
      <c r="E10" s="2">
        <v>0.88081428408961671</v>
      </c>
      <c r="F10" s="2">
        <v>0.76801446992239919</v>
      </c>
      <c r="G10" s="2" t="s">
        <v>70</v>
      </c>
      <c r="H10" s="2">
        <v>0.37690491521785791</v>
      </c>
      <c r="I10" s="2">
        <v>0.99268499268499277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0.7374978219201952</v>
      </c>
      <c r="D11" s="2">
        <v>0.89387793604376942</v>
      </c>
      <c r="E11" s="2">
        <v>0.79387926215762994</v>
      </c>
      <c r="F11" s="2">
        <v>0.20974930362116992</v>
      </c>
      <c r="G11" s="2" t="s">
        <v>70</v>
      </c>
      <c r="H11" s="2">
        <v>0.76362984218077479</v>
      </c>
      <c r="I11" s="2">
        <v>0.99331363707043996</v>
      </c>
      <c r="J11" s="2">
        <v>0.7146732200403404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0.98314777635821637</v>
      </c>
      <c r="D12" s="2">
        <v>0.95878505903524558</v>
      </c>
      <c r="E12" s="2">
        <v>0.93329916532435198</v>
      </c>
      <c r="F12" s="2">
        <v>0.92051831911301718</v>
      </c>
      <c r="G12" s="2" t="s">
        <v>70</v>
      </c>
      <c r="H12" s="2">
        <v>0.82966585167074169</v>
      </c>
      <c r="I12" s="2">
        <v>0.99120280264694438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0.98776484631453298</v>
      </c>
      <c r="D13" s="2">
        <v>0.96689059500959695</v>
      </c>
      <c r="E13" s="2">
        <v>0.88471692578468764</v>
      </c>
      <c r="F13" s="2">
        <v>0.71360938546453889</v>
      </c>
      <c r="G13" s="2">
        <v>0.32228571428571429</v>
      </c>
      <c r="H13" s="2">
        <v>0.67630057803468213</v>
      </c>
      <c r="I13" s="2">
        <v>0.99283754952758319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0.99305627526168516</v>
      </c>
      <c r="D14" s="2">
        <v>0.97340980187695525</v>
      </c>
      <c r="E14" s="2">
        <v>0.92416478786636602</v>
      </c>
      <c r="F14" s="2">
        <v>0.89551083591331271</v>
      </c>
      <c r="G14" s="2" t="s">
        <v>70</v>
      </c>
      <c r="H14" s="2">
        <v>0.5951353471949784</v>
      </c>
      <c r="I14" s="2">
        <v>0.99210686095931999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0.99290549394933525</v>
      </c>
      <c r="D15" s="2">
        <v>0.96498962142927758</v>
      </c>
      <c r="E15" s="2">
        <v>0.85529401288254325</v>
      </c>
      <c r="F15" s="2">
        <v>0.43383356070941337</v>
      </c>
      <c r="G15" s="2" t="s">
        <v>70</v>
      </c>
      <c r="H15" s="2">
        <v>0.8865535248041776</v>
      </c>
      <c r="I15" s="2">
        <v>0.99156542598467845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0.99230859731168564</v>
      </c>
      <c r="D16" s="2">
        <v>0.96487798980393735</v>
      </c>
      <c r="E16" s="2">
        <v>0.96165614469963978</v>
      </c>
      <c r="F16" s="2" t="s">
        <v>70</v>
      </c>
      <c r="G16" s="2" t="s">
        <v>70</v>
      </c>
      <c r="H16" s="2">
        <v>0.94221772664053605</v>
      </c>
      <c r="I16" s="2">
        <v>0.99119691119691122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0.99377746011057622</v>
      </c>
      <c r="D17" s="2">
        <v>0.93196743958683115</v>
      </c>
      <c r="E17" s="2">
        <v>0.9448058082103048</v>
      </c>
      <c r="F17" s="2">
        <v>0</v>
      </c>
      <c r="G17" s="2" t="s">
        <v>70</v>
      </c>
      <c r="H17" s="2">
        <v>0.94069806845137238</v>
      </c>
      <c r="I17" s="2">
        <v>0.99428745525173279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0.99533071315798316</v>
      </c>
      <c r="D18" s="2">
        <v>0.96967145749393635</v>
      </c>
      <c r="E18" s="2">
        <v>0.97599392464876877</v>
      </c>
      <c r="F18" s="2" t="s">
        <v>70</v>
      </c>
      <c r="G18" s="2">
        <v>0.97271028037383178</v>
      </c>
      <c r="H18" s="2">
        <v>0.93871874903427177</v>
      </c>
      <c r="I18" s="2">
        <v>0.99371454852061936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0.99409171016293363</v>
      </c>
      <c r="D19" s="2">
        <v>0.95216168659244516</v>
      </c>
      <c r="E19" s="2">
        <v>0.9062889199345876</v>
      </c>
      <c r="F19" s="2">
        <v>4.5283746025628673E-2</v>
      </c>
      <c r="G19" s="2" t="s">
        <v>70</v>
      </c>
      <c r="H19" s="2">
        <v>0.923772148888096</v>
      </c>
      <c r="I19" s="2">
        <v>0.98704321514469717</v>
      </c>
      <c r="J19" s="2">
        <v>0.97705026820770879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0.99384062181691402</v>
      </c>
      <c r="D20" s="2">
        <v>0.97465220978879241</v>
      </c>
      <c r="E20" s="2">
        <v>0.93531237801364397</v>
      </c>
      <c r="F20" s="2">
        <v>0</v>
      </c>
      <c r="G20" s="2" t="s">
        <v>70</v>
      </c>
      <c r="H20" s="2">
        <v>0.81317126503312109</v>
      </c>
      <c r="I20" s="2">
        <v>0.99264015032884445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0.97442174990374841</v>
      </c>
      <c r="D21" s="2">
        <v>0.95293637370968676</v>
      </c>
      <c r="E21" s="2">
        <v>0.87767425810904076</v>
      </c>
      <c r="F21" s="2" t="s">
        <v>70</v>
      </c>
      <c r="G21" s="2" t="s">
        <v>70</v>
      </c>
      <c r="H21" s="2">
        <v>0.80790572978365238</v>
      </c>
      <c r="I21" s="2">
        <v>0.97954202856937755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0.98416722361780096</v>
      </c>
      <c r="D22" s="2">
        <v>0.97573187253342764</v>
      </c>
      <c r="E22" s="2">
        <v>0.95732318172710884</v>
      </c>
      <c r="F22" s="2" t="s">
        <v>70</v>
      </c>
      <c r="G22" s="2" t="s">
        <v>70</v>
      </c>
      <c r="H22" s="2">
        <v>0.78648115160560395</v>
      </c>
      <c r="I22" s="2">
        <v>0.99178811866538441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0.98698461609216559</v>
      </c>
      <c r="D23" s="2">
        <v>0.95549136604187324</v>
      </c>
      <c r="E23" s="2">
        <v>0.91818983485650163</v>
      </c>
      <c r="F23" s="2">
        <v>0.67808167399948593</v>
      </c>
      <c r="G23" s="2" t="s">
        <v>70</v>
      </c>
      <c r="H23" s="2">
        <v>0.75775106209888821</v>
      </c>
      <c r="I23" s="2">
        <v>0.99471135940409683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0.99533429647348604</v>
      </c>
      <c r="D24" s="2">
        <v>0.95249813244276482</v>
      </c>
      <c r="E24" s="2">
        <v>0.95125676168330198</v>
      </c>
      <c r="F24" s="2">
        <v>0.81731118190249608</v>
      </c>
      <c r="G24" s="2" t="s">
        <v>70</v>
      </c>
      <c r="H24" s="2">
        <v>0.72874007870339497</v>
      </c>
      <c r="I24" s="2">
        <v>0.99207935450440443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0.98847037437288443</v>
      </c>
      <c r="D25" s="2">
        <v>0.95509010107071202</v>
      </c>
      <c r="E25" s="2">
        <v>0.9373273503927988</v>
      </c>
      <c r="F25" s="2" t="s">
        <v>70</v>
      </c>
      <c r="G25" s="2" t="s">
        <v>70</v>
      </c>
      <c r="H25" s="2">
        <v>0.66949636764345766</v>
      </c>
      <c r="I25" s="2">
        <v>0.99542264266097036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0.98209354120267256</v>
      </c>
      <c r="D26" s="2">
        <v>0.97423483583750681</v>
      </c>
      <c r="E26" s="2">
        <v>0.88164092664092664</v>
      </c>
      <c r="F26" s="2">
        <v>2.8893284031301057E-2</v>
      </c>
      <c r="G26" s="2" t="s">
        <v>70</v>
      </c>
      <c r="H26" s="2">
        <v>0.72248906731665352</v>
      </c>
      <c r="I26" s="2">
        <v>0.99649778192855476</v>
      </c>
      <c r="J26" s="2">
        <v>0.95787454339999478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16</v>
      </c>
      <c r="B27" t="s">
        <v>6</v>
      </c>
      <c r="C27" s="2">
        <v>0.9788330055258968</v>
      </c>
      <c r="D27" s="2">
        <v>0.97193586313834401</v>
      </c>
      <c r="E27" s="2">
        <v>0.7531214528944381</v>
      </c>
      <c r="F27" s="2" t="s">
        <v>70</v>
      </c>
      <c r="G27" s="2" t="s">
        <v>70</v>
      </c>
      <c r="H27" s="2">
        <v>0.79246105240222242</v>
      </c>
      <c r="I27" s="2">
        <v>0.98218386253860157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16</v>
      </c>
      <c r="B28" t="s">
        <v>7</v>
      </c>
      <c r="C28" s="2">
        <v>0.9890918503180004</v>
      </c>
      <c r="D28" s="2">
        <v>0.98642427894675155</v>
      </c>
      <c r="E28" s="2">
        <v>0.95952418548344642</v>
      </c>
      <c r="F28" s="2" t="s">
        <v>70</v>
      </c>
      <c r="G28" s="2" t="s">
        <v>70</v>
      </c>
      <c r="H28" s="2">
        <v>0.92940493843079119</v>
      </c>
      <c r="I28" s="2">
        <v>0.99285878829762719</v>
      </c>
      <c r="J28" s="2">
        <v>0.96655075343599939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16</v>
      </c>
      <c r="B29" t="s">
        <v>39</v>
      </c>
      <c r="C29" s="2">
        <v>0.99396955771667606</v>
      </c>
      <c r="D29" s="2">
        <v>0.93598203959453019</v>
      </c>
      <c r="E29" s="2">
        <v>0.94557133198106824</v>
      </c>
      <c r="F29" s="2" t="s">
        <v>70</v>
      </c>
      <c r="G29" s="2">
        <v>0.9415413982343116</v>
      </c>
      <c r="H29" s="2">
        <v>0.81626175070199003</v>
      </c>
      <c r="I29" s="2">
        <v>0.99135708870356321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16</v>
      </c>
      <c r="B30" t="s">
        <v>8</v>
      </c>
      <c r="C30" s="2">
        <v>0.98128673059078242</v>
      </c>
      <c r="D30" s="2">
        <v>0.9402500176566142</v>
      </c>
      <c r="E30" s="2">
        <v>0.94809808508794735</v>
      </c>
      <c r="F30" s="2" t="s">
        <v>70</v>
      </c>
      <c r="G30" s="2" t="s">
        <v>70</v>
      </c>
      <c r="H30" s="2">
        <v>0.94015033328605879</v>
      </c>
      <c r="I30" s="2">
        <v>0.99325110542238759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16</v>
      </c>
      <c r="B31" t="s">
        <v>40</v>
      </c>
      <c r="C31" s="2">
        <v>0.99550656637124202</v>
      </c>
      <c r="D31" s="2">
        <v>0.90835101086627124</v>
      </c>
      <c r="E31" s="2">
        <v>0.95303382967190642</v>
      </c>
      <c r="F31" s="2">
        <v>0.79086892488954341</v>
      </c>
      <c r="G31" s="2" t="s">
        <v>70</v>
      </c>
      <c r="H31" s="2">
        <v>0.94152230971128603</v>
      </c>
      <c r="I31" s="2">
        <v>0.99590068837497103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16</v>
      </c>
      <c r="B32" t="s">
        <v>12</v>
      </c>
      <c r="C32" s="2">
        <v>0.9927366249328774</v>
      </c>
      <c r="D32" s="2">
        <v>0.94405528209011735</v>
      </c>
      <c r="E32" s="2">
        <v>0.9218344064159042</v>
      </c>
      <c r="F32" s="2">
        <v>0</v>
      </c>
      <c r="G32" s="2">
        <v>0</v>
      </c>
      <c r="H32" s="2">
        <v>0.71632043354408392</v>
      </c>
      <c r="I32" s="2">
        <v>0.99328544659587759</v>
      </c>
      <c r="J32" s="2">
        <v>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16</v>
      </c>
      <c r="B33" t="s">
        <v>13</v>
      </c>
      <c r="C33" s="2">
        <v>0.99201503053076556</v>
      </c>
      <c r="D33" s="2">
        <v>0.85604419889502759</v>
      </c>
      <c r="E33" s="2">
        <v>0.93015423991378721</v>
      </c>
      <c r="F33" s="2">
        <v>0.82424521779211801</v>
      </c>
      <c r="G33" s="2" t="s">
        <v>70</v>
      </c>
      <c r="H33" s="2">
        <v>0.89443524767604732</v>
      </c>
      <c r="I33" s="2">
        <v>0.99061971397816395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16</v>
      </c>
      <c r="B34" t="s">
        <v>41</v>
      </c>
      <c r="C34" s="2">
        <v>0.9903751331308428</v>
      </c>
      <c r="D34" s="2">
        <v>0.97872475047058638</v>
      </c>
      <c r="E34" s="2">
        <v>0.93428149868176003</v>
      </c>
      <c r="F34" s="2">
        <v>0.88001185486261058</v>
      </c>
      <c r="G34" s="2" t="s">
        <v>70</v>
      </c>
      <c r="H34" s="2">
        <v>0.87309559685250293</v>
      </c>
      <c r="I34" s="2">
        <v>0.99389914279094915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16</v>
      </c>
      <c r="B35" t="s">
        <v>15</v>
      </c>
      <c r="C35" s="2">
        <v>0.99407276575092884</v>
      </c>
      <c r="D35" s="2">
        <v>0.95972323236294299</v>
      </c>
      <c r="E35" s="2">
        <v>0.97286339019375023</v>
      </c>
      <c r="F35" s="2" t="s">
        <v>70</v>
      </c>
      <c r="G35" s="2" t="s">
        <v>70</v>
      </c>
      <c r="H35" s="2">
        <v>0.92098135426889105</v>
      </c>
      <c r="I35" s="2">
        <v>0.99342311305981845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16</v>
      </c>
      <c r="B36" t="s">
        <v>17</v>
      </c>
      <c r="C36" s="2">
        <v>0.98949105831402639</v>
      </c>
      <c r="D36" s="2">
        <v>0.96517798896274476</v>
      </c>
      <c r="E36" s="2">
        <v>0.88141669249740573</v>
      </c>
      <c r="F36" s="2">
        <v>0.72534708884376886</v>
      </c>
      <c r="G36" s="2" t="s">
        <v>70</v>
      </c>
      <c r="H36" s="2">
        <v>0.36024451939291735</v>
      </c>
      <c r="I36" s="2">
        <v>0.98832321345165797</v>
      </c>
      <c r="J36" s="2" t="s">
        <v>70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18</v>
      </c>
      <c r="B37" t="s">
        <v>6</v>
      </c>
      <c r="C37" s="2">
        <v>0.97736699369865199</v>
      </c>
      <c r="D37" s="2">
        <v>0.97488121685828721</v>
      </c>
      <c r="E37" s="2">
        <v>0.89663171780117812</v>
      </c>
      <c r="F37" s="2">
        <v>0</v>
      </c>
      <c r="G37" s="2" t="s">
        <v>70</v>
      </c>
      <c r="H37" s="2">
        <v>0.78576173604960142</v>
      </c>
      <c r="I37" s="2">
        <v>0.98525598281099502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18</v>
      </c>
      <c r="B38" t="s">
        <v>7</v>
      </c>
      <c r="C38" s="2">
        <v>0.99332008493830837</v>
      </c>
      <c r="D38" s="2">
        <v>0.98334801220736123</v>
      </c>
      <c r="E38" s="2">
        <v>0.95104595336076803</v>
      </c>
      <c r="F38" s="2" t="s">
        <v>70</v>
      </c>
      <c r="G38" s="2" t="s">
        <v>70</v>
      </c>
      <c r="H38" s="2">
        <v>0.88753275181586022</v>
      </c>
      <c r="I38" s="2">
        <v>0.98656206871504315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18</v>
      </c>
      <c r="B39" t="s">
        <v>8</v>
      </c>
      <c r="C39" s="2">
        <v>0.99576489709168758</v>
      </c>
      <c r="D39" s="2">
        <v>0.93417525045858618</v>
      </c>
      <c r="E39" s="2">
        <v>0.94792564817228442</v>
      </c>
      <c r="F39" s="2" t="s">
        <v>70</v>
      </c>
      <c r="G39" s="2" t="s">
        <v>70</v>
      </c>
      <c r="H39" s="2">
        <v>0.87941965733832683</v>
      </c>
      <c r="I39" s="2">
        <v>0.99234143802513197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18</v>
      </c>
      <c r="B40" t="s">
        <v>12</v>
      </c>
      <c r="C40" s="2">
        <v>0.99685602548640984</v>
      </c>
      <c r="D40" s="2">
        <v>0.97093266717687321</v>
      </c>
      <c r="E40" s="2">
        <v>0.96867487301845523</v>
      </c>
      <c r="F40" s="2" t="s">
        <v>70</v>
      </c>
      <c r="G40" s="2" t="s">
        <v>70</v>
      </c>
      <c r="H40" s="2">
        <v>0.87458273724368141</v>
      </c>
      <c r="I40" s="2">
        <v>0.99033635478312998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18</v>
      </c>
      <c r="B41" t="s">
        <v>42</v>
      </c>
      <c r="C41" s="2">
        <v>0.99675751060491602</v>
      </c>
      <c r="D41" s="2">
        <v>0.97239083610730359</v>
      </c>
      <c r="E41" s="2">
        <v>0.90645543260789685</v>
      </c>
      <c r="F41" s="2">
        <v>0</v>
      </c>
      <c r="G41" s="2">
        <v>0.8836536723504248</v>
      </c>
      <c r="H41" s="2">
        <v>0.85754207684979356</v>
      </c>
      <c r="I41" s="2">
        <v>0.99300484280113765</v>
      </c>
      <c r="J41" s="2" t="s">
        <v>70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18</v>
      </c>
      <c r="B42" t="s">
        <v>15</v>
      </c>
      <c r="C42" s="2">
        <v>0.99660386240598964</v>
      </c>
      <c r="D42" s="2">
        <v>0.94841092665503102</v>
      </c>
      <c r="E42" s="2">
        <v>0.96351253662062919</v>
      </c>
      <c r="F42" s="2">
        <v>0.76192589305524738</v>
      </c>
      <c r="G42" s="2">
        <v>0.90812757201646077</v>
      </c>
      <c r="H42" s="2">
        <v>0.953042136727413</v>
      </c>
      <c r="I42" s="2">
        <v>0.99470655926352125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18</v>
      </c>
      <c r="B43" t="s">
        <v>17</v>
      </c>
      <c r="C43" s="2">
        <v>0.98957857208154321</v>
      </c>
      <c r="D43" s="2">
        <v>0.96956103812880479</v>
      </c>
      <c r="E43" s="2">
        <v>0.91805603837864158</v>
      </c>
      <c r="F43" s="2">
        <v>0.84771801293312898</v>
      </c>
      <c r="G43" s="2">
        <v>0.87298170075349835</v>
      </c>
      <c r="H43" s="2">
        <v>0.87819992622648468</v>
      </c>
      <c r="I43" s="2">
        <v>0.99441946984963558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18</v>
      </c>
      <c r="B44" t="s">
        <v>43</v>
      </c>
      <c r="C44" s="2">
        <v>0.99022288507747125</v>
      </c>
      <c r="D44" s="2">
        <v>0.96314247477122295</v>
      </c>
      <c r="E44" s="2">
        <v>0.8463569716132171</v>
      </c>
      <c r="F44" s="2">
        <v>0.83163986801445555</v>
      </c>
      <c r="G44" s="2">
        <v>0.90298792116973936</v>
      </c>
      <c r="H44" s="2">
        <v>0.82922503990069163</v>
      </c>
      <c r="I44" s="2">
        <v>0.99299937772246438</v>
      </c>
      <c r="J44" s="2" t="s">
        <v>70</v>
      </c>
      <c r="K44" s="2" t="s">
        <v>70</v>
      </c>
      <c r="L44" s="2" t="s">
        <v>70</v>
      </c>
      <c r="M44" s="2" t="s">
        <v>70</v>
      </c>
      <c r="N44" s="2">
        <v>0.99173318129988597</v>
      </c>
    </row>
    <row r="45" spans="1:14" x14ac:dyDescent="0.3">
      <c r="A45" t="s">
        <v>18</v>
      </c>
      <c r="B45" t="s">
        <v>44</v>
      </c>
      <c r="C45" s="2">
        <v>0.88767297373623266</v>
      </c>
      <c r="D45" s="2">
        <v>0.97464906040152</v>
      </c>
      <c r="E45" s="2">
        <v>0.83265431409755553</v>
      </c>
      <c r="F45" s="2">
        <v>0.69281113650529813</v>
      </c>
      <c r="G45" s="2" t="s">
        <v>70</v>
      </c>
      <c r="H45" s="2">
        <v>0.65179333902647307</v>
      </c>
      <c r="I45" s="2">
        <v>0.99334325319132277</v>
      </c>
      <c r="J45" s="2" t="s">
        <v>70</v>
      </c>
      <c r="K45" s="2">
        <v>0</v>
      </c>
      <c r="L45" s="2" t="s">
        <v>70</v>
      </c>
      <c r="M45" s="2" t="s">
        <v>70</v>
      </c>
      <c r="N45" s="2">
        <v>0.51789533723085701</v>
      </c>
    </row>
    <row r="46" spans="1:14" x14ac:dyDescent="0.3">
      <c r="A46" t="s">
        <v>18</v>
      </c>
      <c r="B46" t="s">
        <v>45</v>
      </c>
      <c r="C46" s="2">
        <v>0.91649818806027084</v>
      </c>
      <c r="D46" s="2">
        <v>0.97957160559391043</v>
      </c>
      <c r="E46" s="2">
        <v>0.90148568513677241</v>
      </c>
      <c r="F46" s="2">
        <v>0.89469793938956899</v>
      </c>
      <c r="G46" s="2" t="s">
        <v>70</v>
      </c>
      <c r="H46" s="2">
        <v>0.81162757231256299</v>
      </c>
      <c r="I46" s="2">
        <v>0.99647749510763195</v>
      </c>
      <c r="J46" s="2">
        <v>0</v>
      </c>
      <c r="K46" s="2" t="s">
        <v>70</v>
      </c>
      <c r="L46" s="2" t="s">
        <v>70</v>
      </c>
      <c r="M46" s="2" t="s">
        <v>70</v>
      </c>
      <c r="N46" s="2">
        <v>0.75127396263042956</v>
      </c>
    </row>
    <row r="47" spans="1:14" x14ac:dyDescent="0.3">
      <c r="A47" t="s">
        <v>18</v>
      </c>
      <c r="B47" t="s">
        <v>46</v>
      </c>
      <c r="C47" s="2">
        <v>0.91750676656337038</v>
      </c>
      <c r="D47" s="2">
        <v>0.91955737477452482</v>
      </c>
      <c r="E47" s="2">
        <v>0.83867247037499826</v>
      </c>
      <c r="F47" s="2">
        <v>0.79376988044312824</v>
      </c>
      <c r="G47" s="2" t="s">
        <v>70</v>
      </c>
      <c r="H47" s="2">
        <v>0.61473117165647984</v>
      </c>
      <c r="I47" s="2">
        <v>0.99219304471256198</v>
      </c>
      <c r="J47" s="2" t="s">
        <v>70</v>
      </c>
      <c r="K47" s="2">
        <v>0.1875</v>
      </c>
      <c r="L47" s="2">
        <v>0</v>
      </c>
      <c r="M47" s="2" t="s">
        <v>70</v>
      </c>
      <c r="N47" s="2">
        <v>0.76275479435532501</v>
      </c>
    </row>
    <row r="48" spans="1:14" x14ac:dyDescent="0.3">
      <c r="A48" t="s">
        <v>18</v>
      </c>
      <c r="B48" t="s">
        <v>21</v>
      </c>
      <c r="C48" s="2">
        <v>0.99486869906429221</v>
      </c>
      <c r="D48" s="2">
        <v>0.9266042176467838</v>
      </c>
      <c r="E48" s="2">
        <v>0.79977168949771693</v>
      </c>
      <c r="F48" s="2">
        <v>0.51291801811877868</v>
      </c>
      <c r="G48" s="2">
        <v>0.77150409062303338</v>
      </c>
      <c r="H48" s="2">
        <v>0.85806923961928672</v>
      </c>
      <c r="I48" s="2">
        <v>0.99620361044394523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20</v>
      </c>
      <c r="B49" t="s">
        <v>6</v>
      </c>
      <c r="C49" s="2">
        <v>0.95341168005756083</v>
      </c>
      <c r="D49" s="2">
        <v>0.98200723133865342</v>
      </c>
      <c r="E49" s="2">
        <v>0.64576285172043901</v>
      </c>
      <c r="F49" s="2" t="s">
        <v>70</v>
      </c>
      <c r="G49" s="2" t="s">
        <v>70</v>
      </c>
      <c r="H49" s="2">
        <v>0.44207464857004369</v>
      </c>
      <c r="I49" s="2">
        <v>0.99047033507531523</v>
      </c>
      <c r="J49" s="2">
        <v>0.95635838150289021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20</v>
      </c>
      <c r="B50" t="s">
        <v>7</v>
      </c>
      <c r="C50" s="2">
        <v>0.98578728840625995</v>
      </c>
      <c r="D50" s="2">
        <v>0.95870173968645955</v>
      </c>
      <c r="E50" s="2">
        <v>0.97097474981302756</v>
      </c>
      <c r="F50" s="2" t="s">
        <v>70</v>
      </c>
      <c r="G50" s="2" t="s">
        <v>70</v>
      </c>
      <c r="H50" s="2">
        <v>0.85692834686312236</v>
      </c>
      <c r="I50" s="2">
        <v>0.99346703129747804</v>
      </c>
      <c r="J50" s="2">
        <v>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20</v>
      </c>
      <c r="B51" t="s">
        <v>8</v>
      </c>
      <c r="C51" s="2">
        <v>0.99494747373686843</v>
      </c>
      <c r="D51" s="2">
        <v>0.96306988602279542</v>
      </c>
      <c r="E51" s="2">
        <v>0.97727855129409757</v>
      </c>
      <c r="F51" s="2" t="s">
        <v>70</v>
      </c>
      <c r="G51" s="2" t="s">
        <v>70</v>
      </c>
      <c r="H51" s="2">
        <v>0.90273640732356319</v>
      </c>
      <c r="I51" s="2">
        <v>0.99245599329421641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20</v>
      </c>
      <c r="B52" t="s">
        <v>12</v>
      </c>
      <c r="C52" s="2">
        <v>0.98880640201054881</v>
      </c>
      <c r="D52" s="2">
        <v>0.88874129176998462</v>
      </c>
      <c r="E52" s="2">
        <v>0.95060574652099294</v>
      </c>
      <c r="F52" s="2" t="s">
        <v>70</v>
      </c>
      <c r="G52" s="2" t="s">
        <v>70</v>
      </c>
      <c r="H52" s="2">
        <v>0.75662385009962274</v>
      </c>
      <c r="I52" s="2">
        <v>0.98241283554458503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20</v>
      </c>
      <c r="B53" t="s">
        <v>13</v>
      </c>
      <c r="C53" s="2">
        <v>0.99463274028426596</v>
      </c>
      <c r="D53" s="2">
        <v>0.95211954864287895</v>
      </c>
      <c r="E53" s="2">
        <v>0.91317211027539402</v>
      </c>
      <c r="F53" s="2">
        <v>0.76114591009579957</v>
      </c>
      <c r="G53" s="2">
        <v>0.91485148514851478</v>
      </c>
      <c r="H53" s="2">
        <v>0.65814495308859644</v>
      </c>
      <c r="I53" s="2">
        <v>0.99316698656429958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22</v>
      </c>
      <c r="B54" t="s">
        <v>8</v>
      </c>
      <c r="C54" s="2">
        <v>0.9861986198619862</v>
      </c>
      <c r="D54" s="2">
        <v>0.97625034925956955</v>
      </c>
      <c r="E54" s="2">
        <v>0.8717619549768465</v>
      </c>
      <c r="F54" s="2">
        <v>0.887113010251248</v>
      </c>
      <c r="G54" s="2" t="s">
        <v>70</v>
      </c>
      <c r="H54" s="2">
        <v>0.71483554933519944</v>
      </c>
      <c r="I54" s="2">
        <v>0.98617373008716558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22</v>
      </c>
      <c r="B55" t="s">
        <v>12</v>
      </c>
      <c r="C55" s="2">
        <v>0.98357383457395919</v>
      </c>
      <c r="D55" s="2">
        <v>0.96187074829931962</v>
      </c>
      <c r="E55" s="2">
        <v>0.87237269772481041</v>
      </c>
      <c r="F55" s="2">
        <v>0.93483927019982638</v>
      </c>
      <c r="G55" s="2" t="s">
        <v>70</v>
      </c>
      <c r="H55" s="2">
        <v>0.77897574123989222</v>
      </c>
      <c r="I55" s="2">
        <v>0.99091179976162103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22</v>
      </c>
      <c r="B56" t="s">
        <v>13</v>
      </c>
      <c r="C56" s="2">
        <v>0.98774005076385241</v>
      </c>
      <c r="D56" s="2">
        <v>0.97156161649758843</v>
      </c>
      <c r="E56" s="2">
        <v>0.83034024896265557</v>
      </c>
      <c r="F56" s="2">
        <v>0.47360864791825014</v>
      </c>
      <c r="G56" s="2">
        <v>0.96350893636963963</v>
      </c>
      <c r="H56" s="2">
        <v>0.89306915426721145</v>
      </c>
      <c r="I56" s="2">
        <v>0.98665655799848362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22</v>
      </c>
      <c r="B57" t="s">
        <v>15</v>
      </c>
      <c r="C57" s="2">
        <v>0.986575553376148</v>
      </c>
      <c r="D57" s="2">
        <v>0.93710522779196359</v>
      </c>
      <c r="E57" s="2">
        <v>0.75201090061975295</v>
      </c>
      <c r="F57" s="2">
        <v>0.5589059907306746</v>
      </c>
      <c r="G57" s="2">
        <v>0.83655114522124951</v>
      </c>
      <c r="H57" s="2">
        <v>0.50007900142202555</v>
      </c>
      <c r="I57" s="2">
        <v>0.99255135053795795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22</v>
      </c>
      <c r="B58" t="s">
        <v>17</v>
      </c>
      <c r="C58" s="2">
        <v>0.99334670515141121</v>
      </c>
      <c r="D58" s="2">
        <v>0.96358886797133803</v>
      </c>
      <c r="E58" s="2">
        <v>0.9232000220729234</v>
      </c>
      <c r="F58" s="2">
        <v>0.79658977980019874</v>
      </c>
      <c r="G58" s="2" t="s">
        <v>70</v>
      </c>
      <c r="H58" s="2">
        <v>0.89769445148213833</v>
      </c>
      <c r="I58" s="2">
        <v>0.98948483243815721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22</v>
      </c>
      <c r="B59" t="s">
        <v>21</v>
      </c>
      <c r="C59" s="2">
        <v>0.98795618144623565</v>
      </c>
      <c r="D59" s="2">
        <v>0.96996867716699076</v>
      </c>
      <c r="E59" s="2">
        <v>0.83590324646534309</v>
      </c>
      <c r="F59" s="2">
        <v>0.87161366313309774</v>
      </c>
      <c r="G59" s="2" t="s">
        <v>70</v>
      </c>
      <c r="H59" s="2">
        <v>0.78959619471713394</v>
      </c>
      <c r="I59" s="2">
        <v>0.99026528944044001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22</v>
      </c>
      <c r="B60" t="s">
        <v>23</v>
      </c>
      <c r="C60" s="2">
        <v>0.98065837209819939</v>
      </c>
      <c r="D60" s="2">
        <v>0.94152356456615482</v>
      </c>
      <c r="E60" s="2">
        <v>0.92709161325238043</v>
      </c>
      <c r="F60" s="2">
        <v>0.64811457577955045</v>
      </c>
      <c r="G60" s="2">
        <v>0.45080591000671594</v>
      </c>
      <c r="H60" s="2">
        <v>0.89809313642279187</v>
      </c>
      <c r="I60" s="2">
        <v>0.99134659177167161</v>
      </c>
      <c r="J60" s="2">
        <v>0.91227904338784382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22</v>
      </c>
      <c r="B61" t="s">
        <v>25</v>
      </c>
      <c r="C61" s="2">
        <v>0.99620046834106235</v>
      </c>
      <c r="D61" s="2">
        <v>0.96847592412914041</v>
      </c>
      <c r="E61" s="2">
        <v>0.94075712431681502</v>
      </c>
      <c r="F61" s="2">
        <v>0.89826451226810289</v>
      </c>
      <c r="G61" s="2">
        <v>0.958443363446838</v>
      </c>
      <c r="H61" s="2">
        <v>0.93012865593844363</v>
      </c>
      <c r="I61" s="2">
        <v>0.99042727060471636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22</v>
      </c>
      <c r="B62" t="s">
        <v>27</v>
      </c>
      <c r="C62" s="2">
        <v>0.99252631927431645</v>
      </c>
      <c r="D62" s="2">
        <v>0.95617737287347759</v>
      </c>
      <c r="E62" s="2">
        <v>0.87766767717901151</v>
      </c>
      <c r="F62" s="2">
        <v>0</v>
      </c>
      <c r="G62" s="2">
        <v>0</v>
      </c>
      <c r="H62" s="2">
        <v>0.87954467057606067</v>
      </c>
      <c r="I62" s="2">
        <v>0.99622931896883415</v>
      </c>
      <c r="J62" s="2">
        <v>0.95985908196041858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22</v>
      </c>
      <c r="B63" t="s">
        <v>29</v>
      </c>
      <c r="C63" s="2">
        <v>0.99656664221860802</v>
      </c>
      <c r="D63" s="2">
        <v>0.96495301615994755</v>
      </c>
      <c r="E63" s="2">
        <v>0.8652085704389133</v>
      </c>
      <c r="F63" s="2">
        <v>0.66541422624967772</v>
      </c>
      <c r="G63" s="2">
        <v>0</v>
      </c>
      <c r="H63" s="2">
        <v>0.80286168521462642</v>
      </c>
      <c r="I63" s="2">
        <v>0.9925395858708892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22</v>
      </c>
      <c r="B64" t="s">
        <v>33</v>
      </c>
      <c r="C64" s="2">
        <v>0.9972000036482036</v>
      </c>
      <c r="D64" s="2">
        <v>0.9748369058713886</v>
      </c>
      <c r="E64" s="2">
        <v>0.95771459013118476</v>
      </c>
      <c r="F64" s="2">
        <v>0.83105195651716812</v>
      </c>
      <c r="G64" s="2" t="s">
        <v>70</v>
      </c>
      <c r="H64" s="2">
        <v>0.86144578313253017</v>
      </c>
      <c r="I64" s="2">
        <v>0.99360276962444483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22</v>
      </c>
      <c r="B65" t="s">
        <v>35</v>
      </c>
      <c r="C65" s="2">
        <v>0.9967127458952576</v>
      </c>
      <c r="D65" s="2">
        <v>0.98501070663811563</v>
      </c>
      <c r="E65" s="2">
        <v>0.95094082405065561</v>
      </c>
      <c r="F65" s="2">
        <v>0.88768238887003736</v>
      </c>
      <c r="G65" s="2" t="s">
        <v>70</v>
      </c>
      <c r="H65" s="2">
        <v>0.78082008815279813</v>
      </c>
      <c r="I65" s="2">
        <v>0.99393753357378556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24</v>
      </c>
      <c r="B66" t="s">
        <v>6</v>
      </c>
      <c r="C66" s="2">
        <v>0.97977295418407717</v>
      </c>
      <c r="D66" s="2">
        <v>0.95905212946024043</v>
      </c>
      <c r="E66" s="2">
        <v>0.85620915032679734</v>
      </c>
      <c r="F66" s="2" t="s">
        <v>70</v>
      </c>
      <c r="G66" s="2" t="s">
        <v>70</v>
      </c>
      <c r="H66" s="2">
        <v>0.88049226035958084</v>
      </c>
      <c r="I66" s="2">
        <v>0.98882764784746002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24</v>
      </c>
      <c r="B67" t="s">
        <v>7</v>
      </c>
      <c r="C67" s="2">
        <v>0.99278927723108235</v>
      </c>
      <c r="D67" s="2">
        <v>0.95575351271925801</v>
      </c>
      <c r="E67" s="2">
        <v>0.87254492269118267</v>
      </c>
      <c r="F67" s="2" t="s">
        <v>70</v>
      </c>
      <c r="G67" s="2" t="s">
        <v>70</v>
      </c>
      <c r="H67" s="2">
        <v>0.89666627120654885</v>
      </c>
      <c r="I67" s="2">
        <v>0.99186134137151483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24</v>
      </c>
      <c r="B68" t="s">
        <v>8</v>
      </c>
      <c r="C68" s="2">
        <v>0.9925776672080926</v>
      </c>
      <c r="D68" s="2">
        <v>0.94873740755621039</v>
      </c>
      <c r="E68" s="2">
        <v>0.87778997438712036</v>
      </c>
      <c r="F68" s="2" t="s">
        <v>70</v>
      </c>
      <c r="G68" s="2" t="s">
        <v>70</v>
      </c>
      <c r="H68" s="2">
        <v>0.85584469227591908</v>
      </c>
      <c r="I68" s="2">
        <v>0.99415833973866241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24</v>
      </c>
      <c r="B69" t="s">
        <v>12</v>
      </c>
      <c r="C69" s="2">
        <v>0.99364844328410562</v>
      </c>
      <c r="D69" s="2">
        <v>0.951793535090245</v>
      </c>
      <c r="E69" s="2">
        <v>0.81456231251704392</v>
      </c>
      <c r="F69" s="2" t="s">
        <v>70</v>
      </c>
      <c r="G69" s="2" t="s">
        <v>70</v>
      </c>
      <c r="H69" s="2">
        <v>0.81092564491654018</v>
      </c>
      <c r="I69" s="2">
        <v>0.99343614076710163</v>
      </c>
      <c r="J69" s="2">
        <v>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24</v>
      </c>
      <c r="B70" t="s">
        <v>13</v>
      </c>
      <c r="C70" s="2">
        <v>0.98854618506006764</v>
      </c>
      <c r="D70" s="2">
        <v>0.95763905372260461</v>
      </c>
      <c r="E70" s="2">
        <v>0.83718847933144303</v>
      </c>
      <c r="F70" s="2" t="s">
        <v>70</v>
      </c>
      <c r="G70" s="2" t="s">
        <v>70</v>
      </c>
      <c r="H70" s="2">
        <v>0.81986851716581444</v>
      </c>
      <c r="I70" s="2">
        <v>0.99085554866708003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24</v>
      </c>
      <c r="B71" t="s">
        <v>15</v>
      </c>
      <c r="C71" s="2">
        <v>0.99565957914400305</v>
      </c>
      <c r="D71" s="2">
        <v>0.91490541802895842</v>
      </c>
      <c r="E71" s="2">
        <v>0.9242115361554144</v>
      </c>
      <c r="F71" s="2" t="s">
        <v>70</v>
      </c>
      <c r="G71" s="2" t="s">
        <v>70</v>
      </c>
      <c r="H71" s="2">
        <v>0.87246910333946881</v>
      </c>
      <c r="I71" s="2">
        <v>0.99406302329121643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24</v>
      </c>
      <c r="B72" t="s">
        <v>17</v>
      </c>
      <c r="C72" s="2">
        <v>0.99465272238470859</v>
      </c>
      <c r="D72" s="2">
        <v>0.90478411419687643</v>
      </c>
      <c r="E72" s="2">
        <v>0.91536144578313239</v>
      </c>
      <c r="F72" s="2" t="s">
        <v>70</v>
      </c>
      <c r="G72" s="2">
        <v>0</v>
      </c>
      <c r="H72" s="2">
        <v>0.89490492088837281</v>
      </c>
      <c r="I72" s="2">
        <v>0.99268849961919281</v>
      </c>
      <c r="J72" s="2">
        <v>0.47713252499468201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24</v>
      </c>
      <c r="B73" t="s">
        <v>21</v>
      </c>
      <c r="C73" s="2">
        <v>0.99615723516741717</v>
      </c>
      <c r="D73" s="2">
        <v>0.94903875495880363</v>
      </c>
      <c r="E73" s="2">
        <v>0.90981460144548021</v>
      </c>
      <c r="F73" s="2" t="s">
        <v>70</v>
      </c>
      <c r="G73" s="2" t="s">
        <v>70</v>
      </c>
      <c r="H73" s="2">
        <v>0.92212257100149475</v>
      </c>
      <c r="I73" s="2">
        <v>0.99250191277735278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24</v>
      </c>
      <c r="B74" t="s">
        <v>23</v>
      </c>
      <c r="C74" s="2">
        <v>0.99535715406092162</v>
      </c>
      <c r="D74" s="2">
        <v>0.94368866613317604</v>
      </c>
      <c r="E74" s="2">
        <v>0.87670224512329775</v>
      </c>
      <c r="F74" s="2" t="s">
        <v>70</v>
      </c>
      <c r="G74" s="2" t="s">
        <v>70</v>
      </c>
      <c r="H74" s="2">
        <v>0.79357198850274369</v>
      </c>
      <c r="I74" s="2">
        <v>0.9934772480198788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24</v>
      </c>
      <c r="B75" t="s">
        <v>25</v>
      </c>
      <c r="C75" s="2">
        <v>0.98841897131705325</v>
      </c>
      <c r="D75" s="2">
        <v>0.95411872858456137</v>
      </c>
      <c r="E75" s="2">
        <v>0.85010050416845162</v>
      </c>
      <c r="F75" s="2">
        <v>0.84936814759367707</v>
      </c>
      <c r="G75" s="2" t="s">
        <v>70</v>
      </c>
      <c r="H75" s="2">
        <v>0.56560763641544376</v>
      </c>
      <c r="I75" s="2">
        <v>0.9921025881617016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24</v>
      </c>
      <c r="B76" t="s">
        <v>47</v>
      </c>
      <c r="C76" s="2">
        <v>0.98487436717706622</v>
      </c>
      <c r="D76" s="2">
        <v>0.97113571135711363</v>
      </c>
      <c r="E76" s="2">
        <v>0.88569137938309628</v>
      </c>
      <c r="F76" s="2">
        <v>0.83553863437773057</v>
      </c>
      <c r="G76" s="2" t="s">
        <v>70</v>
      </c>
      <c r="H76" s="2">
        <v>0.8587148344233364</v>
      </c>
      <c r="I76" s="2">
        <v>0.9929917458339822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24</v>
      </c>
      <c r="B77" t="s">
        <v>48</v>
      </c>
      <c r="C77" s="2">
        <v>0.84252914164606141</v>
      </c>
      <c r="D77" s="2">
        <v>0.9613813388528788</v>
      </c>
      <c r="E77" s="2">
        <v>0.83069498775271455</v>
      </c>
      <c r="F77" s="2">
        <v>0.91461320823156722</v>
      </c>
      <c r="G77" s="2" t="s">
        <v>70</v>
      </c>
      <c r="H77" s="2">
        <v>0.5202870189171559</v>
      </c>
      <c r="I77" s="2">
        <v>0.99258343634116197</v>
      </c>
      <c r="J77" s="2" t="s">
        <v>70</v>
      </c>
      <c r="K77" s="2" t="s">
        <v>70</v>
      </c>
      <c r="L77" s="2" t="s">
        <v>70</v>
      </c>
      <c r="M77" s="2" t="s">
        <v>70</v>
      </c>
      <c r="N77" s="2">
        <v>0</v>
      </c>
    </row>
    <row r="78" spans="1:14" x14ac:dyDescent="0.3">
      <c r="A78" t="s">
        <v>24</v>
      </c>
      <c r="B78" t="s">
        <v>27</v>
      </c>
      <c r="C78" s="2">
        <v>0.98989334079015701</v>
      </c>
      <c r="D78" s="2">
        <v>0.93161351763931477</v>
      </c>
      <c r="E78" s="2">
        <v>0.91008888706836522</v>
      </c>
      <c r="F78" s="2">
        <v>0.87742084674233523</v>
      </c>
      <c r="G78" s="2" t="s">
        <v>70</v>
      </c>
      <c r="H78" s="2">
        <v>0.86720111537120947</v>
      </c>
      <c r="I78" s="2">
        <v>0.99562157935887396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24</v>
      </c>
      <c r="B79" t="s">
        <v>29</v>
      </c>
      <c r="C79" s="2">
        <v>0.9945721583652618</v>
      </c>
      <c r="D79" s="2">
        <v>0.97855297157622723</v>
      </c>
      <c r="E79" s="2">
        <v>0.93788487812605204</v>
      </c>
      <c r="F79" s="2" t="s">
        <v>70</v>
      </c>
      <c r="G79" s="2" t="s">
        <v>70</v>
      </c>
      <c r="H79" s="2">
        <v>0.81388513040638266</v>
      </c>
      <c r="I79" s="2">
        <v>0.99500422719237558</v>
      </c>
      <c r="J79" s="2">
        <v>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24</v>
      </c>
      <c r="B80" t="s">
        <v>33</v>
      </c>
      <c r="C80" s="2">
        <v>0.96977546837738382</v>
      </c>
      <c r="D80" s="2">
        <v>0.92615750798118524</v>
      </c>
      <c r="E80" s="2">
        <v>0.91391095510807319</v>
      </c>
      <c r="F80" s="2" t="s">
        <v>70</v>
      </c>
      <c r="G80" s="2" t="s">
        <v>70</v>
      </c>
      <c r="H80" s="2">
        <v>0.90107818743873935</v>
      </c>
      <c r="I80" s="2">
        <v>0.99136468774094078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24</v>
      </c>
      <c r="B81" t="s">
        <v>35</v>
      </c>
      <c r="C81" s="2">
        <v>0.98583593025316063</v>
      </c>
      <c r="D81" s="2">
        <v>0.93676509420773857</v>
      </c>
      <c r="E81" s="2">
        <v>0.78860963973101916</v>
      </c>
      <c r="F81" s="2">
        <v>0.73456887694617878</v>
      </c>
      <c r="G81" s="2" t="s">
        <v>70</v>
      </c>
      <c r="H81" s="2">
        <v>0.59803155756912985</v>
      </c>
      <c r="I81" s="2">
        <v>0.99320463320463315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26</v>
      </c>
      <c r="B82" t="s">
        <v>6</v>
      </c>
      <c r="C82" s="2">
        <v>0.97029960168562024</v>
      </c>
      <c r="D82" s="2">
        <v>0.95211146222349896</v>
      </c>
      <c r="E82" s="2">
        <v>0.91139071074822642</v>
      </c>
      <c r="F82" s="2" t="s">
        <v>70</v>
      </c>
      <c r="G82" s="2" t="s">
        <v>70</v>
      </c>
      <c r="H82" s="2">
        <v>0.78047326697264108</v>
      </c>
      <c r="I82" s="2">
        <v>0.98387335404645659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26</v>
      </c>
      <c r="B83" t="s">
        <v>7</v>
      </c>
      <c r="C83" s="2">
        <v>0.98795125316164645</v>
      </c>
      <c r="D83" s="2">
        <v>0.92986281334218124</v>
      </c>
      <c r="E83" s="2">
        <v>0.9405671201442386</v>
      </c>
      <c r="F83" s="2" t="s">
        <v>70</v>
      </c>
      <c r="G83" s="2" t="s">
        <v>70</v>
      </c>
      <c r="H83" s="2">
        <v>0.83784406311182769</v>
      </c>
      <c r="I83" s="2">
        <v>0.98867086264346538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26</v>
      </c>
      <c r="B84" t="s">
        <v>49</v>
      </c>
      <c r="C84" s="2">
        <v>0.99262575997113955</v>
      </c>
      <c r="D84" s="2">
        <v>0.97321636190677518</v>
      </c>
      <c r="E84" s="2">
        <v>0.94063103670315518</v>
      </c>
      <c r="F84" s="2" t="s">
        <v>70</v>
      </c>
      <c r="G84" s="2" t="s">
        <v>70</v>
      </c>
      <c r="H84" s="2">
        <v>0.82284131137448058</v>
      </c>
      <c r="I84" s="2">
        <v>0.99178881129614005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26</v>
      </c>
      <c r="B85" t="s">
        <v>50</v>
      </c>
      <c r="C85" s="2">
        <v>0.9801932154042966</v>
      </c>
      <c r="D85" s="2">
        <v>0.97454801596618923</v>
      </c>
      <c r="E85" s="2">
        <v>0.95596040312481356</v>
      </c>
      <c r="F85" s="2" t="s">
        <v>70</v>
      </c>
      <c r="G85" s="2" t="s">
        <v>70</v>
      </c>
      <c r="H85" s="2">
        <v>0.86495157011536805</v>
      </c>
      <c r="I85" s="2">
        <v>0.99293151934331536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26</v>
      </c>
      <c r="B86" t="s">
        <v>13</v>
      </c>
      <c r="C86" s="2">
        <v>0.97908011869436196</v>
      </c>
      <c r="D86" s="2">
        <v>0.94900201216550639</v>
      </c>
      <c r="E86" s="2">
        <v>0.96397859736288938</v>
      </c>
      <c r="F86" s="2">
        <v>0</v>
      </c>
      <c r="G86" s="2" t="s">
        <v>70</v>
      </c>
      <c r="H86" s="2">
        <v>0.84965280486853401</v>
      </c>
      <c r="I86" s="2">
        <v>0.9840982741728842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26</v>
      </c>
      <c r="B87" t="s">
        <v>19</v>
      </c>
      <c r="C87" s="2">
        <v>0.99483162137563397</v>
      </c>
      <c r="D87" s="2">
        <v>0.97254507524959022</v>
      </c>
      <c r="E87" s="2">
        <v>0.92536992891351499</v>
      </c>
      <c r="F87" s="2">
        <v>0.65948641362813709</v>
      </c>
      <c r="G87" s="2" t="s">
        <v>70</v>
      </c>
      <c r="H87" s="2">
        <v>0.8800285646274697</v>
      </c>
      <c r="I87" s="2">
        <v>0.98986077481840196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28</v>
      </c>
      <c r="B88" t="s">
        <v>6</v>
      </c>
      <c r="C88" s="2">
        <v>0.9893760484162748</v>
      </c>
      <c r="D88" s="2">
        <v>0.96402176561357922</v>
      </c>
      <c r="E88" s="2">
        <v>0.83343129187727749</v>
      </c>
      <c r="F88" s="2" t="s">
        <v>70</v>
      </c>
      <c r="G88" s="2" t="s">
        <v>70</v>
      </c>
      <c r="H88" s="2">
        <v>0.89474596844113052</v>
      </c>
      <c r="I88" s="2">
        <v>0.98334642576590725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28</v>
      </c>
      <c r="B89" t="s">
        <v>8</v>
      </c>
      <c r="C89" s="2">
        <v>0.98733870967741921</v>
      </c>
      <c r="D89" s="2">
        <v>0.95635260528194144</v>
      </c>
      <c r="E89" s="2">
        <v>0.93465323198397277</v>
      </c>
      <c r="F89" s="2" t="s">
        <v>70</v>
      </c>
      <c r="G89" s="2" t="s">
        <v>70</v>
      </c>
      <c r="H89" s="2">
        <v>0.64381748519679549</v>
      </c>
      <c r="I89" s="2">
        <v>0.99107074715713961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28</v>
      </c>
      <c r="B90" t="s">
        <v>12</v>
      </c>
      <c r="C90" s="2">
        <v>0.99184188296284281</v>
      </c>
      <c r="D90" s="2">
        <v>0.95803439015591796</v>
      </c>
      <c r="E90" s="2">
        <v>0.88741264490668426</v>
      </c>
      <c r="F90" s="2" t="s">
        <v>70</v>
      </c>
      <c r="G90" s="2">
        <v>0</v>
      </c>
      <c r="H90" s="2">
        <v>0.6951185181014583</v>
      </c>
      <c r="I90" s="2">
        <v>0.98890674011169755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28</v>
      </c>
      <c r="B91" t="s">
        <v>13</v>
      </c>
      <c r="C91" s="2">
        <v>0.99383473101528064</v>
      </c>
      <c r="D91" s="2">
        <v>0.9854011515774358</v>
      </c>
      <c r="E91" s="2">
        <v>0.9438806632285256</v>
      </c>
      <c r="F91" s="2" t="s">
        <v>70</v>
      </c>
      <c r="G91" s="2" t="s">
        <v>70</v>
      </c>
      <c r="H91" s="2">
        <v>0.88394035101747093</v>
      </c>
      <c r="I91" s="2">
        <v>0.99402498642042358</v>
      </c>
      <c r="J91" s="2">
        <v>0.966099185788305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28</v>
      </c>
      <c r="B92" t="s">
        <v>15</v>
      </c>
      <c r="C92" s="2">
        <v>0.99529950123017119</v>
      </c>
      <c r="D92" s="2">
        <v>0.97984832949250278</v>
      </c>
      <c r="E92" s="2">
        <v>0.88267777562487892</v>
      </c>
      <c r="F92" s="2">
        <v>0</v>
      </c>
      <c r="G92" s="2" t="s">
        <v>70</v>
      </c>
      <c r="H92" s="2">
        <v>0.89790298665536961</v>
      </c>
      <c r="I92" s="2">
        <v>0.99059129503556964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28</v>
      </c>
      <c r="B93" t="s">
        <v>17</v>
      </c>
      <c r="C93" s="2">
        <v>0.99544376123667</v>
      </c>
      <c r="D93" s="2">
        <v>0.9682954682053132</v>
      </c>
      <c r="E93" s="2">
        <v>0.95269436445907041</v>
      </c>
      <c r="F93" s="2" t="s">
        <v>70</v>
      </c>
      <c r="G93" s="2" t="s">
        <v>70</v>
      </c>
      <c r="H93" s="2">
        <v>0.93515526204861599</v>
      </c>
      <c r="I93" s="2">
        <v>0.99247653765609245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28</v>
      </c>
      <c r="B94" t="s">
        <v>21</v>
      </c>
      <c r="C94" s="2">
        <v>0.99143912384449517</v>
      </c>
      <c r="D94" s="2">
        <v>0.9811891413396282</v>
      </c>
      <c r="E94" s="2">
        <v>0.92681341889367241</v>
      </c>
      <c r="F94" s="2" t="s">
        <v>70</v>
      </c>
      <c r="G94" s="2" t="s">
        <v>70</v>
      </c>
      <c r="H94" s="2">
        <v>0.92968341866053705</v>
      </c>
      <c r="I94" s="2">
        <v>0.99496163088132705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28</v>
      </c>
      <c r="B95" t="s">
        <v>23</v>
      </c>
      <c r="C95" s="2">
        <v>0.99174194492191781</v>
      </c>
      <c r="D95" s="2">
        <v>0.96503960357407637</v>
      </c>
      <c r="E95" s="2">
        <v>0.93572718580686276</v>
      </c>
      <c r="F95" s="2" t="s">
        <v>70</v>
      </c>
      <c r="G95" s="2" t="s">
        <v>70</v>
      </c>
      <c r="H95" s="2">
        <v>0.83482928546286517</v>
      </c>
      <c r="I95" s="2">
        <v>0.99194599984659038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28</v>
      </c>
      <c r="B96" t="s">
        <v>51</v>
      </c>
      <c r="C96" s="2">
        <v>0.99326260357778984</v>
      </c>
      <c r="D96" s="2">
        <v>0.9202867259694274</v>
      </c>
      <c r="E96" s="2">
        <v>0.92182907528826596</v>
      </c>
      <c r="F96" s="2">
        <v>0.88449772848570052</v>
      </c>
      <c r="G96" s="2" t="s">
        <v>70</v>
      </c>
      <c r="H96" s="2">
        <v>0.83915145005370573</v>
      </c>
      <c r="I96" s="2">
        <v>0.99435459261519676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28</v>
      </c>
      <c r="B97" t="s">
        <v>25</v>
      </c>
      <c r="C97" s="2">
        <v>0.99509755274596601</v>
      </c>
      <c r="D97" s="2">
        <v>0.95330917413694438</v>
      </c>
      <c r="E97" s="2">
        <v>0.93505837558521276</v>
      </c>
      <c r="F97" s="2">
        <v>0.61604935570675357</v>
      </c>
      <c r="G97" s="2" t="s">
        <v>70</v>
      </c>
      <c r="H97" s="2">
        <v>0.74059405940594059</v>
      </c>
      <c r="I97" s="2">
        <v>0.99571417439414001</v>
      </c>
      <c r="J97" s="2">
        <v>0.97259427158458678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28</v>
      </c>
      <c r="B98" t="s">
        <v>27</v>
      </c>
      <c r="C98" s="2">
        <v>0.98895914686118658</v>
      </c>
      <c r="D98" s="2">
        <v>0.97689163897482922</v>
      </c>
      <c r="E98" s="2">
        <v>0.92419908466819223</v>
      </c>
      <c r="F98" s="2">
        <v>0.68815435237810352</v>
      </c>
      <c r="G98" s="2" t="s">
        <v>70</v>
      </c>
      <c r="H98" s="2">
        <v>0.86155416613500069</v>
      </c>
      <c r="I98" s="2">
        <v>0.99488847583643125</v>
      </c>
      <c r="J98" s="2">
        <v>0.88537549407114624</v>
      </c>
      <c r="K98" s="2" t="s">
        <v>70</v>
      </c>
      <c r="L98" s="2" t="s">
        <v>70</v>
      </c>
      <c r="M98" s="2" t="s">
        <v>70</v>
      </c>
      <c r="N98" s="2" t="s">
        <v>70</v>
      </c>
    </row>
    <row r="99" spans="1:14" x14ac:dyDescent="0.3">
      <c r="A99" t="s">
        <v>28</v>
      </c>
      <c r="B99" t="s">
        <v>29</v>
      </c>
      <c r="C99" s="2">
        <v>0.99058187243565843</v>
      </c>
      <c r="D99" s="2">
        <v>0.96339786704321639</v>
      </c>
      <c r="E99" s="2">
        <v>0.92725372688690322</v>
      </c>
      <c r="F99" s="2">
        <v>0.89858203916272794</v>
      </c>
      <c r="G99" s="2">
        <v>0.71293375394321767</v>
      </c>
      <c r="H99" s="2">
        <v>0.86621534493874919</v>
      </c>
      <c r="I99" s="2">
        <v>0.99228037671761615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28</v>
      </c>
      <c r="B100" t="s">
        <v>33</v>
      </c>
      <c r="C100" s="2">
        <v>0.99656272465851903</v>
      </c>
      <c r="D100" s="2">
        <v>0.98699463845819435</v>
      </c>
      <c r="E100" s="2">
        <v>0.94635671029497959</v>
      </c>
      <c r="F100" s="2">
        <v>0.70357825856547085</v>
      </c>
      <c r="G100" s="2">
        <v>8.0771235018238671E-2</v>
      </c>
      <c r="H100" s="2">
        <v>0.93235357683164044</v>
      </c>
      <c r="I100" s="2">
        <v>0.99396004336379118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30</v>
      </c>
      <c r="B101" t="s">
        <v>6</v>
      </c>
      <c r="C101" s="2">
        <v>0.97331630242690403</v>
      </c>
      <c r="D101" s="2">
        <v>0.84985276752215966</v>
      </c>
      <c r="E101" s="2">
        <v>0.7420983192795273</v>
      </c>
      <c r="F101" s="2">
        <v>0</v>
      </c>
      <c r="G101" s="2" t="s">
        <v>70</v>
      </c>
      <c r="H101" s="2">
        <v>0.67043659043659043</v>
      </c>
      <c r="I101" s="2">
        <v>0.97339212406872444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30</v>
      </c>
      <c r="B102" t="s">
        <v>52</v>
      </c>
      <c r="C102" s="2">
        <v>0.96953554186782076</v>
      </c>
      <c r="D102" s="2">
        <v>0.95985718099305917</v>
      </c>
      <c r="E102" s="2">
        <v>0.9099477000517644</v>
      </c>
      <c r="F102" s="2" t="s">
        <v>70</v>
      </c>
      <c r="G102" s="2" t="s">
        <v>70</v>
      </c>
      <c r="H102" s="2">
        <v>0.68816008893829905</v>
      </c>
      <c r="I102" s="2">
        <v>0.97851013744399717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30</v>
      </c>
      <c r="B103" t="s">
        <v>7</v>
      </c>
      <c r="C103" s="2">
        <v>0.97396236143335924</v>
      </c>
      <c r="D103" s="2">
        <v>0.91280625176006758</v>
      </c>
      <c r="E103" s="2">
        <v>0.92428352810239278</v>
      </c>
      <c r="F103" s="2">
        <v>0</v>
      </c>
      <c r="G103" s="2" t="s">
        <v>70</v>
      </c>
      <c r="H103" s="2">
        <v>0.64915019077349978</v>
      </c>
      <c r="I103" s="2">
        <v>0.97861368117700598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30</v>
      </c>
      <c r="B104" t="s">
        <v>8</v>
      </c>
      <c r="C104" s="2">
        <v>0.96922522857441595</v>
      </c>
      <c r="D104" s="2">
        <v>0.96850736419415084</v>
      </c>
      <c r="E104" s="2">
        <v>0.82940616618117846</v>
      </c>
      <c r="F104" s="2" t="s">
        <v>70</v>
      </c>
      <c r="G104" s="2" t="s">
        <v>70</v>
      </c>
      <c r="H104" s="2">
        <v>0.61160824234463507</v>
      </c>
      <c r="I104" s="2">
        <v>0.97951412687533324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30</v>
      </c>
      <c r="B105" t="s">
        <v>15</v>
      </c>
      <c r="C105" s="2">
        <v>0.97602225358719763</v>
      </c>
      <c r="D105" s="2">
        <v>0.96316820709719564</v>
      </c>
      <c r="E105" s="2">
        <v>0.79970819486098732</v>
      </c>
      <c r="F105" s="2">
        <v>0</v>
      </c>
      <c r="G105" s="2">
        <v>0.45233182005777961</v>
      </c>
      <c r="H105" s="2">
        <v>0.64558823529411768</v>
      </c>
      <c r="I105" s="2">
        <v>0.98296724470134877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32</v>
      </c>
      <c r="B106" t="s">
        <v>7</v>
      </c>
      <c r="C106" s="2">
        <v>0.96495361079603281</v>
      </c>
      <c r="D106" s="2">
        <v>0.90883705650459923</v>
      </c>
      <c r="E106" s="2">
        <v>0.77585170078698984</v>
      </c>
      <c r="F106" s="2">
        <v>0</v>
      </c>
      <c r="G106" s="2" t="s">
        <v>70</v>
      </c>
      <c r="H106" s="2">
        <v>0.78271822647688627</v>
      </c>
      <c r="I106" s="2">
        <v>0.99160797242619525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32</v>
      </c>
      <c r="B107" t="s">
        <v>8</v>
      </c>
      <c r="C107" s="2">
        <v>0.97598806633534518</v>
      </c>
      <c r="D107" s="2">
        <v>0.89305178370189731</v>
      </c>
      <c r="E107" s="2">
        <v>0.77350795565512087</v>
      </c>
      <c r="F107" s="2">
        <v>0.36868912518988473</v>
      </c>
      <c r="G107" s="2">
        <v>0.83037269244165801</v>
      </c>
      <c r="H107" s="2">
        <v>0.80603029039877727</v>
      </c>
      <c r="I107" s="2">
        <v>0.99205929062996279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32</v>
      </c>
      <c r="B108" t="s">
        <v>12</v>
      </c>
      <c r="C108" s="2">
        <v>0.97973774815031878</v>
      </c>
      <c r="D108" s="2">
        <v>0.90507866409053284</v>
      </c>
      <c r="E108" s="2">
        <v>0.90244443896302518</v>
      </c>
      <c r="F108" s="2" t="s">
        <v>70</v>
      </c>
      <c r="G108" s="2">
        <v>0</v>
      </c>
      <c r="H108" s="2">
        <v>0.36497378511620626</v>
      </c>
      <c r="I108" s="2">
        <v>0.98617235966813677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32</v>
      </c>
      <c r="B109" t="s">
        <v>13</v>
      </c>
      <c r="C109" s="2">
        <v>0.98385333965727018</v>
      </c>
      <c r="D109" s="2">
        <v>0.95948755184658396</v>
      </c>
      <c r="E109" s="2">
        <v>0.91313250931339895</v>
      </c>
      <c r="F109" s="2">
        <v>0.81712849100945506</v>
      </c>
      <c r="G109" s="2" t="s">
        <v>70</v>
      </c>
      <c r="H109" s="2">
        <v>0.61936339522546424</v>
      </c>
      <c r="I109" s="2">
        <v>0.98755690440060695</v>
      </c>
      <c r="J109" s="2">
        <v>0.87977156597535322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32</v>
      </c>
      <c r="B110" t="s">
        <v>15</v>
      </c>
      <c r="C110" s="2">
        <v>0.99348538745902215</v>
      </c>
      <c r="D110" s="2">
        <v>0.98880234247217758</v>
      </c>
      <c r="E110" s="2">
        <v>0.93805660003958036</v>
      </c>
      <c r="F110" s="2">
        <v>0.79330743249838931</v>
      </c>
      <c r="G110" s="2" t="s">
        <v>70</v>
      </c>
      <c r="H110" s="2">
        <v>0.87707090788601727</v>
      </c>
      <c r="I110" s="2">
        <v>0.99542473692237299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32</v>
      </c>
      <c r="B111" t="s">
        <v>17</v>
      </c>
      <c r="C111" s="2">
        <v>0.99722585710546963</v>
      </c>
      <c r="D111" s="2">
        <v>0.95166600442754157</v>
      </c>
      <c r="E111" s="2">
        <v>0.90436480398960262</v>
      </c>
      <c r="F111" s="2">
        <v>0.42866108786610879</v>
      </c>
      <c r="G111" s="2" t="s">
        <v>70</v>
      </c>
      <c r="H111" s="2">
        <v>0.54906722596313062</v>
      </c>
      <c r="I111" s="2">
        <v>0.99628252788104077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32</v>
      </c>
      <c r="B112" t="s">
        <v>21</v>
      </c>
      <c r="C112" s="2">
        <v>0.99706245305290264</v>
      </c>
      <c r="D112" s="2">
        <v>0.97711964625430603</v>
      </c>
      <c r="E112" s="2">
        <v>0.93042058481983037</v>
      </c>
      <c r="F112" s="2">
        <v>0.49413897529923151</v>
      </c>
      <c r="G112" s="2">
        <v>0.44546786686204731</v>
      </c>
      <c r="H112" s="2">
        <v>0.41785583607757038</v>
      </c>
      <c r="I112" s="2">
        <v>0.99600675779450165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32</v>
      </c>
      <c r="B113" t="s">
        <v>53</v>
      </c>
      <c r="C113" s="2">
        <v>0.96859470259746916</v>
      </c>
      <c r="D113" s="2">
        <v>0.95565664725139243</v>
      </c>
      <c r="E113" s="2">
        <v>0.83263502165650138</v>
      </c>
      <c r="F113" s="2">
        <v>0.811743997111392</v>
      </c>
      <c r="G113" s="2">
        <v>0.95256312165263957</v>
      </c>
      <c r="H113" s="2">
        <v>4.38512869399428E-2</v>
      </c>
      <c r="I113" s="2">
        <v>0.99323956795399804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32</v>
      </c>
      <c r="B114" t="s">
        <v>27</v>
      </c>
      <c r="C114" s="2">
        <v>0.9933012514343732</v>
      </c>
      <c r="D114" s="2">
        <v>0.98006944131307205</v>
      </c>
      <c r="E114" s="2">
        <v>0.96311531605649237</v>
      </c>
      <c r="F114" s="2" t="s">
        <v>70</v>
      </c>
      <c r="G114" s="2" t="s">
        <v>70</v>
      </c>
      <c r="H114" s="2">
        <v>0.73382540550391839</v>
      </c>
      <c r="I114" s="2">
        <v>0.99565051507058377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32</v>
      </c>
      <c r="B115" t="s">
        <v>29</v>
      </c>
      <c r="C115" s="2">
        <v>0.99269211940333724</v>
      </c>
      <c r="D115" s="2">
        <v>0.95829182050831241</v>
      </c>
      <c r="E115" s="2">
        <v>0.93841798501248963</v>
      </c>
      <c r="F115" s="2">
        <v>0</v>
      </c>
      <c r="G115" s="2">
        <v>0.42997401097314469</v>
      </c>
      <c r="H115" s="2">
        <v>0.77448638318203533</v>
      </c>
      <c r="I115" s="2">
        <v>0.98873027798647639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32</v>
      </c>
      <c r="B116" t="s">
        <v>33</v>
      </c>
      <c r="C116" s="2">
        <v>0.99659983102190519</v>
      </c>
      <c r="D116" s="2">
        <v>0.98075334841466477</v>
      </c>
      <c r="E116" s="2">
        <v>0.92060650913033759</v>
      </c>
      <c r="F116" s="2" t="s">
        <v>70</v>
      </c>
      <c r="G116" s="2" t="s">
        <v>70</v>
      </c>
      <c r="H116" s="2">
        <v>0.78950913908474429</v>
      </c>
      <c r="I116" s="2">
        <v>0.99361216730038038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32</v>
      </c>
      <c r="B117" t="s">
        <v>35</v>
      </c>
      <c r="C117" s="2">
        <v>0.99665185720025384</v>
      </c>
      <c r="D117" s="2">
        <v>0.97912674159631219</v>
      </c>
      <c r="E117" s="2">
        <v>0.89477888548057261</v>
      </c>
      <c r="F117" s="2">
        <v>0.64911847769460662</v>
      </c>
      <c r="G117" s="2">
        <v>0.90833538033243277</v>
      </c>
      <c r="H117" s="2">
        <v>0.86554811526596942</v>
      </c>
      <c r="I117" s="2">
        <v>0.99302184466019416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34</v>
      </c>
      <c r="B118" t="s">
        <v>7</v>
      </c>
      <c r="C118" s="2">
        <v>0.98837243881404824</v>
      </c>
      <c r="D118" s="2">
        <v>0.87538724742220375</v>
      </c>
      <c r="E118" s="2">
        <v>0.80158587132816728</v>
      </c>
      <c r="F118" s="2" t="s">
        <v>70</v>
      </c>
      <c r="G118" s="2" t="s">
        <v>70</v>
      </c>
      <c r="H118" s="2">
        <v>0.87416465235319207</v>
      </c>
      <c r="I118" s="2">
        <v>0.99223972339608157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34</v>
      </c>
      <c r="B119" t="s">
        <v>8</v>
      </c>
      <c r="C119" s="2">
        <v>0.98433433051300379</v>
      </c>
      <c r="D119" s="2">
        <v>0.94558417502533798</v>
      </c>
      <c r="E119" s="2">
        <v>0.82042891885916425</v>
      </c>
      <c r="F119" s="2" t="s">
        <v>70</v>
      </c>
      <c r="G119" s="2" t="s">
        <v>70</v>
      </c>
      <c r="H119" s="2">
        <v>0.88423579621232329</v>
      </c>
      <c r="I119" s="2">
        <v>0.9911935838968392</v>
      </c>
      <c r="J119" s="2" t="s">
        <v>70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34</v>
      </c>
      <c r="B120" t="s">
        <v>12</v>
      </c>
      <c r="C120" s="2">
        <v>0.96802310248430823</v>
      </c>
      <c r="D120" s="2">
        <v>0.78218557313721115</v>
      </c>
      <c r="E120" s="2">
        <v>0.79663721636243334</v>
      </c>
      <c r="F120" s="2" t="s">
        <v>70</v>
      </c>
      <c r="G120" s="2" t="s">
        <v>70</v>
      </c>
      <c r="H120" s="2">
        <v>0.7762464747512372</v>
      </c>
      <c r="I120" s="2">
        <v>0.99065704519559439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34</v>
      </c>
      <c r="B121" t="s">
        <v>13</v>
      </c>
      <c r="C121" s="2">
        <v>0.98608563745431976</v>
      </c>
      <c r="D121" s="2">
        <v>0.76640179299103506</v>
      </c>
      <c r="E121" s="2">
        <v>0.87535587188612096</v>
      </c>
      <c r="F121" s="2" t="s">
        <v>70</v>
      </c>
      <c r="G121" s="2" t="s">
        <v>70</v>
      </c>
      <c r="H121" s="2">
        <v>0.8776145120375245</v>
      </c>
      <c r="I121" s="2">
        <v>0.99372853516499915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34</v>
      </c>
      <c r="B122" t="s">
        <v>15</v>
      </c>
      <c r="C122" s="2">
        <v>0.96511306624009319</v>
      </c>
      <c r="D122" s="2">
        <v>0.86260641226546952</v>
      </c>
      <c r="E122" s="2">
        <v>0.69226044226044225</v>
      </c>
      <c r="F122" s="2" t="s">
        <v>70</v>
      </c>
      <c r="G122" s="2">
        <v>0</v>
      </c>
      <c r="H122" s="2">
        <v>0.80032909960405207</v>
      </c>
      <c r="I122" s="2">
        <v>0.99208920364650044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34</v>
      </c>
      <c r="B123" t="s">
        <v>54</v>
      </c>
      <c r="C123" s="2">
        <v>0.99069624497094322</v>
      </c>
      <c r="D123" s="2">
        <v>0.94601422519336165</v>
      </c>
      <c r="E123" s="2">
        <v>0.85444577995368065</v>
      </c>
      <c r="F123" s="2">
        <v>0.72758138147782803</v>
      </c>
      <c r="G123" s="2" t="s">
        <v>70</v>
      </c>
      <c r="H123" s="2">
        <v>0.85344082925424702</v>
      </c>
      <c r="I123" s="2">
        <v>0.98311757135286559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34</v>
      </c>
      <c r="B124" t="s">
        <v>17</v>
      </c>
      <c r="C124" s="2">
        <v>0.99257932163277041</v>
      </c>
      <c r="D124" s="2">
        <v>0.98183444427880839</v>
      </c>
      <c r="E124" s="2">
        <v>0.93828456657689319</v>
      </c>
      <c r="F124" s="2">
        <v>0.84497962658882197</v>
      </c>
      <c r="G124" s="2">
        <v>0.49889205444760998</v>
      </c>
      <c r="H124" s="2">
        <v>0.92153479582614395</v>
      </c>
      <c r="I124" s="2">
        <v>0.99076457229371684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34</v>
      </c>
      <c r="B125" t="s">
        <v>21</v>
      </c>
      <c r="C125" s="2">
        <v>0.99384134571192195</v>
      </c>
      <c r="D125" s="2">
        <v>0.96351715751070677</v>
      </c>
      <c r="E125" s="2">
        <v>0.94142152528051237</v>
      </c>
      <c r="F125" s="2">
        <v>0.87378264450797039</v>
      </c>
      <c r="G125" s="2" t="s">
        <v>70</v>
      </c>
      <c r="H125" s="2">
        <v>0.92843341260404277</v>
      </c>
      <c r="I125" s="2">
        <v>0.9951452569931416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34</v>
      </c>
      <c r="B126" t="s">
        <v>25</v>
      </c>
      <c r="C126" s="2">
        <v>0.9923074196178524</v>
      </c>
      <c r="D126" s="2">
        <v>0.9751598262651896</v>
      </c>
      <c r="E126" s="2">
        <v>0.89951593515480333</v>
      </c>
      <c r="F126" s="2">
        <v>0.83065595716198126</v>
      </c>
      <c r="G126" s="2" t="s">
        <v>70</v>
      </c>
      <c r="H126" s="2">
        <v>0.89304404068912802</v>
      </c>
      <c r="I126" s="2">
        <v>0.992297518089162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34</v>
      </c>
      <c r="B127" t="s">
        <v>27</v>
      </c>
      <c r="C127" s="2">
        <v>0.98058048069352077</v>
      </c>
      <c r="D127" s="2">
        <v>0.953827625725996</v>
      </c>
      <c r="E127" s="2">
        <v>0.92273632325707677</v>
      </c>
      <c r="F127" s="2">
        <v>0.32084361678258916</v>
      </c>
      <c r="G127" s="2">
        <v>0</v>
      </c>
      <c r="H127" s="2">
        <v>0.90666404946510959</v>
      </c>
      <c r="I127" s="2">
        <v>0.99400264818132256</v>
      </c>
      <c r="J127" s="2">
        <v>0.83163294385864917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34</v>
      </c>
      <c r="B128" t="s">
        <v>55</v>
      </c>
      <c r="C128" s="2">
        <v>0.99291111175938618</v>
      </c>
      <c r="D128" s="2">
        <v>0.98135693403837243</v>
      </c>
      <c r="E128" s="2">
        <v>0.90202239345652224</v>
      </c>
      <c r="F128" s="2">
        <v>0.78114564603133829</v>
      </c>
      <c r="G128" s="2" t="s">
        <v>70</v>
      </c>
      <c r="H128" s="2">
        <v>0.80478154025573745</v>
      </c>
      <c r="I128" s="2">
        <v>0.98970023059185241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34</v>
      </c>
      <c r="B129" t="s">
        <v>35</v>
      </c>
      <c r="C129" s="2">
        <v>0.99245168442533238</v>
      </c>
      <c r="D129" s="2">
        <v>0.965600165329626</v>
      </c>
      <c r="E129" s="2">
        <v>0.931343421082936</v>
      </c>
      <c r="F129" s="2" t="s">
        <v>70</v>
      </c>
      <c r="G129" s="2" t="s">
        <v>70</v>
      </c>
      <c r="H129" s="2">
        <v>0.83500176657637504</v>
      </c>
      <c r="I129" s="2">
        <v>0.99092047589229804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36</v>
      </c>
      <c r="B130" t="s">
        <v>6</v>
      </c>
      <c r="C130" s="2">
        <v>0.9592939267409416</v>
      </c>
      <c r="D130" s="2">
        <v>0.95287547761340241</v>
      </c>
      <c r="E130" s="2">
        <v>0.81123267687819112</v>
      </c>
      <c r="F130" s="2">
        <v>0.65974160877751087</v>
      </c>
      <c r="G130" s="2" t="s">
        <v>70</v>
      </c>
      <c r="H130" s="2">
        <v>0.3888888888888889</v>
      </c>
      <c r="I130" s="2">
        <v>0.96270984994800179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36</v>
      </c>
      <c r="B131" t="s">
        <v>56</v>
      </c>
      <c r="C131" s="2">
        <v>0.97652539276580197</v>
      </c>
      <c r="D131" s="2">
        <v>0.95397248893646258</v>
      </c>
      <c r="E131" s="2">
        <v>0.75339238597813796</v>
      </c>
      <c r="F131" s="2" t="s">
        <v>70</v>
      </c>
      <c r="G131" s="2" t="s">
        <v>70</v>
      </c>
      <c r="H131" s="2">
        <v>0.68763459140881789</v>
      </c>
      <c r="I131" s="2">
        <v>0.98142962417096535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36</v>
      </c>
      <c r="B132" t="s">
        <v>7</v>
      </c>
      <c r="C132" s="2">
        <v>0.96737078814041477</v>
      </c>
      <c r="D132" s="2">
        <v>0.97889905114239717</v>
      </c>
      <c r="E132" s="2">
        <v>0.78034224468668167</v>
      </c>
      <c r="F132" s="2">
        <v>0</v>
      </c>
      <c r="G132" s="2" t="s">
        <v>70</v>
      </c>
      <c r="H132" s="2">
        <v>0.69566386554621851</v>
      </c>
      <c r="I132" s="2">
        <v>0.97387068201948623</v>
      </c>
      <c r="J132" s="2">
        <v>0.51428571428571423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36</v>
      </c>
      <c r="B133" t="s">
        <v>8</v>
      </c>
      <c r="C133" s="2">
        <v>0.96966424504221482</v>
      </c>
      <c r="D133" s="2">
        <v>0.94822136658812717</v>
      </c>
      <c r="E133" s="2">
        <v>0.77859696157283287</v>
      </c>
      <c r="F133" s="2">
        <v>0.87079450509418665</v>
      </c>
      <c r="G133" s="2" t="s">
        <v>70</v>
      </c>
      <c r="H133" s="2">
        <v>0.64810924369747902</v>
      </c>
      <c r="I133" s="2">
        <v>0.97116422513492684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36</v>
      </c>
      <c r="B134" t="s">
        <v>57</v>
      </c>
      <c r="C134" s="2">
        <v>0.95947136563876656</v>
      </c>
      <c r="D134" s="2">
        <v>0.85499842816724303</v>
      </c>
      <c r="E134" s="2">
        <v>0.90762843798650761</v>
      </c>
      <c r="F134" s="2">
        <v>0.76083184031067375</v>
      </c>
      <c r="G134" s="2" t="s">
        <v>70</v>
      </c>
      <c r="H134" s="2" t="s">
        <v>70</v>
      </c>
      <c r="I134" s="2">
        <v>0.97036649996267821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36</v>
      </c>
      <c r="B135" t="s">
        <v>12</v>
      </c>
      <c r="C135" s="2">
        <v>0.8337196488961508</v>
      </c>
      <c r="D135" s="2">
        <v>0.91576806659099519</v>
      </c>
      <c r="E135" s="2">
        <v>0.87284931718231618</v>
      </c>
      <c r="F135" s="2">
        <v>0.40315069968995776</v>
      </c>
      <c r="G135" s="2" t="s">
        <v>70</v>
      </c>
      <c r="H135" s="2">
        <v>0</v>
      </c>
      <c r="I135" s="2">
        <v>0.9745470878874084</v>
      </c>
      <c r="J135" s="2">
        <v>0.8153035898056783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36</v>
      </c>
      <c r="B136" t="s">
        <v>13</v>
      </c>
      <c r="C136" s="2">
        <v>0.97934982859541519</v>
      </c>
      <c r="D136" s="2">
        <v>0.74317676927959375</v>
      </c>
      <c r="E136" s="2">
        <v>0.74433292686739827</v>
      </c>
      <c r="F136" s="2">
        <v>0.516220880069025</v>
      </c>
      <c r="G136" s="2" t="s">
        <v>70</v>
      </c>
      <c r="H136" s="2">
        <v>0.68353183487060087</v>
      </c>
      <c r="I136" s="2">
        <v>0.97735595246992002</v>
      </c>
      <c r="J136" s="2">
        <v>0.47213918908561353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36</v>
      </c>
      <c r="B137" t="s">
        <v>15</v>
      </c>
      <c r="C137" s="2">
        <v>0.97830689009715677</v>
      </c>
      <c r="D137" s="2">
        <v>0.95355934084225724</v>
      </c>
      <c r="E137" s="2">
        <v>0.83582902259733183</v>
      </c>
      <c r="F137" s="2">
        <v>0.87747479175800092</v>
      </c>
      <c r="G137" s="2" t="s">
        <v>70</v>
      </c>
      <c r="H137" s="2">
        <v>0.65156851059218723</v>
      </c>
      <c r="I137" s="2">
        <v>0.97098976109215018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36</v>
      </c>
      <c r="B138" t="s">
        <v>17</v>
      </c>
      <c r="C138" s="2">
        <v>0.95946183608863878</v>
      </c>
      <c r="D138" s="2">
        <v>0.93031219679242039</v>
      </c>
      <c r="E138" s="2">
        <v>0.80920185254048205</v>
      </c>
      <c r="F138" s="2">
        <v>0.89572434607645879</v>
      </c>
      <c r="G138" s="2" t="s">
        <v>70</v>
      </c>
      <c r="H138" s="2">
        <v>0.55733482642777155</v>
      </c>
      <c r="I138" s="2">
        <v>0.97004542873367405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36</v>
      </c>
      <c r="B139" t="s">
        <v>21</v>
      </c>
      <c r="C139" s="2">
        <v>0.9572152529700092</v>
      </c>
      <c r="D139" s="2">
        <v>0.90779514943925765</v>
      </c>
      <c r="E139" s="2">
        <v>0.82151476177401406</v>
      </c>
      <c r="F139" s="2">
        <v>0.80927314110957804</v>
      </c>
      <c r="G139" s="2">
        <v>0.63263445761166814</v>
      </c>
      <c r="H139" s="2">
        <v>0.73027937551355793</v>
      </c>
      <c r="I139" s="2">
        <v>0.97752724539646763</v>
      </c>
      <c r="J139" s="2">
        <v>0.79031345479235038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36</v>
      </c>
      <c r="B140" t="s">
        <v>25</v>
      </c>
      <c r="C140" s="2">
        <v>0.96509251290877796</v>
      </c>
      <c r="D140" s="2">
        <v>0.94172479782702645</v>
      </c>
      <c r="E140" s="2">
        <v>0.77389486260453999</v>
      </c>
      <c r="F140" s="2" t="s">
        <v>70</v>
      </c>
      <c r="G140" s="2" t="s">
        <v>70</v>
      </c>
      <c r="H140" s="2">
        <v>0.63878632964120041</v>
      </c>
      <c r="I140" s="2">
        <v>0.98012061648425275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36</v>
      </c>
      <c r="B141" t="s">
        <v>27</v>
      </c>
      <c r="C141" s="2">
        <v>0.97778156251041315</v>
      </c>
      <c r="D141" s="2">
        <v>0.94808196562105462</v>
      </c>
      <c r="E141" s="2">
        <v>0.85153295712374188</v>
      </c>
      <c r="F141" s="2">
        <v>0.80648073359623695</v>
      </c>
      <c r="G141" s="2">
        <v>0</v>
      </c>
      <c r="H141" s="2">
        <v>0.7263288811982912</v>
      </c>
      <c r="I141" s="2">
        <v>0.98020250868973857</v>
      </c>
      <c r="J141" s="2">
        <v>0.90865954922894421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36</v>
      </c>
      <c r="B142" t="s">
        <v>29</v>
      </c>
      <c r="C142" s="2">
        <v>0.9774119754923134</v>
      </c>
      <c r="D142" s="2">
        <v>0.94746974134223516</v>
      </c>
      <c r="E142" s="2">
        <v>0.83432495101828053</v>
      </c>
      <c r="F142" s="2">
        <v>0</v>
      </c>
      <c r="G142" s="2" t="s">
        <v>70</v>
      </c>
      <c r="H142" s="2">
        <v>0.81605351170568563</v>
      </c>
      <c r="I142" s="2">
        <v>0.96197800618126916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36</v>
      </c>
      <c r="B143" t="s">
        <v>35</v>
      </c>
      <c r="C143" s="2">
        <v>0.9900114889311864</v>
      </c>
      <c r="D143" s="2">
        <v>0.89755718723524425</v>
      </c>
      <c r="E143" s="2">
        <v>0.90185259766411596</v>
      </c>
      <c r="F143" s="2" t="s">
        <v>70</v>
      </c>
      <c r="G143" s="2" t="s">
        <v>70</v>
      </c>
      <c r="H143" s="2">
        <v>0.63414634146341464</v>
      </c>
      <c r="I143" s="2">
        <v>0.9788953749438708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37</v>
      </c>
      <c r="B144" t="s">
        <v>6</v>
      </c>
      <c r="C144" s="2">
        <v>0.96037955195274438</v>
      </c>
      <c r="D144" s="2">
        <v>0.96725596147069204</v>
      </c>
      <c r="E144" s="2">
        <v>0.83840659604045831</v>
      </c>
      <c r="F144" s="2" t="s">
        <v>70</v>
      </c>
      <c r="G144" s="2" t="s">
        <v>70</v>
      </c>
      <c r="H144" s="2">
        <v>0.7417288284335235</v>
      </c>
      <c r="I144" s="2">
        <v>0.96428006954322742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37</v>
      </c>
      <c r="B145" t="s">
        <v>58</v>
      </c>
      <c r="C145" s="2">
        <v>0.98206077370540601</v>
      </c>
      <c r="D145" s="2">
        <v>0.97413672149037323</v>
      </c>
      <c r="E145" s="2">
        <v>0.94578699743370398</v>
      </c>
      <c r="F145" s="2" t="s">
        <v>70</v>
      </c>
      <c r="G145" s="2" t="s">
        <v>70</v>
      </c>
      <c r="H145" s="2">
        <v>0.91326394448892445</v>
      </c>
      <c r="I145" s="2">
        <v>0.98300876716580043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37</v>
      </c>
      <c r="B146" t="s">
        <v>59</v>
      </c>
      <c r="C146" s="2">
        <v>0.9861739242796228</v>
      </c>
      <c r="D146" s="2">
        <v>0.96118109975862198</v>
      </c>
      <c r="E146" s="2">
        <v>0.91693635382955763</v>
      </c>
      <c r="F146" s="2" t="s">
        <v>70</v>
      </c>
      <c r="G146" s="2" t="s">
        <v>70</v>
      </c>
      <c r="H146" s="2">
        <v>0.84061993985658112</v>
      </c>
      <c r="I146" s="2">
        <v>0.98936669272869437</v>
      </c>
      <c r="J146" s="2">
        <v>0.47169811320754718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37</v>
      </c>
      <c r="B147" t="s">
        <v>60</v>
      </c>
      <c r="C147" s="2">
        <v>0.98254847198230644</v>
      </c>
      <c r="D147" s="2">
        <v>0.973104512270768</v>
      </c>
      <c r="E147" s="2">
        <v>0.91815281627529943</v>
      </c>
      <c r="F147" s="2" t="s">
        <v>70</v>
      </c>
      <c r="G147" s="2" t="s">
        <v>70</v>
      </c>
      <c r="H147" s="2">
        <v>0.85195473948099465</v>
      </c>
      <c r="I147" s="2">
        <v>0.98322172898954163</v>
      </c>
      <c r="J147" s="2">
        <v>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37</v>
      </c>
      <c r="B148" t="s">
        <v>7</v>
      </c>
      <c r="C148" s="2">
        <v>0.95100699544424805</v>
      </c>
      <c r="D148" s="2">
        <v>0.97160110710391678</v>
      </c>
      <c r="E148" s="2">
        <v>0.86876574307304788</v>
      </c>
      <c r="F148" s="2" t="s">
        <v>70</v>
      </c>
      <c r="G148" s="2" t="s">
        <v>70</v>
      </c>
      <c r="H148" s="2">
        <v>0.86421095555253502</v>
      </c>
      <c r="I148" s="2">
        <v>0.98396132299900241</v>
      </c>
      <c r="J148" s="2">
        <v>0.87129809022972604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37</v>
      </c>
      <c r="B149" t="s">
        <v>61</v>
      </c>
      <c r="C149" s="2">
        <v>0.9876628976619396</v>
      </c>
      <c r="D149" s="2">
        <v>0.96347875070413724</v>
      </c>
      <c r="E149" s="2">
        <v>0.93836799039111163</v>
      </c>
      <c r="F149" s="2" t="s">
        <v>70</v>
      </c>
      <c r="G149" s="2" t="s">
        <v>70</v>
      </c>
      <c r="H149" s="2">
        <v>0.78433874709976803</v>
      </c>
      <c r="I149" s="2">
        <v>0.98229822982298243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37</v>
      </c>
      <c r="B150" t="s">
        <v>62</v>
      </c>
      <c r="C150" s="2">
        <v>0.98427289048473965</v>
      </c>
      <c r="D150" s="2">
        <v>0.89343228200371061</v>
      </c>
      <c r="E150" s="2">
        <v>0.93396852668983565</v>
      </c>
      <c r="F150" s="2" t="s">
        <v>70</v>
      </c>
      <c r="G150" s="2" t="s">
        <v>70</v>
      </c>
      <c r="H150" s="2">
        <v>0.87335579954342868</v>
      </c>
      <c r="I150" s="2">
        <v>0.96758296758296758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37</v>
      </c>
      <c r="B151" t="s">
        <v>63</v>
      </c>
      <c r="C151" s="2">
        <v>0.96698495777145765</v>
      </c>
      <c r="D151" s="2">
        <v>0.95201302640400998</v>
      </c>
      <c r="E151" s="2">
        <v>0.9109313386723038</v>
      </c>
      <c r="F151" s="2" t="s">
        <v>70</v>
      </c>
      <c r="G151" s="2" t="s">
        <v>70</v>
      </c>
      <c r="H151" s="2">
        <v>0.808231243494275</v>
      </c>
      <c r="I151" s="2">
        <v>0.98246934015499199</v>
      </c>
      <c r="J151" s="2">
        <v>0.90236462578393817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37</v>
      </c>
      <c r="B152" t="s">
        <v>8</v>
      </c>
      <c r="C152" s="2">
        <v>0.95162970680160741</v>
      </c>
      <c r="D152" s="2">
        <v>0.97506642885742356</v>
      </c>
      <c r="E152" s="2">
        <v>0.84537406797173897</v>
      </c>
      <c r="F152" s="2" t="s">
        <v>70</v>
      </c>
      <c r="G152" s="2" t="s">
        <v>70</v>
      </c>
      <c r="H152" s="2">
        <v>0.86945986875315495</v>
      </c>
      <c r="I152" s="2">
        <v>0.98672734167614717</v>
      </c>
      <c r="J152" s="2">
        <v>0.7637885127424876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37</v>
      </c>
      <c r="B153" t="s">
        <v>64</v>
      </c>
      <c r="C153" s="2">
        <v>0.96495140830146042</v>
      </c>
      <c r="D153" s="2">
        <v>0.96604806598407278</v>
      </c>
      <c r="E153" s="2">
        <v>0.86421235961804099</v>
      </c>
      <c r="F153" s="2" t="s">
        <v>70</v>
      </c>
      <c r="G153" s="2" t="s">
        <v>70</v>
      </c>
      <c r="H153" s="2">
        <v>0.76258992805755399</v>
      </c>
      <c r="I153" s="2">
        <v>0.98736503560762678</v>
      </c>
      <c r="J153" s="2">
        <v>0.81426837239704919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37</v>
      </c>
      <c r="B154" t="s">
        <v>12</v>
      </c>
      <c r="C154" s="2">
        <v>0.9818879769251978</v>
      </c>
      <c r="D154" s="2">
        <v>0.96051373631329262</v>
      </c>
      <c r="E154" s="2">
        <v>0.94938476023505736</v>
      </c>
      <c r="F154" s="2" t="s">
        <v>70</v>
      </c>
      <c r="G154" s="2" t="s">
        <v>70</v>
      </c>
      <c r="H154" s="2">
        <v>0.89258830341632889</v>
      </c>
      <c r="I154" s="2">
        <v>0.98549175320708615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37</v>
      </c>
      <c r="B155" t="s">
        <v>13</v>
      </c>
      <c r="C155" s="2">
        <v>0.992210298222999</v>
      </c>
      <c r="D155" s="2">
        <v>0.96214464575047876</v>
      </c>
      <c r="E155" s="2">
        <v>0.89117451891174515</v>
      </c>
      <c r="F155" s="2" t="s">
        <v>70</v>
      </c>
      <c r="G155" s="2" t="s">
        <v>70</v>
      </c>
      <c r="H155" s="2">
        <v>0.8890284996287624</v>
      </c>
      <c r="I155" s="2">
        <v>0.98505853357979056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37</v>
      </c>
      <c r="B156" t="s">
        <v>15</v>
      </c>
      <c r="C156" s="2">
        <v>0.97953078540865923</v>
      </c>
      <c r="D156" s="2">
        <v>0.95654551419926359</v>
      </c>
      <c r="E156" s="2">
        <v>0.87127897702421075</v>
      </c>
      <c r="F156" s="2" t="s">
        <v>70</v>
      </c>
      <c r="G156" s="2" t="s">
        <v>70</v>
      </c>
      <c r="H156" s="2">
        <v>0.7276546982429335</v>
      </c>
      <c r="I156" s="2">
        <v>0.97059907154962799</v>
      </c>
      <c r="J156" s="2">
        <v>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37</v>
      </c>
      <c r="B157" t="s">
        <v>17</v>
      </c>
      <c r="C157" s="2">
        <v>0.99396714082285764</v>
      </c>
      <c r="D157" s="2">
        <v>0.9403606102635228</v>
      </c>
      <c r="E157" s="2">
        <v>0.93449639261402995</v>
      </c>
      <c r="F157" s="2" t="s">
        <v>70</v>
      </c>
      <c r="G157" s="2" t="s">
        <v>70</v>
      </c>
      <c r="H157" s="2">
        <v>0.87998391070440951</v>
      </c>
      <c r="I157" s="2">
        <v>0.98442124941579678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37</v>
      </c>
      <c r="B158" t="s">
        <v>21</v>
      </c>
      <c r="C158" s="2">
        <v>0.9943751203671114</v>
      </c>
      <c r="D158" s="2">
        <v>0.96906266203214719</v>
      </c>
      <c r="E158" s="2">
        <v>0.89876219362242804</v>
      </c>
      <c r="F158" s="2" t="s">
        <v>70</v>
      </c>
      <c r="G158" s="2" t="s">
        <v>70</v>
      </c>
      <c r="H158" s="2">
        <v>0.71120256976510743</v>
      </c>
      <c r="I158" s="2">
        <v>0.98643649815043155</v>
      </c>
      <c r="J158" s="2">
        <v>0.75056533280896665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37</v>
      </c>
      <c r="B159" t="s">
        <v>23</v>
      </c>
      <c r="C159" s="2">
        <v>0.9918561180155604</v>
      </c>
      <c r="D159" s="2">
        <v>0.97638157264629821</v>
      </c>
      <c r="E159" s="2">
        <v>0.93814544588538396</v>
      </c>
      <c r="F159" s="2">
        <v>0.86257663013189667</v>
      </c>
      <c r="G159" s="2" t="s">
        <v>70</v>
      </c>
      <c r="H159" s="2">
        <v>0.86958371746684637</v>
      </c>
      <c r="I159" s="2">
        <v>0.98551173781668877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37</v>
      </c>
      <c r="B160" t="s">
        <v>65</v>
      </c>
      <c r="C160" s="2">
        <v>0.99022595569310445</v>
      </c>
      <c r="D160" s="2">
        <v>0.97115992414664976</v>
      </c>
      <c r="E160" s="2">
        <v>0.89583039864769687</v>
      </c>
      <c r="F160" s="2">
        <v>0.9256405437574392</v>
      </c>
      <c r="G160" s="2">
        <v>0.85558989662154961</v>
      </c>
      <c r="H160" s="2">
        <v>0.90485330408554976</v>
      </c>
      <c r="I160" s="2">
        <v>0.98990369680024837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37</v>
      </c>
      <c r="B161" t="s">
        <v>25</v>
      </c>
      <c r="C161" s="2">
        <v>0.99221766336250194</v>
      </c>
      <c r="D161" s="2">
        <v>0.98311512054925765</v>
      </c>
      <c r="E161" s="2">
        <v>0.91118207084146419</v>
      </c>
      <c r="F161" s="2">
        <v>0.47325305152781189</v>
      </c>
      <c r="G161" s="2">
        <v>0.6803353658536585</v>
      </c>
      <c r="H161" s="2">
        <v>0.86456365697015491</v>
      </c>
      <c r="I161" s="2">
        <v>0.99007178860546818</v>
      </c>
      <c r="J161" s="2">
        <v>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37</v>
      </c>
      <c r="B162" t="s">
        <v>66</v>
      </c>
      <c r="C162" s="2">
        <v>0.99358589676645037</v>
      </c>
      <c r="D162" s="2">
        <v>0.97551182667461722</v>
      </c>
      <c r="E162" s="2">
        <v>0.90468217542892038</v>
      </c>
      <c r="F162" s="2">
        <v>0.72806050102410591</v>
      </c>
      <c r="G162" s="2" t="s">
        <v>70</v>
      </c>
      <c r="H162" s="2">
        <v>0.84733055202853858</v>
      </c>
      <c r="I162" s="2">
        <v>0.98726557073396604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37</v>
      </c>
      <c r="B163" t="s">
        <v>27</v>
      </c>
      <c r="C163" s="2">
        <v>0.99579162514361164</v>
      </c>
      <c r="D163" s="2">
        <v>0.95981069851502676</v>
      </c>
      <c r="E163" s="2">
        <v>0.91974323047345963</v>
      </c>
      <c r="F163" s="2" t="s">
        <v>70</v>
      </c>
      <c r="G163" s="2">
        <v>0.84937238493723854</v>
      </c>
      <c r="H163" s="2">
        <v>0.85051316376617581</v>
      </c>
      <c r="I163" s="2">
        <v>0.9902128320646264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37</v>
      </c>
      <c r="B164" t="s">
        <v>29</v>
      </c>
      <c r="C164" s="2">
        <v>0.996343921100034</v>
      </c>
      <c r="D164" s="2">
        <v>0.96376514062820762</v>
      </c>
      <c r="E164" s="2">
        <v>0.92831383586946958</v>
      </c>
      <c r="F164" s="2">
        <v>0.68824782822488118</v>
      </c>
      <c r="G164" s="2" t="s">
        <v>70</v>
      </c>
      <c r="H164" s="2">
        <v>0.91936715766502997</v>
      </c>
      <c r="I164" s="2">
        <v>0.99097276264591438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67</v>
      </c>
      <c r="C165" s="2">
        <v>0.99689982889766038</v>
      </c>
      <c r="D165" s="2">
        <v>0.97804878048780475</v>
      </c>
      <c r="E165" s="2">
        <v>0.95056758715079304</v>
      </c>
      <c r="F165" s="2" t="s">
        <v>70</v>
      </c>
      <c r="G165" s="2" t="s">
        <v>70</v>
      </c>
      <c r="H165" s="2">
        <v>0.87791906726212798</v>
      </c>
      <c r="I165" s="2">
        <v>0.9905588548804628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33</v>
      </c>
      <c r="C166" s="2">
        <v>0.99679591741622775</v>
      </c>
      <c r="D166" s="2">
        <v>0.95775960682964045</v>
      </c>
      <c r="E166" s="2">
        <v>0.94017936798610136</v>
      </c>
      <c r="F166" s="2" t="s">
        <v>70</v>
      </c>
      <c r="G166" s="2" t="s">
        <v>70</v>
      </c>
      <c r="H166" s="2">
        <v>0.8730785806636977</v>
      </c>
      <c r="I166" s="2">
        <v>0.98932273400358517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70" spans="1:14" x14ac:dyDescent="0.3">
      <c r="A170" s="5" t="s">
        <v>455</v>
      </c>
    </row>
    <row r="172" spans="1:14" x14ac:dyDescent="0.3">
      <c r="A172" t="s">
        <v>0</v>
      </c>
      <c r="B172" s="3" t="s">
        <v>250</v>
      </c>
      <c r="C172" s="3" t="s">
        <v>251</v>
      </c>
      <c r="D172" s="3" t="s">
        <v>252</v>
      </c>
      <c r="E172" s="3" t="s">
        <v>253</v>
      </c>
      <c r="F172" s="3" t="s">
        <v>254</v>
      </c>
      <c r="G172" s="3" t="s">
        <v>255</v>
      </c>
      <c r="H172" s="3" t="s">
        <v>256</v>
      </c>
      <c r="I172" s="3" t="s">
        <v>257</v>
      </c>
      <c r="J172" s="3" t="s">
        <v>258</v>
      </c>
      <c r="K172" s="3" t="s">
        <v>259</v>
      </c>
      <c r="L172" s="3" t="s">
        <v>260</v>
      </c>
      <c r="M172" s="3" t="s">
        <v>261</v>
      </c>
    </row>
    <row r="173" spans="1:14" x14ac:dyDescent="0.3">
      <c r="A173" s="4" t="s">
        <v>5</v>
      </c>
      <c r="B173">
        <v>0.98270189328601165</v>
      </c>
      <c r="C173">
        <v>0.94942829109983196</v>
      </c>
      <c r="D173">
        <v>0.91265094600981045</v>
      </c>
      <c r="E173">
        <v>0.73135290204556791</v>
      </c>
      <c r="F173">
        <v>0.88128514056224905</v>
      </c>
      <c r="G173">
        <v>0.87715402717680102</v>
      </c>
      <c r="H173">
        <v>0.99108826789904836</v>
      </c>
      <c r="I173">
        <v>0.78563328257136378</v>
      </c>
      <c r="J173" t="s">
        <v>70</v>
      </c>
      <c r="K173" t="s">
        <v>70</v>
      </c>
      <c r="L173" t="s">
        <v>70</v>
      </c>
      <c r="M173" t="s">
        <v>70</v>
      </c>
    </row>
    <row r="174" spans="1:14" x14ac:dyDescent="0.3">
      <c r="A174" s="4" t="s">
        <v>14</v>
      </c>
      <c r="B174">
        <v>0.98650001816955835</v>
      </c>
      <c r="C174">
        <v>0.95994569991216161</v>
      </c>
      <c r="D174">
        <v>0.92297578884699361</v>
      </c>
      <c r="E174">
        <v>0.70383822761171011</v>
      </c>
      <c r="F174" t="s">
        <v>70</v>
      </c>
      <c r="G174">
        <v>0.75169031948786069</v>
      </c>
      <c r="H174">
        <v>0.99154831401934318</v>
      </c>
      <c r="I174">
        <v>0.95787454339999478</v>
      </c>
      <c r="J174" t="s">
        <v>70</v>
      </c>
      <c r="K174" t="s">
        <v>70</v>
      </c>
      <c r="L174" t="s">
        <v>70</v>
      </c>
      <c r="M174" t="s">
        <v>70</v>
      </c>
    </row>
    <row r="175" spans="1:14" x14ac:dyDescent="0.3">
      <c r="A175" s="4" t="s">
        <v>16</v>
      </c>
      <c r="B175">
        <v>0.99044890162368682</v>
      </c>
      <c r="C175">
        <v>0.94782965650081441</v>
      </c>
      <c r="D175">
        <v>0.93077740193750824</v>
      </c>
      <c r="E175">
        <v>0.79079674814152756</v>
      </c>
      <c r="F175">
        <v>0.78793929712460065</v>
      </c>
      <c r="G175">
        <v>0.83622454315896422</v>
      </c>
      <c r="H175">
        <v>0.99152995513123521</v>
      </c>
      <c r="I175">
        <v>0.94875858425779203</v>
      </c>
      <c r="J175" t="s">
        <v>70</v>
      </c>
      <c r="K175" t="s">
        <v>70</v>
      </c>
      <c r="L175" t="s">
        <v>70</v>
      </c>
      <c r="M175" t="s">
        <v>70</v>
      </c>
    </row>
    <row r="176" spans="1:14" x14ac:dyDescent="0.3">
      <c r="A176" s="4" t="s">
        <v>18</v>
      </c>
      <c r="B176">
        <v>0.98584988025682085</v>
      </c>
      <c r="C176">
        <v>0.959315784203427</v>
      </c>
      <c r="D176">
        <v>0.8963780516054789</v>
      </c>
      <c r="E176">
        <v>0.76075330362856119</v>
      </c>
      <c r="F176">
        <v>0.84261070234805913</v>
      </c>
      <c r="G176">
        <v>0.84947902277301968</v>
      </c>
      <c r="H176">
        <v>0.99225457973451558</v>
      </c>
      <c r="I176">
        <v>0</v>
      </c>
      <c r="J176">
        <v>9.4488188976377965E-2</v>
      </c>
      <c r="K176">
        <v>0</v>
      </c>
      <c r="L176" t="s">
        <v>70</v>
      </c>
      <c r="M176">
        <v>0.75603690857928141</v>
      </c>
    </row>
    <row r="177" spans="1:13" x14ac:dyDescent="0.3">
      <c r="A177" s="4" t="s">
        <v>20</v>
      </c>
      <c r="B177">
        <v>0.98814496186854517</v>
      </c>
      <c r="C177">
        <v>0.9448076343691808</v>
      </c>
      <c r="D177">
        <v>0.94157946760284961</v>
      </c>
      <c r="E177">
        <v>0.76114591009579957</v>
      </c>
      <c r="F177">
        <v>0.91485148514851478</v>
      </c>
      <c r="G177">
        <v>0.79756427297410903</v>
      </c>
      <c r="H177">
        <v>0.99041171425070462</v>
      </c>
      <c r="I177">
        <v>0.95334718992447476</v>
      </c>
      <c r="J177" t="s">
        <v>70</v>
      </c>
      <c r="K177" t="s">
        <v>70</v>
      </c>
      <c r="L177" t="s">
        <v>70</v>
      </c>
      <c r="M177" t="s">
        <v>70</v>
      </c>
    </row>
    <row r="178" spans="1:13" x14ac:dyDescent="0.3">
      <c r="A178" s="4" t="s">
        <v>22</v>
      </c>
      <c r="B178">
        <v>0.99078379989458321</v>
      </c>
      <c r="C178">
        <v>0.96338106288310399</v>
      </c>
      <c r="D178">
        <v>0.89140088291965103</v>
      </c>
      <c r="E178">
        <v>0.79407108246141234</v>
      </c>
      <c r="F178">
        <v>0.84544820191636738</v>
      </c>
      <c r="G178">
        <v>0.83257841295985702</v>
      </c>
      <c r="H178">
        <v>0.99116575419453024</v>
      </c>
      <c r="I178">
        <v>0.94535605722271043</v>
      </c>
      <c r="J178" t="s">
        <v>70</v>
      </c>
      <c r="K178" t="s">
        <v>70</v>
      </c>
      <c r="L178" t="s">
        <v>70</v>
      </c>
      <c r="M178" t="s">
        <v>70</v>
      </c>
    </row>
    <row r="179" spans="1:13" x14ac:dyDescent="0.3">
      <c r="A179" s="4" t="s">
        <v>24</v>
      </c>
      <c r="B179">
        <v>0.98617138637654955</v>
      </c>
      <c r="C179">
        <v>0.94646255782752864</v>
      </c>
      <c r="D179">
        <v>0.88110862422020098</v>
      </c>
      <c r="E179">
        <v>0.83879705759441725</v>
      </c>
      <c r="F179">
        <v>0</v>
      </c>
      <c r="G179">
        <v>0.81884553841087881</v>
      </c>
      <c r="H179">
        <v>0.99278518725302878</v>
      </c>
      <c r="I179">
        <v>0.35217459569791176</v>
      </c>
      <c r="J179" t="s">
        <v>70</v>
      </c>
      <c r="K179" t="s">
        <v>70</v>
      </c>
      <c r="L179" t="s">
        <v>70</v>
      </c>
      <c r="M179">
        <v>0</v>
      </c>
    </row>
    <row r="180" spans="1:13" x14ac:dyDescent="0.3">
      <c r="A180" s="4" t="s">
        <v>26</v>
      </c>
      <c r="B180">
        <v>0.98498908426755205</v>
      </c>
      <c r="C180">
        <v>0.95596779711821145</v>
      </c>
      <c r="D180">
        <v>0.94546701013794243</v>
      </c>
      <c r="E180">
        <v>0.65910269545529288</v>
      </c>
      <c r="F180" t="s">
        <v>70</v>
      </c>
      <c r="G180">
        <v>0.83533376692485073</v>
      </c>
      <c r="H180">
        <v>0.98850632403131899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</row>
    <row r="181" spans="1:13" x14ac:dyDescent="0.3">
      <c r="A181" s="4" t="s">
        <v>28</v>
      </c>
      <c r="B181">
        <v>0.9926765757483792</v>
      </c>
      <c r="C181">
        <v>0.96747938244677756</v>
      </c>
      <c r="D181">
        <v>0.92418988973881022</v>
      </c>
      <c r="E181">
        <v>0.74494969902839225</v>
      </c>
      <c r="F181">
        <v>0.15551020408163266</v>
      </c>
      <c r="G181">
        <v>0.85771782827837872</v>
      </c>
      <c r="H181">
        <v>0.99219789093672806</v>
      </c>
      <c r="I181">
        <v>0.95151597924064479</v>
      </c>
      <c r="J181" t="s">
        <v>70</v>
      </c>
      <c r="K181" t="s">
        <v>70</v>
      </c>
      <c r="L181" t="s">
        <v>70</v>
      </c>
      <c r="M181" t="s">
        <v>70</v>
      </c>
    </row>
    <row r="182" spans="1:13" x14ac:dyDescent="0.3">
      <c r="A182" s="4" t="s">
        <v>30</v>
      </c>
      <c r="B182">
        <v>0.97359152793895842</v>
      </c>
      <c r="C182">
        <v>0.92957174618454963</v>
      </c>
      <c r="D182">
        <v>0.84558597012155512</v>
      </c>
      <c r="E182">
        <v>0</v>
      </c>
      <c r="F182">
        <v>0.45233182005777961</v>
      </c>
      <c r="G182">
        <v>0.65428312889603857</v>
      </c>
      <c r="H182">
        <v>0.97858721328964415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</row>
    <row r="183" spans="1:13" x14ac:dyDescent="0.3">
      <c r="A183" s="4" t="s">
        <v>32</v>
      </c>
      <c r="B183">
        <v>0.99023930998147003</v>
      </c>
      <c r="C183">
        <v>0.95345412082782122</v>
      </c>
      <c r="D183">
        <v>0.90777753265628081</v>
      </c>
      <c r="E183">
        <v>0.67433205359241555</v>
      </c>
      <c r="F183">
        <v>0.82646796159857105</v>
      </c>
      <c r="G183">
        <v>0.70609285243431585</v>
      </c>
      <c r="H183">
        <v>0.9924270702188368</v>
      </c>
      <c r="I183">
        <v>0.87977156597535322</v>
      </c>
      <c r="J183" t="s">
        <v>70</v>
      </c>
      <c r="K183" t="s">
        <v>70</v>
      </c>
      <c r="L183" t="s">
        <v>70</v>
      </c>
      <c r="M183" t="s">
        <v>70</v>
      </c>
    </row>
    <row r="184" spans="1:13" x14ac:dyDescent="0.3">
      <c r="A184" s="4" t="s">
        <v>34</v>
      </c>
      <c r="B184">
        <v>0.98468515045533644</v>
      </c>
      <c r="C184">
        <v>0.92870937660190644</v>
      </c>
      <c r="D184">
        <v>0.88172598817076908</v>
      </c>
      <c r="E184">
        <v>0.75263346825603128</v>
      </c>
      <c r="F184">
        <v>0.3175498690308281</v>
      </c>
      <c r="G184">
        <v>0.86222711768707794</v>
      </c>
      <c r="H184">
        <v>0.99131290790659621</v>
      </c>
      <c r="I184">
        <v>0.83163294385864917</v>
      </c>
      <c r="J184" t="s">
        <v>70</v>
      </c>
      <c r="K184" t="s">
        <v>70</v>
      </c>
      <c r="L184" t="s">
        <v>70</v>
      </c>
      <c r="M184" t="s">
        <v>70</v>
      </c>
    </row>
    <row r="185" spans="1:13" x14ac:dyDescent="0.3">
      <c r="A185" s="4" t="s">
        <v>37</v>
      </c>
      <c r="B185">
        <v>0.96947519764466294</v>
      </c>
      <c r="C185">
        <v>0.92653093421098998</v>
      </c>
      <c r="D185">
        <v>0.81818252447701312</v>
      </c>
      <c r="E185">
        <v>0.7235635142975807</v>
      </c>
      <c r="F185">
        <v>0.16897979060141222</v>
      </c>
      <c r="G185">
        <v>0.66714220867648011</v>
      </c>
      <c r="H185">
        <v>0.97360418440579</v>
      </c>
      <c r="I185">
        <v>0.76381458517862411</v>
      </c>
      <c r="J185" t="s">
        <v>70</v>
      </c>
      <c r="K185" t="s">
        <v>70</v>
      </c>
      <c r="L185" t="s">
        <v>70</v>
      </c>
      <c r="M185" t="s">
        <v>70</v>
      </c>
    </row>
    <row r="186" spans="1:13" x14ac:dyDescent="0.3">
      <c r="A186" s="4" t="s">
        <v>37</v>
      </c>
      <c r="B186">
        <v>0.98573447061647379</v>
      </c>
      <c r="C186">
        <v>0.96312384618907376</v>
      </c>
      <c r="D186">
        <v>0.91186578126973361</v>
      </c>
      <c r="E186">
        <v>0.78394581483684955</v>
      </c>
      <c r="F186">
        <v>0.77211190539228669</v>
      </c>
      <c r="G186">
        <v>0.84544780507759565</v>
      </c>
      <c r="H186">
        <v>0.98416344738010719</v>
      </c>
      <c r="I186">
        <v>0.79455735361179236</v>
      </c>
      <c r="J186" t="s">
        <v>70</v>
      </c>
      <c r="K186" t="s">
        <v>70</v>
      </c>
      <c r="L186" t="s">
        <v>70</v>
      </c>
      <c r="M18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7931-9897-402E-B4C8-75CA6E19892D}">
  <dimension ref="A1:N1847"/>
  <sheetViews>
    <sheetView workbookViewId="0">
      <selection activeCell="H20" sqref="H20"/>
    </sheetView>
  </sheetViews>
  <sheetFormatPr defaultRowHeight="14.4" x14ac:dyDescent="0.3"/>
  <cols>
    <col min="1" max="1" width="20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 s="2">
        <v>0.98879510046629082</v>
      </c>
      <c r="D2" s="2">
        <v>0.97326203208556161</v>
      </c>
      <c r="E2" s="2">
        <v>0.95725677353720018</v>
      </c>
      <c r="F2" s="2" t="s">
        <v>70</v>
      </c>
      <c r="G2" s="2" t="s">
        <v>70</v>
      </c>
      <c r="H2" s="2">
        <v>0.87455126305042319</v>
      </c>
      <c r="I2" s="2">
        <v>0.98979667833469875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0.99332203727698598</v>
      </c>
      <c r="D3" s="2">
        <v>0.96871207412011962</v>
      </c>
      <c r="E3" s="2">
        <v>0.97598994343180401</v>
      </c>
      <c r="F3" s="2" t="s">
        <v>70</v>
      </c>
      <c r="G3" s="2" t="s">
        <v>70</v>
      </c>
      <c r="H3" s="2">
        <v>0.9206511657658234</v>
      </c>
      <c r="I3" s="2">
        <v>0.99068346128046503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0.9803993742523236</v>
      </c>
      <c r="D4" s="2">
        <v>0.96805276916529881</v>
      </c>
      <c r="E4" s="2">
        <v>0.92812734247541784</v>
      </c>
      <c r="F4" s="2">
        <v>0.83144927968503002</v>
      </c>
      <c r="G4" s="2" t="s">
        <v>70</v>
      </c>
      <c r="H4" s="2">
        <v>0.83765852019820275</v>
      </c>
      <c r="I4" s="2">
        <v>0.98610289769367243</v>
      </c>
      <c r="J4" s="2">
        <v>0</v>
      </c>
      <c r="K4" s="2">
        <v>0.51986896453496656</v>
      </c>
      <c r="L4" s="2" t="s">
        <v>70</v>
      </c>
      <c r="M4" s="2" t="s">
        <v>70</v>
      </c>
      <c r="N4" s="2">
        <v>0.66196673897324654</v>
      </c>
    </row>
    <row r="5" spans="1:14" x14ac:dyDescent="0.3">
      <c r="A5" t="s">
        <v>97</v>
      </c>
      <c r="B5" t="s">
        <v>243</v>
      </c>
      <c r="C5" s="2">
        <v>0.95737927208850804</v>
      </c>
      <c r="D5" s="2">
        <v>0.9653769583657924</v>
      </c>
      <c r="E5" s="2">
        <v>0.81836721268337609</v>
      </c>
      <c r="F5" s="2">
        <v>0.87734277097649316</v>
      </c>
      <c r="G5" s="2" t="s">
        <v>70</v>
      </c>
      <c r="H5" s="2">
        <v>0.70352414693268694</v>
      </c>
      <c r="I5" s="2">
        <v>0.98138948617186916</v>
      </c>
      <c r="J5" s="2">
        <v>0</v>
      </c>
      <c r="K5" s="2">
        <v>0.59463691524760232</v>
      </c>
      <c r="L5" s="2">
        <v>0</v>
      </c>
      <c r="M5" s="2" t="s">
        <v>70</v>
      </c>
      <c r="N5" s="2">
        <v>0.85711045588568835</v>
      </c>
    </row>
    <row r="6" spans="1:14" x14ac:dyDescent="0.3">
      <c r="A6" t="s">
        <v>97</v>
      </c>
      <c r="B6" t="s">
        <v>193</v>
      </c>
      <c r="C6" s="2">
        <v>0.90099080476156523</v>
      </c>
      <c r="D6" s="2">
        <v>0.97398002597518918</v>
      </c>
      <c r="E6" s="2">
        <v>0.92383622451959579</v>
      </c>
      <c r="F6" s="2">
        <v>0.89181033098975893</v>
      </c>
      <c r="G6" s="2" t="s">
        <v>70</v>
      </c>
      <c r="H6" s="2">
        <v>0.71410256410256412</v>
      </c>
      <c r="I6" s="2">
        <v>0.98911166178568743</v>
      </c>
      <c r="J6" s="2" t="s">
        <v>70</v>
      </c>
      <c r="K6" s="2">
        <v>0.89706402546869468</v>
      </c>
      <c r="L6" s="2">
        <v>0.22641509433962265</v>
      </c>
      <c r="M6" s="2" t="s">
        <v>70</v>
      </c>
      <c r="N6" s="2">
        <v>0.66595873786407767</v>
      </c>
    </row>
    <row r="7" spans="1:14" x14ac:dyDescent="0.3">
      <c r="A7" t="s">
        <v>97</v>
      </c>
      <c r="B7" t="s">
        <v>105</v>
      </c>
      <c r="C7" s="2">
        <v>0.99134484908497456</v>
      </c>
      <c r="D7" s="2">
        <v>0.93981202456386115</v>
      </c>
      <c r="E7" s="2">
        <v>0.94976962433219325</v>
      </c>
      <c r="F7" s="2">
        <v>0.9309521207674416</v>
      </c>
      <c r="G7" s="2" t="s">
        <v>70</v>
      </c>
      <c r="H7" s="2">
        <v>0.68908603259748302</v>
      </c>
      <c r="I7" s="2">
        <v>0.99205701135773139</v>
      </c>
      <c r="J7" s="2" t="s">
        <v>70</v>
      </c>
      <c r="K7" s="2">
        <v>0</v>
      </c>
      <c r="L7" s="2" t="s">
        <v>70</v>
      </c>
      <c r="M7" s="2" t="s">
        <v>70</v>
      </c>
      <c r="N7" s="2">
        <v>0.87357581069237511</v>
      </c>
    </row>
    <row r="8" spans="1:14" x14ac:dyDescent="0.3">
      <c r="A8" t="s">
        <v>97</v>
      </c>
      <c r="B8" t="s">
        <v>157</v>
      </c>
      <c r="C8" s="2">
        <v>0.99065295319776203</v>
      </c>
      <c r="D8" s="2">
        <v>0.97978816890985621</v>
      </c>
      <c r="E8" s="2">
        <v>0.88972835803679562</v>
      </c>
      <c r="F8" s="2">
        <v>0.81094805697809524</v>
      </c>
      <c r="G8" s="2">
        <v>0</v>
      </c>
      <c r="H8" s="2">
        <v>0.77216117216117219</v>
      </c>
      <c r="I8" s="2">
        <v>0.99153926079857502</v>
      </c>
      <c r="J8" s="2" t="s">
        <v>70</v>
      </c>
      <c r="K8" s="2" t="s">
        <v>70</v>
      </c>
      <c r="L8" s="2" t="s">
        <v>70</v>
      </c>
      <c r="M8" s="2" t="s">
        <v>70</v>
      </c>
      <c r="N8" s="2">
        <v>0.25621669626998222</v>
      </c>
    </row>
    <row r="9" spans="1:14" x14ac:dyDescent="0.3">
      <c r="A9" t="s">
        <v>97</v>
      </c>
      <c r="B9" t="s">
        <v>13</v>
      </c>
      <c r="C9" s="2">
        <v>0.99237822875808424</v>
      </c>
      <c r="D9" s="2">
        <v>0.93897580260587321</v>
      </c>
      <c r="E9" s="2">
        <v>0.91397689817976657</v>
      </c>
      <c r="F9" s="2">
        <v>0.91528980385227077</v>
      </c>
      <c r="G9" s="2" t="s">
        <v>70</v>
      </c>
      <c r="H9" s="2">
        <v>0.80945121951219512</v>
      </c>
      <c r="I9" s="2">
        <v>0.99107879151360678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0.99388800671120836</v>
      </c>
      <c r="D10" s="2">
        <v>0.96509654326381755</v>
      </c>
      <c r="E10" s="2">
        <v>0.97148613048194643</v>
      </c>
      <c r="F10" s="2" t="s">
        <v>70</v>
      </c>
      <c r="G10" s="2" t="s">
        <v>70</v>
      </c>
      <c r="H10" s="2">
        <v>0.88856706090594573</v>
      </c>
      <c r="I10" s="2">
        <v>0.99114114114114116</v>
      </c>
      <c r="J10" s="2" t="s">
        <v>70</v>
      </c>
      <c r="K10" s="2">
        <v>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0.99396259147327914</v>
      </c>
      <c r="D11" s="2">
        <v>0.97209154481881765</v>
      </c>
      <c r="E11" s="2">
        <v>0.96759130836800744</v>
      </c>
      <c r="F11" s="2" t="s">
        <v>70</v>
      </c>
      <c r="G11" s="2" t="s">
        <v>70</v>
      </c>
      <c r="H11" s="2">
        <v>0.8842733310818417</v>
      </c>
      <c r="I11" s="2">
        <v>0.99013479930717685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0.98869053833037557</v>
      </c>
      <c r="D12" s="2">
        <v>0.89643787372977735</v>
      </c>
      <c r="E12" s="2">
        <v>0.92952766853374635</v>
      </c>
      <c r="F12" s="2">
        <v>0.91103189869724965</v>
      </c>
      <c r="G12" s="2" t="s">
        <v>70</v>
      </c>
      <c r="H12" s="2">
        <v>0.79369465552973684</v>
      </c>
      <c r="I12" s="2">
        <v>0.98690217798069002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0.99461475977014957</v>
      </c>
      <c r="D13" s="2">
        <v>0.9166020845524856</v>
      </c>
      <c r="E13" s="2">
        <v>0.95214259553168124</v>
      </c>
      <c r="F13" s="2">
        <v>0.86131445498820103</v>
      </c>
      <c r="G13" s="2" t="s">
        <v>70</v>
      </c>
      <c r="H13" s="2">
        <v>0.89475587703435799</v>
      </c>
      <c r="I13" s="2">
        <v>0.98943396226415081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0.9940821644001856</v>
      </c>
      <c r="D14" s="2">
        <v>0.96047876006522437</v>
      </c>
      <c r="E14" s="2">
        <v>0.89310692271218584</v>
      </c>
      <c r="F14" s="2">
        <v>0.80148069416701795</v>
      </c>
      <c r="G14" s="2">
        <v>0.9095842620408956</v>
      </c>
      <c r="H14" s="2">
        <v>0.73854212134439112</v>
      </c>
      <c r="I14" s="2">
        <v>0.9912346985038536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0.9867610051424196</v>
      </c>
      <c r="D15" s="2">
        <v>0.84397185699277322</v>
      </c>
      <c r="E15" s="2">
        <v>0.92532808398950117</v>
      </c>
      <c r="F15" s="2" t="s">
        <v>70</v>
      </c>
      <c r="G15" s="2" t="s">
        <v>70</v>
      </c>
      <c r="H15" s="2">
        <v>0.85861964122833689</v>
      </c>
      <c r="I15" s="2">
        <v>0.98596739900779584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0.98601576404780078</v>
      </c>
      <c r="D16" s="2">
        <v>0.77261701554217954</v>
      </c>
      <c r="E16" s="2">
        <v>0.90754257907542579</v>
      </c>
      <c r="F16" s="2" t="s">
        <v>70</v>
      </c>
      <c r="G16" s="2" t="s">
        <v>70</v>
      </c>
      <c r="H16" s="2">
        <v>0.84917223086069693</v>
      </c>
      <c r="I16" s="2">
        <v>0.98912204365218603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0.98819969742813918</v>
      </c>
      <c r="D17" s="2">
        <v>0.77937132461818337</v>
      </c>
      <c r="E17" s="2">
        <v>0.9270630664831776</v>
      </c>
      <c r="F17" s="2" t="s">
        <v>70</v>
      </c>
      <c r="G17" s="2" t="s">
        <v>70</v>
      </c>
      <c r="H17" s="2">
        <v>0.87104743083003955</v>
      </c>
      <c r="I17" s="2">
        <v>0.98885754583921015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0.98851220645607518</v>
      </c>
      <c r="D18" s="2">
        <v>0.61534006288267418</v>
      </c>
      <c r="E18" s="2">
        <v>0.91015145313139578</v>
      </c>
      <c r="F18" s="2" t="s">
        <v>70</v>
      </c>
      <c r="G18" s="2" t="s">
        <v>70</v>
      </c>
      <c r="H18" s="2">
        <v>0.88589149153971214</v>
      </c>
      <c r="I18" s="2">
        <v>0.98728070175438598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0.98586935070061177</v>
      </c>
      <c r="D19" s="2">
        <v>0.89932270713449103</v>
      </c>
      <c r="E19" s="2">
        <v>0.96389461626575024</v>
      </c>
      <c r="F19" s="2" t="s">
        <v>70</v>
      </c>
      <c r="G19" s="2" t="s">
        <v>70</v>
      </c>
      <c r="H19" s="2">
        <v>0.85195212311199775</v>
      </c>
      <c r="I19" s="2">
        <v>0.98748343395670757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0.9846523880426068</v>
      </c>
      <c r="D20" s="2">
        <v>0.93837734951225316</v>
      </c>
      <c r="E20" s="2">
        <v>0.92091029696907845</v>
      </c>
      <c r="F20" s="2">
        <v>0</v>
      </c>
      <c r="G20" s="2" t="s">
        <v>70</v>
      </c>
      <c r="H20" s="2">
        <v>0.85383256799717411</v>
      </c>
      <c r="I20" s="2">
        <v>0.98485181119648724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0.99413670578792301</v>
      </c>
      <c r="D21" s="2">
        <v>0.97850342682042524</v>
      </c>
      <c r="E21" s="2">
        <v>0.96540474410385357</v>
      </c>
      <c r="F21" s="2" t="s">
        <v>70</v>
      </c>
      <c r="G21" s="2" t="s">
        <v>70</v>
      </c>
      <c r="H21" s="2">
        <v>0.90848725742342762</v>
      </c>
      <c r="I21" s="2">
        <v>0.99093120990931205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0.99282148799619685</v>
      </c>
      <c r="D22" s="2">
        <v>0.95289956051023683</v>
      </c>
      <c r="E22" s="2">
        <v>0.97444407567208757</v>
      </c>
      <c r="F22" s="2" t="s">
        <v>70</v>
      </c>
      <c r="G22" s="2" t="s">
        <v>70</v>
      </c>
      <c r="H22" s="2">
        <v>0.88368233513935668</v>
      </c>
      <c r="I22" s="2">
        <v>0.98762855865255639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0.98576957774350316</v>
      </c>
      <c r="D23" s="2">
        <v>0.98514482945316717</v>
      </c>
      <c r="E23" s="2">
        <v>0.90839364136821921</v>
      </c>
      <c r="F23" s="2">
        <v>0.81090951115220156</v>
      </c>
      <c r="G23" s="2" t="s">
        <v>70</v>
      </c>
      <c r="H23" s="2">
        <v>0.6152169173751908</v>
      </c>
      <c r="I23" s="2">
        <v>0.98716877989522445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0.971563293434893</v>
      </c>
      <c r="D24" s="2">
        <v>0.90502563399118685</v>
      </c>
      <c r="E24" s="2">
        <v>0.77530882425316205</v>
      </c>
      <c r="F24" s="2">
        <v>0</v>
      </c>
      <c r="G24" s="2">
        <v>0.9603605992310752</v>
      </c>
      <c r="H24" s="2">
        <v>0.78663110518419732</v>
      </c>
      <c r="I24" s="2">
        <v>0.98718330849478397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0.96741154562383602</v>
      </c>
      <c r="D25" s="2">
        <v>0.98796474596356099</v>
      </c>
      <c r="E25" s="2">
        <v>0.9537789266371246</v>
      </c>
      <c r="F25" s="2" t="s">
        <v>70</v>
      </c>
      <c r="G25" s="2" t="s">
        <v>70</v>
      </c>
      <c r="H25" s="2">
        <v>0.80910089727156198</v>
      </c>
      <c r="I25" s="2">
        <v>0.98794284013099121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0.99646616821039324</v>
      </c>
      <c r="D26" s="2">
        <v>0.81908334411244776</v>
      </c>
      <c r="E26" s="2">
        <v>0.94204798918553556</v>
      </c>
      <c r="F26" s="2">
        <v>0.87800634243538289</v>
      </c>
      <c r="G26" s="2" t="s">
        <v>70</v>
      </c>
      <c r="H26" s="2">
        <v>0.87631898952653675</v>
      </c>
      <c r="I26" s="2">
        <v>0.98959706959706961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0.99474053295932685</v>
      </c>
      <c r="D27" s="2">
        <v>0.94083984529165676</v>
      </c>
      <c r="E27" s="2">
        <v>0.92139829950775221</v>
      </c>
      <c r="F27" s="2">
        <v>0.80572205263040619</v>
      </c>
      <c r="G27" s="2" t="s">
        <v>70</v>
      </c>
      <c r="H27" s="2">
        <v>0.75757723181707615</v>
      </c>
      <c r="I27" s="2">
        <v>0.98688450873116995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0.97440955282762998</v>
      </c>
      <c r="D28" s="2">
        <v>0.9181592725268668</v>
      </c>
      <c r="E28" s="2">
        <v>0.81963699685218672</v>
      </c>
      <c r="F28" s="2" t="s">
        <v>70</v>
      </c>
      <c r="G28" s="2" t="s">
        <v>70</v>
      </c>
      <c r="H28" s="2">
        <v>0.79153469622804495</v>
      </c>
      <c r="I28" s="2">
        <v>0.98766764297826437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0.98966790924100845</v>
      </c>
      <c r="D29" s="2">
        <v>0.92269906070563235</v>
      </c>
      <c r="E29" s="2">
        <v>0.86209833526906698</v>
      </c>
      <c r="F29" s="2" t="s">
        <v>70</v>
      </c>
      <c r="G29" s="2" t="s">
        <v>70</v>
      </c>
      <c r="H29" s="2">
        <v>0.87223419351447939</v>
      </c>
      <c r="I29" s="2">
        <v>0.98947987934966519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0.99188025135917524</v>
      </c>
      <c r="D30" s="2">
        <v>0.95347476675801324</v>
      </c>
      <c r="E30" s="2">
        <v>0.93662020188148043</v>
      </c>
      <c r="F30" s="2" t="s">
        <v>70</v>
      </c>
      <c r="G30" s="2" t="s">
        <v>70</v>
      </c>
      <c r="H30" s="2">
        <v>0.85909712722298226</v>
      </c>
      <c r="I30" s="2">
        <v>0.98764710182004245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0.9937543739188992</v>
      </c>
      <c r="D31" s="2">
        <v>0.97627023223082321</v>
      </c>
      <c r="E31" s="2">
        <v>0.93446387564034639</v>
      </c>
      <c r="F31" s="2" t="s">
        <v>70</v>
      </c>
      <c r="G31" s="2" t="s">
        <v>70</v>
      </c>
      <c r="H31" s="2">
        <v>0.8922873074587313</v>
      </c>
      <c r="I31" s="2">
        <v>0.99020335460887643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0.99284243357258517</v>
      </c>
      <c r="D32" s="2">
        <v>0.89981767351403918</v>
      </c>
      <c r="E32" s="2">
        <v>0.92254656658326384</v>
      </c>
      <c r="F32" s="2" t="s">
        <v>70</v>
      </c>
      <c r="G32" s="2" t="s">
        <v>70</v>
      </c>
      <c r="H32" s="2">
        <v>0.89292196007259528</v>
      </c>
      <c r="I32" s="2">
        <v>0.98429084380610399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0.99244436702521444</v>
      </c>
      <c r="D33" s="2">
        <v>0.97322494895403922</v>
      </c>
      <c r="E33" s="2">
        <v>0.93363650785257257</v>
      </c>
      <c r="F33" s="2" t="s">
        <v>70</v>
      </c>
      <c r="G33" s="2" t="s">
        <v>70</v>
      </c>
      <c r="H33" s="2">
        <v>0.91145011397510078</v>
      </c>
      <c r="I33" s="2">
        <v>0.98517640083012159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0.99539349899435536</v>
      </c>
      <c r="D34" s="2">
        <v>0.96110273530045243</v>
      </c>
      <c r="E34" s="2">
        <v>0.94372604140046001</v>
      </c>
      <c r="F34" s="2" t="s">
        <v>70</v>
      </c>
      <c r="G34" s="2" t="s">
        <v>70</v>
      </c>
      <c r="H34" s="2">
        <v>0.89700531766022951</v>
      </c>
      <c r="I34" s="2">
        <v>0.98788157692897682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0.99653776759155399</v>
      </c>
      <c r="D35" s="2">
        <v>0.9169913095594846</v>
      </c>
      <c r="E35" s="2">
        <v>0.9171059807307762</v>
      </c>
      <c r="F35" s="2" t="s">
        <v>70</v>
      </c>
      <c r="G35" s="2" t="s">
        <v>70</v>
      </c>
      <c r="H35" s="2">
        <v>0.86140888208269528</v>
      </c>
      <c r="I35" s="2">
        <v>0.99229607250755281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0.98742016644087482</v>
      </c>
      <c r="D36" s="2">
        <v>0.95280197144415801</v>
      </c>
      <c r="E36" s="2">
        <v>0.91781923448054037</v>
      </c>
      <c r="F36" s="2">
        <v>0.88467801628423393</v>
      </c>
      <c r="G36" s="2" t="s">
        <v>70</v>
      </c>
      <c r="H36" s="2">
        <v>0.89689978370583989</v>
      </c>
      <c r="I36" s="2">
        <v>0.98720569308804595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0.98706698309325402</v>
      </c>
      <c r="D37" s="2">
        <v>0.95793843215046637</v>
      </c>
      <c r="E37" s="2">
        <v>0.95185850751915257</v>
      </c>
      <c r="F37" s="2">
        <v>0.92595855953159201</v>
      </c>
      <c r="G37" s="2" t="s">
        <v>70</v>
      </c>
      <c r="H37" s="2">
        <v>0.89535281637122721</v>
      </c>
      <c r="I37" s="2">
        <v>0.98870918523039364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0.99428050696051518</v>
      </c>
      <c r="D38" s="2">
        <v>0.95742647259619318</v>
      </c>
      <c r="E38" s="2">
        <v>0.74818593013184487</v>
      </c>
      <c r="F38" s="2">
        <v>0</v>
      </c>
      <c r="G38" s="2" t="s">
        <v>70</v>
      </c>
      <c r="H38" s="2">
        <v>0.87077399980625791</v>
      </c>
      <c r="I38" s="2">
        <v>0.99457145041669837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0.98871483161634899</v>
      </c>
      <c r="D39" s="2">
        <v>0.9439533754249636</v>
      </c>
      <c r="E39" s="2">
        <v>0.94814180143515037</v>
      </c>
      <c r="F39" s="2">
        <v>0.90323436345377717</v>
      </c>
      <c r="G39" s="2" t="s">
        <v>70</v>
      </c>
      <c r="H39" s="2">
        <v>0.85047199496538706</v>
      </c>
      <c r="I39" s="2">
        <v>0.9888914078440264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0.99331410872583559</v>
      </c>
      <c r="D40" s="2">
        <v>0.95590551181102357</v>
      </c>
      <c r="E40" s="2">
        <v>0.87912908758922148</v>
      </c>
      <c r="F40" s="2" t="s">
        <v>70</v>
      </c>
      <c r="G40" s="2">
        <v>0.64107813033094507</v>
      </c>
      <c r="H40" s="2">
        <v>0.87446003117345805</v>
      </c>
      <c r="I40" s="2">
        <v>0.99207891197130482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0.93451582788763476</v>
      </c>
      <c r="D41" s="2">
        <v>0.95861925556248695</v>
      </c>
      <c r="E41" s="2">
        <v>0.93655319722530395</v>
      </c>
      <c r="F41" s="2" t="s">
        <v>70</v>
      </c>
      <c r="G41" s="2" t="s">
        <v>70</v>
      </c>
      <c r="H41" s="2">
        <v>0.71991271961175274</v>
      </c>
      <c r="I41" s="2">
        <v>0.99407929251292804</v>
      </c>
      <c r="J41" s="2">
        <v>0.57919451963979895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0.99763202250095639</v>
      </c>
      <c r="D42" s="2">
        <v>0.9738597934375286</v>
      </c>
      <c r="E42" s="2">
        <v>0.926969504447268</v>
      </c>
      <c r="F42" s="2">
        <v>0.81976770461427217</v>
      </c>
      <c r="G42" s="2" t="s">
        <v>70</v>
      </c>
      <c r="H42" s="2">
        <v>0.81156618034804007</v>
      </c>
      <c r="I42" s="2">
        <v>0.9956173492519268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0.97419023136246796</v>
      </c>
      <c r="D43" s="2">
        <v>0.92615273775216123</v>
      </c>
      <c r="E43" s="2">
        <v>0.87250482936252416</v>
      </c>
      <c r="F43" s="2" t="s">
        <v>70</v>
      </c>
      <c r="G43" s="2" t="s">
        <v>70</v>
      </c>
      <c r="H43" s="2">
        <v>0.90165530671859784</v>
      </c>
      <c r="I43" s="2">
        <v>0.9807162534435262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0.97342633403226497</v>
      </c>
      <c r="D44" s="2">
        <v>0.93052114820791376</v>
      </c>
      <c r="E44" s="2">
        <v>0.88257633297888505</v>
      </c>
      <c r="F44" s="2" t="s">
        <v>70</v>
      </c>
      <c r="G44" s="2" t="s">
        <v>70</v>
      </c>
      <c r="H44" s="2">
        <v>0.90870488322717624</v>
      </c>
      <c r="I44" s="2">
        <v>0.98783697275766402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0.98324742268041243</v>
      </c>
      <c r="D45" s="2">
        <v>0.9607513032190016</v>
      </c>
      <c r="E45" s="2">
        <v>0.94208586038767983</v>
      </c>
      <c r="F45" s="2" t="s">
        <v>70</v>
      </c>
      <c r="G45" s="2" t="s">
        <v>70</v>
      </c>
      <c r="H45" s="2">
        <v>0.92470277410832236</v>
      </c>
      <c r="I45" s="2">
        <v>0.98250453720508157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0.98881496580338757</v>
      </c>
      <c r="D46" s="2">
        <v>0.96814426025048084</v>
      </c>
      <c r="E46" s="2">
        <v>0.92090293994371597</v>
      </c>
      <c r="F46" s="2" t="s">
        <v>70</v>
      </c>
      <c r="G46" s="2" t="s">
        <v>70</v>
      </c>
      <c r="H46" s="2">
        <v>0.86930677162824321</v>
      </c>
      <c r="I46" s="2">
        <v>0.99287833827893179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0.99021380227398359</v>
      </c>
      <c r="D47" s="2">
        <v>0.98107525982309041</v>
      </c>
      <c r="E47" s="2">
        <v>0.93747633472169645</v>
      </c>
      <c r="F47" s="2">
        <v>0.6931514744020747</v>
      </c>
      <c r="G47" s="2" t="s">
        <v>70</v>
      </c>
      <c r="H47" s="2">
        <v>0.83006369426751592</v>
      </c>
      <c r="I47" s="2">
        <v>0.99370597931964644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0.93754605747973485</v>
      </c>
      <c r="D48" s="2">
        <v>0.96066847862710303</v>
      </c>
      <c r="E48" s="2">
        <v>0.92869311267948396</v>
      </c>
      <c r="F48" s="2">
        <v>0.79057430614284618</v>
      </c>
      <c r="G48" s="2" t="s">
        <v>70</v>
      </c>
      <c r="H48" s="2">
        <v>0.81532189831551416</v>
      </c>
      <c r="I48" s="2">
        <v>0.99646749342352503</v>
      </c>
      <c r="J48" s="2">
        <v>0.6442880346507851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0.98720079787234039</v>
      </c>
      <c r="D49" s="2">
        <v>0.95807827861250239</v>
      </c>
      <c r="E49" s="2">
        <v>0.96026294408745105</v>
      </c>
      <c r="F49" s="2">
        <v>0.92241417994166475</v>
      </c>
      <c r="G49" s="2" t="s">
        <v>70</v>
      </c>
      <c r="H49" s="2">
        <v>0.81995335189225793</v>
      </c>
      <c r="I49" s="2">
        <v>0.99483571588952924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0.99514060383971958</v>
      </c>
      <c r="D50" s="2">
        <v>0.86129884253864675</v>
      </c>
      <c r="E50" s="2">
        <v>0.96393527844564297</v>
      </c>
      <c r="F50" s="2">
        <v>0.91202903010175396</v>
      </c>
      <c r="G50" s="2" t="s">
        <v>70</v>
      </c>
      <c r="H50" s="2">
        <v>0.90027746042108703</v>
      </c>
      <c r="I50" s="2">
        <v>0.99454694853215797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0.90866318352162379</v>
      </c>
      <c r="D51" s="2">
        <v>0.9803607624044014</v>
      </c>
      <c r="E51" s="2">
        <v>0.88658548857804165</v>
      </c>
      <c r="F51" s="2">
        <v>0.89271577229136911</v>
      </c>
      <c r="G51" s="2" t="s">
        <v>70</v>
      </c>
      <c r="H51" s="2">
        <v>0.78889873043991732</v>
      </c>
      <c r="I51" s="2">
        <v>0.99565933243526417</v>
      </c>
      <c r="J51" s="2">
        <v>0.85840356177452692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0.99539427538007796</v>
      </c>
      <c r="D52" s="2">
        <v>0.97600204704549198</v>
      </c>
      <c r="E52" s="2">
        <v>0.98255419852775039</v>
      </c>
      <c r="F52" s="2" t="s">
        <v>70</v>
      </c>
      <c r="G52" s="2" t="s">
        <v>70</v>
      </c>
      <c r="H52" s="2">
        <v>0.90996180577296359</v>
      </c>
      <c r="I52" s="2">
        <v>0.99561696753584439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0.99380711426629398</v>
      </c>
      <c r="D53" s="2">
        <v>0.98434047831311278</v>
      </c>
      <c r="E53" s="2">
        <v>0.98683165065206102</v>
      </c>
      <c r="F53" s="2" t="s">
        <v>70</v>
      </c>
      <c r="G53" s="2" t="s">
        <v>70</v>
      </c>
      <c r="H53" s="2">
        <v>0.93304006284367635</v>
      </c>
      <c r="I53" s="2">
        <v>0.99471698113207563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0.990118626018475</v>
      </c>
      <c r="D54" s="2">
        <v>0.96818299397657159</v>
      </c>
      <c r="E54" s="2">
        <v>0.88208616780045357</v>
      </c>
      <c r="F54" s="2">
        <v>0.70154987415551728</v>
      </c>
      <c r="G54" s="2" t="s">
        <v>70</v>
      </c>
      <c r="H54" s="2">
        <v>0.4</v>
      </c>
      <c r="I54" s="2">
        <v>0.99437063724386399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0.99566488066244518</v>
      </c>
      <c r="D55" s="2">
        <v>0.94367200774669757</v>
      </c>
      <c r="E55" s="2">
        <v>0.94383763462710835</v>
      </c>
      <c r="F55" s="2">
        <v>0.77205291237301765</v>
      </c>
      <c r="G55" s="2" t="s">
        <v>70</v>
      </c>
      <c r="H55" s="2">
        <v>0.91130679816836924</v>
      </c>
      <c r="I55" s="2">
        <v>0.99396226415094335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0.99267869273152676</v>
      </c>
      <c r="D56" s="2">
        <v>0.91348822764417004</v>
      </c>
      <c r="E56" s="2">
        <v>0.95098169373515662</v>
      </c>
      <c r="F56" s="2" t="s">
        <v>70</v>
      </c>
      <c r="G56" s="2" t="s">
        <v>70</v>
      </c>
      <c r="H56" s="2">
        <v>0.60155004672126644</v>
      </c>
      <c r="I56" s="2">
        <v>0.99455700030238881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335</v>
      </c>
      <c r="B57" t="s">
        <v>6</v>
      </c>
      <c r="C57" s="2">
        <v>0.9844367198609576</v>
      </c>
      <c r="D57" s="2">
        <v>0.93171233884013915</v>
      </c>
      <c r="E57" s="2">
        <v>0.81109702438660602</v>
      </c>
      <c r="F57" s="2" t="s">
        <v>70</v>
      </c>
      <c r="G57" s="2" t="s">
        <v>70</v>
      </c>
      <c r="H57" s="2">
        <v>0.72643878999672384</v>
      </c>
      <c r="I57" s="2">
        <v>0.98976211984342077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335</v>
      </c>
      <c r="B58" t="s">
        <v>7</v>
      </c>
      <c r="C58" s="2">
        <v>0.95897689917593565</v>
      </c>
      <c r="D58" s="2">
        <v>0.94112237202714877</v>
      </c>
      <c r="E58" s="2">
        <v>0.8960938213014511</v>
      </c>
      <c r="F58" s="2" t="s">
        <v>70</v>
      </c>
      <c r="G58" s="2" t="s">
        <v>70</v>
      </c>
      <c r="H58" s="2">
        <v>0.68998010679510002</v>
      </c>
      <c r="I58" s="2">
        <v>0.9880934438583272</v>
      </c>
      <c r="J58" s="2">
        <v>0.83411621433542105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335</v>
      </c>
      <c r="B59" t="s">
        <v>8</v>
      </c>
      <c r="C59" s="2">
        <v>0.98896622840938397</v>
      </c>
      <c r="D59" s="2">
        <v>0.96751491053677918</v>
      </c>
      <c r="E59" s="2">
        <v>0.92920808667485755</v>
      </c>
      <c r="F59" s="2" t="s">
        <v>70</v>
      </c>
      <c r="G59" s="2" t="s">
        <v>70</v>
      </c>
      <c r="H59" s="2">
        <v>0.77636167649483234</v>
      </c>
      <c r="I59" s="2">
        <v>0.99284844796104677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335</v>
      </c>
      <c r="B60" t="s">
        <v>12</v>
      </c>
      <c r="C60" s="2">
        <v>0.9900114000325716</v>
      </c>
      <c r="D60" s="2">
        <v>0.95487770019192275</v>
      </c>
      <c r="E60" s="2">
        <v>0.97168138065724718</v>
      </c>
      <c r="F60" s="2" t="s">
        <v>70</v>
      </c>
      <c r="G60" s="2" t="s">
        <v>70</v>
      </c>
      <c r="H60" s="2">
        <v>0.89864023509488467</v>
      </c>
      <c r="I60" s="2">
        <v>0.99267175572519084</v>
      </c>
      <c r="J60" s="2" t="s">
        <v>70</v>
      </c>
      <c r="K60" s="2" t="s">
        <v>70</v>
      </c>
      <c r="L60" s="2">
        <v>0</v>
      </c>
      <c r="M60" s="2" t="s">
        <v>70</v>
      </c>
      <c r="N60" s="2" t="s">
        <v>70</v>
      </c>
    </row>
    <row r="61" spans="1:14" x14ac:dyDescent="0.3">
      <c r="A61" t="s">
        <v>335</v>
      </c>
      <c r="B61" t="s">
        <v>13</v>
      </c>
      <c r="C61" s="2">
        <v>0.9921875</v>
      </c>
      <c r="D61" s="2">
        <v>0.93993873532200423</v>
      </c>
      <c r="E61" s="2">
        <v>0.96372350816618602</v>
      </c>
      <c r="F61" s="2" t="s">
        <v>70</v>
      </c>
      <c r="G61" s="2" t="s">
        <v>70</v>
      </c>
      <c r="H61" s="2">
        <v>0.75634268044135222</v>
      </c>
      <c r="I61" s="2">
        <v>0.99074930619796475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335</v>
      </c>
      <c r="B62" t="s">
        <v>15</v>
      </c>
      <c r="C62" s="2">
        <v>0.96520140639298724</v>
      </c>
      <c r="D62" s="2">
        <v>0.8272946664291152</v>
      </c>
      <c r="E62" s="2">
        <v>0.89146238603349715</v>
      </c>
      <c r="F62" s="2">
        <v>0.60766745901139763</v>
      </c>
      <c r="G62" s="2" t="s">
        <v>70</v>
      </c>
      <c r="H62" s="2">
        <v>0.86938896578999403</v>
      </c>
      <c r="I62" s="2">
        <v>0.9914802981895634</v>
      </c>
      <c r="J62" s="2">
        <v>0.36878098820311167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90</v>
      </c>
      <c r="B63" t="s">
        <v>13</v>
      </c>
      <c r="C63" s="2">
        <v>0.9918573131242816</v>
      </c>
      <c r="D63" s="2">
        <v>0.96581100773455875</v>
      </c>
      <c r="E63" s="2">
        <v>0.91829086684013284</v>
      </c>
      <c r="F63" s="2" t="s">
        <v>70</v>
      </c>
      <c r="G63" s="2" t="s">
        <v>70</v>
      </c>
      <c r="H63" s="2">
        <v>0.92986258062871285</v>
      </c>
      <c r="I63" s="2">
        <v>0.99108469539375921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15</v>
      </c>
      <c r="C64" s="2">
        <v>0.99281711701103403</v>
      </c>
      <c r="D64" s="2">
        <v>0.91970352069178518</v>
      </c>
      <c r="E64" s="2">
        <v>0.8256490358720241</v>
      </c>
      <c r="F64" s="2">
        <v>0.79245890332222091</v>
      </c>
      <c r="G64" s="2" t="s">
        <v>70</v>
      </c>
      <c r="H64" s="2">
        <v>0.80601773438278368</v>
      </c>
      <c r="I64" s="2">
        <v>0.98544973544973558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17</v>
      </c>
      <c r="C65" s="2">
        <v>0.98898920189754902</v>
      </c>
      <c r="D65" s="2">
        <v>0.94153311087089342</v>
      </c>
      <c r="E65" s="2">
        <v>0.91087862549970244</v>
      </c>
      <c r="F65" s="2">
        <v>0.58172809977363005</v>
      </c>
      <c r="G65" s="2" t="s">
        <v>70</v>
      </c>
      <c r="H65" s="2">
        <v>0.89062857666071515</v>
      </c>
      <c r="I65" s="2">
        <v>0.9952334115154724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21</v>
      </c>
      <c r="C66" s="2">
        <v>0.9570540199614932</v>
      </c>
      <c r="D66" s="2">
        <v>0.83803200365354547</v>
      </c>
      <c r="E66" s="2">
        <v>0.94164349247457924</v>
      </c>
      <c r="F66" s="2">
        <v>0.75985776372975111</v>
      </c>
      <c r="G66" s="2" t="s">
        <v>70</v>
      </c>
      <c r="H66" s="2">
        <v>0.92672413793103436</v>
      </c>
      <c r="I66" s="2">
        <v>0.99356011819077195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90</v>
      </c>
      <c r="B67" t="s">
        <v>23</v>
      </c>
      <c r="C67" s="2">
        <v>0.99687903572965997</v>
      </c>
      <c r="D67" s="2">
        <v>0.9103110078719836</v>
      </c>
      <c r="E67" s="2">
        <v>0.93362480827882877</v>
      </c>
      <c r="F67" s="2">
        <v>0.91834358889073675</v>
      </c>
      <c r="G67" s="2" t="s">
        <v>70</v>
      </c>
      <c r="H67" s="2">
        <v>0.55461811722912968</v>
      </c>
      <c r="I67" s="2">
        <v>0.99133579446997677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90</v>
      </c>
      <c r="B68" t="s">
        <v>186</v>
      </c>
      <c r="C68" s="2">
        <v>0.99745683556361164</v>
      </c>
      <c r="D68" s="2">
        <v>0.90135703278124402</v>
      </c>
      <c r="E68" s="2">
        <v>0.88128392730705685</v>
      </c>
      <c r="F68" s="2">
        <v>0.84367485696912747</v>
      </c>
      <c r="G68" s="2" t="s">
        <v>70</v>
      </c>
      <c r="H68" s="2">
        <v>0.66623711340206182</v>
      </c>
      <c r="I68" s="2">
        <v>0.99456685783277998</v>
      </c>
      <c r="J68" s="2" t="s">
        <v>70</v>
      </c>
      <c r="K68" s="2" t="s">
        <v>70</v>
      </c>
      <c r="L68" s="2">
        <v>0.12</v>
      </c>
      <c r="M68" s="2" t="s">
        <v>70</v>
      </c>
      <c r="N68" s="2">
        <v>0.6588235294117647</v>
      </c>
    </row>
    <row r="69" spans="1:14" x14ac:dyDescent="0.3">
      <c r="A69" t="s">
        <v>90</v>
      </c>
      <c r="B69" t="s">
        <v>25</v>
      </c>
      <c r="C69" s="2">
        <v>0.99038378162773355</v>
      </c>
      <c r="D69" s="2">
        <v>0.93328724507431737</v>
      </c>
      <c r="E69" s="2">
        <v>0.91435442438375636</v>
      </c>
      <c r="F69" s="2">
        <v>0.76821890878078047</v>
      </c>
      <c r="G69" s="2" t="s">
        <v>70</v>
      </c>
      <c r="H69" s="2" t="s">
        <v>70</v>
      </c>
      <c r="I69" s="2">
        <v>0.9946886305904088</v>
      </c>
      <c r="J69" s="2">
        <v>0.76249494813417751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90</v>
      </c>
      <c r="B70" t="s">
        <v>29</v>
      </c>
      <c r="C70" s="2">
        <v>0.99749152330922874</v>
      </c>
      <c r="D70" s="2">
        <v>0.96511401286298959</v>
      </c>
      <c r="E70" s="2">
        <v>0.88354363827549942</v>
      </c>
      <c r="F70" s="2">
        <v>0</v>
      </c>
      <c r="G70" s="2" t="s">
        <v>70</v>
      </c>
      <c r="H70" s="2">
        <v>0.70682880039605189</v>
      </c>
      <c r="I70" s="2">
        <v>0.99241912482173678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90</v>
      </c>
      <c r="B71" t="s">
        <v>33</v>
      </c>
      <c r="C71" s="2">
        <v>0.99729627885068295</v>
      </c>
      <c r="D71" s="2">
        <v>0.96586270210528202</v>
      </c>
      <c r="E71" s="2">
        <v>0.95548961424332357</v>
      </c>
      <c r="F71" s="2" t="s">
        <v>70</v>
      </c>
      <c r="G71" s="2" t="s">
        <v>70</v>
      </c>
      <c r="H71" s="2">
        <v>0.92477987421383645</v>
      </c>
      <c r="I71" s="2">
        <v>0.99348109517601035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90</v>
      </c>
      <c r="B72" t="s">
        <v>35</v>
      </c>
      <c r="C72" s="2">
        <v>0.97867751248930002</v>
      </c>
      <c r="D72" s="2">
        <v>0.89688090737240078</v>
      </c>
      <c r="E72" s="2">
        <v>0.93716744913927996</v>
      </c>
      <c r="F72" s="2" t="s">
        <v>70</v>
      </c>
      <c r="G72" s="2" t="s">
        <v>70</v>
      </c>
      <c r="H72" s="2">
        <v>0.85562987736900775</v>
      </c>
      <c r="I72" s="2">
        <v>0.99338057783661704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6</v>
      </c>
      <c r="C73" s="2">
        <v>0.99601095297657283</v>
      </c>
      <c r="D73" s="2">
        <v>0.90978584883231839</v>
      </c>
      <c r="E73" s="2">
        <v>0.82948973151429817</v>
      </c>
      <c r="F73" s="2">
        <v>0</v>
      </c>
      <c r="G73" s="2" t="s">
        <v>70</v>
      </c>
      <c r="H73" s="2">
        <v>0.86941066417212343</v>
      </c>
      <c r="I73" s="2">
        <v>0.99189478513534179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112</v>
      </c>
      <c r="B74" t="s">
        <v>7</v>
      </c>
      <c r="C74" s="2">
        <v>0.96683594849187315</v>
      </c>
      <c r="D74" s="2">
        <v>0.96352964861474599</v>
      </c>
      <c r="E74" s="2">
        <v>0.94619904214874684</v>
      </c>
      <c r="F74" s="2" t="s">
        <v>70</v>
      </c>
      <c r="G74" s="2" t="s">
        <v>70</v>
      </c>
      <c r="H74" s="2">
        <v>0.81996338238285749</v>
      </c>
      <c r="I74" s="2">
        <v>0.98683704102840442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112</v>
      </c>
      <c r="B75" t="s">
        <v>8</v>
      </c>
      <c r="C75" s="2">
        <v>0.99613623237918603</v>
      </c>
      <c r="D75" s="2">
        <v>0.93126692185603599</v>
      </c>
      <c r="E75" s="2">
        <v>0.81835025182015086</v>
      </c>
      <c r="F75" s="2">
        <v>0</v>
      </c>
      <c r="G75" s="2">
        <v>0.73922970393382492</v>
      </c>
      <c r="H75" s="2">
        <v>0.92740201752935336</v>
      </c>
      <c r="I75" s="2">
        <v>0.9932794683983992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112</v>
      </c>
      <c r="B76" t="s">
        <v>12</v>
      </c>
      <c r="C76" s="2">
        <v>0.99278082587352001</v>
      </c>
      <c r="D76" s="2">
        <v>0.93628565729104318</v>
      </c>
      <c r="E76" s="2">
        <v>0.92846279502055995</v>
      </c>
      <c r="F76" s="2">
        <v>0.84393063583815031</v>
      </c>
      <c r="G76" s="2">
        <v>0.801452784503632</v>
      </c>
      <c r="H76" s="2">
        <v>0.91098840419657645</v>
      </c>
      <c r="I76" s="2">
        <v>0.99425947187141217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112</v>
      </c>
      <c r="B77" t="s">
        <v>147</v>
      </c>
      <c r="C77" s="2">
        <v>0.99780723502253355</v>
      </c>
      <c r="D77" s="2">
        <v>0.94284308903098879</v>
      </c>
      <c r="E77" s="2">
        <v>0.80793255802143116</v>
      </c>
      <c r="F77" s="2">
        <v>0</v>
      </c>
      <c r="G77" s="2">
        <v>0.8730864843647782</v>
      </c>
      <c r="H77" s="2">
        <v>0.917042525773196</v>
      </c>
      <c r="I77" s="2">
        <v>0.99356239820057402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13</v>
      </c>
      <c r="C78" s="2">
        <v>0.99391204148261958</v>
      </c>
      <c r="D78" s="2">
        <v>0.95804026194518555</v>
      </c>
      <c r="E78" s="2">
        <v>0.95183912133064685</v>
      </c>
      <c r="F78" s="2">
        <v>0.87419440275448046</v>
      </c>
      <c r="G78" s="2" t="s">
        <v>70</v>
      </c>
      <c r="H78" s="2">
        <v>0.81342837433892845</v>
      </c>
      <c r="I78" s="2">
        <v>0.99543661536081685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112</v>
      </c>
      <c r="B79" t="s">
        <v>245</v>
      </c>
      <c r="C79" s="2">
        <v>0.97538201051105156</v>
      </c>
      <c r="D79" s="2">
        <v>0.79230231293221787</v>
      </c>
      <c r="E79" s="2">
        <v>0.85042911798159448</v>
      </c>
      <c r="F79" s="2">
        <v>0.75824360699865412</v>
      </c>
      <c r="G79" s="2">
        <v>0</v>
      </c>
      <c r="H79" s="2">
        <v>0.8348111169063408</v>
      </c>
      <c r="I79" s="2">
        <v>0.9965317919075144</v>
      </c>
      <c r="J79" s="2">
        <v>0.79512119808553339</v>
      </c>
      <c r="K79" s="2">
        <v>0.6638161411010155</v>
      </c>
      <c r="L79" s="2">
        <v>0</v>
      </c>
      <c r="M79" s="2" t="s">
        <v>70</v>
      </c>
      <c r="N79" s="2">
        <v>0.33758503401360546</v>
      </c>
    </row>
    <row r="80" spans="1:14" x14ac:dyDescent="0.3">
      <c r="A80" t="s">
        <v>112</v>
      </c>
      <c r="B80" t="s">
        <v>142</v>
      </c>
      <c r="C80" s="2">
        <v>0.74333763658997654</v>
      </c>
      <c r="D80" s="2">
        <v>0.92354810748338645</v>
      </c>
      <c r="E80" s="2">
        <v>0.89433341639671071</v>
      </c>
      <c r="F80" s="2">
        <v>0.75059460553615709</v>
      </c>
      <c r="G80" s="2">
        <v>0</v>
      </c>
      <c r="H80" s="2">
        <v>0.32392593924141649</v>
      </c>
      <c r="I80" s="2">
        <v>0.99486301369863017</v>
      </c>
      <c r="J80" s="2">
        <v>0.63247321945570356</v>
      </c>
      <c r="K80" s="2">
        <v>0.77081427264409885</v>
      </c>
      <c r="L80" s="2">
        <v>0</v>
      </c>
      <c r="M80" s="2" t="s">
        <v>70</v>
      </c>
      <c r="N80" s="2">
        <v>0.4258020824515365</v>
      </c>
    </row>
    <row r="81" spans="1:14" x14ac:dyDescent="0.3">
      <c r="A81" t="s">
        <v>112</v>
      </c>
      <c r="B81" t="s">
        <v>246</v>
      </c>
      <c r="C81" s="2">
        <v>0.94110842294464103</v>
      </c>
      <c r="D81" s="2">
        <v>0.9773242630385488</v>
      </c>
      <c r="E81" s="2">
        <v>0.82462305617349629</v>
      </c>
      <c r="F81" s="2">
        <v>0.7288718929254302</v>
      </c>
      <c r="G81" s="2">
        <v>0.57766652760394943</v>
      </c>
      <c r="H81" s="2">
        <v>0.2600329851566795</v>
      </c>
      <c r="I81" s="2">
        <v>0.99790713898147443</v>
      </c>
      <c r="J81" s="2">
        <v>0.82563105447727514</v>
      </c>
      <c r="K81" s="2">
        <v>0.77119509703779365</v>
      </c>
      <c r="L81" s="2">
        <v>0</v>
      </c>
      <c r="M81" s="2" t="s">
        <v>70</v>
      </c>
      <c r="N81" s="2">
        <v>0.82129937780350171</v>
      </c>
    </row>
    <row r="82" spans="1:14" x14ac:dyDescent="0.3">
      <c r="A82" t="s">
        <v>112</v>
      </c>
      <c r="B82" t="s">
        <v>151</v>
      </c>
      <c r="C82" s="2">
        <v>0.96720397675643899</v>
      </c>
      <c r="D82" s="2">
        <v>0.9232107195774012</v>
      </c>
      <c r="E82" s="2">
        <v>0.82712294043092527</v>
      </c>
      <c r="F82" s="2">
        <v>0.65065296598026778</v>
      </c>
      <c r="G82" s="2">
        <v>0.74422525712358789</v>
      </c>
      <c r="H82" s="2">
        <v>0.75684985126037263</v>
      </c>
      <c r="I82" s="2">
        <v>0.99505103618929802</v>
      </c>
      <c r="J82" s="2">
        <v>0.87014050371728946</v>
      </c>
      <c r="K82" s="2">
        <v>0.34069400630914826</v>
      </c>
      <c r="L82" s="2" t="s">
        <v>70</v>
      </c>
      <c r="M82" s="2" t="s">
        <v>70</v>
      </c>
      <c r="N82" s="2">
        <v>0.8345892991710625</v>
      </c>
    </row>
    <row r="83" spans="1:14" x14ac:dyDescent="0.3">
      <c r="A83" t="s">
        <v>112</v>
      </c>
      <c r="B83" t="s">
        <v>15</v>
      </c>
      <c r="C83" s="2">
        <v>0.99580031278005243</v>
      </c>
      <c r="D83" s="2">
        <v>0.94339622641509435</v>
      </c>
      <c r="E83" s="2">
        <v>0.92153697126251199</v>
      </c>
      <c r="F83" s="2">
        <v>0.87896686778871602</v>
      </c>
      <c r="G83" s="2">
        <v>0.90136631096040676</v>
      </c>
      <c r="H83" s="2">
        <v>0.90599424905994241</v>
      </c>
      <c r="I83" s="2">
        <v>0.99493243243243235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112</v>
      </c>
      <c r="B84" t="s">
        <v>17</v>
      </c>
      <c r="C84" s="2">
        <v>0.99782840150651719</v>
      </c>
      <c r="D84" s="2">
        <v>0.9002581335317783</v>
      </c>
      <c r="E84" s="2">
        <v>0.9152982466152112</v>
      </c>
      <c r="F84" s="2">
        <v>0.75071014657425295</v>
      </c>
      <c r="G84" s="2">
        <v>0.85575364667747167</v>
      </c>
      <c r="H84" s="2">
        <v>0.82599441895662862</v>
      </c>
      <c r="I84" s="2">
        <v>0.99542264266097036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6</v>
      </c>
      <c r="C85" s="2">
        <v>0.98847837930547444</v>
      </c>
      <c r="D85" s="2">
        <v>0.94051318476427237</v>
      </c>
      <c r="E85" s="2">
        <v>0.93451379234652798</v>
      </c>
      <c r="F85" s="2" t="s">
        <v>70</v>
      </c>
      <c r="G85" s="2" t="s">
        <v>70</v>
      </c>
      <c r="H85" s="2">
        <v>0.90668231743103878</v>
      </c>
      <c r="I85" s="2">
        <v>0.99016343825665865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7</v>
      </c>
      <c r="C86" s="2">
        <v>0.98660441731010962</v>
      </c>
      <c r="D86" s="2">
        <v>0.9244841720121344</v>
      </c>
      <c r="E86" s="2">
        <v>0.90860255166753723</v>
      </c>
      <c r="F86" s="2" t="s">
        <v>70</v>
      </c>
      <c r="G86" s="2" t="s">
        <v>70</v>
      </c>
      <c r="H86" s="2">
        <v>0.81181926021783668</v>
      </c>
      <c r="I86" s="2">
        <v>0.99289507142322941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8</v>
      </c>
      <c r="C87" s="2">
        <v>0.98999619690130136</v>
      </c>
      <c r="D87" s="2">
        <v>0.96086690151631182</v>
      </c>
      <c r="E87" s="2">
        <v>0.92911200807265404</v>
      </c>
      <c r="F87" s="2" t="s">
        <v>70</v>
      </c>
      <c r="G87" s="2" t="s">
        <v>70</v>
      </c>
      <c r="H87" s="2">
        <v>0.92086438152011918</v>
      </c>
      <c r="I87" s="2">
        <v>0.99104160340115399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12</v>
      </c>
      <c r="C88" s="2">
        <v>0.99632871087293162</v>
      </c>
      <c r="D88" s="2">
        <v>0.98158207435070444</v>
      </c>
      <c r="E88" s="2">
        <v>0.944387977348628</v>
      </c>
      <c r="F88" s="2">
        <v>0.94307836297115644</v>
      </c>
      <c r="G88" s="2" t="s">
        <v>70</v>
      </c>
      <c r="H88" s="2">
        <v>0.89615337347916924</v>
      </c>
      <c r="I88" s="2">
        <v>0.99486780715396583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13</v>
      </c>
      <c r="C89" s="2">
        <v>0.95955955162989659</v>
      </c>
      <c r="D89" s="2">
        <v>0.95501730103806237</v>
      </c>
      <c r="E89" s="2">
        <v>0.87936008392341991</v>
      </c>
      <c r="F89" s="2">
        <v>0.84700913796647548</v>
      </c>
      <c r="G89" s="2" t="s">
        <v>70</v>
      </c>
      <c r="H89" s="2">
        <v>0.77069684335914235</v>
      </c>
      <c r="I89" s="2">
        <v>0.99524831391784196</v>
      </c>
      <c r="J89" s="2">
        <v>0.87096171802054156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101</v>
      </c>
      <c r="C90" s="2">
        <v>0.9955966744559428</v>
      </c>
      <c r="D90" s="2">
        <v>0.9842694708044798</v>
      </c>
      <c r="E90" s="2">
        <v>0.9180528721549408</v>
      </c>
      <c r="F90" s="2">
        <v>0.87815895286166479</v>
      </c>
      <c r="G90" s="2" t="s">
        <v>70</v>
      </c>
      <c r="H90" s="2">
        <v>0.82625018771587322</v>
      </c>
      <c r="I90" s="2">
        <v>0.99478687519165898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15</v>
      </c>
      <c r="C91" s="2">
        <v>0.99659593205412644</v>
      </c>
      <c r="D91" s="2">
        <v>0.97707040733746964</v>
      </c>
      <c r="E91" s="2">
        <v>0.89676119832464751</v>
      </c>
      <c r="F91" s="2">
        <v>0.88531282155086621</v>
      </c>
      <c r="G91" s="2" t="s">
        <v>70</v>
      </c>
      <c r="H91" s="2">
        <v>0.76886163689682752</v>
      </c>
      <c r="I91" s="2">
        <v>0.99500857900483541</v>
      </c>
      <c r="J91" s="2">
        <v>0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102</v>
      </c>
      <c r="B92" t="s">
        <v>17</v>
      </c>
      <c r="C92" s="2">
        <v>0.9911868099222656</v>
      </c>
      <c r="D92" s="2">
        <v>0.97018480492813142</v>
      </c>
      <c r="E92" s="2">
        <v>0.94976529687886024</v>
      </c>
      <c r="F92" s="2">
        <v>0.92149932972370685</v>
      </c>
      <c r="G92" s="2" t="s">
        <v>70</v>
      </c>
      <c r="H92" s="2">
        <v>0.89796796043436189</v>
      </c>
      <c r="I92" s="2">
        <v>0.9944820082381286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21</v>
      </c>
      <c r="C93" s="2">
        <v>0.98264728021869197</v>
      </c>
      <c r="D93" s="2">
        <v>0.96444644464446438</v>
      </c>
      <c r="E93" s="2">
        <v>0.89339954679137934</v>
      </c>
      <c r="F93" s="2">
        <v>0.91597599314089739</v>
      </c>
      <c r="G93" s="2" t="s">
        <v>70</v>
      </c>
      <c r="H93" s="2">
        <v>0.45003368515607456</v>
      </c>
      <c r="I93" s="2">
        <v>0.99295830366326443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102</v>
      </c>
      <c r="B94" t="s">
        <v>23</v>
      </c>
      <c r="C94" s="2">
        <v>0.93629082397688623</v>
      </c>
      <c r="D94" s="2">
        <v>0.97663119245793484</v>
      </c>
      <c r="E94" s="2">
        <v>0.93510184746565606</v>
      </c>
      <c r="F94" s="2">
        <v>0.91364561384551657</v>
      </c>
      <c r="G94" s="2">
        <v>0</v>
      </c>
      <c r="H94" s="2">
        <v>0.83706070287539935</v>
      </c>
      <c r="I94" s="2">
        <v>0.99408843698273819</v>
      </c>
      <c r="J94" s="2">
        <v>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102</v>
      </c>
      <c r="B95" t="s">
        <v>25</v>
      </c>
      <c r="C95" s="2">
        <v>0.99586007315210556</v>
      </c>
      <c r="D95" s="2">
        <v>0.98348360860652317</v>
      </c>
      <c r="E95" s="2">
        <v>0.96161665000054941</v>
      </c>
      <c r="F95" s="2" t="s">
        <v>70</v>
      </c>
      <c r="G95" s="2">
        <v>0</v>
      </c>
      <c r="H95" s="2">
        <v>0.78843326253880086</v>
      </c>
      <c r="I95" s="2">
        <v>0.99439339666718585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102</v>
      </c>
      <c r="B96" t="s">
        <v>27</v>
      </c>
      <c r="C96" s="2">
        <v>0.99232107250434842</v>
      </c>
      <c r="D96" s="2">
        <v>0.93862358682893676</v>
      </c>
      <c r="E96" s="2">
        <v>0.8264970171052306</v>
      </c>
      <c r="F96" s="2">
        <v>0.68982245461955982</v>
      </c>
      <c r="G96" s="2">
        <v>0.35215400868646557</v>
      </c>
      <c r="H96" s="2" t="s">
        <v>70</v>
      </c>
      <c r="I96" s="2">
        <v>0.99435639737147286</v>
      </c>
      <c r="J96" s="2" t="s">
        <v>70</v>
      </c>
      <c r="K96" s="2" t="s">
        <v>70</v>
      </c>
      <c r="L96" s="2" t="s">
        <v>70</v>
      </c>
      <c r="M96" s="2" t="s">
        <v>70</v>
      </c>
      <c r="N96" s="2">
        <v>0</v>
      </c>
    </row>
    <row r="97" spans="1:14" x14ac:dyDescent="0.3">
      <c r="A97" t="s">
        <v>102</v>
      </c>
      <c r="B97" t="s">
        <v>29</v>
      </c>
      <c r="C97" s="2">
        <v>0.94758400542380539</v>
      </c>
      <c r="D97" s="2">
        <v>0.97041336353340879</v>
      </c>
      <c r="E97" s="2">
        <v>0.89083679472587252</v>
      </c>
      <c r="F97" s="2">
        <v>0.82899492840931377</v>
      </c>
      <c r="G97" s="2">
        <v>0</v>
      </c>
      <c r="H97" s="2">
        <v>0</v>
      </c>
      <c r="I97" s="2">
        <v>0.99449339207048459</v>
      </c>
      <c r="J97" s="2">
        <v>0.85994032861285041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102</v>
      </c>
      <c r="B98" t="s">
        <v>168</v>
      </c>
      <c r="C98" s="2">
        <v>0.98883854136016802</v>
      </c>
      <c r="D98" s="2">
        <v>0.95977280428573719</v>
      </c>
      <c r="E98" s="2">
        <v>0.83283591879571017</v>
      </c>
      <c r="F98" s="2">
        <v>0.8469755234084112</v>
      </c>
      <c r="G98" s="2">
        <v>0.41366552524894712</v>
      </c>
      <c r="H98" s="2" t="s">
        <v>70</v>
      </c>
      <c r="I98" s="2">
        <v>0.99157623131213479</v>
      </c>
      <c r="J98" s="2" t="s">
        <v>70</v>
      </c>
      <c r="K98" s="2">
        <v>0.72125554418287274</v>
      </c>
      <c r="L98" s="2">
        <v>0.76328502415458932</v>
      </c>
      <c r="M98" s="2" t="s">
        <v>70</v>
      </c>
      <c r="N98" s="2">
        <v>0</v>
      </c>
    </row>
    <row r="99" spans="1:14" x14ac:dyDescent="0.3">
      <c r="A99" t="s">
        <v>102</v>
      </c>
      <c r="B99" t="s">
        <v>207</v>
      </c>
      <c r="C99" s="2">
        <v>0.97501205558721682</v>
      </c>
      <c r="D99" s="2">
        <v>0.9573749558964364</v>
      </c>
      <c r="E99" s="2">
        <v>0.70327085630282982</v>
      </c>
      <c r="F99" s="2">
        <v>0.77715765847340901</v>
      </c>
      <c r="G99" s="2">
        <v>0.85189018079990264</v>
      </c>
      <c r="H99" s="2" t="s">
        <v>70</v>
      </c>
      <c r="I99" s="2">
        <v>0.9944210928544136</v>
      </c>
      <c r="J99" s="2" t="s">
        <v>70</v>
      </c>
      <c r="K99" s="2">
        <v>0.39061940565699971</v>
      </c>
      <c r="L99" s="2">
        <v>0.53807106598984766</v>
      </c>
      <c r="M99" s="2" t="s">
        <v>70</v>
      </c>
      <c r="N99" s="2">
        <v>0</v>
      </c>
    </row>
    <row r="100" spans="1:14" x14ac:dyDescent="0.3">
      <c r="A100" t="s">
        <v>102</v>
      </c>
      <c r="B100" t="s">
        <v>212</v>
      </c>
      <c r="C100" s="2">
        <v>0.96077191407764018</v>
      </c>
      <c r="D100" s="2">
        <v>0.96978594904819904</v>
      </c>
      <c r="E100" s="2">
        <v>0.76608771168041689</v>
      </c>
      <c r="F100" s="2">
        <v>0.80458964087550289</v>
      </c>
      <c r="G100" s="2">
        <v>0.5027721038809454</v>
      </c>
      <c r="H100" s="2">
        <v>0</v>
      </c>
      <c r="I100" s="2">
        <v>0.99093750000000003</v>
      </c>
      <c r="J100" s="2" t="s">
        <v>70</v>
      </c>
      <c r="K100" s="2">
        <v>0.90996248436848681</v>
      </c>
      <c r="L100" s="2">
        <v>0.43661971830985913</v>
      </c>
      <c r="M100" s="2" t="s">
        <v>70</v>
      </c>
      <c r="N100" s="2">
        <v>0</v>
      </c>
    </row>
    <row r="101" spans="1:14" x14ac:dyDescent="0.3">
      <c r="A101" t="s">
        <v>102</v>
      </c>
      <c r="B101" t="s">
        <v>187</v>
      </c>
      <c r="C101" s="2">
        <v>0.94519704433497542</v>
      </c>
      <c r="D101" s="2">
        <v>0.95612776038874558</v>
      </c>
      <c r="E101" s="2">
        <v>0.83891664774017716</v>
      </c>
      <c r="F101" s="2">
        <v>0.6911578987050685</v>
      </c>
      <c r="G101" s="2">
        <v>0.93311906948270584</v>
      </c>
      <c r="H101" s="2">
        <v>0.6181299072091363</v>
      </c>
      <c r="I101" s="2">
        <v>0.99171874999999998</v>
      </c>
      <c r="J101" s="2" t="s">
        <v>70</v>
      </c>
      <c r="K101" s="2">
        <v>0.91949828962371716</v>
      </c>
      <c r="L101" s="2" t="s">
        <v>70</v>
      </c>
      <c r="M101" s="2" t="s">
        <v>70</v>
      </c>
      <c r="N101" s="2">
        <v>8.6021505376344086E-4</v>
      </c>
    </row>
    <row r="102" spans="1:14" x14ac:dyDescent="0.3">
      <c r="A102" t="s">
        <v>102</v>
      </c>
      <c r="B102" t="s">
        <v>224</v>
      </c>
      <c r="C102" s="2">
        <v>0.98894209838920322</v>
      </c>
      <c r="D102" s="2">
        <v>0.92616957724798876</v>
      </c>
      <c r="E102" s="2">
        <v>0.79959345837568141</v>
      </c>
      <c r="F102" s="2">
        <v>0.59304668813680628</v>
      </c>
      <c r="G102" s="2">
        <v>0.60603496897913145</v>
      </c>
      <c r="H102" s="2">
        <v>0.59053254437869818</v>
      </c>
      <c r="I102" s="2">
        <v>0.99487338822432803</v>
      </c>
      <c r="J102" s="2" t="s">
        <v>70</v>
      </c>
      <c r="K102" s="2">
        <v>0.88018702513150204</v>
      </c>
      <c r="L102" s="2">
        <v>0.73939393939393938</v>
      </c>
      <c r="M102" s="2" t="s">
        <v>70</v>
      </c>
      <c r="N102" s="2">
        <v>0.94612644701691895</v>
      </c>
    </row>
    <row r="103" spans="1:14" x14ac:dyDescent="0.3">
      <c r="A103" t="s">
        <v>102</v>
      </c>
      <c r="B103" t="s">
        <v>204</v>
      </c>
      <c r="C103" s="2">
        <v>0.98055842812823157</v>
      </c>
      <c r="D103" s="2">
        <v>0.97688438424294943</v>
      </c>
      <c r="E103" s="2">
        <v>0.79617521643623212</v>
      </c>
      <c r="F103" s="2">
        <v>0.70243676885374762</v>
      </c>
      <c r="G103" s="2">
        <v>0.77795755210811834</v>
      </c>
      <c r="H103" s="2">
        <v>0</v>
      </c>
      <c r="I103" s="2">
        <v>0.99575271354412442</v>
      </c>
      <c r="J103" s="2">
        <v>0.52420701168614359</v>
      </c>
      <c r="K103" s="2">
        <v>0.83085130028895315</v>
      </c>
      <c r="L103" s="2">
        <v>0</v>
      </c>
      <c r="M103" s="2" t="s">
        <v>70</v>
      </c>
      <c r="N103" s="2">
        <v>0.91678486997635922</v>
      </c>
    </row>
    <row r="104" spans="1:14" x14ac:dyDescent="0.3">
      <c r="A104" t="s">
        <v>102</v>
      </c>
      <c r="B104" t="s">
        <v>162</v>
      </c>
      <c r="C104" s="2">
        <v>0.98030752630159157</v>
      </c>
      <c r="D104" s="2">
        <v>0.98742704805821757</v>
      </c>
      <c r="E104" s="2">
        <v>0.77818044703269995</v>
      </c>
      <c r="F104" s="2">
        <v>0.62126378451117015</v>
      </c>
      <c r="G104" s="2">
        <v>0.80448091702487956</v>
      </c>
      <c r="H104" s="2">
        <v>0</v>
      </c>
      <c r="I104" s="2">
        <v>0.99365949119373775</v>
      </c>
      <c r="J104" s="2">
        <v>0.77725118483412325</v>
      </c>
      <c r="K104" s="2">
        <v>0.90205248116393877</v>
      </c>
      <c r="L104" s="2">
        <v>0.57657657657657657</v>
      </c>
      <c r="M104" s="2" t="s">
        <v>70</v>
      </c>
      <c r="N104" s="2">
        <v>0.83008252063015753</v>
      </c>
    </row>
    <row r="105" spans="1:14" x14ac:dyDescent="0.3">
      <c r="A105" t="s">
        <v>102</v>
      </c>
      <c r="B105" t="s">
        <v>33</v>
      </c>
      <c r="C105" s="2">
        <v>0.99193081188446564</v>
      </c>
      <c r="D105" s="2">
        <v>0.95175865891759315</v>
      </c>
      <c r="E105" s="2">
        <v>0.79336111510274465</v>
      </c>
      <c r="F105" s="2">
        <v>0.77944919515358313</v>
      </c>
      <c r="G105" s="2">
        <v>0.11264508246792912</v>
      </c>
      <c r="H105" s="2">
        <v>0</v>
      </c>
      <c r="I105" s="2">
        <v>0.99329591518553162</v>
      </c>
      <c r="J105" s="2" t="s">
        <v>70</v>
      </c>
      <c r="K105" s="2">
        <v>0.94282083862770016</v>
      </c>
      <c r="L105" s="2">
        <v>8.7861271676300576E-2</v>
      </c>
      <c r="M105" s="2" t="s">
        <v>70</v>
      </c>
      <c r="N105" s="2">
        <v>0.82060831781502175</v>
      </c>
    </row>
    <row r="106" spans="1:14" x14ac:dyDescent="0.3">
      <c r="A106" t="s">
        <v>102</v>
      </c>
      <c r="B106" t="s">
        <v>35</v>
      </c>
      <c r="C106" s="2">
        <v>0.99569273480719378</v>
      </c>
      <c r="D106" s="2">
        <v>0.95812467467197959</v>
      </c>
      <c r="E106" s="2">
        <v>0.81911141056636672</v>
      </c>
      <c r="F106" s="2">
        <v>0.68523634131368938</v>
      </c>
      <c r="G106" s="2">
        <v>2.8593181625919974E-2</v>
      </c>
      <c r="H106" s="2" t="s">
        <v>70</v>
      </c>
      <c r="I106" s="2">
        <v>0.99400264818132256</v>
      </c>
      <c r="J106" s="2" t="s">
        <v>70</v>
      </c>
      <c r="K106" s="2" t="s">
        <v>70</v>
      </c>
      <c r="L106" s="2" t="s">
        <v>70</v>
      </c>
      <c r="M106" s="2" t="s">
        <v>70</v>
      </c>
      <c r="N106" s="2">
        <v>0</v>
      </c>
    </row>
    <row r="107" spans="1:14" x14ac:dyDescent="0.3">
      <c r="A107" t="s">
        <v>83</v>
      </c>
      <c r="B107" t="s">
        <v>6</v>
      </c>
      <c r="C107" s="2">
        <v>0.981511702369394</v>
      </c>
      <c r="D107" s="2">
        <v>0.94270888488827698</v>
      </c>
      <c r="E107" s="2">
        <v>0.89969353355807535</v>
      </c>
      <c r="F107" s="2">
        <v>0</v>
      </c>
      <c r="G107" s="2" t="s">
        <v>70</v>
      </c>
      <c r="H107" s="2">
        <v>0.73041332510795809</v>
      </c>
      <c r="I107" s="2">
        <v>0.99079523162818761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7</v>
      </c>
      <c r="C108" s="2">
        <v>0.98433650579601162</v>
      </c>
      <c r="D108" s="2">
        <v>0.86240733093426147</v>
      </c>
      <c r="E108" s="2">
        <v>0.92895352062448</v>
      </c>
      <c r="F108" s="2" t="s">
        <v>70</v>
      </c>
      <c r="G108" s="2" t="s">
        <v>70</v>
      </c>
      <c r="H108" s="2">
        <v>0.797583081570997</v>
      </c>
      <c r="I108" s="2">
        <v>0.98933192101081924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8</v>
      </c>
      <c r="C109" s="2">
        <v>0.99004729300487038</v>
      </c>
      <c r="D109" s="2">
        <v>0.94733351947508038</v>
      </c>
      <c r="E109" s="2">
        <v>0.92953082638299644</v>
      </c>
      <c r="F109" s="2">
        <v>0.81112720251025827</v>
      </c>
      <c r="G109" s="2" t="s">
        <v>70</v>
      </c>
      <c r="H109" s="2">
        <v>0.91088216355441076</v>
      </c>
      <c r="I109" s="2">
        <v>0.99609225346716723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12</v>
      </c>
      <c r="C110" s="2">
        <v>0.996446632790424</v>
      </c>
      <c r="D110" s="2">
        <v>0.75590040282246074</v>
      </c>
      <c r="E110" s="2">
        <v>0.96834454181101837</v>
      </c>
      <c r="F110" s="2" t="s">
        <v>70</v>
      </c>
      <c r="G110" s="2" t="s">
        <v>70</v>
      </c>
      <c r="H110" s="2">
        <v>0.85883828637591664</v>
      </c>
      <c r="I110" s="2">
        <v>0.99423226812159005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13</v>
      </c>
      <c r="C111" s="2">
        <v>0.99491703669081555</v>
      </c>
      <c r="D111" s="2">
        <v>0.95505292403143061</v>
      </c>
      <c r="E111" s="2">
        <v>0.80765785365104559</v>
      </c>
      <c r="F111" s="2">
        <v>0.43677351179992963</v>
      </c>
      <c r="G111" s="2" t="s">
        <v>70</v>
      </c>
      <c r="H111" s="2">
        <v>0.90921096071310659</v>
      </c>
      <c r="I111" s="2">
        <v>0.9949238578680204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15</v>
      </c>
      <c r="C112" s="2">
        <v>0.98694626603929703</v>
      </c>
      <c r="D112" s="2">
        <v>0.97945420874244382</v>
      </c>
      <c r="E112" s="2">
        <v>0.94426164909861099</v>
      </c>
      <c r="F112" s="2">
        <v>0.80524861878453036</v>
      </c>
      <c r="G112" s="2" t="s">
        <v>70</v>
      </c>
      <c r="H112" s="2">
        <v>0.89068046447265503</v>
      </c>
      <c r="I112" s="2">
        <v>0.99100868908197959</v>
      </c>
      <c r="J112" s="2">
        <v>0.84023668639053251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17</v>
      </c>
      <c r="C113" s="2">
        <v>0.99120841962889383</v>
      </c>
      <c r="D113" s="2">
        <v>0.97750634686739923</v>
      </c>
      <c r="E113" s="2">
        <v>0.98655763743859759</v>
      </c>
      <c r="F113" s="2" t="s">
        <v>70</v>
      </c>
      <c r="G113" s="2" t="s">
        <v>70</v>
      </c>
      <c r="H113" s="2">
        <v>0.92923321274155124</v>
      </c>
      <c r="I113" s="2">
        <v>0.99502639834723405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83</v>
      </c>
      <c r="B114" t="s">
        <v>200</v>
      </c>
      <c r="C114" s="2">
        <v>0.98257173219978744</v>
      </c>
      <c r="D114" s="2">
        <v>0.94912712115663</v>
      </c>
      <c r="E114" s="2">
        <v>0.95112493140662158</v>
      </c>
      <c r="F114" s="2">
        <v>0.95698841897131703</v>
      </c>
      <c r="G114" s="2" t="s">
        <v>70</v>
      </c>
      <c r="H114" s="2">
        <v>0.74160660924591315</v>
      </c>
      <c r="I114" s="2">
        <v>0.99548567870485682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83</v>
      </c>
      <c r="B115" t="s">
        <v>21</v>
      </c>
      <c r="C115" s="2">
        <v>0.99582291976160919</v>
      </c>
      <c r="D115" s="2">
        <v>0.8963354805682352</v>
      </c>
      <c r="E115" s="2">
        <v>0.92124173613107219</v>
      </c>
      <c r="F115" s="2">
        <v>0.87136999978756402</v>
      </c>
      <c r="G115" s="2" t="s">
        <v>70</v>
      </c>
      <c r="H115" s="2">
        <v>0.64530198160614394</v>
      </c>
      <c r="I115" s="2">
        <v>0.99458204334365319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23</v>
      </c>
      <c r="C116" s="2">
        <v>0.99786392128024637</v>
      </c>
      <c r="D116" s="2">
        <v>0.96050365706879004</v>
      </c>
      <c r="E116" s="2">
        <v>0.9755634471361766</v>
      </c>
      <c r="F116" s="2" t="s">
        <v>70</v>
      </c>
      <c r="G116" s="2" t="s">
        <v>70</v>
      </c>
      <c r="H116" s="2">
        <v>0.91100296931705704</v>
      </c>
      <c r="I116" s="2">
        <v>0.99426089654102678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83</v>
      </c>
      <c r="B117" t="s">
        <v>25</v>
      </c>
      <c r="C117" s="2">
        <v>0.97137957405390363</v>
      </c>
      <c r="D117" s="2">
        <v>0.84128691909901776</v>
      </c>
      <c r="E117" s="2">
        <v>0.93622415689491245</v>
      </c>
      <c r="F117" s="2">
        <v>0.88450369126342676</v>
      </c>
      <c r="G117" s="2" t="s">
        <v>70</v>
      </c>
      <c r="H117" s="2">
        <v>0.87002196542832588</v>
      </c>
      <c r="I117" s="2">
        <v>0.99044486215538841</v>
      </c>
      <c r="J117" s="2">
        <v>0.96941791723510684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83</v>
      </c>
      <c r="B118" t="s">
        <v>27</v>
      </c>
      <c r="C118" s="2">
        <v>0.99329363473434695</v>
      </c>
      <c r="D118" s="2">
        <v>0.98185996571665379</v>
      </c>
      <c r="E118" s="2">
        <v>0.93019731281513218</v>
      </c>
      <c r="F118" s="2">
        <v>0.9161161396497004</v>
      </c>
      <c r="G118" s="2">
        <v>0.84071285781123728</v>
      </c>
      <c r="H118" s="2">
        <v>0.85366180211541032</v>
      </c>
      <c r="I118" s="2">
        <v>0.99342105263157898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83</v>
      </c>
      <c r="B119" t="s">
        <v>235</v>
      </c>
      <c r="C119" s="2">
        <v>0.99430341532565036</v>
      </c>
      <c r="D119" s="2">
        <v>0.9686103622733484</v>
      </c>
      <c r="E119" s="2">
        <v>0.88460122699386501</v>
      </c>
      <c r="F119" s="2">
        <v>0.91742451800654778</v>
      </c>
      <c r="G119" s="2">
        <v>0.89359823399558502</v>
      </c>
      <c r="H119" s="2">
        <v>0.90239201904545963</v>
      </c>
      <c r="I119" s="2">
        <v>0.99488530688158705</v>
      </c>
      <c r="J119" s="2" t="s">
        <v>70</v>
      </c>
      <c r="K119" s="2">
        <v>0</v>
      </c>
      <c r="L119" s="2" t="s">
        <v>70</v>
      </c>
      <c r="M119" s="2" t="s">
        <v>70</v>
      </c>
      <c r="N119" s="2">
        <v>0.56050955414012738</v>
      </c>
    </row>
    <row r="120" spans="1:14" x14ac:dyDescent="0.3">
      <c r="A120" t="s">
        <v>83</v>
      </c>
      <c r="B120" t="s">
        <v>82</v>
      </c>
      <c r="C120" s="2">
        <v>0.99402691486554562</v>
      </c>
      <c r="D120" s="2">
        <v>0.98230151650312236</v>
      </c>
      <c r="E120" s="2">
        <v>0.90593696555094061</v>
      </c>
      <c r="F120" s="2">
        <v>0.86776922490663821</v>
      </c>
      <c r="G120" s="2">
        <v>0.8964401294498382</v>
      </c>
      <c r="H120" s="2">
        <v>0.89601901366607251</v>
      </c>
      <c r="I120" s="2">
        <v>0.99294694878871514</v>
      </c>
      <c r="J120" s="2" t="s">
        <v>70</v>
      </c>
      <c r="K120" s="2" t="s">
        <v>70</v>
      </c>
      <c r="L120" s="2" t="s">
        <v>70</v>
      </c>
      <c r="M120" s="2" t="s">
        <v>70</v>
      </c>
      <c r="N120" s="2">
        <v>0.87056128293241697</v>
      </c>
    </row>
    <row r="121" spans="1:14" x14ac:dyDescent="0.3">
      <c r="A121" t="s">
        <v>83</v>
      </c>
      <c r="B121" t="s">
        <v>29</v>
      </c>
      <c r="C121" s="2">
        <v>0.99621945227183839</v>
      </c>
      <c r="D121" s="2">
        <v>0.94906789676337155</v>
      </c>
      <c r="E121" s="2">
        <v>0.7910222403591104</v>
      </c>
      <c r="F121" s="2">
        <v>0.30884468475618831</v>
      </c>
      <c r="G121" s="2">
        <v>0</v>
      </c>
      <c r="H121" s="2">
        <v>0.80896839306218649</v>
      </c>
      <c r="I121" s="2">
        <v>0.99562312831144895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83</v>
      </c>
      <c r="B122" t="s">
        <v>33</v>
      </c>
      <c r="C122" s="2">
        <v>0.94575278993039402</v>
      </c>
      <c r="D122" s="2">
        <v>0.94854586129753915</v>
      </c>
      <c r="E122" s="2">
        <v>0.90145785377617016</v>
      </c>
      <c r="F122" s="2" t="s">
        <v>70</v>
      </c>
      <c r="G122" s="2">
        <v>0.78729590695593832</v>
      </c>
      <c r="H122" s="2">
        <v>0.77927249769316687</v>
      </c>
      <c r="I122" s="2">
        <v>0.99540247798644121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383</v>
      </c>
      <c r="B123" t="s">
        <v>7</v>
      </c>
      <c r="C123" s="2">
        <v>0.97813312902009963</v>
      </c>
      <c r="D123" s="2">
        <v>0.74845664504402876</v>
      </c>
      <c r="E123" s="2">
        <v>0.75063562870149048</v>
      </c>
      <c r="F123" s="2">
        <v>0</v>
      </c>
      <c r="G123" s="2">
        <v>0.80405242905242902</v>
      </c>
      <c r="H123" s="2">
        <v>0.58984611656367381</v>
      </c>
      <c r="I123" s="2">
        <v>0.98810528739160464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383</v>
      </c>
      <c r="B124" t="s">
        <v>8</v>
      </c>
      <c r="C124" s="2">
        <v>0.98418981154255358</v>
      </c>
      <c r="D124" s="2">
        <v>0.96775468962790478</v>
      </c>
      <c r="E124" s="2">
        <v>0.71540682040193615</v>
      </c>
      <c r="F124" s="2">
        <v>0.28477546549835708</v>
      </c>
      <c r="G124" s="2">
        <v>0.92671352059840439</v>
      </c>
      <c r="H124" s="2">
        <v>0.18931475029036005</v>
      </c>
      <c r="I124" s="2">
        <v>0.99001996007984039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383</v>
      </c>
      <c r="B125" t="s">
        <v>12</v>
      </c>
      <c r="C125" s="2">
        <v>0.98853237576740416</v>
      </c>
      <c r="D125" s="2">
        <v>0.96639286250455758</v>
      </c>
      <c r="E125" s="2">
        <v>0.85112136031087526</v>
      </c>
      <c r="F125" s="2">
        <v>0.47939640162507252</v>
      </c>
      <c r="G125" s="2">
        <v>0.93155134495009317</v>
      </c>
      <c r="H125" s="2">
        <v>0.48807302435826322</v>
      </c>
      <c r="I125" s="2">
        <v>0.9909028361746044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383</v>
      </c>
      <c r="B126" t="s">
        <v>13</v>
      </c>
      <c r="C126" s="2">
        <v>0.99317174656390905</v>
      </c>
      <c r="D126" s="2">
        <v>0.90867691306822795</v>
      </c>
      <c r="E126" s="2">
        <v>0.89396333754740831</v>
      </c>
      <c r="F126" s="2">
        <v>0.86982951688834043</v>
      </c>
      <c r="G126" s="2">
        <v>0.94903628506756277</v>
      </c>
      <c r="H126" s="2">
        <v>0.59993236388231319</v>
      </c>
      <c r="I126" s="2">
        <v>0.98993963782696182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383</v>
      </c>
      <c r="B127" t="s">
        <v>15</v>
      </c>
      <c r="C127" s="2">
        <v>0.99563351511403464</v>
      </c>
      <c r="D127" s="2">
        <v>0.95605325095616356</v>
      </c>
      <c r="E127" s="2">
        <v>0.91912990753372759</v>
      </c>
      <c r="F127" s="2">
        <v>0.9280162925470582</v>
      </c>
      <c r="G127" s="2" t="s">
        <v>70</v>
      </c>
      <c r="H127" s="2">
        <v>0.77551020408163263</v>
      </c>
      <c r="I127" s="2">
        <v>0.99368965255074881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383</v>
      </c>
      <c r="B128" t="s">
        <v>417</v>
      </c>
      <c r="C128" s="2">
        <v>0.98379724944412417</v>
      </c>
      <c r="D128" s="2">
        <v>0.9687041473969652</v>
      </c>
      <c r="E128" s="2">
        <v>0.92639768811826162</v>
      </c>
      <c r="F128" s="2">
        <v>0.67044017333250394</v>
      </c>
      <c r="G128" s="2">
        <v>0.77145118487825315</v>
      </c>
      <c r="H128" s="2">
        <v>0.85261958997722098</v>
      </c>
      <c r="I128" s="2">
        <v>0.9894656488549618</v>
      </c>
      <c r="J128" s="2">
        <v>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383</v>
      </c>
      <c r="B129" t="s">
        <v>17</v>
      </c>
      <c r="C129" s="2">
        <v>0.99126489875036083</v>
      </c>
      <c r="D129" s="2">
        <v>0.97889805741791303</v>
      </c>
      <c r="E129" s="2">
        <v>0.84895851836062852</v>
      </c>
      <c r="F129" s="2">
        <v>0.78692929890092167</v>
      </c>
      <c r="G129" s="2">
        <v>0.9534696114096104</v>
      </c>
      <c r="H129" s="2">
        <v>0.72665975103734437</v>
      </c>
      <c r="I129" s="2">
        <v>0.98939277478862397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107</v>
      </c>
      <c r="B130" t="s">
        <v>7</v>
      </c>
      <c r="C130" s="2">
        <v>0.99593595190424256</v>
      </c>
      <c r="D130" s="2">
        <v>0.91913042117289845</v>
      </c>
      <c r="E130" s="2">
        <v>0.92920071590105024</v>
      </c>
      <c r="F130" s="2">
        <v>0.92578423871461357</v>
      </c>
      <c r="G130" s="2">
        <v>0</v>
      </c>
      <c r="H130" s="2">
        <v>0.80533168009919409</v>
      </c>
      <c r="I130" s="2">
        <v>0.99229257971890583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107</v>
      </c>
      <c r="B131" t="s">
        <v>8</v>
      </c>
      <c r="C131" s="2">
        <v>0.9928351932062206</v>
      </c>
      <c r="D131" s="2">
        <v>0.94544831231162596</v>
      </c>
      <c r="E131" s="2">
        <v>0.90130195972062122</v>
      </c>
      <c r="F131" s="2">
        <v>0.63323426507655844</v>
      </c>
      <c r="G131" s="2" t="s">
        <v>70</v>
      </c>
      <c r="H131" s="2">
        <v>0.84165073098513354</v>
      </c>
      <c r="I131" s="2">
        <v>0.98050263177403796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107</v>
      </c>
      <c r="B132" t="s">
        <v>12</v>
      </c>
      <c r="C132" s="2">
        <v>0.98102570995180582</v>
      </c>
      <c r="D132" s="2">
        <v>0.89701289542615359</v>
      </c>
      <c r="E132" s="2">
        <v>0.91922085362360362</v>
      </c>
      <c r="F132" s="2">
        <v>0</v>
      </c>
      <c r="G132" s="2" t="s">
        <v>70</v>
      </c>
      <c r="H132" s="2">
        <v>0.66977053541735954</v>
      </c>
      <c r="I132" s="2">
        <v>0.98571003274784164</v>
      </c>
      <c r="J132" s="2">
        <v>0.68752507019655029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107</v>
      </c>
      <c r="B133" t="s">
        <v>13</v>
      </c>
      <c r="C133" s="2">
        <v>0.99246561083799056</v>
      </c>
      <c r="D133" s="2">
        <v>0.74561336296069269</v>
      </c>
      <c r="E133" s="2">
        <v>0.80508994003997336</v>
      </c>
      <c r="F133" s="2">
        <v>0.28548079542359028</v>
      </c>
      <c r="G133" s="2" t="s">
        <v>70</v>
      </c>
      <c r="H133" s="2">
        <v>0.62574364521362902</v>
      </c>
      <c r="I133" s="2">
        <v>0.9904862579281184</v>
      </c>
      <c r="J133" s="2">
        <v>0.38086318582689455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107</v>
      </c>
      <c r="B134" t="s">
        <v>15</v>
      </c>
      <c r="C134" s="2">
        <v>0.98712336023431901</v>
      </c>
      <c r="D134" s="2">
        <v>0.95489340558669622</v>
      </c>
      <c r="E134" s="2">
        <v>0.8122274220850344</v>
      </c>
      <c r="F134" s="2">
        <v>0</v>
      </c>
      <c r="G134" s="2" t="s">
        <v>70</v>
      </c>
      <c r="H134" s="2">
        <v>0.85152889198930359</v>
      </c>
      <c r="I134" s="2">
        <v>0.99369389420580156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107</v>
      </c>
      <c r="B135" t="s">
        <v>17</v>
      </c>
      <c r="C135" s="2">
        <v>0.95688796347445904</v>
      </c>
      <c r="D135" s="2">
        <v>0.80280259091486394</v>
      </c>
      <c r="E135" s="2">
        <v>0.93261194686372839</v>
      </c>
      <c r="F135" s="2">
        <v>0.67159260046778657</v>
      </c>
      <c r="G135" s="2" t="s">
        <v>70</v>
      </c>
      <c r="H135" s="2">
        <v>0.91783148269105164</v>
      </c>
      <c r="I135" s="2">
        <v>0.99617912272657805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107</v>
      </c>
      <c r="B136" t="s">
        <v>21</v>
      </c>
      <c r="C136" s="2">
        <v>0.92765573866865236</v>
      </c>
      <c r="D136" s="2">
        <v>0.29557871895222226</v>
      </c>
      <c r="E136" s="2">
        <v>0.93772794812913685</v>
      </c>
      <c r="F136" s="2">
        <v>0.8799741184082821</v>
      </c>
      <c r="G136" s="2" t="s">
        <v>70</v>
      </c>
      <c r="H136" s="2">
        <v>0.94529383659818444</v>
      </c>
      <c r="I136" s="2">
        <v>0.99439688715953323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107</v>
      </c>
      <c r="B137" t="s">
        <v>23</v>
      </c>
      <c r="C137" s="2">
        <v>0.99708054783544919</v>
      </c>
      <c r="D137" s="2">
        <v>0.98322874437718677</v>
      </c>
      <c r="E137" s="2">
        <v>0.79610709787160738</v>
      </c>
      <c r="F137" s="2">
        <v>0.65802897367884106</v>
      </c>
      <c r="G137" s="2">
        <v>0</v>
      </c>
      <c r="H137" s="2">
        <v>0.88574175417837597</v>
      </c>
      <c r="I137" s="2">
        <v>0.99481945410964201</v>
      </c>
      <c r="J137" s="2" t="s">
        <v>70</v>
      </c>
      <c r="K137" s="2" t="s">
        <v>70</v>
      </c>
      <c r="L137" s="2" t="s">
        <v>70</v>
      </c>
      <c r="M137" s="2" t="s">
        <v>70</v>
      </c>
      <c r="N137" s="2">
        <v>0</v>
      </c>
    </row>
    <row r="138" spans="1:14" x14ac:dyDescent="0.3">
      <c r="A138" t="s">
        <v>107</v>
      </c>
      <c r="B138" t="s">
        <v>25</v>
      </c>
      <c r="C138" s="2">
        <v>0.9950119034123116</v>
      </c>
      <c r="D138" s="2">
        <v>0.96376980973306525</v>
      </c>
      <c r="E138" s="2">
        <v>0.86147418188815128</v>
      </c>
      <c r="F138" s="2">
        <v>0</v>
      </c>
      <c r="G138" s="2" t="s">
        <v>70</v>
      </c>
      <c r="H138" s="2">
        <v>0.85064385750540461</v>
      </c>
      <c r="I138" s="2">
        <v>0.99475045052103739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107</v>
      </c>
      <c r="B139" t="s">
        <v>27</v>
      </c>
      <c r="C139" s="2">
        <v>0.99757098685439782</v>
      </c>
      <c r="D139" s="2">
        <v>0.98058986639778156</v>
      </c>
      <c r="E139" s="2">
        <v>0.89205827247352121</v>
      </c>
      <c r="F139" s="2">
        <v>0.70517525663528535</v>
      </c>
      <c r="G139" s="2">
        <v>0</v>
      </c>
      <c r="H139" s="2">
        <v>0.72768236694439725</v>
      </c>
      <c r="I139" s="2">
        <v>0.99130434782608701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107</v>
      </c>
      <c r="B140" t="s">
        <v>210</v>
      </c>
      <c r="C140" s="2">
        <v>0.99404455182084661</v>
      </c>
      <c r="D140" s="2">
        <v>0.96295914333350519</v>
      </c>
      <c r="E140" s="2">
        <v>0.81250966274267289</v>
      </c>
      <c r="F140" s="2">
        <v>0.9043971097484258</v>
      </c>
      <c r="G140" s="2">
        <v>0</v>
      </c>
      <c r="H140" s="2" t="s">
        <v>70</v>
      </c>
      <c r="I140" s="2">
        <v>0.9940211559098574</v>
      </c>
      <c r="J140" s="2" t="s">
        <v>70</v>
      </c>
      <c r="K140" s="2" t="s">
        <v>70</v>
      </c>
      <c r="L140" s="2">
        <v>6.5934065934065936E-2</v>
      </c>
      <c r="M140" s="2">
        <v>0</v>
      </c>
      <c r="N140" s="2">
        <v>0.91420063279359765</v>
      </c>
    </row>
    <row r="141" spans="1:14" x14ac:dyDescent="0.3">
      <c r="A141" t="s">
        <v>107</v>
      </c>
      <c r="B141" t="s">
        <v>161</v>
      </c>
      <c r="C141" s="2">
        <v>0.98836234362947317</v>
      </c>
      <c r="D141" s="2">
        <v>0.97595873593471238</v>
      </c>
      <c r="E141" s="2">
        <v>0.9100953570484952</v>
      </c>
      <c r="F141" s="2">
        <v>0.92793091996014598</v>
      </c>
      <c r="G141" s="2" t="s">
        <v>70</v>
      </c>
      <c r="H141" s="2" t="s">
        <v>70</v>
      </c>
      <c r="I141" s="2">
        <v>0.99488510573326205</v>
      </c>
      <c r="J141" s="2" t="s">
        <v>70</v>
      </c>
      <c r="K141" s="2">
        <v>0.95180722891566261</v>
      </c>
      <c r="L141" s="2" t="s">
        <v>70</v>
      </c>
      <c r="M141" s="2">
        <v>0</v>
      </c>
      <c r="N141" s="2">
        <v>0.92323691907702321</v>
      </c>
    </row>
    <row r="142" spans="1:14" x14ac:dyDescent="0.3">
      <c r="A142" t="s">
        <v>107</v>
      </c>
      <c r="B142" t="s">
        <v>190</v>
      </c>
      <c r="C142" s="2">
        <v>0.9934514542713816</v>
      </c>
      <c r="D142" s="2">
        <v>0.96776642738818319</v>
      </c>
      <c r="E142" s="2">
        <v>0.93064867218110581</v>
      </c>
      <c r="F142" s="2">
        <v>0.94626458913442724</v>
      </c>
      <c r="G142" s="2" t="s">
        <v>70</v>
      </c>
      <c r="H142" s="2" t="s">
        <v>70</v>
      </c>
      <c r="I142" s="2">
        <v>0.99254542630843301</v>
      </c>
      <c r="J142" s="2" t="s">
        <v>70</v>
      </c>
      <c r="K142" s="2">
        <v>0</v>
      </c>
      <c r="L142" s="2">
        <v>0.49777777777777776</v>
      </c>
      <c r="M142" s="2">
        <v>0</v>
      </c>
      <c r="N142" s="2">
        <v>0.97663074305161657</v>
      </c>
    </row>
    <row r="143" spans="1:14" x14ac:dyDescent="0.3">
      <c r="A143" t="s">
        <v>107</v>
      </c>
      <c r="B143" t="s">
        <v>205</v>
      </c>
      <c r="C143" s="2">
        <v>0.98998224600133355</v>
      </c>
      <c r="D143" s="2">
        <v>0.97914471593664798</v>
      </c>
      <c r="E143" s="2">
        <v>0.90146647262957558</v>
      </c>
      <c r="F143" s="2">
        <v>0.91898838406116756</v>
      </c>
      <c r="G143" s="2" t="s">
        <v>70</v>
      </c>
      <c r="H143" s="2" t="s">
        <v>70</v>
      </c>
      <c r="I143" s="2">
        <v>0.99424303718686802</v>
      </c>
      <c r="J143" s="2">
        <v>0</v>
      </c>
      <c r="K143" s="2">
        <v>0.70044052863436124</v>
      </c>
      <c r="L143" s="2">
        <v>0.92086330935251803</v>
      </c>
      <c r="M143" s="2">
        <v>0</v>
      </c>
      <c r="N143" s="2">
        <v>0.94088171011247923</v>
      </c>
    </row>
    <row r="144" spans="1:14" x14ac:dyDescent="0.3">
      <c r="A144" t="s">
        <v>107</v>
      </c>
      <c r="B144" t="s">
        <v>236</v>
      </c>
      <c r="C144" s="2">
        <v>0.98462806250198076</v>
      </c>
      <c r="D144" s="2">
        <v>0.96973793150059984</v>
      </c>
      <c r="E144" s="2">
        <v>0.85227066303360577</v>
      </c>
      <c r="F144" s="2">
        <v>0.90939167351934358</v>
      </c>
      <c r="G144" s="2">
        <v>0</v>
      </c>
      <c r="H144" s="2" t="s">
        <v>70</v>
      </c>
      <c r="I144" s="2">
        <v>0.99283536585365839</v>
      </c>
      <c r="J144" s="2">
        <v>0</v>
      </c>
      <c r="K144" s="2">
        <v>0.44190476190476191</v>
      </c>
      <c r="L144" s="2">
        <v>0.28488372093023256</v>
      </c>
      <c r="M144" s="2" t="s">
        <v>70</v>
      </c>
      <c r="N144" s="2">
        <v>0.90572326445100482</v>
      </c>
    </row>
    <row r="145" spans="1:14" x14ac:dyDescent="0.3">
      <c r="A145" t="s">
        <v>107</v>
      </c>
      <c r="B145" t="s">
        <v>167</v>
      </c>
      <c r="C145" s="2">
        <v>0.99429360763355723</v>
      </c>
      <c r="D145" s="2">
        <v>0.97193511089310125</v>
      </c>
      <c r="E145" s="2">
        <v>0.94657223141768365</v>
      </c>
      <c r="F145" s="2">
        <v>0.92456522589988122</v>
      </c>
      <c r="G145" s="2" t="s">
        <v>70</v>
      </c>
      <c r="H145" s="2" t="s">
        <v>70</v>
      </c>
      <c r="I145" s="2">
        <v>0.99427961253908936</v>
      </c>
      <c r="J145" s="2" t="s">
        <v>70</v>
      </c>
      <c r="K145" s="2" t="s">
        <v>70</v>
      </c>
      <c r="L145" s="2">
        <v>0</v>
      </c>
      <c r="M145" s="2" t="s">
        <v>70</v>
      </c>
      <c r="N145" s="2">
        <v>0.90099144370501161</v>
      </c>
    </row>
    <row r="146" spans="1:14" x14ac:dyDescent="0.3">
      <c r="A146" t="s">
        <v>107</v>
      </c>
      <c r="B146" t="s">
        <v>125</v>
      </c>
      <c r="C146" s="2">
        <v>0.99399657509530037</v>
      </c>
      <c r="D146" s="2">
        <v>0.97705761316872441</v>
      </c>
      <c r="E146" s="2">
        <v>0.93222573839662437</v>
      </c>
      <c r="F146" s="2">
        <v>0.94142223296445282</v>
      </c>
      <c r="G146" s="2">
        <v>0</v>
      </c>
      <c r="H146" s="2" t="s">
        <v>70</v>
      </c>
      <c r="I146" s="2">
        <v>0.99381065179185435</v>
      </c>
      <c r="J146" s="2" t="s">
        <v>70</v>
      </c>
      <c r="K146" s="2" t="s">
        <v>70</v>
      </c>
      <c r="L146" s="2">
        <v>0</v>
      </c>
      <c r="M146" s="2" t="s">
        <v>70</v>
      </c>
      <c r="N146" s="2">
        <v>0.84410135928847119</v>
      </c>
    </row>
    <row r="147" spans="1:14" x14ac:dyDescent="0.3">
      <c r="A147" t="s">
        <v>107</v>
      </c>
      <c r="B147" t="s">
        <v>29</v>
      </c>
      <c r="C147" s="2">
        <v>0.99276462162079804</v>
      </c>
      <c r="D147" s="2">
        <v>0.9512748807369632</v>
      </c>
      <c r="E147" s="2">
        <v>0.92962505449789279</v>
      </c>
      <c r="F147" s="2">
        <v>0.89219253210440497</v>
      </c>
      <c r="G147" s="2">
        <v>0</v>
      </c>
      <c r="H147" s="2" t="s">
        <v>70</v>
      </c>
      <c r="I147" s="2">
        <v>0.99449204406364744</v>
      </c>
      <c r="J147" s="2" t="s">
        <v>70</v>
      </c>
      <c r="K147" s="2" t="s">
        <v>70</v>
      </c>
      <c r="L147" s="2" t="s">
        <v>70</v>
      </c>
      <c r="M147" s="2" t="s">
        <v>70</v>
      </c>
      <c r="N147" s="2">
        <v>0</v>
      </c>
    </row>
    <row r="148" spans="1:14" x14ac:dyDescent="0.3">
      <c r="A148" t="s">
        <v>107</v>
      </c>
      <c r="B148" t="s">
        <v>128</v>
      </c>
      <c r="C148" s="2">
        <v>0.99671854186295838</v>
      </c>
      <c r="D148" s="2">
        <v>0.96739686854600981</v>
      </c>
      <c r="E148" s="2">
        <v>0.94050620347394542</v>
      </c>
      <c r="F148" s="2">
        <v>0.80994320277347498</v>
      </c>
      <c r="G148" s="2" t="s">
        <v>70</v>
      </c>
      <c r="H148" s="2">
        <v>0.88051698837340553</v>
      </c>
      <c r="I148" s="2">
        <v>0.99359675152272375</v>
      </c>
      <c r="J148" s="2" t="s">
        <v>70</v>
      </c>
      <c r="K148" s="2">
        <v>0.77050222504767962</v>
      </c>
      <c r="L148" s="2" t="s">
        <v>70</v>
      </c>
      <c r="M148" s="2" t="s">
        <v>70</v>
      </c>
      <c r="N148" s="2">
        <v>0.89769989047097476</v>
      </c>
    </row>
    <row r="149" spans="1:14" x14ac:dyDescent="0.3">
      <c r="A149" t="s">
        <v>107</v>
      </c>
      <c r="B149" t="s">
        <v>226</v>
      </c>
      <c r="C149" s="2">
        <v>0.99681565478755263</v>
      </c>
      <c r="D149" s="2">
        <v>0.95895211965660676</v>
      </c>
      <c r="E149" s="2">
        <v>0.95670576518756223</v>
      </c>
      <c r="F149" s="2">
        <v>0.92843388960205397</v>
      </c>
      <c r="G149" s="2" t="s">
        <v>70</v>
      </c>
      <c r="H149" s="2">
        <v>0.75222418718541695</v>
      </c>
      <c r="I149" s="2">
        <v>0.99363847944142758</v>
      </c>
      <c r="J149" s="2" t="s">
        <v>70</v>
      </c>
      <c r="K149" s="2">
        <v>0.715034965034965</v>
      </c>
      <c r="L149" s="2" t="s">
        <v>70</v>
      </c>
      <c r="M149" s="2" t="s">
        <v>70</v>
      </c>
      <c r="N149" s="2">
        <v>0.87399612295762952</v>
      </c>
    </row>
    <row r="150" spans="1:14" x14ac:dyDescent="0.3">
      <c r="A150" t="s">
        <v>107</v>
      </c>
      <c r="B150" t="s">
        <v>33</v>
      </c>
      <c r="C150" s="2">
        <v>0.9978076682161342</v>
      </c>
      <c r="D150" s="2">
        <v>0.88408005689322366</v>
      </c>
      <c r="E150" s="2">
        <v>0.94348500426955717</v>
      </c>
      <c r="F150" s="2">
        <v>0.91199468869873124</v>
      </c>
      <c r="G150" s="2">
        <v>0</v>
      </c>
      <c r="H150" s="2">
        <v>0.85935173156744082</v>
      </c>
      <c r="I150" s="2">
        <v>0.99277669902912624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7</v>
      </c>
      <c r="C151" s="2">
        <v>0.98873797588402657</v>
      </c>
      <c r="D151" s="2">
        <v>0.92422481029781656</v>
      </c>
      <c r="E151" s="2">
        <v>0.85093855748949154</v>
      </c>
      <c r="F151" s="2">
        <v>0.45167210440456768</v>
      </c>
      <c r="G151" s="2" t="s">
        <v>70</v>
      </c>
      <c r="H151" s="2">
        <v>0.33469865418373318</v>
      </c>
      <c r="I151" s="2">
        <v>0.98943137838642436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312</v>
      </c>
      <c r="C152" s="2">
        <v>0.99137903475026923</v>
      </c>
      <c r="D152" s="2">
        <v>0.94990451006317023</v>
      </c>
      <c r="E152" s="2">
        <v>0.94032504444945275</v>
      </c>
      <c r="F152" s="2" t="s">
        <v>70</v>
      </c>
      <c r="G152" s="2">
        <v>0.87583552764836947</v>
      </c>
      <c r="H152" s="2">
        <v>0.86198581560283682</v>
      </c>
      <c r="I152" s="2">
        <v>0.98703477730323363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266</v>
      </c>
      <c r="B153" t="s">
        <v>8</v>
      </c>
      <c r="C153" s="2">
        <v>0.99290553809897875</v>
      </c>
      <c r="D153" s="2">
        <v>0.96250188622302701</v>
      </c>
      <c r="E153" s="2">
        <v>0.9298375184638108</v>
      </c>
      <c r="F153" s="2" t="s">
        <v>70</v>
      </c>
      <c r="G153" s="2">
        <v>0.85632183908045978</v>
      </c>
      <c r="H153" s="2">
        <v>0.75484112149532712</v>
      </c>
      <c r="I153" s="2">
        <v>0.99037368301371942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316</v>
      </c>
      <c r="C154" s="2">
        <v>0.974479516453996</v>
      </c>
      <c r="D154" s="2">
        <v>0.94292705245777719</v>
      </c>
      <c r="E154" s="2">
        <v>0.96265992264207079</v>
      </c>
      <c r="F154" s="2">
        <v>0.89566315520245532</v>
      </c>
      <c r="G154" s="2" t="s">
        <v>70</v>
      </c>
      <c r="H154" s="2">
        <v>0.83683653409950098</v>
      </c>
      <c r="I154" s="2">
        <v>0.99151830060365242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12</v>
      </c>
      <c r="C155" s="2">
        <v>0.98141972367794184</v>
      </c>
      <c r="D155" s="2">
        <v>0.94405043341213557</v>
      </c>
      <c r="E155" s="2">
        <v>0.88694115568121579</v>
      </c>
      <c r="F155" s="2">
        <v>0.76834835537867263</v>
      </c>
      <c r="G155" s="2" t="s">
        <v>70</v>
      </c>
      <c r="H155" s="2">
        <v>0.52996607614021862</v>
      </c>
      <c r="I155" s="2">
        <v>0.99343375820780222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266</v>
      </c>
      <c r="B156" t="s">
        <v>265</v>
      </c>
      <c r="C156" s="2">
        <v>0.98989378453434118</v>
      </c>
      <c r="D156" s="2">
        <v>0.93451981971570564</v>
      </c>
      <c r="E156" s="2">
        <v>0.89608110742834857</v>
      </c>
      <c r="F156" s="2">
        <v>0.83673082752349193</v>
      </c>
      <c r="G156" s="2" t="s">
        <v>70</v>
      </c>
      <c r="H156" s="2">
        <v>0.74142190502333238</v>
      </c>
      <c r="I156" s="2">
        <v>0.99482984798209739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266</v>
      </c>
      <c r="B157" t="s">
        <v>13</v>
      </c>
      <c r="C157" s="2">
        <v>0.99339586187515361</v>
      </c>
      <c r="D157" s="2">
        <v>0.95892359911383918</v>
      </c>
      <c r="E157" s="2">
        <v>0.91231142487093875</v>
      </c>
      <c r="F157" s="2">
        <v>0.79003461156231791</v>
      </c>
      <c r="G157" s="2" t="s">
        <v>70</v>
      </c>
      <c r="H157" s="2">
        <v>0.68624935864545922</v>
      </c>
      <c r="I157" s="2">
        <v>0.99276890629707759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266</v>
      </c>
      <c r="B158" t="s">
        <v>15</v>
      </c>
      <c r="C158" s="2">
        <v>0.97984082737445966</v>
      </c>
      <c r="D158" s="2">
        <v>0.88128951162704716</v>
      </c>
      <c r="E158" s="2">
        <v>0.76336105398074461</v>
      </c>
      <c r="F158" s="2">
        <v>0.53496932515337425</v>
      </c>
      <c r="G158" s="2" t="s">
        <v>70</v>
      </c>
      <c r="H158" s="2">
        <v>0.59010922330097082</v>
      </c>
      <c r="I158" s="2">
        <v>0.98916859639949195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266</v>
      </c>
      <c r="B159" t="s">
        <v>17</v>
      </c>
      <c r="C159" s="2">
        <v>0.96979953137203856</v>
      </c>
      <c r="D159" s="2">
        <v>0.93850458997372277</v>
      </c>
      <c r="E159" s="2">
        <v>0.81180179992065316</v>
      </c>
      <c r="F159" s="2">
        <v>0.41004301150470329</v>
      </c>
      <c r="G159" s="2" t="s">
        <v>70</v>
      </c>
      <c r="H159" s="2">
        <v>0.58580013354106386</v>
      </c>
      <c r="I159" s="2">
        <v>0.99388424821002397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266</v>
      </c>
      <c r="B160" t="s">
        <v>21</v>
      </c>
      <c r="C160" s="2">
        <v>0.98766724105266002</v>
      </c>
      <c r="D160" s="2">
        <v>0.89688890152215006</v>
      </c>
      <c r="E160" s="2">
        <v>0.90317086899418364</v>
      </c>
      <c r="F160" s="2">
        <v>0</v>
      </c>
      <c r="G160" s="2">
        <v>0</v>
      </c>
      <c r="H160" s="2">
        <v>0.68948371591944979</v>
      </c>
      <c r="I160" s="2">
        <v>0.98798842257597685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266</v>
      </c>
      <c r="B161" t="s">
        <v>23</v>
      </c>
      <c r="C161" s="2">
        <v>0.98959728087341636</v>
      </c>
      <c r="D161" s="2">
        <v>0.98156311909903804</v>
      </c>
      <c r="E161" s="2">
        <v>0.90136204224777761</v>
      </c>
      <c r="F161" s="2">
        <v>0.50887261692723795</v>
      </c>
      <c r="G161" s="2" t="s">
        <v>70</v>
      </c>
      <c r="H161" s="2">
        <v>0.82558887887759047</v>
      </c>
      <c r="I161" s="2">
        <v>0.99138383157263799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266</v>
      </c>
      <c r="B162" t="s">
        <v>25</v>
      </c>
      <c r="C162" s="2">
        <v>0.98777097860632801</v>
      </c>
      <c r="D162" s="2">
        <v>0.94363768980836815</v>
      </c>
      <c r="E162" s="2">
        <v>0.91655491629536701</v>
      </c>
      <c r="F162" s="2">
        <v>0.75048432945266241</v>
      </c>
      <c r="G162" s="2" t="s">
        <v>70</v>
      </c>
      <c r="H162" s="2">
        <v>0.88163111195016042</v>
      </c>
      <c r="I162" s="2">
        <v>0.99055844250896596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266</v>
      </c>
      <c r="B163" t="s">
        <v>27</v>
      </c>
      <c r="C163" s="2">
        <v>0.99485116905067439</v>
      </c>
      <c r="D163" s="2">
        <v>0.95916293827204502</v>
      </c>
      <c r="E163" s="2">
        <v>0.91374237723333684</v>
      </c>
      <c r="F163" s="2">
        <v>0</v>
      </c>
      <c r="G163" s="2" t="s">
        <v>70</v>
      </c>
      <c r="H163" s="2">
        <v>0.65274900398406377</v>
      </c>
      <c r="I163" s="2">
        <v>0.99412527656977201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266</v>
      </c>
      <c r="B164" t="s">
        <v>29</v>
      </c>
      <c r="C164" s="2">
        <v>0.99679528740529422</v>
      </c>
      <c r="D164" s="2">
        <v>0.96443897408602519</v>
      </c>
      <c r="E164" s="2">
        <v>0.96615300415604843</v>
      </c>
      <c r="F164" s="2">
        <v>0.62344937975190073</v>
      </c>
      <c r="G164" s="2" t="s">
        <v>70</v>
      </c>
      <c r="H164" s="2">
        <v>0.89615340187131798</v>
      </c>
      <c r="I164" s="2">
        <v>0.99459375965400076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266</v>
      </c>
      <c r="B165" t="s">
        <v>33</v>
      </c>
      <c r="C165" s="2">
        <v>0.9946248500732976</v>
      </c>
      <c r="D165" s="2">
        <v>0.93605286930062281</v>
      </c>
      <c r="E165" s="2">
        <v>0.91701636592530422</v>
      </c>
      <c r="F165" s="2">
        <v>0.89715158189827793</v>
      </c>
      <c r="G165" s="2" t="s">
        <v>70</v>
      </c>
      <c r="H165" s="2">
        <v>0.9365989769028058</v>
      </c>
      <c r="I165" s="2">
        <v>0.99418871387062235</v>
      </c>
      <c r="J165" s="2">
        <v>0</v>
      </c>
      <c r="K165" s="2" t="s">
        <v>70</v>
      </c>
      <c r="L165" s="2" t="s">
        <v>70</v>
      </c>
      <c r="M165" s="2" t="s">
        <v>70</v>
      </c>
      <c r="N165" s="2">
        <v>0</v>
      </c>
    </row>
    <row r="166" spans="1:14" x14ac:dyDescent="0.3">
      <c r="A166" t="s">
        <v>266</v>
      </c>
      <c r="B166" t="s">
        <v>305</v>
      </c>
      <c r="C166" s="2">
        <v>0.99559243891194082</v>
      </c>
      <c r="D166" s="2">
        <v>0.96763655370676882</v>
      </c>
      <c r="E166" s="2">
        <v>0.90843633745349817</v>
      </c>
      <c r="F166" s="2">
        <v>0.88197725383941072</v>
      </c>
      <c r="G166" s="2" t="s">
        <v>70</v>
      </c>
      <c r="H166" s="2">
        <v>0.91552386176631917</v>
      </c>
      <c r="I166" s="2">
        <v>0.99384331229798362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266</v>
      </c>
      <c r="B167" t="s">
        <v>301</v>
      </c>
      <c r="C167" s="2">
        <v>0.99513160374395382</v>
      </c>
      <c r="D167" s="2">
        <v>0.9731261232688444</v>
      </c>
      <c r="E167" s="2">
        <v>0.95460024106066699</v>
      </c>
      <c r="F167" s="2">
        <v>0.96339477707481402</v>
      </c>
      <c r="G167" s="2" t="s">
        <v>70</v>
      </c>
      <c r="H167" s="2">
        <v>0.9322402971692072</v>
      </c>
      <c r="I167" s="2">
        <v>0.9929920780012188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266</v>
      </c>
      <c r="B168" t="s">
        <v>35</v>
      </c>
      <c r="C168" s="2">
        <v>0.99507710916238279</v>
      </c>
      <c r="D168" s="2">
        <v>0.82387718127205112</v>
      </c>
      <c r="E168" s="2">
        <v>0.95593069746779202</v>
      </c>
      <c r="F168" s="2">
        <v>0.88598453628478357</v>
      </c>
      <c r="G168" s="2" t="s">
        <v>70</v>
      </c>
      <c r="H168" s="2">
        <v>0.89709013484740951</v>
      </c>
      <c r="I168" s="2">
        <v>0.99284735961040937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6</v>
      </c>
      <c r="C169" s="2">
        <v>0.97706670059480261</v>
      </c>
      <c r="D169" s="2">
        <v>0.97774750227066298</v>
      </c>
      <c r="E169" s="2">
        <v>0.8484072810011376</v>
      </c>
      <c r="F169" s="2" t="s">
        <v>70</v>
      </c>
      <c r="G169" s="2" t="s">
        <v>70</v>
      </c>
      <c r="H169" s="2">
        <v>0.87132270379519428</v>
      </c>
      <c r="I169" s="2">
        <v>0.9788242489106338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7</v>
      </c>
      <c r="C170" s="2">
        <v>0.98200386420093844</v>
      </c>
      <c r="D170" s="2">
        <v>0.96601081372131115</v>
      </c>
      <c r="E170" s="2">
        <v>0.95957492029755576</v>
      </c>
      <c r="F170" s="2" t="s">
        <v>70</v>
      </c>
      <c r="G170" s="2" t="s">
        <v>70</v>
      </c>
      <c r="H170" s="2">
        <v>0.76348359259679799</v>
      </c>
      <c r="I170" s="2">
        <v>0.99072181160559836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293</v>
      </c>
      <c r="B171" t="s">
        <v>117</v>
      </c>
      <c r="C171" s="2">
        <v>0.99397766718246838</v>
      </c>
      <c r="D171" s="2">
        <v>0.75000635857262765</v>
      </c>
      <c r="E171" s="2">
        <v>0.84969829950630826</v>
      </c>
      <c r="F171" s="2">
        <v>0</v>
      </c>
      <c r="G171" s="2">
        <v>0.80181200453001134</v>
      </c>
      <c r="H171" s="2">
        <v>0.72080031180979598</v>
      </c>
      <c r="I171" s="2">
        <v>0.98815075300053523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293</v>
      </c>
      <c r="B172" t="s">
        <v>8</v>
      </c>
      <c r="C172" s="2">
        <v>0.991488910113552</v>
      </c>
      <c r="D172" s="2">
        <v>0.92121178949672955</v>
      </c>
      <c r="E172" s="2">
        <v>0.95390994118214256</v>
      </c>
      <c r="F172" s="2" t="s">
        <v>70</v>
      </c>
      <c r="G172" s="2" t="s">
        <v>70</v>
      </c>
      <c r="H172" s="2">
        <v>0.86369328581061555</v>
      </c>
      <c r="I172" s="2">
        <v>0.98652416356877315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293</v>
      </c>
      <c r="B173" t="s">
        <v>12</v>
      </c>
      <c r="C173" s="2">
        <v>0.97843847902205283</v>
      </c>
      <c r="D173" s="2">
        <v>0.89296452194828624</v>
      </c>
      <c r="E173" s="2">
        <v>0.79064008128016261</v>
      </c>
      <c r="F173" s="2">
        <v>0.21299782048741828</v>
      </c>
      <c r="G173" s="2" t="s">
        <v>70</v>
      </c>
      <c r="H173" s="2">
        <v>0.71384850803366484</v>
      </c>
      <c r="I173" s="2">
        <v>0.98936589208349757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293</v>
      </c>
      <c r="B174" t="s">
        <v>327</v>
      </c>
      <c r="C174" s="2">
        <v>0.95972901768912322</v>
      </c>
      <c r="D174" s="2">
        <v>0.95824033988544999</v>
      </c>
      <c r="E174" s="2">
        <v>0.91578519121236779</v>
      </c>
      <c r="F174" s="2">
        <v>0.7816252285536559</v>
      </c>
      <c r="G174" s="2" t="s">
        <v>70</v>
      </c>
      <c r="H174" s="2">
        <v>0.70615034168564916</v>
      </c>
      <c r="I174" s="2">
        <v>0.98803472276530857</v>
      </c>
      <c r="J174" s="2">
        <v>0.90722433460076035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293</v>
      </c>
      <c r="B175" t="s">
        <v>13</v>
      </c>
      <c r="C175" s="2">
        <v>0.98159861989649222</v>
      </c>
      <c r="D175" s="2">
        <v>0.92959140742940582</v>
      </c>
      <c r="E175" s="2">
        <v>0.69107809920945185</v>
      </c>
      <c r="F175" s="2">
        <v>0</v>
      </c>
      <c r="G175" s="2">
        <v>0.72735643473189893</v>
      </c>
      <c r="H175" s="2">
        <v>0.78897878854143888</v>
      </c>
      <c r="I175" s="2">
        <v>0.99074144923100482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293</v>
      </c>
      <c r="B176" t="s">
        <v>15</v>
      </c>
      <c r="C176" s="2">
        <v>0.99362300567382755</v>
      </c>
      <c r="D176" s="2">
        <v>0.93427482522387717</v>
      </c>
      <c r="E176" s="2">
        <v>0.94991021281473276</v>
      </c>
      <c r="F176" s="2" t="s">
        <v>70</v>
      </c>
      <c r="G176" s="2" t="s">
        <v>70</v>
      </c>
      <c r="H176" s="2">
        <v>0.89036494121239884</v>
      </c>
      <c r="I176" s="2">
        <v>0.988820063453694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293</v>
      </c>
      <c r="B177" t="s">
        <v>17</v>
      </c>
      <c r="C177" s="2">
        <v>0.98692891307933361</v>
      </c>
      <c r="D177" s="2">
        <v>0.92960981211366023</v>
      </c>
      <c r="E177" s="2">
        <v>0.9296997690531178</v>
      </c>
      <c r="F177" s="2" t="s">
        <v>70</v>
      </c>
      <c r="G177" s="2" t="s">
        <v>70</v>
      </c>
      <c r="H177" s="2">
        <v>0.81761963657121106</v>
      </c>
      <c r="I177" s="2">
        <v>0.97490664675130678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293</v>
      </c>
      <c r="B178" t="s">
        <v>21</v>
      </c>
      <c r="C178" s="2">
        <v>0.98200662913663384</v>
      </c>
      <c r="D178" s="2">
        <v>0.98097533459822561</v>
      </c>
      <c r="E178" s="2">
        <v>0.92153774895785079</v>
      </c>
      <c r="F178" s="2" t="s">
        <v>70</v>
      </c>
      <c r="G178" s="2" t="s">
        <v>70</v>
      </c>
      <c r="H178" s="2">
        <v>0.73828125</v>
      </c>
      <c r="I178" s="2">
        <v>0.99101661925437945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293</v>
      </c>
      <c r="B179" t="s">
        <v>23</v>
      </c>
      <c r="C179" s="2">
        <v>0.97883983947464437</v>
      </c>
      <c r="D179" s="2">
        <v>0.95749740274731621</v>
      </c>
      <c r="E179" s="2">
        <v>0.82689881402977539</v>
      </c>
      <c r="F179" s="2">
        <v>0.3538654934003771</v>
      </c>
      <c r="G179" s="2" t="s">
        <v>70</v>
      </c>
      <c r="H179" s="2">
        <v>0.76202838352371061</v>
      </c>
      <c r="I179" s="2">
        <v>0.9943459657701712</v>
      </c>
      <c r="J179" s="2" t="s">
        <v>70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293</v>
      </c>
      <c r="B180" t="s">
        <v>25</v>
      </c>
      <c r="C180" s="2">
        <v>0.99286552098914238</v>
      </c>
      <c r="D180" s="2">
        <v>0.90887706308807636</v>
      </c>
      <c r="E180" s="2">
        <v>0.92630508474576279</v>
      </c>
      <c r="F180" s="2" t="s">
        <v>70</v>
      </c>
      <c r="G180" s="2" t="s">
        <v>70</v>
      </c>
      <c r="H180" s="2">
        <v>0.81386124834736617</v>
      </c>
      <c r="I180" s="2">
        <v>0.98727394507702604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293</v>
      </c>
      <c r="B181" t="s">
        <v>27</v>
      </c>
      <c r="C181" s="2">
        <v>0.97545446723779805</v>
      </c>
      <c r="D181" s="2">
        <v>0.86150490730643403</v>
      </c>
      <c r="E181" s="2">
        <v>0.91782123743310162</v>
      </c>
      <c r="F181" s="2" t="s">
        <v>70</v>
      </c>
      <c r="G181" s="2" t="s">
        <v>70</v>
      </c>
      <c r="H181" s="2">
        <v>0.84766824909243232</v>
      </c>
      <c r="I181" s="2">
        <v>0.98778708042092322</v>
      </c>
      <c r="J181" s="2">
        <v>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293</v>
      </c>
      <c r="B182" t="s">
        <v>29</v>
      </c>
      <c r="C182" s="2">
        <v>0.93845373297428081</v>
      </c>
      <c r="D182" s="2">
        <v>0.93401120028903961</v>
      </c>
      <c r="E182" s="2">
        <v>0.67257549211584045</v>
      </c>
      <c r="F182" s="2">
        <v>0</v>
      </c>
      <c r="G182" s="2">
        <v>0.35183630640083946</v>
      </c>
      <c r="H182" s="2">
        <v>0.89134904317570773</v>
      </c>
      <c r="I182" s="2">
        <v>0.98815289471723422</v>
      </c>
      <c r="J182" s="2" t="s">
        <v>70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293</v>
      </c>
      <c r="B183" t="s">
        <v>33</v>
      </c>
      <c r="C183" s="2">
        <v>0.99083255378858759</v>
      </c>
      <c r="D183" s="2">
        <v>0.93310291281588897</v>
      </c>
      <c r="E183" s="2">
        <v>0.88616754801001951</v>
      </c>
      <c r="F183" s="2">
        <v>0.78035672100165365</v>
      </c>
      <c r="G183" s="2">
        <v>0.90540806293018683</v>
      </c>
      <c r="H183" s="2">
        <v>0.8335054207537429</v>
      </c>
      <c r="I183" s="2">
        <v>0.99687999391218318</v>
      </c>
      <c r="J183" s="2">
        <v>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6</v>
      </c>
      <c r="C184" s="2">
        <v>0.9760540228353104</v>
      </c>
      <c r="D184" s="2">
        <v>0.98009002068042661</v>
      </c>
      <c r="E184" s="2">
        <v>0.72822910578609001</v>
      </c>
      <c r="F184" s="2" t="s">
        <v>70</v>
      </c>
      <c r="G184" s="2" t="s">
        <v>70</v>
      </c>
      <c r="H184" s="2">
        <v>0.78595615754767423</v>
      </c>
      <c r="I184" s="2">
        <v>0.98574398574398558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271</v>
      </c>
      <c r="B185" t="s">
        <v>7</v>
      </c>
      <c r="C185" s="2">
        <v>0.98107696988135085</v>
      </c>
      <c r="D185" s="2">
        <v>0.89523613646296629</v>
      </c>
      <c r="E185" s="2">
        <v>0.82705882352941174</v>
      </c>
      <c r="F185" s="2" t="s">
        <v>70</v>
      </c>
      <c r="G185" s="2" t="s">
        <v>70</v>
      </c>
      <c r="H185" s="2">
        <v>0.80908121285997259</v>
      </c>
      <c r="I185" s="2">
        <v>0.99198470475770284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271</v>
      </c>
      <c r="B186" t="s">
        <v>8</v>
      </c>
      <c r="C186" s="2">
        <v>0.98151772124374859</v>
      </c>
      <c r="D186" s="2">
        <v>0.96669413106857638</v>
      </c>
      <c r="E186" s="2">
        <v>0.83958333333333335</v>
      </c>
      <c r="F186" s="2" t="s">
        <v>70</v>
      </c>
      <c r="G186" s="2" t="s">
        <v>70</v>
      </c>
      <c r="H186" s="2">
        <v>0.91463763964480083</v>
      </c>
      <c r="I186" s="2">
        <v>0.989379456835078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271</v>
      </c>
      <c r="B187" t="s">
        <v>12</v>
      </c>
      <c r="C187" s="2">
        <v>0.97281632179910738</v>
      </c>
      <c r="D187" s="2">
        <v>0.96922725803077281</v>
      </c>
      <c r="E187" s="2">
        <v>0.73968657348581113</v>
      </c>
      <c r="F187" s="2" t="s">
        <v>70</v>
      </c>
      <c r="G187" s="2" t="s">
        <v>70</v>
      </c>
      <c r="H187" s="2">
        <v>0.76703744320852263</v>
      </c>
      <c r="I187" s="2">
        <v>0.98719493823440796</v>
      </c>
      <c r="J187" s="2">
        <v>0.96478009462064118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271</v>
      </c>
      <c r="B188" t="s">
        <v>13</v>
      </c>
      <c r="C188" s="2">
        <v>0.98841737064413937</v>
      </c>
      <c r="D188" s="2">
        <v>0.94499162809021964</v>
      </c>
      <c r="E188" s="2">
        <v>0.90523246395593715</v>
      </c>
      <c r="F188" s="2" t="s">
        <v>70</v>
      </c>
      <c r="G188" s="2" t="s">
        <v>70</v>
      </c>
      <c r="H188" s="2">
        <v>0.93623804463336879</v>
      </c>
      <c r="I188" s="2">
        <v>0.99074852817493697</v>
      </c>
      <c r="J188" s="2">
        <v>0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271</v>
      </c>
      <c r="B189" t="s">
        <v>15</v>
      </c>
      <c r="C189" s="2">
        <v>0.99618268106472241</v>
      </c>
      <c r="D189" s="2">
        <v>0.98973135566849924</v>
      </c>
      <c r="E189" s="2">
        <v>0.91942558987856116</v>
      </c>
      <c r="F189" s="2" t="s">
        <v>70</v>
      </c>
      <c r="G189" s="2" t="s">
        <v>70</v>
      </c>
      <c r="H189" s="2">
        <v>0.83517218321631559</v>
      </c>
      <c r="I189" s="2">
        <v>0.9955318648585092</v>
      </c>
      <c r="J189" s="2" t="s">
        <v>70</v>
      </c>
      <c r="K189" s="2" t="s">
        <v>70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271</v>
      </c>
      <c r="B190" t="s">
        <v>17</v>
      </c>
      <c r="C190" s="2">
        <v>0.98032822519291385</v>
      </c>
      <c r="D190" s="2">
        <v>0.97931082932312341</v>
      </c>
      <c r="E190" s="2">
        <v>0.86437635796832191</v>
      </c>
      <c r="F190" s="2">
        <v>0.68479550147168655</v>
      </c>
      <c r="G190" s="2" t="s">
        <v>70</v>
      </c>
      <c r="H190" s="2">
        <v>5.0594097355308544E-2</v>
      </c>
      <c r="I190" s="2">
        <v>0.99361752422976923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271</v>
      </c>
      <c r="B191" t="s">
        <v>21</v>
      </c>
      <c r="C191" s="2">
        <v>0.99524931870074396</v>
      </c>
      <c r="D191" s="2">
        <v>0.98213525205657559</v>
      </c>
      <c r="E191" s="2">
        <v>0.97453882303429895</v>
      </c>
      <c r="F191" s="2" t="s">
        <v>70</v>
      </c>
      <c r="G191" s="2" t="s">
        <v>70</v>
      </c>
      <c r="H191" s="2">
        <v>0.92165703818514877</v>
      </c>
      <c r="I191" s="2">
        <v>0.99648794193397316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271</v>
      </c>
      <c r="B192" t="s">
        <v>23</v>
      </c>
      <c r="C192" s="2">
        <v>0.99477964416350018</v>
      </c>
      <c r="D192" s="2">
        <v>0.9485083940577318</v>
      </c>
      <c r="E192" s="2">
        <v>0.93686271861705717</v>
      </c>
      <c r="F192" s="2" t="s">
        <v>70</v>
      </c>
      <c r="G192" s="2" t="s">
        <v>70</v>
      </c>
      <c r="H192" s="2">
        <v>0.8301075268817204</v>
      </c>
      <c r="I192" s="2">
        <v>0.99618052849013961</v>
      </c>
      <c r="J192" s="2">
        <v>0.9569377990430622</v>
      </c>
      <c r="K192" s="2" t="s">
        <v>70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271</v>
      </c>
      <c r="B193" t="s">
        <v>214</v>
      </c>
      <c r="C193" s="2">
        <v>0.99263340349139517</v>
      </c>
      <c r="D193" s="2">
        <v>0.98582645460036245</v>
      </c>
      <c r="E193" s="2">
        <v>0.9499845312983396</v>
      </c>
      <c r="F193" s="2" t="s">
        <v>70</v>
      </c>
      <c r="G193" s="2">
        <v>0.96422558922558921</v>
      </c>
      <c r="H193" s="2">
        <v>0.83718922651933703</v>
      </c>
      <c r="I193" s="2">
        <v>0.99645061728395057</v>
      </c>
      <c r="J193" s="2" t="s">
        <v>70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271</v>
      </c>
      <c r="B194" t="s">
        <v>25</v>
      </c>
      <c r="C194" s="2">
        <v>0.99249631828701002</v>
      </c>
      <c r="D194" s="2">
        <v>0.9880761339860652</v>
      </c>
      <c r="E194" s="2">
        <v>0.94858378680061395</v>
      </c>
      <c r="F194" s="2" t="s">
        <v>70</v>
      </c>
      <c r="G194" s="2">
        <v>0.95095048110772118</v>
      </c>
      <c r="H194" s="2">
        <v>0.84738708185601974</v>
      </c>
      <c r="I194" s="2">
        <v>0.99635517642497096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271</v>
      </c>
      <c r="B195" t="s">
        <v>27</v>
      </c>
      <c r="C195" s="2">
        <v>0.85659058056274584</v>
      </c>
      <c r="D195" s="2">
        <v>0.97226389846316041</v>
      </c>
      <c r="E195" s="2">
        <v>0.92474181707525815</v>
      </c>
      <c r="F195" s="2" t="s">
        <v>70</v>
      </c>
      <c r="G195" s="2">
        <v>0.64065708418891165</v>
      </c>
      <c r="H195" s="2">
        <v>0.71806355299637448</v>
      </c>
      <c r="I195" s="2">
        <v>0.99709213345576997</v>
      </c>
      <c r="J195" s="2">
        <v>0.74211548540247252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271</v>
      </c>
      <c r="B196" t="s">
        <v>29</v>
      </c>
      <c r="C196" s="2">
        <v>0.9952437959038406</v>
      </c>
      <c r="D196" s="2">
        <v>0.98658872077028881</v>
      </c>
      <c r="E196" s="2">
        <v>0.87151718844007386</v>
      </c>
      <c r="F196" s="2">
        <v>0</v>
      </c>
      <c r="G196" s="2">
        <v>0.36263736263736263</v>
      </c>
      <c r="H196" s="2">
        <v>0.57712009106431417</v>
      </c>
      <c r="I196" s="2">
        <v>0.99338829483307478</v>
      </c>
      <c r="J196" s="2" t="s">
        <v>70</v>
      </c>
      <c r="K196" s="2" t="s">
        <v>70</v>
      </c>
      <c r="L196" s="2" t="s">
        <v>70</v>
      </c>
      <c r="M196" s="2" t="s">
        <v>70</v>
      </c>
      <c r="N196" s="2">
        <v>0</v>
      </c>
    </row>
    <row r="197" spans="1:14" x14ac:dyDescent="0.3">
      <c r="A197" t="s">
        <v>271</v>
      </c>
      <c r="B197" t="s">
        <v>33</v>
      </c>
      <c r="C197" s="2">
        <v>0.98324022346368722</v>
      </c>
      <c r="D197" s="2">
        <v>0.98754409723963821</v>
      </c>
      <c r="E197" s="2">
        <v>0.87871590864109572</v>
      </c>
      <c r="F197" s="2" t="s">
        <v>70</v>
      </c>
      <c r="G197" s="2">
        <v>0.93370346178968</v>
      </c>
      <c r="H197" s="2">
        <v>0.39774165287647228</v>
      </c>
      <c r="I197" s="2">
        <v>0.99548145839825475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348</v>
      </c>
      <c r="B198" t="s">
        <v>7</v>
      </c>
      <c r="C198" s="2">
        <v>0.98735302333849717</v>
      </c>
      <c r="D198" s="2">
        <v>0.9548801125249996</v>
      </c>
      <c r="E198" s="2">
        <v>0.79040987446887567</v>
      </c>
      <c r="F198" s="2">
        <v>0</v>
      </c>
      <c r="G198" s="2">
        <v>0.90465674507921279</v>
      </c>
      <c r="H198" s="2">
        <v>0.707516960651289</v>
      </c>
      <c r="I198" s="2">
        <v>0.98972790715909997</v>
      </c>
      <c r="J198" s="2">
        <v>0.86698232108185447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348</v>
      </c>
      <c r="B199" t="s">
        <v>8</v>
      </c>
      <c r="C199" s="2">
        <v>0.96252713355421005</v>
      </c>
      <c r="D199" s="2">
        <v>0.91726394317067883</v>
      </c>
      <c r="E199" s="2">
        <v>0.84109813617856133</v>
      </c>
      <c r="F199" s="2" t="s">
        <v>70</v>
      </c>
      <c r="G199" s="2" t="s">
        <v>70</v>
      </c>
      <c r="H199" s="2">
        <v>0.81847493148476547</v>
      </c>
      <c r="I199" s="2">
        <v>0.99123775863338481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348</v>
      </c>
      <c r="B200" t="s">
        <v>12</v>
      </c>
      <c r="C200" s="2">
        <v>0.99311389119227023</v>
      </c>
      <c r="D200" s="2">
        <v>0.94233990183655936</v>
      </c>
      <c r="E200" s="2">
        <v>0.88366041418193642</v>
      </c>
      <c r="F200" s="2">
        <v>0</v>
      </c>
      <c r="G200" s="2" t="s">
        <v>70</v>
      </c>
      <c r="H200" s="2">
        <v>0.44257562445085979</v>
      </c>
      <c r="I200" s="2">
        <v>0.98915009041591317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348</v>
      </c>
      <c r="B201" t="s">
        <v>13</v>
      </c>
      <c r="C201" s="2">
        <v>0.99518462179418876</v>
      </c>
      <c r="D201" s="2">
        <v>0.96811012417429343</v>
      </c>
      <c r="E201" s="2">
        <v>0.92267851625148978</v>
      </c>
      <c r="F201" s="2" t="s">
        <v>70</v>
      </c>
      <c r="G201" s="2">
        <v>5.3583389149363695E-3</v>
      </c>
      <c r="H201" s="2">
        <v>0.84726412786430727</v>
      </c>
      <c r="I201" s="2">
        <v>0.99159537745760162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348</v>
      </c>
      <c r="B202" t="s">
        <v>15</v>
      </c>
      <c r="C202" s="2">
        <v>0.99637564605717477</v>
      </c>
      <c r="D202" s="2">
        <v>0.95396362003143964</v>
      </c>
      <c r="E202" s="2">
        <v>0.90314462111182481</v>
      </c>
      <c r="F202" s="2">
        <v>9.870044415199869E-4</v>
      </c>
      <c r="G202" s="2">
        <v>0</v>
      </c>
      <c r="H202" s="2">
        <v>0.85768681580199901</v>
      </c>
      <c r="I202" s="2">
        <v>0.99495567104860883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348</v>
      </c>
      <c r="B203" t="s">
        <v>368</v>
      </c>
      <c r="C203" s="2">
        <v>0.99528384279475979</v>
      </c>
      <c r="D203" s="2">
        <v>0.984992128738849</v>
      </c>
      <c r="E203" s="2">
        <v>0.88601288127354483</v>
      </c>
      <c r="F203" s="2">
        <v>0.67378060610764035</v>
      </c>
      <c r="G203" s="2">
        <v>0</v>
      </c>
      <c r="H203" s="2">
        <v>0.80694083891241974</v>
      </c>
      <c r="I203" s="2">
        <v>0.9962080994994692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348</v>
      </c>
      <c r="B204" t="s">
        <v>17</v>
      </c>
      <c r="C204" s="2">
        <v>0.96948893061751718</v>
      </c>
      <c r="D204" s="2">
        <v>0.92732469938199635</v>
      </c>
      <c r="E204" s="2">
        <v>0.86314791403286983</v>
      </c>
      <c r="F204" s="2">
        <v>0.56370354949515977</v>
      </c>
      <c r="G204" s="2">
        <v>0.59633977900552482</v>
      </c>
      <c r="H204" s="2">
        <v>0.93970268915984645</v>
      </c>
      <c r="I204" s="2">
        <v>0.99013305426820164</v>
      </c>
      <c r="J204" s="2">
        <v>0.69114511953707936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348</v>
      </c>
      <c r="B205" t="s">
        <v>200</v>
      </c>
      <c r="C205" s="2">
        <v>0.98316642720820024</v>
      </c>
      <c r="D205" s="2">
        <v>0.96564528053889764</v>
      </c>
      <c r="E205" s="2">
        <v>0.91045041837279683</v>
      </c>
      <c r="F205" s="2">
        <v>0.88726952150507377</v>
      </c>
      <c r="G205" s="2" t="s">
        <v>70</v>
      </c>
      <c r="H205" s="2">
        <v>0.62857142857142856</v>
      </c>
      <c r="I205" s="2">
        <v>0.99259373553463959</v>
      </c>
      <c r="J205" s="2" t="s">
        <v>70</v>
      </c>
      <c r="K205" s="2" t="s">
        <v>70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348</v>
      </c>
      <c r="B206" t="s">
        <v>21</v>
      </c>
      <c r="C206" s="2">
        <v>0.98405519800545038</v>
      </c>
      <c r="D206" s="2">
        <v>0.96163888330990155</v>
      </c>
      <c r="E206" s="2">
        <v>0.85140328151986178</v>
      </c>
      <c r="F206" s="2">
        <v>0.73856452924018556</v>
      </c>
      <c r="G206" s="2">
        <v>0.63132186832197013</v>
      </c>
      <c r="H206" s="2">
        <v>0.49001051524710831</v>
      </c>
      <c r="I206" s="2">
        <v>0.99431468961278424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348</v>
      </c>
      <c r="B207" t="s">
        <v>182</v>
      </c>
      <c r="C207" s="2">
        <v>0.99255146940205918</v>
      </c>
      <c r="D207" s="2">
        <v>0.96718426646769795</v>
      </c>
      <c r="E207" s="2">
        <v>0.9144196951934348</v>
      </c>
      <c r="F207" s="2">
        <v>0.7747045325569345</v>
      </c>
      <c r="G207" s="2" t="s">
        <v>70</v>
      </c>
      <c r="H207" s="2">
        <v>0.94096541643134779</v>
      </c>
      <c r="I207" s="2">
        <v>0.99238285758251921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348</v>
      </c>
      <c r="B208" t="s">
        <v>23</v>
      </c>
      <c r="C208" s="2">
        <v>0.99382230778277802</v>
      </c>
      <c r="D208" s="2">
        <v>0.9474193886097152</v>
      </c>
      <c r="E208" s="2">
        <v>0.92653669377241277</v>
      </c>
      <c r="F208" s="2" t="s">
        <v>70</v>
      </c>
      <c r="G208" s="2" t="s">
        <v>70</v>
      </c>
      <c r="H208" s="2">
        <v>0.88897058823529407</v>
      </c>
      <c r="I208" s="2">
        <v>0.99189106487148104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348</v>
      </c>
      <c r="B209" t="s">
        <v>25</v>
      </c>
      <c r="C209" s="2">
        <v>0.99722383128446079</v>
      </c>
      <c r="D209" s="2">
        <v>0.92447414239329917</v>
      </c>
      <c r="E209" s="2">
        <v>0.89426459287160009</v>
      </c>
      <c r="F209" s="2">
        <v>0.82427914021086968</v>
      </c>
      <c r="G209" s="2">
        <v>0.86491039530628244</v>
      </c>
      <c r="H209" s="2">
        <v>0.73550508069336518</v>
      </c>
      <c r="I209" s="2">
        <v>0.98678347556831059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348</v>
      </c>
      <c r="B210" t="s">
        <v>376</v>
      </c>
      <c r="C210" s="2">
        <v>0.98333281362063041</v>
      </c>
      <c r="D210" s="2">
        <v>0.95095873981658885</v>
      </c>
      <c r="E210" s="2">
        <v>0.77607642059422632</v>
      </c>
      <c r="F210" s="2">
        <v>0.70584551874485435</v>
      </c>
      <c r="G210" s="2">
        <v>0.42814032440588456</v>
      </c>
      <c r="H210" s="2">
        <v>0.88427049266800295</v>
      </c>
      <c r="I210" s="2">
        <v>0.98430272237809957</v>
      </c>
      <c r="J210" s="2" t="s">
        <v>70</v>
      </c>
      <c r="K210" s="2">
        <v>0.91718090289054877</v>
      </c>
      <c r="L210" s="2" t="s">
        <v>70</v>
      </c>
      <c r="M210" s="2" t="s">
        <v>70</v>
      </c>
      <c r="N210" s="2">
        <v>0</v>
      </c>
    </row>
    <row r="211" spans="1:14" x14ac:dyDescent="0.3">
      <c r="A211" t="s">
        <v>359</v>
      </c>
      <c r="B211" t="s">
        <v>8</v>
      </c>
      <c r="C211" s="2">
        <v>0.98771412215421195</v>
      </c>
      <c r="D211" s="2">
        <v>0.92853931087314923</v>
      </c>
      <c r="E211" s="2">
        <v>0.77838777311851692</v>
      </c>
      <c r="F211" s="2">
        <v>0.51728565623730194</v>
      </c>
      <c r="G211" s="2">
        <v>0.78192194971463824</v>
      </c>
      <c r="H211" s="2">
        <v>0</v>
      </c>
      <c r="I211" s="2">
        <v>0.99274864514159222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359</v>
      </c>
      <c r="B212" t="s">
        <v>12</v>
      </c>
      <c r="C212" s="2">
        <v>0.98965688008489561</v>
      </c>
      <c r="D212" s="2">
        <v>0.94354645846521756</v>
      </c>
      <c r="E212" s="2">
        <v>0.9087801851786822</v>
      </c>
      <c r="F212" s="2" t="s">
        <v>70</v>
      </c>
      <c r="G212" s="2">
        <v>0.25828849158132267</v>
      </c>
      <c r="H212" s="2">
        <v>0.84153066966797974</v>
      </c>
      <c r="I212" s="2">
        <v>0.99335702147381444</v>
      </c>
      <c r="J212" s="2" t="s">
        <v>70</v>
      </c>
      <c r="K212" s="2">
        <v>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359</v>
      </c>
      <c r="B213" t="s">
        <v>13</v>
      </c>
      <c r="C213" s="2">
        <v>0.98929092625976478</v>
      </c>
      <c r="D213" s="2">
        <v>0.9877348406616302</v>
      </c>
      <c r="E213" s="2">
        <v>0.87283270513192235</v>
      </c>
      <c r="F213" s="2" t="s">
        <v>70</v>
      </c>
      <c r="G213" s="2">
        <v>0.82353710362863686</v>
      </c>
      <c r="H213" s="2">
        <v>0.77971612580503968</v>
      </c>
      <c r="I213" s="2">
        <v>0.9921856866537716</v>
      </c>
      <c r="J213" s="2">
        <v>0.88988036971014639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359</v>
      </c>
      <c r="B214" t="s">
        <v>15</v>
      </c>
      <c r="C214" s="2">
        <v>0.99123996058877961</v>
      </c>
      <c r="D214" s="2">
        <v>0.92356633135585919</v>
      </c>
      <c r="E214" s="2">
        <v>0.91744506716484298</v>
      </c>
      <c r="F214" s="2">
        <v>0.47204212604903734</v>
      </c>
      <c r="G214" s="2">
        <v>0.93585780525502316</v>
      </c>
      <c r="H214" s="2">
        <v>0.79759829556459427</v>
      </c>
      <c r="I214" s="2">
        <v>0.99281446184101041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359</v>
      </c>
      <c r="B215" t="s">
        <v>17</v>
      </c>
      <c r="C215" s="2">
        <v>0.99145953509246665</v>
      </c>
      <c r="D215" s="2">
        <v>0.94140625</v>
      </c>
      <c r="E215" s="2">
        <v>0.95649218218898724</v>
      </c>
      <c r="F215" s="2">
        <v>0.86381453401413177</v>
      </c>
      <c r="G215" s="2" t="s">
        <v>70</v>
      </c>
      <c r="H215" s="2">
        <v>0.88803771361225692</v>
      </c>
      <c r="I215" s="2">
        <v>0.98910776361529562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359</v>
      </c>
      <c r="B216" t="s">
        <v>21</v>
      </c>
      <c r="C216" s="2">
        <v>0.99670195439739417</v>
      </c>
      <c r="D216" s="2">
        <v>0.95957909647392114</v>
      </c>
      <c r="E216" s="2">
        <v>0.8704120331683487</v>
      </c>
      <c r="F216" s="2" t="s">
        <v>70</v>
      </c>
      <c r="G216" s="2">
        <v>0.90214955597974922</v>
      </c>
      <c r="H216" s="2">
        <v>0.82908560311284052</v>
      </c>
      <c r="I216" s="2">
        <v>0.99390667180871561</v>
      </c>
      <c r="J216" s="2">
        <v>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345</v>
      </c>
      <c r="B217" t="s">
        <v>6</v>
      </c>
      <c r="C217" s="2">
        <v>0.99398887440345918</v>
      </c>
      <c r="D217" s="2">
        <v>0.89010248848597384</v>
      </c>
      <c r="E217" s="2">
        <v>0.86004799797903242</v>
      </c>
      <c r="F217" s="2">
        <v>0</v>
      </c>
      <c r="G217" s="2" t="s">
        <v>70</v>
      </c>
      <c r="H217" s="2">
        <v>0.57937549199685123</v>
      </c>
      <c r="I217" s="2">
        <v>0.99082016553799845</v>
      </c>
      <c r="J217" s="2">
        <v>0.96187856160345842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345</v>
      </c>
      <c r="B218" t="s">
        <v>7</v>
      </c>
      <c r="C218" s="2">
        <v>0.99601151054780901</v>
      </c>
      <c r="D218" s="2">
        <v>0.91073546856465004</v>
      </c>
      <c r="E218" s="2">
        <v>0.94935102956963002</v>
      </c>
      <c r="F218" s="2">
        <v>0.8861934994788212</v>
      </c>
      <c r="G218" s="2" t="s">
        <v>70</v>
      </c>
      <c r="H218" s="2">
        <v>0.89377186843946821</v>
      </c>
      <c r="I218" s="2">
        <v>0.99281554866520461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345</v>
      </c>
      <c r="B219" t="s">
        <v>8</v>
      </c>
      <c r="C219" s="2">
        <v>0.99419543630170937</v>
      </c>
      <c r="D219" s="2">
        <v>0.88400963855421688</v>
      </c>
      <c r="E219" s="2">
        <v>0.86860930510531176</v>
      </c>
      <c r="F219" s="2">
        <v>0.71079887595343239</v>
      </c>
      <c r="G219" s="2" t="s">
        <v>70</v>
      </c>
      <c r="H219" s="2">
        <v>0.1930226636108989</v>
      </c>
      <c r="I219" s="2">
        <v>0.95179970871766417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345</v>
      </c>
      <c r="B220" t="s">
        <v>12</v>
      </c>
      <c r="C220" s="2">
        <v>0.99481246154066316</v>
      </c>
      <c r="D220" s="2">
        <v>0.96865665534596357</v>
      </c>
      <c r="E220" s="2">
        <v>0.75468983884450147</v>
      </c>
      <c r="F220" s="2">
        <v>0</v>
      </c>
      <c r="G220" s="2" t="s">
        <v>70</v>
      </c>
      <c r="H220" s="2">
        <v>0</v>
      </c>
      <c r="I220" s="2">
        <v>0.99264315510049295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345</v>
      </c>
      <c r="B221" t="s">
        <v>13</v>
      </c>
      <c r="C221" s="2">
        <v>0.99389980508876363</v>
      </c>
      <c r="D221" s="2">
        <v>0.96769072341886198</v>
      </c>
      <c r="E221" s="2">
        <v>0.84638062153788374</v>
      </c>
      <c r="F221" s="2">
        <v>0</v>
      </c>
      <c r="G221" s="2" t="s">
        <v>70</v>
      </c>
      <c r="H221" s="2">
        <v>6.1305445366029568E-2</v>
      </c>
      <c r="I221" s="2">
        <v>0.99449740370456485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345</v>
      </c>
      <c r="B222" t="s">
        <v>15</v>
      </c>
      <c r="C222" s="2">
        <v>0.99404699362671078</v>
      </c>
      <c r="D222" s="2">
        <v>0.95648251568004117</v>
      </c>
      <c r="E222" s="2">
        <v>0.90237236084452976</v>
      </c>
      <c r="F222" s="2">
        <v>0.60380956705337485</v>
      </c>
      <c r="G222" s="2" t="s">
        <v>70</v>
      </c>
      <c r="H222" s="2">
        <v>0.64172523682717075</v>
      </c>
      <c r="I222" s="2">
        <v>0.99389871873093361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345</v>
      </c>
      <c r="B223" t="s">
        <v>17</v>
      </c>
      <c r="C223" s="2">
        <v>0.99697523498420237</v>
      </c>
      <c r="D223" s="2">
        <v>0.92329815891276601</v>
      </c>
      <c r="E223" s="2">
        <v>0.91658307375534565</v>
      </c>
      <c r="F223" s="2">
        <v>0.77356564095358527</v>
      </c>
      <c r="G223" s="2" t="s">
        <v>70</v>
      </c>
      <c r="H223" s="2" t="s">
        <v>70</v>
      </c>
      <c r="I223" s="2">
        <v>0.99063539973686243</v>
      </c>
      <c r="J223" s="2">
        <v>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345</v>
      </c>
      <c r="B224" t="s">
        <v>21</v>
      </c>
      <c r="C224" s="2">
        <v>0.99819866482504604</v>
      </c>
      <c r="D224" s="2">
        <v>0.89347770421041084</v>
      </c>
      <c r="E224" s="2">
        <v>0.87094795864727526</v>
      </c>
      <c r="F224" s="2">
        <v>0</v>
      </c>
      <c r="G224" s="2" t="s">
        <v>70</v>
      </c>
      <c r="H224" s="2">
        <v>0.58331261910680254</v>
      </c>
      <c r="I224" s="2">
        <v>0.99441167339335601</v>
      </c>
      <c r="J224" s="2" t="s">
        <v>70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345</v>
      </c>
      <c r="B225" t="s">
        <v>23</v>
      </c>
      <c r="C225" s="2">
        <v>0.99444436669978598</v>
      </c>
      <c r="D225" s="2">
        <v>0.94276982081860117</v>
      </c>
      <c r="E225" s="2">
        <v>0.917295735443172</v>
      </c>
      <c r="F225" s="2">
        <v>0.48615664174248285</v>
      </c>
      <c r="G225" s="2" t="s">
        <v>70</v>
      </c>
      <c r="H225" s="2">
        <v>0.77421307506053272</v>
      </c>
      <c r="I225" s="2">
        <v>0.98944075087993744</v>
      </c>
      <c r="J225" s="2">
        <v>0</v>
      </c>
      <c r="K225" s="2" t="s">
        <v>70</v>
      </c>
      <c r="L225" s="2" t="s">
        <v>70</v>
      </c>
      <c r="M225" s="2" t="s">
        <v>70</v>
      </c>
      <c r="N225" s="2">
        <v>0</v>
      </c>
    </row>
    <row r="226" spans="1:14" x14ac:dyDescent="0.3">
      <c r="A226" t="s">
        <v>345</v>
      </c>
      <c r="B226" t="s">
        <v>25</v>
      </c>
      <c r="C226" s="2">
        <v>0.98913051359954762</v>
      </c>
      <c r="D226" s="2">
        <v>0.96759165757832799</v>
      </c>
      <c r="E226" s="2">
        <v>0.92060181075803305</v>
      </c>
      <c r="F226" s="2">
        <v>0.56137363900263049</v>
      </c>
      <c r="G226" s="2" t="s">
        <v>70</v>
      </c>
      <c r="H226" s="2" t="s">
        <v>70</v>
      </c>
      <c r="I226" s="2">
        <v>0.99057187017001558</v>
      </c>
      <c r="J226" s="2" t="s">
        <v>70</v>
      </c>
      <c r="K226" s="2" t="s">
        <v>70</v>
      </c>
      <c r="L226" s="2" t="s">
        <v>70</v>
      </c>
      <c r="M226" s="2" t="s">
        <v>70</v>
      </c>
      <c r="N226" s="2">
        <v>0</v>
      </c>
    </row>
    <row r="227" spans="1:14" x14ac:dyDescent="0.3">
      <c r="A227" t="s">
        <v>345</v>
      </c>
      <c r="B227" t="s">
        <v>27</v>
      </c>
      <c r="C227" s="2">
        <v>0.98382793356928944</v>
      </c>
      <c r="D227" s="2">
        <v>0.92197766282359039</v>
      </c>
      <c r="E227" s="2">
        <v>0.81534729617796708</v>
      </c>
      <c r="F227" s="2">
        <v>0</v>
      </c>
      <c r="G227" s="2">
        <v>0</v>
      </c>
      <c r="H227" s="2">
        <v>0.56941223913700978</v>
      </c>
      <c r="I227" s="2">
        <v>0.99409203980099503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345</v>
      </c>
      <c r="B228" t="s">
        <v>29</v>
      </c>
      <c r="C228" s="2">
        <v>0.99605705847427961</v>
      </c>
      <c r="D228" s="2">
        <v>0.80952216246130437</v>
      </c>
      <c r="E228" s="2">
        <v>0.90503030947569918</v>
      </c>
      <c r="F228" s="2">
        <v>0</v>
      </c>
      <c r="G228" s="2" t="s">
        <v>70</v>
      </c>
      <c r="H228" s="2">
        <v>0.4431900946831755</v>
      </c>
      <c r="I228" s="2">
        <v>0.99329382407985023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357</v>
      </c>
      <c r="B229" t="s">
        <v>6</v>
      </c>
      <c r="C229" s="2">
        <v>0.99617626532197023</v>
      </c>
      <c r="D229" s="2">
        <v>0.95285224862689644</v>
      </c>
      <c r="E229" s="2">
        <v>0.90773869346733682</v>
      </c>
      <c r="F229" s="2">
        <v>0.4563745516619675</v>
      </c>
      <c r="G229" s="2">
        <v>0.93696375415864119</v>
      </c>
      <c r="H229" s="2">
        <v>0.69823083403538333</v>
      </c>
      <c r="I229" s="2">
        <v>0.98778096243777358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357</v>
      </c>
      <c r="B230" t="s">
        <v>7</v>
      </c>
      <c r="C230" s="2">
        <v>0.99450695592843996</v>
      </c>
      <c r="D230" s="2">
        <v>0.98834317687286277</v>
      </c>
      <c r="E230" s="2">
        <v>0.87260039499670838</v>
      </c>
      <c r="F230" s="2">
        <v>0.82900714433825329</v>
      </c>
      <c r="G230" s="2">
        <v>0.93427648434889154</v>
      </c>
      <c r="H230" s="2">
        <v>0.63698899371069184</v>
      </c>
      <c r="I230" s="2">
        <v>0.993097170598498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357</v>
      </c>
      <c r="B231" t="s">
        <v>8</v>
      </c>
      <c r="C231" s="2">
        <v>0.99389036464622083</v>
      </c>
      <c r="D231" s="2">
        <v>0.97798824166783715</v>
      </c>
      <c r="E231" s="2">
        <v>0.90316824196597356</v>
      </c>
      <c r="F231" s="2">
        <v>0.85542084968909582</v>
      </c>
      <c r="G231" s="2" t="s">
        <v>70</v>
      </c>
      <c r="H231" s="2">
        <v>0.80938908100178142</v>
      </c>
      <c r="I231" s="2">
        <v>0.99423210028454956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357</v>
      </c>
      <c r="B232" t="s">
        <v>191</v>
      </c>
      <c r="C232" s="2">
        <v>0.99375049442290964</v>
      </c>
      <c r="D232" s="2">
        <v>0.99059006650629677</v>
      </c>
      <c r="E232" s="2">
        <v>0.91223948135578481</v>
      </c>
      <c r="F232" s="2">
        <v>0.90975587029444638</v>
      </c>
      <c r="G232" s="2" t="s">
        <v>70</v>
      </c>
      <c r="H232" s="2" t="s">
        <v>70</v>
      </c>
      <c r="I232" s="2">
        <v>0.99308755760368661</v>
      </c>
      <c r="J232" s="2" t="s">
        <v>70</v>
      </c>
      <c r="K232" s="2">
        <v>0.67441860465116277</v>
      </c>
      <c r="L232" s="2">
        <v>0</v>
      </c>
      <c r="M232" s="2" t="s">
        <v>70</v>
      </c>
      <c r="N232" s="2" t="s">
        <v>70</v>
      </c>
    </row>
    <row r="233" spans="1:14" x14ac:dyDescent="0.3">
      <c r="A233" t="s">
        <v>357</v>
      </c>
      <c r="B233" t="s">
        <v>396</v>
      </c>
      <c r="C233" s="2">
        <v>0.99253750952518605</v>
      </c>
      <c r="D233" s="2">
        <v>0.98860866896539279</v>
      </c>
      <c r="E233" s="2">
        <v>0.92033242891020561</v>
      </c>
      <c r="F233" s="2">
        <v>0.90733842786375318</v>
      </c>
      <c r="G233" s="2" t="s">
        <v>70</v>
      </c>
      <c r="H233" s="2" t="s">
        <v>70</v>
      </c>
      <c r="I233" s="2">
        <v>0.9940147329650092</v>
      </c>
      <c r="J233" s="2" t="s">
        <v>70</v>
      </c>
      <c r="K233" s="2">
        <v>0.23361823361823361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357</v>
      </c>
      <c r="B234" t="s">
        <v>409</v>
      </c>
      <c r="C234" s="2">
        <v>0.99556663168940185</v>
      </c>
      <c r="D234" s="2">
        <v>0.97110810153835481</v>
      </c>
      <c r="E234" s="2">
        <v>0.94583434539713385</v>
      </c>
      <c r="F234" s="2">
        <v>0.89550437223940915</v>
      </c>
      <c r="G234" s="2" t="s">
        <v>70</v>
      </c>
      <c r="H234" s="2" t="s">
        <v>70</v>
      </c>
      <c r="I234" s="2">
        <v>0.99235580264072276</v>
      </c>
      <c r="J234" s="2" t="s">
        <v>70</v>
      </c>
      <c r="K234" s="2">
        <v>0</v>
      </c>
      <c r="L234" s="2" t="s">
        <v>70</v>
      </c>
      <c r="M234" s="2" t="s">
        <v>70</v>
      </c>
      <c r="N234" s="2">
        <v>0.872932634126664</v>
      </c>
    </row>
    <row r="235" spans="1:14" x14ac:dyDescent="0.3">
      <c r="A235" t="s">
        <v>357</v>
      </c>
      <c r="B235" t="s">
        <v>390</v>
      </c>
      <c r="C235" s="2">
        <v>0.99584723082804882</v>
      </c>
      <c r="D235" s="2">
        <v>0.98120521961856644</v>
      </c>
      <c r="E235" s="2">
        <v>0.94667592857434724</v>
      </c>
      <c r="F235" s="2">
        <v>0.91138258500545322</v>
      </c>
      <c r="G235" s="2" t="s">
        <v>70</v>
      </c>
      <c r="H235" s="2" t="s">
        <v>70</v>
      </c>
      <c r="I235" s="2">
        <v>0.99380996595481275</v>
      </c>
      <c r="J235" s="2" t="s">
        <v>70</v>
      </c>
      <c r="K235" s="2">
        <v>0</v>
      </c>
      <c r="L235" s="2" t="s">
        <v>70</v>
      </c>
      <c r="M235" s="2" t="s">
        <v>70</v>
      </c>
      <c r="N235" s="2">
        <v>0.92801251956181519</v>
      </c>
    </row>
    <row r="236" spans="1:14" x14ac:dyDescent="0.3">
      <c r="A236" t="s">
        <v>357</v>
      </c>
      <c r="B236" t="s">
        <v>12</v>
      </c>
      <c r="C236" s="2">
        <v>0.99622321638803857</v>
      </c>
      <c r="D236" s="2">
        <v>0.97665954585014636</v>
      </c>
      <c r="E236" s="2">
        <v>0.94126847031910177</v>
      </c>
      <c r="F236" s="2">
        <v>0.8573292851816342</v>
      </c>
      <c r="G236" s="2" t="s">
        <v>70</v>
      </c>
      <c r="H236" s="2">
        <v>0.72253795911442875</v>
      </c>
      <c r="I236" s="2">
        <v>0.99444655762647405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357</v>
      </c>
      <c r="B237" t="s">
        <v>176</v>
      </c>
      <c r="C237" s="2">
        <v>0.9956473848777716</v>
      </c>
      <c r="D237" s="2">
        <v>0.97967279660495721</v>
      </c>
      <c r="E237" s="2">
        <v>0.85933009307680819</v>
      </c>
      <c r="F237" s="2">
        <v>0</v>
      </c>
      <c r="G237" s="2">
        <v>0.95017182130584199</v>
      </c>
      <c r="H237" s="2">
        <v>0.90434097671976199</v>
      </c>
      <c r="I237" s="2">
        <v>0.99522415652441842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357</v>
      </c>
      <c r="B238" t="s">
        <v>13</v>
      </c>
      <c r="C238" s="2">
        <v>0.99513856328504802</v>
      </c>
      <c r="D238" s="2">
        <v>0.98502341000959681</v>
      </c>
      <c r="E238" s="2">
        <v>0.77944486121530387</v>
      </c>
      <c r="F238" s="2">
        <v>0.83864609246516375</v>
      </c>
      <c r="G238" s="2">
        <v>0.18669463590050944</v>
      </c>
      <c r="H238" s="2" t="s">
        <v>70</v>
      </c>
      <c r="I238" s="2">
        <v>0.99065997684291784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357</v>
      </c>
      <c r="B239" t="s">
        <v>15</v>
      </c>
      <c r="C239" s="2">
        <v>0.99146837777691876</v>
      </c>
      <c r="D239" s="2">
        <v>0.97031769531344803</v>
      </c>
      <c r="E239" s="2">
        <v>0.89245636809461992</v>
      </c>
      <c r="F239" s="2">
        <v>0</v>
      </c>
      <c r="G239" s="2">
        <v>0.52704470262368242</v>
      </c>
      <c r="H239" s="2">
        <v>0.55517241379310345</v>
      </c>
      <c r="I239" s="2">
        <v>0.99360800924143244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357</v>
      </c>
      <c r="B240" t="s">
        <v>17</v>
      </c>
      <c r="C240" s="2">
        <v>0.99437206010906198</v>
      </c>
      <c r="D240" s="2">
        <v>0.97091016137233399</v>
      </c>
      <c r="E240" s="2">
        <v>0.93157138220429359</v>
      </c>
      <c r="F240" s="2">
        <v>0.79594620193218413</v>
      </c>
      <c r="G240" s="2">
        <v>0.86347607052896724</v>
      </c>
      <c r="H240" s="2">
        <v>0.83048163849021917</v>
      </c>
      <c r="I240" s="2">
        <v>0.99404070892345797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357</v>
      </c>
      <c r="B241" t="s">
        <v>371</v>
      </c>
      <c r="C241" s="2">
        <v>0.99544357832219743</v>
      </c>
      <c r="D241" s="2">
        <v>0.97072227140093759</v>
      </c>
      <c r="E241" s="2">
        <v>0.92204275534441804</v>
      </c>
      <c r="F241" s="2">
        <v>0.65232378461904195</v>
      </c>
      <c r="G241" s="2">
        <v>0.96264512872286723</v>
      </c>
      <c r="H241" s="2">
        <v>0.52151824532265156</v>
      </c>
      <c r="I241" s="2">
        <v>0.99485051110598721</v>
      </c>
      <c r="J241" s="2" t="s">
        <v>70</v>
      </c>
      <c r="K241" s="2">
        <v>0.25477707006369427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357</v>
      </c>
      <c r="B242" t="s">
        <v>21</v>
      </c>
      <c r="C242" s="2">
        <v>0.99074123995824004</v>
      </c>
      <c r="D242" s="2">
        <v>0.94594504800823964</v>
      </c>
      <c r="E242" s="2">
        <v>0.82670509343832621</v>
      </c>
      <c r="F242" s="2">
        <v>0.71859905443001248</v>
      </c>
      <c r="G242" s="2">
        <v>0.82316678945706601</v>
      </c>
      <c r="H242" s="2">
        <v>0.88848781745520178</v>
      </c>
      <c r="I242" s="2">
        <v>0.99419758741792641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357</v>
      </c>
      <c r="B243" t="s">
        <v>23</v>
      </c>
      <c r="C243" s="2">
        <v>0.9539359410824706</v>
      </c>
      <c r="D243" s="2">
        <v>0.98007545958095843</v>
      </c>
      <c r="E243" s="2">
        <v>0.7476792831150828</v>
      </c>
      <c r="F243" s="2">
        <v>0.71655418816990868</v>
      </c>
      <c r="G243" s="2">
        <v>0</v>
      </c>
      <c r="H243" s="2">
        <v>0</v>
      </c>
      <c r="I243" s="2">
        <v>0.99495823613514922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357</v>
      </c>
      <c r="B244" t="s">
        <v>25</v>
      </c>
      <c r="C244" s="2">
        <v>0.99705630529620404</v>
      </c>
      <c r="D244" s="2">
        <v>0.94109848833569643</v>
      </c>
      <c r="E244" s="2">
        <v>0.74107561348069972</v>
      </c>
      <c r="F244" s="2">
        <v>0.74111052007037936</v>
      </c>
      <c r="G244" s="2">
        <v>0.73001133725638401</v>
      </c>
      <c r="H244" s="2">
        <v>5.8768129591260126E-2</v>
      </c>
      <c r="I244" s="2">
        <v>0.98699883223043983</v>
      </c>
      <c r="J244" s="2">
        <v>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94</v>
      </c>
      <c r="B245" t="s">
        <v>6</v>
      </c>
      <c r="C245" s="2">
        <v>0.99304754687139596</v>
      </c>
      <c r="D245" s="2">
        <v>0.88231217780782556</v>
      </c>
      <c r="E245" s="2">
        <v>0.29480427046263347</v>
      </c>
      <c r="F245" s="2" t="s">
        <v>70</v>
      </c>
      <c r="G245" s="2" t="s">
        <v>70</v>
      </c>
      <c r="H245" s="2">
        <v>5.4637344625051219E-4</v>
      </c>
      <c r="I245" s="2">
        <v>0.99054445630623755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94</v>
      </c>
      <c r="B246" t="s">
        <v>7</v>
      </c>
      <c r="C246" s="2">
        <v>0.99100747084105645</v>
      </c>
      <c r="D246" s="2">
        <v>0.91974688035957197</v>
      </c>
      <c r="E246" s="2">
        <v>0.65549864845639494</v>
      </c>
      <c r="F246" s="2">
        <v>0</v>
      </c>
      <c r="G246" s="2" t="s">
        <v>70</v>
      </c>
      <c r="H246" s="2">
        <v>0.60061154121397442</v>
      </c>
      <c r="I246" s="2">
        <v>0.98337666430315918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94</v>
      </c>
      <c r="B247" t="s">
        <v>8</v>
      </c>
      <c r="C247" s="2">
        <v>0.98638981467278397</v>
      </c>
      <c r="D247" s="2">
        <v>0.98116124960555384</v>
      </c>
      <c r="E247" s="2">
        <v>0.88464219330855021</v>
      </c>
      <c r="F247" s="2" t="s">
        <v>70</v>
      </c>
      <c r="G247" s="2" t="s">
        <v>70</v>
      </c>
      <c r="H247" s="2">
        <v>0.78218242173929831</v>
      </c>
      <c r="I247" s="2">
        <v>0.99058269570335478</v>
      </c>
      <c r="J247" s="2">
        <v>0.9464908879410624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94</v>
      </c>
      <c r="B248" t="s">
        <v>64</v>
      </c>
      <c r="C248" s="2">
        <v>0.99361231081914858</v>
      </c>
      <c r="D248" s="2">
        <v>0.98240961428715301</v>
      </c>
      <c r="E248" s="2">
        <v>0.88548370081232197</v>
      </c>
      <c r="F248" s="2">
        <v>0.59720255960133639</v>
      </c>
      <c r="G248" s="2">
        <v>0.84651271285281082</v>
      </c>
      <c r="H248" s="2">
        <v>0.73635511097217876</v>
      </c>
      <c r="I248" s="2">
        <v>0.99362089914945317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94</v>
      </c>
      <c r="B249" t="s">
        <v>12</v>
      </c>
      <c r="C249" s="2">
        <v>0.99320794778685262</v>
      </c>
      <c r="D249" s="2">
        <v>0.98758603480900797</v>
      </c>
      <c r="E249" s="2">
        <v>0.85585161472554372</v>
      </c>
      <c r="F249" s="2">
        <v>0.57221697770677515</v>
      </c>
      <c r="G249" s="2">
        <v>0.92226109372123</v>
      </c>
      <c r="H249" s="2">
        <v>0.31742940603700098</v>
      </c>
      <c r="I249" s="2">
        <v>0.99403147042864881</v>
      </c>
      <c r="J249" s="2" t="s">
        <v>70</v>
      </c>
      <c r="K249" s="2">
        <v>0.74489795918367352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94</v>
      </c>
      <c r="B250" t="s">
        <v>13</v>
      </c>
      <c r="C250" s="2">
        <v>0.99353476711967281</v>
      </c>
      <c r="D250" s="2">
        <v>0.97780325135473123</v>
      </c>
      <c r="E250" s="2">
        <v>0.86852036456849901</v>
      </c>
      <c r="F250" s="2">
        <v>0.74697069181639109</v>
      </c>
      <c r="G250" s="2">
        <v>0.84119939014060652</v>
      </c>
      <c r="H250" s="2">
        <v>0.84321345297816719</v>
      </c>
      <c r="I250" s="2">
        <v>0.99144112884570901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94</v>
      </c>
      <c r="B251" t="s">
        <v>15</v>
      </c>
      <c r="C251" s="2">
        <v>0.99531507753216764</v>
      </c>
      <c r="D251" s="2">
        <v>0.94340472056080782</v>
      </c>
      <c r="E251" s="2">
        <v>0.91285614470926157</v>
      </c>
      <c r="F251" s="2">
        <v>0.92209685256167995</v>
      </c>
      <c r="G251" s="2">
        <v>0.87742169110990409</v>
      </c>
      <c r="H251" s="2">
        <v>0.79755238699994224</v>
      </c>
      <c r="I251" s="2">
        <v>0.99301242236024845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94</v>
      </c>
      <c r="B252" t="s">
        <v>93</v>
      </c>
      <c r="C252" s="2">
        <v>0.99664698014450359</v>
      </c>
      <c r="D252" s="2">
        <v>0.96620506999621636</v>
      </c>
      <c r="E252" s="2">
        <v>0.85940144295003118</v>
      </c>
      <c r="F252" s="2">
        <v>0</v>
      </c>
      <c r="G252" s="2">
        <v>0</v>
      </c>
      <c r="H252" s="2">
        <v>0.74480892165554569</v>
      </c>
      <c r="I252" s="2">
        <v>0.9944970956893916</v>
      </c>
      <c r="J252" s="2" t="s">
        <v>70</v>
      </c>
      <c r="K252" s="2">
        <v>1.1428571428571429E-2</v>
      </c>
      <c r="L252" s="2">
        <v>0</v>
      </c>
      <c r="M252" s="2" t="s">
        <v>70</v>
      </c>
      <c r="N252" s="2" t="s">
        <v>70</v>
      </c>
    </row>
    <row r="253" spans="1:14" x14ac:dyDescent="0.3">
      <c r="A253" t="s">
        <v>94</v>
      </c>
      <c r="B253" t="s">
        <v>208</v>
      </c>
      <c r="C253" s="2">
        <v>0.90632788435730638</v>
      </c>
      <c r="D253" s="2">
        <v>0.9397932053175776</v>
      </c>
      <c r="E253" s="2">
        <v>0.91631851085832483</v>
      </c>
      <c r="F253" s="2">
        <v>0</v>
      </c>
      <c r="G253" s="2" t="s">
        <v>70</v>
      </c>
      <c r="H253" s="2">
        <v>0.64080100125156447</v>
      </c>
      <c r="I253" s="2">
        <v>0.99427776059387563</v>
      </c>
      <c r="J253" s="2">
        <v>1.7824026375437875E-2</v>
      </c>
      <c r="K253" s="2" t="s">
        <v>70</v>
      </c>
      <c r="L253" s="2">
        <v>0.42484969939879758</v>
      </c>
      <c r="M253" s="2" t="s">
        <v>70</v>
      </c>
      <c r="N253" s="2" t="s">
        <v>70</v>
      </c>
    </row>
    <row r="254" spans="1:14" x14ac:dyDescent="0.3">
      <c r="A254" t="s">
        <v>343</v>
      </c>
      <c r="B254" t="s">
        <v>6</v>
      </c>
      <c r="C254" s="2">
        <v>0.99160212925418456</v>
      </c>
      <c r="D254" s="2">
        <v>0.92761630758165237</v>
      </c>
      <c r="E254" s="2">
        <v>0.96174180925023922</v>
      </c>
      <c r="F254" s="2" t="s">
        <v>70</v>
      </c>
      <c r="G254" s="2" t="s">
        <v>70</v>
      </c>
      <c r="H254" s="2">
        <v>0.90459274295864001</v>
      </c>
      <c r="I254" s="2">
        <v>0.98855729086129585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343</v>
      </c>
      <c r="B255" t="s">
        <v>7</v>
      </c>
      <c r="C255" s="2">
        <v>0.98505219206680583</v>
      </c>
      <c r="D255" s="2">
        <v>0.9367368168360406</v>
      </c>
      <c r="E255" s="2">
        <v>0.90904809005699216</v>
      </c>
      <c r="F255" s="2" t="s">
        <v>70</v>
      </c>
      <c r="G255" s="2" t="s">
        <v>70</v>
      </c>
      <c r="H255" s="2">
        <v>0.67698126181880691</v>
      </c>
      <c r="I255" s="2">
        <v>0.99530733133317961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343</v>
      </c>
      <c r="B256" t="s">
        <v>8</v>
      </c>
      <c r="C256" s="2">
        <v>0.9877647755888016</v>
      </c>
      <c r="D256" s="2">
        <v>0.9398243879049416</v>
      </c>
      <c r="E256" s="2">
        <v>0.74771080622784025</v>
      </c>
      <c r="F256" s="2">
        <v>0</v>
      </c>
      <c r="G256" s="2" t="s">
        <v>70</v>
      </c>
      <c r="H256" s="2">
        <v>0.38086841525236942</v>
      </c>
      <c r="I256" s="2">
        <v>0.99073788206236479</v>
      </c>
      <c r="J256" s="2">
        <v>0.97238524742076959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343</v>
      </c>
      <c r="B257" t="s">
        <v>12</v>
      </c>
      <c r="C257" s="2">
        <v>0.98757780016011998</v>
      </c>
      <c r="D257" s="2">
        <v>0.97775754422476602</v>
      </c>
      <c r="E257" s="2">
        <v>0.93086201824065917</v>
      </c>
      <c r="F257" s="2" t="s">
        <v>70</v>
      </c>
      <c r="G257" s="2" t="s">
        <v>70</v>
      </c>
      <c r="H257" s="2">
        <v>0.84107029988060955</v>
      </c>
      <c r="I257" s="2">
        <v>0.99381507868159402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343</v>
      </c>
      <c r="B258" t="s">
        <v>13</v>
      </c>
      <c r="C258" s="2">
        <v>0.99060639670431638</v>
      </c>
      <c r="D258" s="2">
        <v>0.89933912097993574</v>
      </c>
      <c r="E258" s="2">
        <v>0.88190778544796777</v>
      </c>
      <c r="F258" s="2" t="s">
        <v>70</v>
      </c>
      <c r="G258" s="2" t="s">
        <v>70</v>
      </c>
      <c r="H258" s="2">
        <v>0.60124093332168138</v>
      </c>
      <c r="I258" s="2">
        <v>0.994181084645822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343</v>
      </c>
      <c r="B259" t="s">
        <v>15</v>
      </c>
      <c r="C259" s="2">
        <v>0.99498148188731361</v>
      </c>
      <c r="D259" s="2">
        <v>0.95147600650367681</v>
      </c>
      <c r="E259" s="2">
        <v>0.69796606184112553</v>
      </c>
      <c r="F259" s="2" t="s">
        <v>70</v>
      </c>
      <c r="G259" s="2">
        <v>0.7273581738838536</v>
      </c>
      <c r="H259" s="2">
        <v>0.67714150496923808</v>
      </c>
      <c r="I259" s="2">
        <v>0.99186101111285019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343</v>
      </c>
      <c r="B260" t="s">
        <v>17</v>
      </c>
      <c r="C260" s="2">
        <v>0.99533839047336525</v>
      </c>
      <c r="D260" s="2">
        <v>0.92735824800738065</v>
      </c>
      <c r="E260" s="2">
        <v>0.96516641635579681</v>
      </c>
      <c r="F260" s="2" t="s">
        <v>70</v>
      </c>
      <c r="G260" s="2" t="s">
        <v>70</v>
      </c>
      <c r="H260" s="2">
        <v>0.92031269701172602</v>
      </c>
      <c r="I260" s="2">
        <v>0.99239602731222842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343</v>
      </c>
      <c r="B261" t="s">
        <v>21</v>
      </c>
      <c r="C261" s="2">
        <v>0.98177191651782436</v>
      </c>
      <c r="D261" s="2">
        <v>0.91038567768127521</v>
      </c>
      <c r="E261" s="2">
        <v>0.87370498273310315</v>
      </c>
      <c r="F261" s="2">
        <v>0.55697528278173436</v>
      </c>
      <c r="G261" s="2" t="s">
        <v>70</v>
      </c>
      <c r="H261" s="2">
        <v>0.50455373406193083</v>
      </c>
      <c r="I261" s="2">
        <v>0.99395516106817661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343</v>
      </c>
      <c r="B262" t="s">
        <v>23</v>
      </c>
      <c r="C262" s="2">
        <v>0.99263676017447677</v>
      </c>
      <c r="D262" s="2">
        <v>0.89781270853414397</v>
      </c>
      <c r="E262" s="2">
        <v>0.84165979270523261</v>
      </c>
      <c r="F262" s="2" t="s">
        <v>70</v>
      </c>
      <c r="G262" s="2" t="s">
        <v>70</v>
      </c>
      <c r="H262" s="2">
        <v>0.72814371257485033</v>
      </c>
      <c r="I262" s="2">
        <v>0.99238539238539236</v>
      </c>
      <c r="J262" s="2">
        <v>0.92285646047289238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343</v>
      </c>
      <c r="B263" t="s">
        <v>25</v>
      </c>
      <c r="C263" s="2">
        <v>0.9951763403447732</v>
      </c>
      <c r="D263" s="2">
        <v>0.96479206463258615</v>
      </c>
      <c r="E263" s="2">
        <v>0.75363852871129933</v>
      </c>
      <c r="F263" s="2">
        <v>0</v>
      </c>
      <c r="G263" s="2">
        <v>0.83779099994223327</v>
      </c>
      <c r="H263" s="2">
        <v>0.46806641482913114</v>
      </c>
      <c r="I263" s="2">
        <v>0.99523443504996156</v>
      </c>
      <c r="J263" s="2">
        <v>0</v>
      </c>
      <c r="K263" s="2" t="s">
        <v>70</v>
      </c>
      <c r="L263" s="2" t="s">
        <v>70</v>
      </c>
      <c r="M263" s="2" t="s">
        <v>70</v>
      </c>
      <c r="N263" s="2">
        <v>0</v>
      </c>
    </row>
    <row r="264" spans="1:14" x14ac:dyDescent="0.3">
      <c r="A264" t="s">
        <v>343</v>
      </c>
      <c r="B264" t="s">
        <v>27</v>
      </c>
      <c r="C264" s="2">
        <v>0.99720693473482402</v>
      </c>
      <c r="D264" s="2">
        <v>0.97004617388215797</v>
      </c>
      <c r="E264" s="2">
        <v>0.97241014504858159</v>
      </c>
      <c r="F264" s="2" t="s">
        <v>70</v>
      </c>
      <c r="G264" s="2">
        <v>0</v>
      </c>
      <c r="H264" s="2">
        <v>0.88890478063431899</v>
      </c>
      <c r="I264" s="2">
        <v>0.99382048509192045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343</v>
      </c>
      <c r="B265" t="s">
        <v>29</v>
      </c>
      <c r="C265" s="2">
        <v>0.97796517441092679</v>
      </c>
      <c r="D265" s="2">
        <v>0.94839535308879996</v>
      </c>
      <c r="E265" s="2">
        <v>0.95322586734116044</v>
      </c>
      <c r="F265" s="2" t="s">
        <v>70</v>
      </c>
      <c r="G265" s="2">
        <v>0.9037924151696608</v>
      </c>
      <c r="H265" s="2">
        <v>0.856184441723018</v>
      </c>
      <c r="I265" s="2">
        <v>0.99514974208946039</v>
      </c>
      <c r="J265" s="2">
        <v>0.92001460031634019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343</v>
      </c>
      <c r="B266" t="s">
        <v>33</v>
      </c>
      <c r="C266" s="2">
        <v>0.99547097566899556</v>
      </c>
      <c r="D266" s="2">
        <v>0.96021573886114764</v>
      </c>
      <c r="E266" s="2">
        <v>0.86460336165725982</v>
      </c>
      <c r="F266" s="2">
        <v>0.57430586700371022</v>
      </c>
      <c r="G266" s="2">
        <v>0.96479400749063682</v>
      </c>
      <c r="H266" s="2">
        <v>0.89286754002911206</v>
      </c>
      <c r="I266" s="2">
        <v>0.99561504731133155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343</v>
      </c>
      <c r="B267" t="s">
        <v>35</v>
      </c>
      <c r="C267" s="2">
        <v>0.99744090429467203</v>
      </c>
      <c r="D267" s="2">
        <v>0.97971263873354564</v>
      </c>
      <c r="E267" s="2">
        <v>0.93875308981049155</v>
      </c>
      <c r="F267" s="2">
        <v>0.79190614912211632</v>
      </c>
      <c r="G267" s="2">
        <v>0.58458293208602741</v>
      </c>
      <c r="H267" s="2">
        <v>0.91045638359329883</v>
      </c>
      <c r="I267" s="2">
        <v>0.989175815679604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95</v>
      </c>
      <c r="B268" t="s">
        <v>6</v>
      </c>
      <c r="C268" s="2">
        <v>0.98489589123771104</v>
      </c>
      <c r="D268" s="2">
        <v>0.94506952483773199</v>
      </c>
      <c r="E268" s="2">
        <v>0.89468327436630635</v>
      </c>
      <c r="F268" s="2">
        <v>0</v>
      </c>
      <c r="G268" s="2" t="s">
        <v>70</v>
      </c>
      <c r="H268" s="2">
        <v>0.8073509188648581</v>
      </c>
      <c r="I268" s="2">
        <v>0.99214835863306661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95</v>
      </c>
      <c r="B269" t="s">
        <v>7</v>
      </c>
      <c r="C269" s="2">
        <v>0.995525883463246</v>
      </c>
      <c r="D269" s="2">
        <v>0.89296897238827211</v>
      </c>
      <c r="E269" s="2">
        <v>0.93812639044912882</v>
      </c>
      <c r="F269" s="2">
        <v>0</v>
      </c>
      <c r="G269" s="2">
        <v>0.82716542167987683</v>
      </c>
      <c r="H269" s="2">
        <v>0.82351966873706006</v>
      </c>
      <c r="I269" s="2">
        <v>0.99419639402615478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95</v>
      </c>
      <c r="B270" t="s">
        <v>8</v>
      </c>
      <c r="C270" s="2">
        <v>0.99489500458825941</v>
      </c>
      <c r="D270" s="2">
        <v>0.9310527030903244</v>
      </c>
      <c r="E270" s="2">
        <v>0.90066267981251014</v>
      </c>
      <c r="F270" s="2" t="s">
        <v>70</v>
      </c>
      <c r="G270" s="2" t="s">
        <v>70</v>
      </c>
      <c r="H270" s="2">
        <v>0.80510342886626951</v>
      </c>
      <c r="I270" s="2">
        <v>0.98802003920714443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95</v>
      </c>
      <c r="B271" t="s">
        <v>12</v>
      </c>
      <c r="C271" s="2">
        <v>0.99553427117629456</v>
      </c>
      <c r="D271" s="2">
        <v>0.94332999648981397</v>
      </c>
      <c r="E271" s="2">
        <v>0.8887613650628553</v>
      </c>
      <c r="F271" s="2">
        <v>0.44472239594190816</v>
      </c>
      <c r="G271" s="2" t="s">
        <v>70</v>
      </c>
      <c r="H271" s="2">
        <v>0.72689665361601541</v>
      </c>
      <c r="I271" s="2">
        <v>0.99230589881091158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95</v>
      </c>
      <c r="B272" t="s">
        <v>13</v>
      </c>
      <c r="C272" s="2">
        <v>0.99001952993467579</v>
      </c>
      <c r="D272" s="2">
        <v>0.90851051861851717</v>
      </c>
      <c r="E272" s="2">
        <v>0.83914510686164234</v>
      </c>
      <c r="F272" s="2">
        <v>0</v>
      </c>
      <c r="G272" s="2">
        <v>0.87028707259096727</v>
      </c>
      <c r="H272" s="2">
        <v>0.87770362627643317</v>
      </c>
      <c r="I272" s="2">
        <v>0.99310451692879842</v>
      </c>
      <c r="J272" s="2">
        <v>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95</v>
      </c>
      <c r="B273" t="s">
        <v>15</v>
      </c>
      <c r="C273" s="2">
        <v>0.99279932462630982</v>
      </c>
      <c r="D273" s="2">
        <v>0.97380374126327884</v>
      </c>
      <c r="E273" s="2">
        <v>0.89228415300546449</v>
      </c>
      <c r="F273" s="2">
        <v>0.62198319925330015</v>
      </c>
      <c r="G273" s="2">
        <v>0.76026626949147391</v>
      </c>
      <c r="H273" s="2">
        <v>0.82569269521410582</v>
      </c>
      <c r="I273" s="2">
        <v>0.99581016226098884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95</v>
      </c>
      <c r="B274" t="s">
        <v>17</v>
      </c>
      <c r="C274" s="2">
        <v>0.99105612807812404</v>
      </c>
      <c r="D274" s="2">
        <v>0.87722403178129649</v>
      </c>
      <c r="E274" s="2">
        <v>0.91874236550002641</v>
      </c>
      <c r="F274" s="2">
        <v>0.83568272669892696</v>
      </c>
      <c r="G274" s="2">
        <v>0.9460289600702062</v>
      </c>
      <c r="H274" s="2">
        <v>0.67166831194471865</v>
      </c>
      <c r="I274" s="2">
        <v>0.99523223623500456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95</v>
      </c>
      <c r="B275" t="s">
        <v>21</v>
      </c>
      <c r="C275" s="2">
        <v>0.99687543396750455</v>
      </c>
      <c r="D275" s="2">
        <v>0.95850302301799462</v>
      </c>
      <c r="E275" s="2">
        <v>0.87890479574914548</v>
      </c>
      <c r="F275" s="2">
        <v>0.65983671700021673</v>
      </c>
      <c r="G275" s="2">
        <v>0.29634672112548216</v>
      </c>
      <c r="H275" s="2">
        <v>0.28832571665974244</v>
      </c>
      <c r="I275" s="2">
        <v>0.9945728019848038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95</v>
      </c>
      <c r="B276" t="s">
        <v>23</v>
      </c>
      <c r="C276" s="2">
        <v>0.99592671554608003</v>
      </c>
      <c r="D276" s="2">
        <v>0.90075829776654359</v>
      </c>
      <c r="E276" s="2">
        <v>0.86067730843850243</v>
      </c>
      <c r="F276" s="2">
        <v>0.85424364418463572</v>
      </c>
      <c r="G276" s="2">
        <v>0.81746057238300196</v>
      </c>
      <c r="H276" s="2">
        <v>0.58543046357615891</v>
      </c>
      <c r="I276" s="2">
        <v>0.9942989214175656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95</v>
      </c>
      <c r="B277" t="s">
        <v>51</v>
      </c>
      <c r="C277" s="2">
        <v>0.98422319279793202</v>
      </c>
      <c r="D277" s="2">
        <v>0.88985869393070194</v>
      </c>
      <c r="E277" s="2">
        <v>0.80131507181382944</v>
      </c>
      <c r="F277" s="2">
        <v>0.45066939541229639</v>
      </c>
      <c r="G277" s="2">
        <v>2.5965467246606037E-2</v>
      </c>
      <c r="H277" s="2">
        <v>0.54697102721685686</v>
      </c>
      <c r="I277" s="2">
        <v>0.99465406368637177</v>
      </c>
      <c r="J277" s="2" t="s">
        <v>70</v>
      </c>
      <c r="K277" s="2">
        <v>0.73070158295876486</v>
      </c>
      <c r="L277" s="2" t="s">
        <v>70</v>
      </c>
      <c r="M277" s="2" t="s">
        <v>70</v>
      </c>
      <c r="N277" s="2">
        <v>0.20977454138075899</v>
      </c>
    </row>
    <row r="278" spans="1:14" x14ac:dyDescent="0.3">
      <c r="A278" t="s">
        <v>95</v>
      </c>
      <c r="B278" t="s">
        <v>25</v>
      </c>
      <c r="C278" s="2">
        <v>0.99499502563710118</v>
      </c>
      <c r="D278" s="2">
        <v>0.91636290673176601</v>
      </c>
      <c r="E278" s="2">
        <v>0.78224528531875248</v>
      </c>
      <c r="F278" s="2">
        <v>0.66052843264649463</v>
      </c>
      <c r="G278" s="2">
        <v>0.21563467492260061</v>
      </c>
      <c r="H278" s="2">
        <v>0</v>
      </c>
      <c r="I278" s="2">
        <v>0.99446307416361224</v>
      </c>
      <c r="J278" s="2" t="s">
        <v>70</v>
      </c>
      <c r="K278" s="2">
        <v>0.78496868475991655</v>
      </c>
      <c r="L278" s="2" t="s">
        <v>70</v>
      </c>
      <c r="M278" s="2" t="s">
        <v>70</v>
      </c>
      <c r="N278" s="2">
        <v>0</v>
      </c>
    </row>
    <row r="279" spans="1:14" x14ac:dyDescent="0.3">
      <c r="A279" t="s">
        <v>95</v>
      </c>
      <c r="B279" t="s">
        <v>215</v>
      </c>
      <c r="C279" s="2">
        <v>0.98747981212309799</v>
      </c>
      <c r="D279" s="2">
        <v>0.97034052061648923</v>
      </c>
      <c r="E279" s="2">
        <v>0.88630778974034197</v>
      </c>
      <c r="F279" s="2">
        <v>0.62649593848824947</v>
      </c>
      <c r="G279" s="2">
        <v>0.77389752740249806</v>
      </c>
      <c r="H279" s="2">
        <v>0</v>
      </c>
      <c r="I279" s="2">
        <v>0.99322060313254878</v>
      </c>
      <c r="J279" s="2">
        <v>0</v>
      </c>
      <c r="K279" s="2" t="s">
        <v>70</v>
      </c>
      <c r="L279" s="2" t="s">
        <v>70</v>
      </c>
      <c r="M279" s="2">
        <v>0</v>
      </c>
      <c r="N279" s="2">
        <v>0</v>
      </c>
    </row>
    <row r="280" spans="1:14" x14ac:dyDescent="0.3">
      <c r="A280" t="s">
        <v>95</v>
      </c>
      <c r="B280" t="s">
        <v>27</v>
      </c>
      <c r="C280" s="2">
        <v>0.9926371580002864</v>
      </c>
      <c r="D280" s="2">
        <v>0.88796809046199121</v>
      </c>
      <c r="E280" s="2">
        <v>0.85078967278229622</v>
      </c>
      <c r="F280" s="2">
        <v>0.25193452689666618</v>
      </c>
      <c r="G280" s="2">
        <v>0.84430209732410377</v>
      </c>
      <c r="H280" s="2">
        <v>0</v>
      </c>
      <c r="I280" s="2">
        <v>0.99380709088094121</v>
      </c>
      <c r="J280" s="2">
        <v>0</v>
      </c>
      <c r="K280" s="2" t="s">
        <v>70</v>
      </c>
      <c r="L280" s="2" t="s">
        <v>70</v>
      </c>
      <c r="M280" s="2" t="s">
        <v>70</v>
      </c>
      <c r="N280" s="2">
        <v>0</v>
      </c>
    </row>
    <row r="281" spans="1:14" x14ac:dyDescent="0.3">
      <c r="A281" t="s">
        <v>177</v>
      </c>
      <c r="B281" t="s">
        <v>6</v>
      </c>
      <c r="C281" s="2">
        <v>0.97908658399349324</v>
      </c>
      <c r="D281" s="2">
        <v>0.93916782203667082</v>
      </c>
      <c r="E281" s="2">
        <v>0.83601006492497898</v>
      </c>
      <c r="F281" s="2">
        <v>0.4512529167089378</v>
      </c>
      <c r="G281" s="2" t="s">
        <v>70</v>
      </c>
      <c r="H281" s="2">
        <v>0.873976845365386</v>
      </c>
      <c r="I281" s="2">
        <v>0.98586789554531495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177</v>
      </c>
      <c r="B282" t="s">
        <v>7</v>
      </c>
      <c r="C282" s="2">
        <v>0.98555105337902105</v>
      </c>
      <c r="D282" s="2">
        <v>0.97382198952879584</v>
      </c>
      <c r="E282" s="2">
        <v>0.90163283537644556</v>
      </c>
      <c r="F282" s="2">
        <v>0.68261001517450681</v>
      </c>
      <c r="G282" s="2" t="s">
        <v>70</v>
      </c>
      <c r="H282" s="2">
        <v>0.92342282766829797</v>
      </c>
      <c r="I282" s="2">
        <v>0.99195307212153117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177</v>
      </c>
      <c r="B283" t="s">
        <v>8</v>
      </c>
      <c r="C283" s="2">
        <v>0.98136893799877223</v>
      </c>
      <c r="D283" s="2">
        <v>0.97788312330542437</v>
      </c>
      <c r="E283" s="2">
        <v>0.9119197539903352</v>
      </c>
      <c r="F283" s="2">
        <v>0.82000177951775066</v>
      </c>
      <c r="G283" s="2" t="s">
        <v>70</v>
      </c>
      <c r="H283" s="2">
        <v>0.83721647893843543</v>
      </c>
      <c r="I283" s="2">
        <v>0.99055166107893922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177</v>
      </c>
      <c r="B284" t="s">
        <v>12</v>
      </c>
      <c r="C284" s="2">
        <v>0.98785349372800724</v>
      </c>
      <c r="D284" s="2">
        <v>0.87642866257131924</v>
      </c>
      <c r="E284" s="2">
        <v>0.91451948975961783</v>
      </c>
      <c r="F284" s="2">
        <v>0.82927159949835605</v>
      </c>
      <c r="G284" s="2" t="s">
        <v>70</v>
      </c>
      <c r="H284" s="2">
        <v>0.8768529734094711</v>
      </c>
      <c r="I284" s="2">
        <v>0.9906163200960888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177</v>
      </c>
      <c r="B285" t="s">
        <v>13</v>
      </c>
      <c r="C285" s="2">
        <v>0.985136202200524</v>
      </c>
      <c r="D285" s="2">
        <v>0.97028831801398396</v>
      </c>
      <c r="E285" s="2">
        <v>0.80119097367321357</v>
      </c>
      <c r="F285" s="2" t="s">
        <v>70</v>
      </c>
      <c r="G285" s="2" t="s">
        <v>70</v>
      </c>
      <c r="H285" s="2">
        <v>0.95503366726884542</v>
      </c>
      <c r="I285" s="2">
        <v>0.99387060158910323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177</v>
      </c>
      <c r="B286" t="s">
        <v>15</v>
      </c>
      <c r="C286" s="2">
        <v>0.98912058813281756</v>
      </c>
      <c r="D286" s="2">
        <v>0.97405240863330456</v>
      </c>
      <c r="E286" s="2">
        <v>0.88198646407601633</v>
      </c>
      <c r="F286" s="2">
        <v>0</v>
      </c>
      <c r="G286" s="2" t="s">
        <v>70</v>
      </c>
      <c r="H286" s="2">
        <v>0.80597495671780006</v>
      </c>
      <c r="I286" s="2">
        <v>0.99345717079040397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177</v>
      </c>
      <c r="B287" t="s">
        <v>17</v>
      </c>
      <c r="C287" s="2">
        <v>0.99065949932250841</v>
      </c>
      <c r="D287" s="2">
        <v>0.95461892760928135</v>
      </c>
      <c r="E287" s="2">
        <v>0.93229753201885823</v>
      </c>
      <c r="F287" s="2" t="s">
        <v>70</v>
      </c>
      <c r="G287" s="2" t="s">
        <v>70</v>
      </c>
      <c r="H287" s="2">
        <v>0.93195714914640704</v>
      </c>
      <c r="I287" s="2">
        <v>0.99454022988505764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177</v>
      </c>
      <c r="B288" t="s">
        <v>23</v>
      </c>
      <c r="C288" s="2">
        <v>0.99652752124122645</v>
      </c>
      <c r="D288" s="2">
        <v>0.88319805365045412</v>
      </c>
      <c r="E288" s="2">
        <v>0.91228700356958436</v>
      </c>
      <c r="F288" s="2" t="s">
        <v>70</v>
      </c>
      <c r="G288" s="2" t="s">
        <v>70</v>
      </c>
      <c r="H288" s="2">
        <v>0.79723756906077348</v>
      </c>
      <c r="I288" s="2">
        <v>0.99059466019417475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177</v>
      </c>
      <c r="B289" t="s">
        <v>25</v>
      </c>
      <c r="C289" s="2">
        <v>0.99720627037094522</v>
      </c>
      <c r="D289" s="2">
        <v>0.89799539313951315</v>
      </c>
      <c r="E289" s="2">
        <v>0.93486492852354464</v>
      </c>
      <c r="F289" s="2">
        <v>0.75779424394335815</v>
      </c>
      <c r="G289" s="2">
        <v>0</v>
      </c>
      <c r="H289" s="2">
        <v>0.89537050308155364</v>
      </c>
      <c r="I289" s="2">
        <v>0.98759864712514078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177</v>
      </c>
      <c r="B290" t="s">
        <v>27</v>
      </c>
      <c r="C290" s="2">
        <v>0.99862084884157076</v>
      </c>
      <c r="D290" s="2">
        <v>0.9574791769672536</v>
      </c>
      <c r="E290" s="2">
        <v>0.94368779876185238</v>
      </c>
      <c r="F290" s="2">
        <v>0.89151553693997942</v>
      </c>
      <c r="G290" s="2" t="s">
        <v>70</v>
      </c>
      <c r="H290" s="2">
        <v>0.90361892650876918</v>
      </c>
      <c r="I290" s="2">
        <v>0.99345908122908422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177</v>
      </c>
      <c r="B291" t="s">
        <v>29</v>
      </c>
      <c r="C291" s="2">
        <v>0.99264240805713078</v>
      </c>
      <c r="D291" s="2">
        <v>0.95622561434732001</v>
      </c>
      <c r="E291" s="2">
        <v>0.85969449786679042</v>
      </c>
      <c r="F291" s="2">
        <v>0.86623751387347392</v>
      </c>
      <c r="G291" s="2" t="s">
        <v>70</v>
      </c>
      <c r="H291" s="2">
        <v>0.55421231582924069</v>
      </c>
      <c r="I291" s="2">
        <v>0.98772252915899317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177</v>
      </c>
      <c r="B292" t="s">
        <v>35</v>
      </c>
      <c r="C292" s="2">
        <v>0.99633041453661997</v>
      </c>
      <c r="D292" s="2">
        <v>0.93878416231357398</v>
      </c>
      <c r="E292" s="2">
        <v>0.94693592341555444</v>
      </c>
      <c r="F292" s="2">
        <v>0.65540634728869474</v>
      </c>
      <c r="G292" s="2" t="s">
        <v>70</v>
      </c>
      <c r="H292" s="2">
        <v>0.8970552836395731</v>
      </c>
      <c r="I292" s="2">
        <v>0.99380622327090395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73</v>
      </c>
      <c r="B293" t="s">
        <v>6</v>
      </c>
      <c r="C293" s="2">
        <v>0.97796554009277681</v>
      </c>
      <c r="D293" s="2">
        <v>0.92711066208222659</v>
      </c>
      <c r="E293" s="2">
        <v>0.835445205479452</v>
      </c>
      <c r="F293" s="2" t="s">
        <v>70</v>
      </c>
      <c r="G293" s="2" t="s">
        <v>70</v>
      </c>
      <c r="H293" s="2">
        <v>0.70207253886010368</v>
      </c>
      <c r="I293" s="2">
        <v>0.99048873280655558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73</v>
      </c>
      <c r="B294" t="s">
        <v>7</v>
      </c>
      <c r="C294" s="2">
        <v>0.98428938689656964</v>
      </c>
      <c r="D294" s="2">
        <v>0.9098512879400048</v>
      </c>
      <c r="E294" s="2">
        <v>0.65369315127405658</v>
      </c>
      <c r="F294" s="2" t="s">
        <v>70</v>
      </c>
      <c r="G294" s="2" t="s">
        <v>70</v>
      </c>
      <c r="H294" s="2">
        <v>0.61059190031152644</v>
      </c>
      <c r="I294" s="2">
        <v>0.98387569627675164</v>
      </c>
      <c r="J294" s="2">
        <v>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73</v>
      </c>
      <c r="B295" t="s">
        <v>8</v>
      </c>
      <c r="C295" s="2">
        <v>0.99348780857186125</v>
      </c>
      <c r="D295" s="2">
        <v>0.81902510547891916</v>
      </c>
      <c r="E295" s="2">
        <v>0.88295046100953278</v>
      </c>
      <c r="F295" s="2" t="s">
        <v>70</v>
      </c>
      <c r="G295" s="2" t="s">
        <v>70</v>
      </c>
      <c r="H295" s="2">
        <v>0.84876905041031658</v>
      </c>
      <c r="I295" s="2">
        <v>0.99398261644751518</v>
      </c>
      <c r="J295" s="2">
        <v>0.954391891891892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73</v>
      </c>
      <c r="B296" t="s">
        <v>12</v>
      </c>
      <c r="C296" s="2">
        <v>0.99284363528495678</v>
      </c>
      <c r="D296" s="2">
        <v>0.95908122104595661</v>
      </c>
      <c r="E296" s="2">
        <v>0.93361581920903958</v>
      </c>
      <c r="F296" s="2" t="s">
        <v>70</v>
      </c>
      <c r="G296" s="2" t="s">
        <v>70</v>
      </c>
      <c r="H296" s="2">
        <v>0.92630087062158317</v>
      </c>
      <c r="I296" s="2">
        <v>0.99426978472975081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73</v>
      </c>
      <c r="B297" t="s">
        <v>13</v>
      </c>
      <c r="C297" s="2">
        <v>0.99459327217125382</v>
      </c>
      <c r="D297" s="2">
        <v>0.93311387642888144</v>
      </c>
      <c r="E297" s="2">
        <v>0.96577032995583278</v>
      </c>
      <c r="F297" s="2" t="s">
        <v>70</v>
      </c>
      <c r="G297" s="2" t="s">
        <v>70</v>
      </c>
      <c r="H297" s="2">
        <v>0.90339335180055402</v>
      </c>
      <c r="I297" s="2">
        <v>0.99137737122291358</v>
      </c>
      <c r="J297" s="2">
        <v>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73</v>
      </c>
      <c r="B298" t="s">
        <v>15</v>
      </c>
      <c r="C298" s="2">
        <v>0.99101993521712795</v>
      </c>
      <c r="D298" s="2">
        <v>0.95296033910944522</v>
      </c>
      <c r="E298" s="2">
        <v>0.92432432432432443</v>
      </c>
      <c r="F298" s="2">
        <v>0.82866177508979832</v>
      </c>
      <c r="G298" s="2">
        <v>0.6142572680207089</v>
      </c>
      <c r="H298" s="2">
        <v>0.80267477203647419</v>
      </c>
      <c r="I298" s="2">
        <v>0.99160317213497118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73</v>
      </c>
      <c r="B299" t="s">
        <v>17</v>
      </c>
      <c r="C299" s="2">
        <v>0.99210622934769321</v>
      </c>
      <c r="D299" s="2">
        <v>0.81409015854979316</v>
      </c>
      <c r="E299" s="2">
        <v>0.93673874751714559</v>
      </c>
      <c r="F299" s="2">
        <v>0.85568955615719089</v>
      </c>
      <c r="G299" s="2" t="s">
        <v>70</v>
      </c>
      <c r="H299" s="2">
        <v>0.67971317597848824</v>
      </c>
      <c r="I299" s="2">
        <v>0.99474079639368895</v>
      </c>
      <c r="J299" s="2">
        <v>0.90876565295169942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73</v>
      </c>
      <c r="B300" t="s">
        <v>169</v>
      </c>
      <c r="C300" s="2">
        <v>0.99334367325836881</v>
      </c>
      <c r="D300" s="2">
        <v>0.94577284372331338</v>
      </c>
      <c r="E300" s="2">
        <v>0.94713656387665202</v>
      </c>
      <c r="F300" s="2">
        <v>0.67021946092149487</v>
      </c>
      <c r="G300" s="2" t="s">
        <v>70</v>
      </c>
      <c r="H300" s="2" t="s">
        <v>70</v>
      </c>
      <c r="I300" s="2">
        <v>0.99423298731257204</v>
      </c>
      <c r="J300" s="2" t="s">
        <v>70</v>
      </c>
      <c r="K300" s="2">
        <v>0</v>
      </c>
      <c r="L300" s="2">
        <v>0</v>
      </c>
      <c r="M300" s="2" t="s">
        <v>70</v>
      </c>
      <c r="N300" s="2" t="s">
        <v>70</v>
      </c>
    </row>
    <row r="301" spans="1:14" x14ac:dyDescent="0.3">
      <c r="A301" t="s">
        <v>73</v>
      </c>
      <c r="B301" t="s">
        <v>21</v>
      </c>
      <c r="C301" s="2">
        <v>0.98471661432630475</v>
      </c>
      <c r="D301" s="2">
        <v>0.92773796570742517</v>
      </c>
      <c r="E301" s="2">
        <v>0.8328579826261131</v>
      </c>
      <c r="F301" s="2">
        <v>0.60810916057882525</v>
      </c>
      <c r="G301" s="2" t="s">
        <v>70</v>
      </c>
      <c r="H301" s="2">
        <v>0</v>
      </c>
      <c r="I301" s="2">
        <v>0.99483622350674361</v>
      </c>
      <c r="J301" s="2" t="s">
        <v>70</v>
      </c>
      <c r="K301" s="2" t="s">
        <v>70</v>
      </c>
      <c r="L301" s="2">
        <v>0</v>
      </c>
      <c r="M301" s="2" t="s">
        <v>70</v>
      </c>
      <c r="N301" s="2" t="s">
        <v>70</v>
      </c>
    </row>
    <row r="302" spans="1:14" x14ac:dyDescent="0.3">
      <c r="A302" t="s">
        <v>73</v>
      </c>
      <c r="B302" t="s">
        <v>184</v>
      </c>
      <c r="C302" s="2">
        <v>0.9874694455165316</v>
      </c>
      <c r="D302" s="2">
        <v>0.94688745362099758</v>
      </c>
      <c r="E302" s="2">
        <v>0.94996841182824199</v>
      </c>
      <c r="F302" s="2">
        <v>0.79674139223763907</v>
      </c>
      <c r="G302" s="2">
        <v>0.8834238938677581</v>
      </c>
      <c r="H302" s="2" t="s">
        <v>70</v>
      </c>
      <c r="I302" s="2">
        <v>0.99488491048593364</v>
      </c>
      <c r="J302" s="2" t="s">
        <v>70</v>
      </c>
      <c r="K302" s="2">
        <v>0.90494296577946765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73</v>
      </c>
      <c r="B303" t="s">
        <v>185</v>
      </c>
      <c r="C303" s="2">
        <v>0.98776999481970318</v>
      </c>
      <c r="D303" s="2">
        <v>0.97541913525778401</v>
      </c>
      <c r="E303" s="2">
        <v>0.95099505551547558</v>
      </c>
      <c r="F303" s="2">
        <v>0.89413615990523088</v>
      </c>
      <c r="G303" s="2">
        <v>0.97284736864753218</v>
      </c>
      <c r="H303" s="2" t="s">
        <v>70</v>
      </c>
      <c r="I303" s="2">
        <v>0.99470258816406842</v>
      </c>
      <c r="J303" s="2" t="s">
        <v>70</v>
      </c>
      <c r="K303" s="2">
        <v>0.69868995633187769</v>
      </c>
      <c r="L303" s="2" t="s">
        <v>70</v>
      </c>
      <c r="M303" s="2" t="s">
        <v>70</v>
      </c>
      <c r="N303" s="2">
        <v>0</v>
      </c>
    </row>
    <row r="304" spans="1:14" x14ac:dyDescent="0.3">
      <c r="A304" t="s">
        <v>73</v>
      </c>
      <c r="B304" t="s">
        <v>159</v>
      </c>
      <c r="C304" s="2">
        <v>0.98937565582371456</v>
      </c>
      <c r="D304" s="2">
        <v>0.79715255139378616</v>
      </c>
      <c r="E304" s="2">
        <v>0.85222918843608497</v>
      </c>
      <c r="F304" s="2">
        <v>0.78215199666726176</v>
      </c>
      <c r="G304" s="2">
        <v>7.4670758215062014E-2</v>
      </c>
      <c r="H304" s="2">
        <v>0</v>
      </c>
      <c r="I304" s="2">
        <v>0.99515591886164079</v>
      </c>
      <c r="J304" s="2">
        <v>0.8771358828315704</v>
      </c>
      <c r="K304" s="2">
        <v>0.9526501766784452</v>
      </c>
      <c r="L304" s="2">
        <v>0</v>
      </c>
      <c r="M304" s="2" t="s">
        <v>70</v>
      </c>
      <c r="N304" s="2" t="s">
        <v>70</v>
      </c>
    </row>
    <row r="305" spans="1:14" x14ac:dyDescent="0.3">
      <c r="A305" t="s">
        <v>73</v>
      </c>
      <c r="B305" t="s">
        <v>72</v>
      </c>
      <c r="C305" s="2">
        <v>0.98440858587387603</v>
      </c>
      <c r="D305" s="2">
        <v>0.98540664194998817</v>
      </c>
      <c r="E305" s="2">
        <v>0.8940800284229693</v>
      </c>
      <c r="F305" s="2">
        <v>0.87269148850125366</v>
      </c>
      <c r="G305" s="2">
        <v>0</v>
      </c>
      <c r="H305" s="2" t="s">
        <v>70</v>
      </c>
      <c r="I305" s="2">
        <v>0.9950872949890408</v>
      </c>
      <c r="J305" s="2">
        <v>0.88719346049046321</v>
      </c>
      <c r="K305" s="2">
        <v>0.87880935506732816</v>
      </c>
      <c r="L305" s="2" t="s">
        <v>70</v>
      </c>
      <c r="M305" s="2" t="s">
        <v>70</v>
      </c>
      <c r="N305" s="2">
        <v>0</v>
      </c>
    </row>
    <row r="306" spans="1:14" x14ac:dyDescent="0.3">
      <c r="A306" t="s">
        <v>73</v>
      </c>
      <c r="B306" t="s">
        <v>149</v>
      </c>
      <c r="C306" s="2">
        <v>0.99382023871819802</v>
      </c>
      <c r="D306" s="2">
        <v>0.97137117026619801</v>
      </c>
      <c r="E306" s="2">
        <v>0.88310641542315649</v>
      </c>
      <c r="F306" s="2">
        <v>0.75665169641846242</v>
      </c>
      <c r="G306" s="2" t="s">
        <v>70</v>
      </c>
      <c r="H306" s="2">
        <v>0.34463276836158191</v>
      </c>
      <c r="I306" s="2">
        <v>0.99403728583289319</v>
      </c>
      <c r="J306" s="2" t="s">
        <v>70</v>
      </c>
      <c r="K306" s="2">
        <v>0.64516129032258063</v>
      </c>
      <c r="L306" s="2">
        <v>0</v>
      </c>
      <c r="M306" s="2" t="s">
        <v>70</v>
      </c>
      <c r="N306" s="2" t="s">
        <v>70</v>
      </c>
    </row>
    <row r="307" spans="1:14" x14ac:dyDescent="0.3">
      <c r="A307" t="s">
        <v>73</v>
      </c>
      <c r="B307" t="s">
        <v>23</v>
      </c>
      <c r="C307" s="2">
        <v>0.99592033601961438</v>
      </c>
      <c r="D307" s="2">
        <v>0.98991451709658085</v>
      </c>
      <c r="E307" s="2">
        <v>0.7891167595765356</v>
      </c>
      <c r="F307" s="2">
        <v>0.50261992152892043</v>
      </c>
      <c r="G307" s="2">
        <v>0</v>
      </c>
      <c r="H307" s="2">
        <v>0.80178173719376389</v>
      </c>
      <c r="I307" s="2">
        <v>0.99518826854044162</v>
      </c>
      <c r="J307" s="2" t="s">
        <v>70</v>
      </c>
      <c r="K307" s="2">
        <v>0</v>
      </c>
      <c r="L307" s="2">
        <v>0</v>
      </c>
      <c r="M307" s="2" t="s">
        <v>70</v>
      </c>
      <c r="N307" s="2" t="s">
        <v>70</v>
      </c>
    </row>
    <row r="308" spans="1:14" x14ac:dyDescent="0.3">
      <c r="A308" t="s">
        <v>73</v>
      </c>
      <c r="B308" t="s">
        <v>25</v>
      </c>
      <c r="C308" s="2">
        <v>0.96790675669863657</v>
      </c>
      <c r="D308" s="2">
        <v>0.97025210084033597</v>
      </c>
      <c r="E308" s="2">
        <v>0.91397143697802319</v>
      </c>
      <c r="F308" s="2">
        <v>0.84931997136721549</v>
      </c>
      <c r="G308" s="2" t="s">
        <v>70</v>
      </c>
      <c r="H308" s="2">
        <v>1.0624169986719788E-2</v>
      </c>
      <c r="I308" s="2">
        <v>0.99342850668479477</v>
      </c>
      <c r="J308" s="2">
        <v>0.92514237546002176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73</v>
      </c>
      <c r="B309" t="s">
        <v>27</v>
      </c>
      <c r="C309" s="2">
        <v>0.98310958145236382</v>
      </c>
      <c r="D309" s="2">
        <v>0.95535055350553522</v>
      </c>
      <c r="E309" s="2">
        <v>0.92276061346965998</v>
      </c>
      <c r="F309" s="2">
        <v>0.72504499515436804</v>
      </c>
      <c r="G309" s="2" t="s">
        <v>70</v>
      </c>
      <c r="H309" s="2" t="s">
        <v>70</v>
      </c>
      <c r="I309" s="2">
        <v>0.99192771976597804</v>
      </c>
      <c r="J309" s="2" t="s">
        <v>70</v>
      </c>
      <c r="K309" s="2" t="s">
        <v>70</v>
      </c>
      <c r="L309" s="2" t="s">
        <v>70</v>
      </c>
      <c r="M309" s="2" t="s">
        <v>70</v>
      </c>
      <c r="N309" s="2">
        <v>0</v>
      </c>
    </row>
    <row r="310" spans="1:14" x14ac:dyDescent="0.3">
      <c r="A310" t="s">
        <v>73</v>
      </c>
      <c r="B310" t="s">
        <v>29</v>
      </c>
      <c r="C310" s="2">
        <v>0.99468030515548556</v>
      </c>
      <c r="D310" s="2">
        <v>0.97871844207334835</v>
      </c>
      <c r="E310" s="2">
        <v>0.93492869091837039</v>
      </c>
      <c r="F310" s="2">
        <v>0.78957187449057831</v>
      </c>
      <c r="G310" s="2">
        <v>0</v>
      </c>
      <c r="H310" s="2" t="s">
        <v>70</v>
      </c>
      <c r="I310" s="2">
        <v>0.99275085845097277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73</v>
      </c>
      <c r="B311" t="s">
        <v>33</v>
      </c>
      <c r="C311" s="2">
        <v>0.96268512645136384</v>
      </c>
      <c r="D311" s="2">
        <v>0.96479768377939401</v>
      </c>
      <c r="E311" s="2">
        <v>0.91823609659302319</v>
      </c>
      <c r="F311" s="2">
        <v>0.88109843490225304</v>
      </c>
      <c r="G311" s="2" t="s">
        <v>70</v>
      </c>
      <c r="H311" s="2">
        <v>0</v>
      </c>
      <c r="I311" s="2">
        <v>0.99048933885565282</v>
      </c>
      <c r="J311" s="2">
        <v>6.9798213695004968E-2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73</v>
      </c>
      <c r="B312" t="s">
        <v>35</v>
      </c>
      <c r="C312" s="2">
        <v>0.99824511085940959</v>
      </c>
      <c r="D312" s="2">
        <v>0.94240105323788359</v>
      </c>
      <c r="E312" s="2">
        <v>0.90053378144615237</v>
      </c>
      <c r="F312" s="2">
        <v>0.82386347502626578</v>
      </c>
      <c r="G312" s="2" t="s">
        <v>70</v>
      </c>
      <c r="H312" s="2">
        <v>0</v>
      </c>
      <c r="I312" s="2">
        <v>0.99304804572841043</v>
      </c>
      <c r="J312" s="2" t="s">
        <v>70</v>
      </c>
      <c r="K312" s="2">
        <v>0.49122807017543857</v>
      </c>
      <c r="L312" s="2">
        <v>0</v>
      </c>
      <c r="M312" s="2" t="s">
        <v>70</v>
      </c>
      <c r="N312" s="2" t="s">
        <v>70</v>
      </c>
    </row>
    <row r="313" spans="1:14" x14ac:dyDescent="0.3">
      <c r="A313" t="s">
        <v>73</v>
      </c>
      <c r="B313" t="s">
        <v>164</v>
      </c>
      <c r="C313" s="2">
        <v>0.99820726938331916</v>
      </c>
      <c r="D313" s="2">
        <v>0.82171703242583038</v>
      </c>
      <c r="E313" s="2">
        <v>0.9178838382504424</v>
      </c>
      <c r="F313" s="2">
        <v>0.66749183499407128</v>
      </c>
      <c r="G313" s="2" t="s">
        <v>70</v>
      </c>
      <c r="H313" s="2">
        <v>0.30471698113207546</v>
      </c>
      <c r="I313" s="2">
        <v>0.99442638179284715</v>
      </c>
      <c r="J313" s="2" t="s">
        <v>70</v>
      </c>
      <c r="K313" s="2">
        <v>0.94227188081936675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150</v>
      </c>
      <c r="B314" t="s">
        <v>6</v>
      </c>
      <c r="C314" s="2">
        <v>0.95923128374961242</v>
      </c>
      <c r="D314" s="2">
        <v>0.90531811512737959</v>
      </c>
      <c r="E314" s="2">
        <v>0.93315858453473122</v>
      </c>
      <c r="F314" s="2" t="s">
        <v>70</v>
      </c>
      <c r="G314" s="2" t="s">
        <v>70</v>
      </c>
      <c r="H314" s="2">
        <v>0.8920863309352518</v>
      </c>
      <c r="I314" s="2">
        <v>0.98799546998867482</v>
      </c>
      <c r="J314" s="2">
        <v>0.77726734878541104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150</v>
      </c>
      <c r="B315" t="s">
        <v>7</v>
      </c>
      <c r="C315" s="2">
        <v>0.98494453248811398</v>
      </c>
      <c r="D315" s="2">
        <v>0.92573740097758317</v>
      </c>
      <c r="E315" s="2">
        <v>0.91538997214484685</v>
      </c>
      <c r="F315" s="2" t="s">
        <v>70</v>
      </c>
      <c r="G315" s="2" t="s">
        <v>70</v>
      </c>
      <c r="H315" s="2">
        <v>0.89054684188215349</v>
      </c>
      <c r="I315" s="2">
        <v>0.99103172808802475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150</v>
      </c>
      <c r="B316" t="s">
        <v>8</v>
      </c>
      <c r="C316" s="2">
        <v>0.98817905820037477</v>
      </c>
      <c r="D316" s="2">
        <v>0.90114512736620722</v>
      </c>
      <c r="E316" s="2">
        <v>0.793612220100677</v>
      </c>
      <c r="F316" s="2" t="s">
        <v>70</v>
      </c>
      <c r="G316" s="2" t="s">
        <v>70</v>
      </c>
      <c r="H316" s="2">
        <v>0.82662154540327126</v>
      </c>
      <c r="I316" s="2">
        <v>0.98662030387784416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150</v>
      </c>
      <c r="B317" t="s">
        <v>12</v>
      </c>
      <c r="C317" s="2">
        <v>0.98176463627877619</v>
      </c>
      <c r="D317" s="2">
        <v>0.89786752663481184</v>
      </c>
      <c r="E317" s="2">
        <v>0.7957273256943096</v>
      </c>
      <c r="F317" s="2" t="s">
        <v>70</v>
      </c>
      <c r="G317" s="2">
        <v>0</v>
      </c>
      <c r="H317" s="2">
        <v>0.65802006282298109</v>
      </c>
      <c r="I317" s="2">
        <v>0.98742185734729238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150</v>
      </c>
      <c r="B318" t="s">
        <v>13</v>
      </c>
      <c r="C318" s="2">
        <v>0.99283814995244835</v>
      </c>
      <c r="D318" s="2">
        <v>0.98020229653360202</v>
      </c>
      <c r="E318" s="2">
        <v>0.84774134372850263</v>
      </c>
      <c r="F318" s="2" t="s">
        <v>70</v>
      </c>
      <c r="G318" s="2">
        <v>0.96168404789494</v>
      </c>
      <c r="H318" s="2">
        <v>0.82739674118984463</v>
      </c>
      <c r="I318" s="2">
        <v>0.99062857142857141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150</v>
      </c>
      <c r="B319" t="s">
        <v>15</v>
      </c>
      <c r="C319" s="2">
        <v>0.98956801792340543</v>
      </c>
      <c r="D319" s="2">
        <v>0.97721288866599798</v>
      </c>
      <c r="E319" s="2">
        <v>0.8734437203641251</v>
      </c>
      <c r="F319" s="2">
        <v>0.80429353778751367</v>
      </c>
      <c r="G319" s="2" t="s">
        <v>70</v>
      </c>
      <c r="H319" s="2">
        <v>0.90712074303405577</v>
      </c>
      <c r="I319" s="2">
        <v>0.99199999999999999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150</v>
      </c>
      <c r="B320" t="s">
        <v>17</v>
      </c>
      <c r="C320" s="2">
        <v>0.99533438514722983</v>
      </c>
      <c r="D320" s="2">
        <v>0.95494677778694603</v>
      </c>
      <c r="E320" s="2">
        <v>0.90760523394420278</v>
      </c>
      <c r="F320" s="2">
        <v>0.85218368372808184</v>
      </c>
      <c r="G320" s="2" t="s">
        <v>70</v>
      </c>
      <c r="H320" s="2">
        <v>0.92490257039015644</v>
      </c>
      <c r="I320" s="2">
        <v>0.99039407004008762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150</v>
      </c>
      <c r="B321" t="s">
        <v>21</v>
      </c>
      <c r="C321" s="2">
        <v>0.9950169327527818</v>
      </c>
      <c r="D321" s="2">
        <v>0.96110087766821961</v>
      </c>
      <c r="E321" s="2">
        <v>0.93054239877769285</v>
      </c>
      <c r="F321" s="2">
        <v>0.64122888220319374</v>
      </c>
      <c r="G321" s="2">
        <v>0.77944206932611571</v>
      </c>
      <c r="H321" s="2">
        <v>0.87986171132238544</v>
      </c>
      <c r="I321" s="2">
        <v>0.99272086430158601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150</v>
      </c>
      <c r="B322" t="s">
        <v>23</v>
      </c>
      <c r="C322" s="2">
        <v>0.99619815014469715</v>
      </c>
      <c r="D322" s="2">
        <v>0.95325221846125696</v>
      </c>
      <c r="E322" s="2">
        <v>0.89791212371857532</v>
      </c>
      <c r="F322" s="2">
        <v>0.52906755832510066</v>
      </c>
      <c r="G322" s="2">
        <v>0.69838713866451962</v>
      </c>
      <c r="H322" s="2">
        <v>0.87948430493273544</v>
      </c>
      <c r="I322" s="2">
        <v>0.99262301315689405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92</v>
      </c>
      <c r="B323" t="s">
        <v>6</v>
      </c>
      <c r="C323" s="2">
        <v>0.99072476570371704</v>
      </c>
      <c r="D323" s="2">
        <v>0.95685791832354983</v>
      </c>
      <c r="E323" s="2">
        <v>0.86259109311740889</v>
      </c>
      <c r="F323" s="2" t="s">
        <v>70</v>
      </c>
      <c r="G323" s="2">
        <v>0</v>
      </c>
      <c r="H323" s="2">
        <v>0.87511092705436899</v>
      </c>
      <c r="I323" s="2">
        <v>0.99220739140498415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92</v>
      </c>
      <c r="B324" t="s">
        <v>239</v>
      </c>
      <c r="C324" s="2">
        <v>0.98802835162935443</v>
      </c>
      <c r="D324" s="2">
        <v>0.9753713213366112</v>
      </c>
      <c r="E324" s="2">
        <v>0.77920937042459737</v>
      </c>
      <c r="F324" s="2" t="s">
        <v>70</v>
      </c>
      <c r="G324" s="2">
        <v>0.9262479338842976</v>
      </c>
      <c r="H324" s="2">
        <v>0.57241994646574801</v>
      </c>
      <c r="I324" s="2">
        <v>0.99167052290606195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92</v>
      </c>
      <c r="B325" t="s">
        <v>7</v>
      </c>
      <c r="C325" s="2">
        <v>0.99024756189047258</v>
      </c>
      <c r="D325" s="2">
        <v>0.957677006415244</v>
      </c>
      <c r="E325" s="2">
        <v>0.69226659828621495</v>
      </c>
      <c r="F325" s="2">
        <v>0</v>
      </c>
      <c r="G325" s="2">
        <v>0.7715142986112955</v>
      </c>
      <c r="H325" s="2">
        <v>0.81057268722466957</v>
      </c>
      <c r="I325" s="2">
        <v>0.99069190195470058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92</v>
      </c>
      <c r="B326" t="s">
        <v>8</v>
      </c>
      <c r="C326" s="2">
        <v>0.99359130780987115</v>
      </c>
      <c r="D326" s="2">
        <v>0.95354179228759295</v>
      </c>
      <c r="E326" s="2">
        <v>0.6208793837615425</v>
      </c>
      <c r="F326" s="2" t="s">
        <v>70</v>
      </c>
      <c r="G326" s="2">
        <v>0.82448436083408883</v>
      </c>
      <c r="H326" s="2">
        <v>0.78968031407739769</v>
      </c>
      <c r="I326" s="2">
        <v>0.9909126213592232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92</v>
      </c>
      <c r="B327" t="s">
        <v>12</v>
      </c>
      <c r="C327" s="2">
        <v>0.99561562925942759</v>
      </c>
      <c r="D327" s="2">
        <v>0.96893473277838083</v>
      </c>
      <c r="E327" s="2">
        <v>0.92869788169220435</v>
      </c>
      <c r="F327" s="2" t="s">
        <v>70</v>
      </c>
      <c r="G327" s="2">
        <v>0.94485064898259918</v>
      </c>
      <c r="H327" s="2">
        <v>0.73587243441254102</v>
      </c>
      <c r="I327" s="2">
        <v>0.99252219971958244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92</v>
      </c>
      <c r="B328" t="s">
        <v>13</v>
      </c>
      <c r="C328" s="2">
        <v>0.99690855061349681</v>
      </c>
      <c r="D328" s="2">
        <v>0.91882503709699181</v>
      </c>
      <c r="E328" s="2">
        <v>0.94020465668100239</v>
      </c>
      <c r="F328" s="2" t="s">
        <v>70</v>
      </c>
      <c r="G328" s="2">
        <v>0.94942476364050576</v>
      </c>
      <c r="H328" s="2">
        <v>0.75196488721037047</v>
      </c>
      <c r="I328" s="2">
        <v>0.99460745440126885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92</v>
      </c>
      <c r="B329" t="s">
        <v>15</v>
      </c>
      <c r="C329" s="2">
        <v>0.99430659553989464</v>
      </c>
      <c r="D329" s="2">
        <v>0.9396231964574584</v>
      </c>
      <c r="E329" s="2">
        <v>0.77568977186765931</v>
      </c>
      <c r="F329" s="2">
        <v>0</v>
      </c>
      <c r="G329" s="2">
        <v>0.7517780314338397</v>
      </c>
      <c r="H329" s="2">
        <v>0.75602223594811613</v>
      </c>
      <c r="I329" s="2">
        <v>0.99140401146131796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92</v>
      </c>
      <c r="B330" t="s">
        <v>17</v>
      </c>
      <c r="C330" s="2">
        <v>0.97939438647761035</v>
      </c>
      <c r="D330" s="2">
        <v>0.97643987392148757</v>
      </c>
      <c r="E330" s="2">
        <v>0.88998760383568676</v>
      </c>
      <c r="F330" s="2" t="s">
        <v>70</v>
      </c>
      <c r="G330" s="2">
        <v>0.97006126459368858</v>
      </c>
      <c r="H330" s="2">
        <v>0.78569997997196073</v>
      </c>
      <c r="I330" s="2">
        <v>0.99317785181659524</v>
      </c>
      <c r="J330" s="2">
        <v>0.88627226904475231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92</v>
      </c>
      <c r="B331" t="s">
        <v>21</v>
      </c>
      <c r="C331" s="2">
        <v>0.99427092958787655</v>
      </c>
      <c r="D331" s="2">
        <v>0.95493916618920838</v>
      </c>
      <c r="E331" s="2">
        <v>0.94272156128859763</v>
      </c>
      <c r="F331" s="2">
        <v>0</v>
      </c>
      <c r="G331" s="2">
        <v>0.90328185328185318</v>
      </c>
      <c r="H331" s="2">
        <v>0.79445307467889215</v>
      </c>
      <c r="I331" s="2">
        <v>0.99546746562187904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92</v>
      </c>
      <c r="B332" t="s">
        <v>23</v>
      </c>
      <c r="C332" s="2">
        <v>0.9952591038575056</v>
      </c>
      <c r="D332" s="2">
        <v>0.97576770787505496</v>
      </c>
      <c r="E332" s="2">
        <v>0.82902964335340434</v>
      </c>
      <c r="F332" s="2" t="s">
        <v>70</v>
      </c>
      <c r="G332" s="2">
        <v>0.90570766242716638</v>
      </c>
      <c r="H332" s="2">
        <v>0.5021520803443329</v>
      </c>
      <c r="I332" s="2">
        <v>0.99125819544177318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92</v>
      </c>
      <c r="B333" t="s">
        <v>25</v>
      </c>
      <c r="C333" s="2">
        <v>0.99261027025895443</v>
      </c>
      <c r="D333" s="2">
        <v>0.96308985589149476</v>
      </c>
      <c r="E333" s="2">
        <v>0.69867466866716676</v>
      </c>
      <c r="F333" s="2">
        <v>0</v>
      </c>
      <c r="G333" s="2">
        <v>0.88678656825033786</v>
      </c>
      <c r="H333" s="2">
        <v>0.48122183274912367</v>
      </c>
      <c r="I333" s="2">
        <v>0.99437890903333082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92</v>
      </c>
      <c r="B334" t="s">
        <v>27</v>
      </c>
      <c r="C334" s="2">
        <v>0.99706286797591559</v>
      </c>
      <c r="D334" s="2">
        <v>0.98686104275964515</v>
      </c>
      <c r="E334" s="2">
        <v>0.88722916865514934</v>
      </c>
      <c r="F334" s="2" t="s">
        <v>70</v>
      </c>
      <c r="G334" s="2">
        <v>0.89366188448340023</v>
      </c>
      <c r="H334" s="2">
        <v>0.89708929452392694</v>
      </c>
      <c r="I334" s="2">
        <v>0.99317088312897717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92</v>
      </c>
      <c r="B335" t="s">
        <v>29</v>
      </c>
      <c r="C335" s="2">
        <v>0.99695003710708396</v>
      </c>
      <c r="D335" s="2">
        <v>0.9715569113185728</v>
      </c>
      <c r="E335" s="2">
        <v>0.93337360033452599</v>
      </c>
      <c r="F335" s="2" t="s">
        <v>70</v>
      </c>
      <c r="G335" s="2">
        <v>0.98269103190398643</v>
      </c>
      <c r="H335" s="2">
        <v>0.78574142079270604</v>
      </c>
      <c r="I335" s="2">
        <v>0.99372919408531402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92</v>
      </c>
      <c r="B336" t="s">
        <v>33</v>
      </c>
      <c r="C336" s="2">
        <v>0.99675363712877241</v>
      </c>
      <c r="D336" s="2">
        <v>0.93806024116647879</v>
      </c>
      <c r="E336" s="2">
        <v>0.93521152094973636</v>
      </c>
      <c r="F336" s="2" t="s">
        <v>70</v>
      </c>
      <c r="G336" s="2" t="s">
        <v>70</v>
      </c>
      <c r="H336" s="2">
        <v>0.70044529262086519</v>
      </c>
      <c r="I336" s="2">
        <v>0.99303544878315997</v>
      </c>
      <c r="J336" s="2">
        <v>0.87707716822217163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92</v>
      </c>
      <c r="B337" t="s">
        <v>35</v>
      </c>
      <c r="C337" s="2">
        <v>0.99805464726438464</v>
      </c>
      <c r="D337" s="2">
        <v>0.97309731332554583</v>
      </c>
      <c r="E337" s="2">
        <v>0.86864348067063879</v>
      </c>
      <c r="F337" s="2" t="s">
        <v>70</v>
      </c>
      <c r="G337" s="2">
        <v>0.90265914306914463</v>
      </c>
      <c r="H337" s="2">
        <v>0.89282968581825639</v>
      </c>
      <c r="I337" s="2">
        <v>0.99357064450368515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71</v>
      </c>
      <c r="B338" t="s">
        <v>6</v>
      </c>
      <c r="C338" s="2">
        <v>0.98672738379519076</v>
      </c>
      <c r="D338" s="2">
        <v>0.96052865174080282</v>
      </c>
      <c r="E338" s="2">
        <v>0.91102439024390236</v>
      </c>
      <c r="F338" s="2">
        <v>0.85117789352104078</v>
      </c>
      <c r="G338" s="2" t="s">
        <v>70</v>
      </c>
      <c r="H338" s="2">
        <v>0.9015151515151516</v>
      </c>
      <c r="I338" s="2">
        <v>0.99290561381863041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71</v>
      </c>
      <c r="B339" t="s">
        <v>7</v>
      </c>
      <c r="C339" s="2">
        <v>0.99175312583133801</v>
      </c>
      <c r="D339" s="2">
        <v>0.949634583563155</v>
      </c>
      <c r="E339" s="2">
        <v>0.91629368631558883</v>
      </c>
      <c r="F339" s="2">
        <v>0.7790805431322777</v>
      </c>
      <c r="G339" s="2" t="s">
        <v>70</v>
      </c>
      <c r="H339" s="2">
        <v>0.89836472779962739</v>
      </c>
      <c r="I339" s="2">
        <v>0.9905161691542288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71</v>
      </c>
      <c r="B340" t="s">
        <v>8</v>
      </c>
      <c r="C340" s="2">
        <v>0.99104800907044843</v>
      </c>
      <c r="D340" s="2">
        <v>0.96427616245749437</v>
      </c>
      <c r="E340" s="2">
        <v>0.92059955012718364</v>
      </c>
      <c r="F340" s="2">
        <v>0.68212799858369477</v>
      </c>
      <c r="G340" s="2" t="s">
        <v>70</v>
      </c>
      <c r="H340" s="2">
        <v>0.81054256726951923</v>
      </c>
      <c r="I340" s="2">
        <v>0.99191872546755944</v>
      </c>
      <c r="J340" s="2">
        <v>0.79181369089625975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71</v>
      </c>
      <c r="B341" t="s">
        <v>12</v>
      </c>
      <c r="C341" s="2">
        <v>0.99114128560277381</v>
      </c>
      <c r="D341" s="2">
        <v>0.91807810010012836</v>
      </c>
      <c r="E341" s="2">
        <v>0.89661925376211093</v>
      </c>
      <c r="F341" s="2" t="s">
        <v>70</v>
      </c>
      <c r="G341" s="2" t="s">
        <v>70</v>
      </c>
      <c r="H341" s="2">
        <v>0.92689129052765418</v>
      </c>
      <c r="I341" s="2">
        <v>0.99391754899752205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71</v>
      </c>
      <c r="B342" t="s">
        <v>13</v>
      </c>
      <c r="C342" s="2">
        <v>0.99167518868163718</v>
      </c>
      <c r="D342" s="2">
        <v>0.95420331912578216</v>
      </c>
      <c r="E342" s="2">
        <v>0.9187433385778816</v>
      </c>
      <c r="F342" s="2" t="s">
        <v>70</v>
      </c>
      <c r="G342" s="2" t="s">
        <v>70</v>
      </c>
      <c r="H342" s="2">
        <v>0.82354459790886791</v>
      </c>
      <c r="I342" s="2">
        <v>0.99141730456970545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71</v>
      </c>
      <c r="B343" t="s">
        <v>15</v>
      </c>
      <c r="C343" s="2">
        <v>0.9949118544007568</v>
      </c>
      <c r="D343" s="2">
        <v>0.96567273106396279</v>
      </c>
      <c r="E343" s="2">
        <v>0.9515252722440436</v>
      </c>
      <c r="F343" s="2" t="s">
        <v>70</v>
      </c>
      <c r="G343" s="2" t="s">
        <v>70</v>
      </c>
      <c r="H343" s="2">
        <v>0.8542381717860712</v>
      </c>
      <c r="I343" s="2">
        <v>0.99022042843837321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71</v>
      </c>
      <c r="B344" t="s">
        <v>17</v>
      </c>
      <c r="C344" s="2">
        <v>0.99286589073593523</v>
      </c>
      <c r="D344" s="2">
        <v>0.9592858644180956</v>
      </c>
      <c r="E344" s="2">
        <v>0.9454633127059392</v>
      </c>
      <c r="F344" s="2" t="s">
        <v>70</v>
      </c>
      <c r="G344" s="2" t="s">
        <v>70</v>
      </c>
      <c r="H344" s="2">
        <v>0.81385692252936293</v>
      </c>
      <c r="I344" s="2">
        <v>0.98899082568807339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71</v>
      </c>
      <c r="B345" t="s">
        <v>21</v>
      </c>
      <c r="C345" s="2">
        <v>0.98905394839718519</v>
      </c>
      <c r="D345" s="2">
        <v>0.96450786681302603</v>
      </c>
      <c r="E345" s="2">
        <v>0.93252926109652123</v>
      </c>
      <c r="F345" s="2" t="s">
        <v>70</v>
      </c>
      <c r="G345" s="2" t="s">
        <v>70</v>
      </c>
      <c r="H345" s="2">
        <v>0.56648566738224526</v>
      </c>
      <c r="I345" s="2">
        <v>0.99435205522434877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71</v>
      </c>
      <c r="B346" t="s">
        <v>23</v>
      </c>
      <c r="C346" s="2">
        <v>0.98489790392260645</v>
      </c>
      <c r="D346" s="2">
        <v>0.98411296140877835</v>
      </c>
      <c r="E346" s="2">
        <v>0.8482241203732569</v>
      </c>
      <c r="F346" s="2">
        <v>0.1639766167873819</v>
      </c>
      <c r="G346" s="2">
        <v>0</v>
      </c>
      <c r="H346" s="2">
        <v>0.76700648748841516</v>
      </c>
      <c r="I346" s="2">
        <v>0.98858177809276315</v>
      </c>
      <c r="J346" s="2" t="s">
        <v>70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71</v>
      </c>
      <c r="B347" t="s">
        <v>27</v>
      </c>
      <c r="C347" s="2">
        <v>0.98168103927524697</v>
      </c>
      <c r="D347" s="2">
        <v>0.95390673463333064</v>
      </c>
      <c r="E347" s="2">
        <v>0.93101893228163102</v>
      </c>
      <c r="F347" s="2">
        <v>0</v>
      </c>
      <c r="G347" s="2" t="s">
        <v>70</v>
      </c>
      <c r="H347" s="2">
        <v>0.51134045361814473</v>
      </c>
      <c r="I347" s="2">
        <v>0.98673698906383323</v>
      </c>
      <c r="J347" s="2">
        <v>0.82902771254109908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130</v>
      </c>
      <c r="B348" t="s">
        <v>7</v>
      </c>
      <c r="C348" s="2">
        <v>0.98535855119030236</v>
      </c>
      <c r="D348" s="2">
        <v>0.95609640911467564</v>
      </c>
      <c r="E348" s="2">
        <v>0.87578888837403268</v>
      </c>
      <c r="F348" s="2">
        <v>0</v>
      </c>
      <c r="G348" s="2" t="s">
        <v>70</v>
      </c>
      <c r="H348" s="2">
        <v>0.5244804508629799</v>
      </c>
      <c r="I348" s="2">
        <v>0.9932916258385468</v>
      </c>
      <c r="J348" s="2" t="s">
        <v>70</v>
      </c>
      <c r="K348" s="2">
        <v>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130</v>
      </c>
      <c r="B349" t="s">
        <v>8</v>
      </c>
      <c r="C349" s="2">
        <v>0.98887304578092361</v>
      </c>
      <c r="D349" s="2">
        <v>0.96965610249494283</v>
      </c>
      <c r="E349" s="2">
        <v>0.69347269187416749</v>
      </c>
      <c r="F349" s="2">
        <v>0</v>
      </c>
      <c r="G349" s="2">
        <v>0.91385754645796402</v>
      </c>
      <c r="H349" s="2">
        <v>0.66420274551214364</v>
      </c>
      <c r="I349" s="2">
        <v>0.99058688712449861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130</v>
      </c>
      <c r="B350" t="s">
        <v>12</v>
      </c>
      <c r="C350" s="2">
        <v>0.98160305259569602</v>
      </c>
      <c r="D350" s="2">
        <v>0.93712557875838598</v>
      </c>
      <c r="E350" s="2">
        <v>0.74371401715427099</v>
      </c>
      <c r="F350" s="2">
        <v>0</v>
      </c>
      <c r="G350" s="2">
        <v>0.64822282659664254</v>
      </c>
      <c r="H350" s="2">
        <v>0.57090182823782454</v>
      </c>
      <c r="I350" s="2">
        <v>0.99146370115122562</v>
      </c>
      <c r="J350" s="2">
        <v>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130</v>
      </c>
      <c r="B351" t="s">
        <v>13</v>
      </c>
      <c r="C351" s="2">
        <v>0.99390143398714359</v>
      </c>
      <c r="D351" s="2">
        <v>0.95349682107175282</v>
      </c>
      <c r="E351" s="2">
        <v>0.81061126055096933</v>
      </c>
      <c r="F351" s="2">
        <v>0.61603176103601476</v>
      </c>
      <c r="G351" s="2">
        <v>0.93324283318693602</v>
      </c>
      <c r="H351" s="2">
        <v>0.66408739189804278</v>
      </c>
      <c r="I351" s="2">
        <v>0.99344435234722317</v>
      </c>
      <c r="J351" s="2" t="s">
        <v>70</v>
      </c>
      <c r="K351" s="2" t="s">
        <v>70</v>
      </c>
      <c r="L351" s="2" t="s">
        <v>70</v>
      </c>
      <c r="M351" s="2" t="s">
        <v>70</v>
      </c>
      <c r="N351" s="2">
        <v>0</v>
      </c>
    </row>
    <row r="352" spans="1:14" x14ac:dyDescent="0.3">
      <c r="A352" t="s">
        <v>130</v>
      </c>
      <c r="B352" t="s">
        <v>15</v>
      </c>
      <c r="C352" s="2">
        <v>0.99153111308922925</v>
      </c>
      <c r="D352" s="2">
        <v>0.95546898116185042</v>
      </c>
      <c r="E352" s="2">
        <v>0.88340052337506192</v>
      </c>
      <c r="F352" s="2">
        <v>0.66973278520041113</v>
      </c>
      <c r="G352" s="2">
        <v>0.87068641455529661</v>
      </c>
      <c r="H352" s="2">
        <v>0.24081787201817492</v>
      </c>
      <c r="I352" s="2">
        <v>0.99445851804939844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130</v>
      </c>
      <c r="B353" t="s">
        <v>17</v>
      </c>
      <c r="C353" s="2">
        <v>0.9941101783083004</v>
      </c>
      <c r="D353" s="2">
        <v>0.9705826351865956</v>
      </c>
      <c r="E353" s="2">
        <v>0.82199820254891554</v>
      </c>
      <c r="F353" s="2">
        <v>0.71051684522326497</v>
      </c>
      <c r="G353" s="2">
        <v>0.95098716001656758</v>
      </c>
      <c r="H353" s="2">
        <v>0.52853694619637159</v>
      </c>
      <c r="I353" s="2">
        <v>0.99382763087708603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130</v>
      </c>
      <c r="B354" t="s">
        <v>21</v>
      </c>
      <c r="C354" s="2">
        <v>0.99491102448253921</v>
      </c>
      <c r="D354" s="2">
        <v>0.87045342597153452</v>
      </c>
      <c r="E354" s="2">
        <v>0.93669293979540502</v>
      </c>
      <c r="F354" s="2">
        <v>0.81464837356031072</v>
      </c>
      <c r="G354" s="2">
        <v>0.36286418075256943</v>
      </c>
      <c r="H354" s="2">
        <v>0.33164300202839758</v>
      </c>
      <c r="I354" s="2">
        <v>0.98703607674642557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130</v>
      </c>
      <c r="B355" t="s">
        <v>196</v>
      </c>
      <c r="C355" s="2">
        <v>0.96805477811478924</v>
      </c>
      <c r="D355" s="2">
        <v>0.96579077838373839</v>
      </c>
      <c r="E355" s="2">
        <v>0.83877448518332498</v>
      </c>
      <c r="F355" s="2">
        <v>0.21252157981890568</v>
      </c>
      <c r="G355" s="2">
        <v>0.78247104890444052</v>
      </c>
      <c r="H355" s="2" t="s">
        <v>70</v>
      </c>
      <c r="I355" s="2">
        <v>0.99311854863934923</v>
      </c>
      <c r="J355" s="2">
        <v>0</v>
      </c>
      <c r="K355" s="2" t="s">
        <v>70</v>
      </c>
      <c r="L355" s="2" t="s">
        <v>70</v>
      </c>
      <c r="M355" s="2" t="s">
        <v>70</v>
      </c>
      <c r="N355" s="2">
        <v>0</v>
      </c>
    </row>
    <row r="356" spans="1:14" x14ac:dyDescent="0.3">
      <c r="A356" t="s">
        <v>130</v>
      </c>
      <c r="B356" t="s">
        <v>23</v>
      </c>
      <c r="C356" s="2">
        <v>0.9930539054950972</v>
      </c>
      <c r="D356" s="2">
        <v>0.96485017924379401</v>
      </c>
      <c r="E356" s="2">
        <v>0.80881891675857254</v>
      </c>
      <c r="F356" s="2">
        <v>0.28378656424676796</v>
      </c>
      <c r="G356" s="2">
        <v>0.79045996592844969</v>
      </c>
      <c r="H356" s="2" t="s">
        <v>70</v>
      </c>
      <c r="I356" s="2">
        <v>0.99320138993805718</v>
      </c>
      <c r="J356" s="2" t="s">
        <v>70</v>
      </c>
      <c r="K356" s="2">
        <v>0</v>
      </c>
      <c r="L356" s="2" t="s">
        <v>70</v>
      </c>
      <c r="M356" s="2" t="s">
        <v>70</v>
      </c>
      <c r="N356" s="2">
        <v>0</v>
      </c>
    </row>
    <row r="357" spans="1:14" x14ac:dyDescent="0.3">
      <c r="A357" t="s">
        <v>86</v>
      </c>
      <c r="B357" t="s">
        <v>6</v>
      </c>
      <c r="C357" s="2">
        <v>0.99276704351752043</v>
      </c>
      <c r="D357" s="2">
        <v>0.94741913859560922</v>
      </c>
      <c r="E357" s="2">
        <v>0.68063169953358971</v>
      </c>
      <c r="F357" s="2" t="s">
        <v>70</v>
      </c>
      <c r="G357" s="2" t="s">
        <v>70</v>
      </c>
      <c r="H357" s="2">
        <v>0.68428123600537394</v>
      </c>
      <c r="I357" s="2">
        <v>0.98752310536044363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86</v>
      </c>
      <c r="B358" t="s">
        <v>8</v>
      </c>
      <c r="C358" s="2">
        <v>0.99455712157671605</v>
      </c>
      <c r="D358" s="2">
        <v>0.90621136846033645</v>
      </c>
      <c r="E358" s="2">
        <v>0.85802124091671328</v>
      </c>
      <c r="F358" s="2" t="s">
        <v>70</v>
      </c>
      <c r="G358" s="2" t="s">
        <v>70</v>
      </c>
      <c r="H358" s="2">
        <v>0.8108368950778988</v>
      </c>
      <c r="I358" s="2">
        <v>0.98962753418198957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86</v>
      </c>
      <c r="B359" t="s">
        <v>12</v>
      </c>
      <c r="C359" s="2">
        <v>0.9957847533632288</v>
      </c>
      <c r="D359" s="2">
        <v>0.9586161231584176</v>
      </c>
      <c r="E359" s="2">
        <v>0.85748976930341325</v>
      </c>
      <c r="F359" s="2">
        <v>0</v>
      </c>
      <c r="G359" s="2">
        <v>0</v>
      </c>
      <c r="H359" s="2">
        <v>0.88079226163058499</v>
      </c>
      <c r="I359" s="2">
        <v>0.9935473717343406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86</v>
      </c>
      <c r="B360" t="s">
        <v>13</v>
      </c>
      <c r="C360" s="2">
        <v>0.99193984542647284</v>
      </c>
      <c r="D360" s="2">
        <v>0.98129451084008479</v>
      </c>
      <c r="E360" s="2">
        <v>0.81552273385461915</v>
      </c>
      <c r="F360" s="2" t="s">
        <v>70</v>
      </c>
      <c r="G360" s="2" t="s">
        <v>70</v>
      </c>
      <c r="H360" s="2">
        <v>0.61369423747995855</v>
      </c>
      <c r="I360" s="2">
        <v>0.98984146529167305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86</v>
      </c>
      <c r="B361" t="s">
        <v>15</v>
      </c>
      <c r="C361" s="2">
        <v>0.98915229057004905</v>
      </c>
      <c r="D361" s="2">
        <v>0.97779049029175225</v>
      </c>
      <c r="E361" s="2">
        <v>0.90544331214714358</v>
      </c>
      <c r="F361" s="2">
        <v>0.81924318953382458</v>
      </c>
      <c r="G361" s="2" t="s">
        <v>70</v>
      </c>
      <c r="H361" s="2">
        <v>0.89269975091013609</v>
      </c>
      <c r="I361" s="2">
        <v>0.98903165151989958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86</v>
      </c>
      <c r="B362" t="s">
        <v>17</v>
      </c>
      <c r="C362" s="2">
        <v>0.97474641692349118</v>
      </c>
      <c r="D362" s="2">
        <v>0.9472505250058334</v>
      </c>
      <c r="E362" s="2">
        <v>0.87543909864432357</v>
      </c>
      <c r="F362" s="2">
        <v>0.75507077192470451</v>
      </c>
      <c r="G362" s="2" t="s">
        <v>70</v>
      </c>
      <c r="H362" s="2">
        <v>0.90317052270779763</v>
      </c>
      <c r="I362" s="2">
        <v>0.99040729674477124</v>
      </c>
      <c r="J362" s="2">
        <v>0.13657490168037184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86</v>
      </c>
      <c r="B363" t="s">
        <v>21</v>
      </c>
      <c r="C363" s="2">
        <v>0.98783792169110796</v>
      </c>
      <c r="D363" s="2">
        <v>0.94130524011492678</v>
      </c>
      <c r="E363" s="2">
        <v>0.86042903399892068</v>
      </c>
      <c r="F363" s="2">
        <v>0.64742617224711574</v>
      </c>
      <c r="G363" s="2" t="s">
        <v>70</v>
      </c>
      <c r="H363" s="2">
        <v>0.86587583340548968</v>
      </c>
      <c r="I363" s="2">
        <v>0.99300479446671397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86</v>
      </c>
      <c r="B364" t="s">
        <v>233</v>
      </c>
      <c r="C364" s="2">
        <v>0.99384150871055077</v>
      </c>
      <c r="D364" s="2">
        <v>0.98252688172043001</v>
      </c>
      <c r="E364" s="2">
        <v>0.94943477966560619</v>
      </c>
      <c r="F364" s="2">
        <v>0.9170904710920772</v>
      </c>
      <c r="G364" s="2" t="s">
        <v>70</v>
      </c>
      <c r="H364" s="2">
        <v>0.88571891716647755</v>
      </c>
      <c r="I364" s="2">
        <v>0.99236760124610601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86</v>
      </c>
      <c r="B365" t="s">
        <v>23</v>
      </c>
      <c r="C365" s="2">
        <v>0.98320892786438097</v>
      </c>
      <c r="D365" s="2">
        <v>0.94557966223931722</v>
      </c>
      <c r="E365" s="2">
        <v>0.93976579045720676</v>
      </c>
      <c r="F365" s="2">
        <v>0.81427655481940586</v>
      </c>
      <c r="G365" s="2" t="s">
        <v>70</v>
      </c>
      <c r="H365" s="2">
        <v>0.88299861777380273</v>
      </c>
      <c r="I365" s="2">
        <v>0.99185242121445039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86</v>
      </c>
      <c r="B366" t="s">
        <v>25</v>
      </c>
      <c r="C366" s="2">
        <v>0.99538634436798845</v>
      </c>
      <c r="D366" s="2">
        <v>0.88866833867571515</v>
      </c>
      <c r="E366" s="2">
        <v>0.91344239358553525</v>
      </c>
      <c r="F366" s="2">
        <v>0</v>
      </c>
      <c r="G366" s="2" t="s">
        <v>70</v>
      </c>
      <c r="H366" s="2">
        <v>0.49799039309871579</v>
      </c>
      <c r="I366" s="2">
        <v>0.9819974953036944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86</v>
      </c>
      <c r="B367" t="s">
        <v>27</v>
      </c>
      <c r="C367" s="2">
        <v>0.99602931687705776</v>
      </c>
      <c r="D367" s="2">
        <v>0.94788667887987443</v>
      </c>
      <c r="E367" s="2">
        <v>0.96738255972576881</v>
      </c>
      <c r="F367" s="2">
        <v>0</v>
      </c>
      <c r="G367" s="2" t="s">
        <v>70</v>
      </c>
      <c r="H367" s="2">
        <v>0.76106674702425792</v>
      </c>
      <c r="I367" s="2">
        <v>0.9846060514142716</v>
      </c>
      <c r="J367" s="2">
        <v>0.97499999999999998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134</v>
      </c>
      <c r="B368" t="s">
        <v>7</v>
      </c>
      <c r="C368" s="2">
        <v>0.98680936771849437</v>
      </c>
      <c r="D368" s="2">
        <v>0.94265385983635719</v>
      </c>
      <c r="E368" s="2">
        <v>0.86578154635724647</v>
      </c>
      <c r="F368" s="2">
        <v>0.73142903712155172</v>
      </c>
      <c r="G368" s="2" t="s">
        <v>70</v>
      </c>
      <c r="H368" s="2">
        <v>0</v>
      </c>
      <c r="I368" s="2">
        <v>0.9833583090149064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134</v>
      </c>
      <c r="B369" t="s">
        <v>62</v>
      </c>
      <c r="C369" s="2">
        <v>0.98301016863512924</v>
      </c>
      <c r="D369" s="2">
        <v>0.94634374933435561</v>
      </c>
      <c r="E369" s="2">
        <v>0.94059338719532881</v>
      </c>
      <c r="F369" s="2">
        <v>0.90369594208420656</v>
      </c>
      <c r="G369" s="2" t="s">
        <v>70</v>
      </c>
      <c r="H369" s="2">
        <v>0.80411499436302147</v>
      </c>
      <c r="I369" s="2">
        <v>0.99345310596833125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134</v>
      </c>
      <c r="B370" t="s">
        <v>8</v>
      </c>
      <c r="C370" s="2">
        <v>0.99388097360508865</v>
      </c>
      <c r="D370" s="2">
        <v>0.95996016762789915</v>
      </c>
      <c r="E370" s="2">
        <v>0.89392565729827744</v>
      </c>
      <c r="F370" s="2">
        <v>0.86183766392324157</v>
      </c>
      <c r="G370" s="2">
        <v>0.75362318840579712</v>
      </c>
      <c r="H370" s="2">
        <v>0.78372748437691464</v>
      </c>
      <c r="I370" s="2">
        <v>0.99227918468190235</v>
      </c>
      <c r="J370" s="2" t="s">
        <v>70</v>
      </c>
      <c r="K370" s="2">
        <v>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134</v>
      </c>
      <c r="B371" t="s">
        <v>12</v>
      </c>
      <c r="C371" s="2">
        <v>0.99629134077459802</v>
      </c>
      <c r="D371" s="2">
        <v>0.97943008114738639</v>
      </c>
      <c r="E371" s="2">
        <v>0.89399537716589905</v>
      </c>
      <c r="F371" s="2">
        <v>0.38571164168054783</v>
      </c>
      <c r="G371" s="2" t="s">
        <v>70</v>
      </c>
      <c r="H371" s="2">
        <v>0.89367357788410418</v>
      </c>
      <c r="I371" s="2">
        <v>0.991350015446401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134</v>
      </c>
      <c r="B372" t="s">
        <v>13</v>
      </c>
      <c r="C372" s="2">
        <v>0.99532258427218956</v>
      </c>
      <c r="D372" s="2">
        <v>0.81489515545914681</v>
      </c>
      <c r="E372" s="2">
        <v>0.91537192207959195</v>
      </c>
      <c r="F372" s="2">
        <v>0.57417893544733867</v>
      </c>
      <c r="G372" s="2" t="s">
        <v>70</v>
      </c>
      <c r="H372" s="2">
        <v>0.82602564963405622</v>
      </c>
      <c r="I372" s="2">
        <v>0.98942563712438203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134</v>
      </c>
      <c r="B373" t="s">
        <v>15</v>
      </c>
      <c r="C373" s="2">
        <v>0.99482740040949758</v>
      </c>
      <c r="D373" s="2">
        <v>0.87018347032913679</v>
      </c>
      <c r="E373" s="2">
        <v>0.93330533137319616</v>
      </c>
      <c r="F373" s="2">
        <v>0.8530584426648492</v>
      </c>
      <c r="G373" s="2">
        <v>0</v>
      </c>
      <c r="H373" s="2">
        <v>0.76450405489706796</v>
      </c>
      <c r="I373" s="2">
        <v>0.99219116039356559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134</v>
      </c>
      <c r="B374" t="s">
        <v>17</v>
      </c>
      <c r="C374" s="2">
        <v>0.99540877468756317</v>
      </c>
      <c r="D374" s="2">
        <v>0.96785028790786964</v>
      </c>
      <c r="E374" s="2">
        <v>0.91916340540193764</v>
      </c>
      <c r="F374" s="2" t="s">
        <v>70</v>
      </c>
      <c r="G374" s="2" t="s">
        <v>70</v>
      </c>
      <c r="H374" s="2">
        <v>0.73144434948392612</v>
      </c>
      <c r="I374" s="2">
        <v>0.99064254522769801</v>
      </c>
      <c r="J374" s="2">
        <v>0.20725388601036268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134</v>
      </c>
      <c r="B375" t="s">
        <v>133</v>
      </c>
      <c r="C375" s="2">
        <v>0.99468366133932118</v>
      </c>
      <c r="D375" s="2">
        <v>0.91679101826192</v>
      </c>
      <c r="E375" s="2">
        <v>0.95068852235782741</v>
      </c>
      <c r="F375" s="2">
        <v>0.84350619550252415</v>
      </c>
      <c r="G375" s="2" t="s">
        <v>70</v>
      </c>
      <c r="H375" s="2">
        <v>0.77042962554306604</v>
      </c>
      <c r="I375" s="2">
        <v>0.99088943792464479</v>
      </c>
      <c r="J375" s="2" t="s">
        <v>70</v>
      </c>
      <c r="K375" s="2" t="s">
        <v>70</v>
      </c>
      <c r="L375" s="2">
        <v>0.13559322033898305</v>
      </c>
      <c r="M375" s="2" t="s">
        <v>70</v>
      </c>
      <c r="N375" s="2" t="s">
        <v>70</v>
      </c>
    </row>
    <row r="376" spans="1:14" x14ac:dyDescent="0.3">
      <c r="A376" t="s">
        <v>134</v>
      </c>
      <c r="B376" t="s">
        <v>208</v>
      </c>
      <c r="C376" s="2">
        <v>0.99409606404269524</v>
      </c>
      <c r="D376" s="2">
        <v>0.86461053848760938</v>
      </c>
      <c r="E376" s="2">
        <v>0.96482788112037643</v>
      </c>
      <c r="F376" s="2">
        <v>0.84996212903670043</v>
      </c>
      <c r="G376" s="2" t="s">
        <v>70</v>
      </c>
      <c r="H376" s="2">
        <v>0.79230533415082771</v>
      </c>
      <c r="I376" s="2">
        <v>0.99618378873454438</v>
      </c>
      <c r="J376" s="2" t="s">
        <v>70</v>
      </c>
      <c r="K376" s="2" t="s">
        <v>70</v>
      </c>
      <c r="L376" s="2">
        <v>0.60919540229885061</v>
      </c>
      <c r="M376" s="2" t="s">
        <v>70</v>
      </c>
      <c r="N376" s="2" t="s">
        <v>70</v>
      </c>
    </row>
    <row r="377" spans="1:14" x14ac:dyDescent="0.3">
      <c r="A377" t="s">
        <v>134</v>
      </c>
      <c r="B377" t="s">
        <v>225</v>
      </c>
      <c r="C377" s="2">
        <v>0.99654752572677086</v>
      </c>
      <c r="D377" s="2">
        <v>0.88024696307581285</v>
      </c>
      <c r="E377" s="2">
        <v>0.96339999489183459</v>
      </c>
      <c r="F377" s="2">
        <v>0.76184549234816556</v>
      </c>
      <c r="G377" s="2">
        <v>0</v>
      </c>
      <c r="H377" s="2">
        <v>0.78073600757306827</v>
      </c>
      <c r="I377" s="2">
        <v>0.99354938991217845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134</v>
      </c>
      <c r="B378" t="s">
        <v>21</v>
      </c>
      <c r="C378" s="2">
        <v>0.99522149425978235</v>
      </c>
      <c r="D378" s="2">
        <v>0.86413382713994424</v>
      </c>
      <c r="E378" s="2">
        <v>0.92919373892498525</v>
      </c>
      <c r="F378" s="2">
        <v>0.62452094051030627</v>
      </c>
      <c r="G378" s="2" t="s">
        <v>70</v>
      </c>
      <c r="H378" s="2">
        <v>0.55511564909356115</v>
      </c>
      <c r="I378" s="2">
        <v>0.9914913366336634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134</v>
      </c>
      <c r="B379" t="s">
        <v>23</v>
      </c>
      <c r="C379" s="2">
        <v>0.99098342900465719</v>
      </c>
      <c r="D379" s="2">
        <v>0.9673459265076676</v>
      </c>
      <c r="E379" s="2">
        <v>0.88682796029569133</v>
      </c>
      <c r="F379" s="2">
        <v>0</v>
      </c>
      <c r="G379" s="2">
        <v>0</v>
      </c>
      <c r="H379" s="2">
        <v>0.78090403413079867</v>
      </c>
      <c r="I379" s="2">
        <v>0.98906107566089319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134</v>
      </c>
      <c r="B380" t="s">
        <v>25</v>
      </c>
      <c r="C380" s="2">
        <v>0.99822481705753563</v>
      </c>
      <c r="D380" s="2">
        <v>0.95123504226589084</v>
      </c>
      <c r="E380" s="2">
        <v>0.96350234929966361</v>
      </c>
      <c r="F380" s="2">
        <v>0.68957345971563977</v>
      </c>
      <c r="G380" s="2">
        <v>0</v>
      </c>
      <c r="H380" s="2">
        <v>0.8988172149885697</v>
      </c>
      <c r="I380" s="2">
        <v>0.99605964614077103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111</v>
      </c>
      <c r="B381" t="s">
        <v>52</v>
      </c>
      <c r="C381" s="2">
        <v>0.98948203180433236</v>
      </c>
      <c r="D381" s="2">
        <v>0.96490491157428204</v>
      </c>
      <c r="E381" s="2">
        <v>0.84727407257928899</v>
      </c>
      <c r="F381" s="2">
        <v>0.90481923106321183</v>
      </c>
      <c r="G381" s="2" t="s">
        <v>70</v>
      </c>
      <c r="H381" s="2">
        <v>0</v>
      </c>
      <c r="I381" s="2">
        <v>0.994502977553825</v>
      </c>
      <c r="J381" s="2" t="s">
        <v>70</v>
      </c>
      <c r="K381" s="2">
        <v>0.51431980906921237</v>
      </c>
      <c r="L381" s="2">
        <v>0.2857142857142857</v>
      </c>
      <c r="M381" s="2" t="s">
        <v>70</v>
      </c>
      <c r="N381" s="2">
        <v>0.64840744729958455</v>
      </c>
    </row>
    <row r="382" spans="1:14" x14ac:dyDescent="0.3">
      <c r="A382" t="s">
        <v>111</v>
      </c>
      <c r="B382" t="s">
        <v>181</v>
      </c>
      <c r="C382" s="2">
        <v>0.9928128253824644</v>
      </c>
      <c r="D382" s="2">
        <v>0.96847166986738442</v>
      </c>
      <c r="E382" s="2">
        <v>0.91780987125757518</v>
      </c>
      <c r="F382" s="2">
        <v>0.91422296734217678</v>
      </c>
      <c r="G382" s="2" t="s">
        <v>70</v>
      </c>
      <c r="H382" s="2">
        <v>0.54698719950046826</v>
      </c>
      <c r="I382" s="2">
        <v>0.99206529131716159</v>
      </c>
      <c r="J382" s="2">
        <v>0</v>
      </c>
      <c r="K382" s="2">
        <v>0.60389610389610393</v>
      </c>
      <c r="L382" s="2" t="s">
        <v>70</v>
      </c>
      <c r="M382" s="2" t="s">
        <v>70</v>
      </c>
      <c r="N382" s="2">
        <v>0.85994123408423118</v>
      </c>
    </row>
    <row r="383" spans="1:14" x14ac:dyDescent="0.3">
      <c r="A383" t="s">
        <v>111</v>
      </c>
      <c r="B383" t="s">
        <v>120</v>
      </c>
      <c r="C383" s="2">
        <v>0.98921596165675241</v>
      </c>
      <c r="D383" s="2">
        <v>0.98137474974215844</v>
      </c>
      <c r="E383" s="2">
        <v>0.90532254108413035</v>
      </c>
      <c r="F383" s="2">
        <v>0.89383432891933667</v>
      </c>
      <c r="G383" s="2">
        <v>0</v>
      </c>
      <c r="H383" s="2">
        <v>0.85162907268170429</v>
      </c>
      <c r="I383" s="2">
        <v>0.99259483149463501</v>
      </c>
      <c r="J383" s="2" t="s">
        <v>70</v>
      </c>
      <c r="K383" s="2" t="s">
        <v>70</v>
      </c>
      <c r="L383" s="2">
        <v>0</v>
      </c>
      <c r="M383" s="2" t="s">
        <v>70</v>
      </c>
      <c r="N383" s="2">
        <v>0.4167088607594937</v>
      </c>
    </row>
    <row r="384" spans="1:14" x14ac:dyDescent="0.3">
      <c r="A384" t="s">
        <v>111</v>
      </c>
      <c r="B384" t="s">
        <v>192</v>
      </c>
      <c r="C384" s="2">
        <v>0.98386883747827003</v>
      </c>
      <c r="D384" s="2">
        <v>0.98426318523856604</v>
      </c>
      <c r="E384" s="2">
        <v>0.91910182315282285</v>
      </c>
      <c r="F384" s="2">
        <v>0.87128950270944228</v>
      </c>
      <c r="G384" s="2" t="s">
        <v>70</v>
      </c>
      <c r="H384" s="2">
        <v>0.89997663005375084</v>
      </c>
      <c r="I384" s="2">
        <v>0.99416167664670663</v>
      </c>
      <c r="J384" s="2" t="s">
        <v>70</v>
      </c>
      <c r="K384" s="2">
        <v>0.33378016085790885</v>
      </c>
      <c r="L384" s="2">
        <v>0</v>
      </c>
      <c r="M384" s="2" t="s">
        <v>70</v>
      </c>
      <c r="N384" s="2">
        <v>0.81068019813942249</v>
      </c>
    </row>
    <row r="385" spans="1:14" x14ac:dyDescent="0.3">
      <c r="A385" t="s">
        <v>111</v>
      </c>
      <c r="B385" t="s">
        <v>229</v>
      </c>
      <c r="C385" s="2">
        <v>0.9857505536649922</v>
      </c>
      <c r="D385" s="2">
        <v>0.98464043035107585</v>
      </c>
      <c r="E385" s="2">
        <v>0.91044112415510481</v>
      </c>
      <c r="F385" s="2">
        <v>0.76528414491811958</v>
      </c>
      <c r="G385" s="2" t="s">
        <v>70</v>
      </c>
      <c r="H385" s="2">
        <v>0.80593414545893138</v>
      </c>
      <c r="I385" s="2">
        <v>0.99233117414935601</v>
      </c>
      <c r="J385" s="2" t="s">
        <v>70</v>
      </c>
      <c r="K385" s="2">
        <v>0</v>
      </c>
      <c r="L385" s="2" t="s">
        <v>70</v>
      </c>
      <c r="M385" s="2" t="s">
        <v>70</v>
      </c>
      <c r="N385" s="2">
        <v>0.7513002865937799</v>
      </c>
    </row>
    <row r="386" spans="1:14" x14ac:dyDescent="0.3">
      <c r="A386" t="s">
        <v>111</v>
      </c>
      <c r="B386" t="s">
        <v>7</v>
      </c>
      <c r="C386" s="2">
        <v>0.97936707971927695</v>
      </c>
      <c r="D386" s="2">
        <v>0.94075833747675075</v>
      </c>
      <c r="E386" s="2">
        <v>0.75662217081907701</v>
      </c>
      <c r="F386" s="2">
        <v>0.61304220041433399</v>
      </c>
      <c r="G386" s="2" t="s">
        <v>70</v>
      </c>
      <c r="H386" s="2">
        <v>0</v>
      </c>
      <c r="I386" s="2">
        <v>0.9950768312695808</v>
      </c>
      <c r="J386" s="2" t="s">
        <v>70</v>
      </c>
      <c r="K386" s="2" t="s">
        <v>70</v>
      </c>
      <c r="L386" s="2">
        <v>0.60606060606060608</v>
      </c>
      <c r="M386" s="2" t="s">
        <v>70</v>
      </c>
      <c r="N386" s="2">
        <v>0.64861869706324704</v>
      </c>
    </row>
    <row r="387" spans="1:14" x14ac:dyDescent="0.3">
      <c r="A387" t="s">
        <v>111</v>
      </c>
      <c r="B387" t="s">
        <v>249</v>
      </c>
      <c r="C387" s="2">
        <v>0.99123021347457196</v>
      </c>
      <c r="D387" s="2">
        <v>0.97950281924890958</v>
      </c>
      <c r="E387" s="2">
        <v>0.72606086482127186</v>
      </c>
      <c r="F387" s="2">
        <v>0.56704747176633308</v>
      </c>
      <c r="G387" s="2" t="s">
        <v>70</v>
      </c>
      <c r="H387" s="2">
        <v>0</v>
      </c>
      <c r="I387" s="2">
        <v>0.99465893483900503</v>
      </c>
      <c r="J387" s="2" t="s">
        <v>70</v>
      </c>
      <c r="K387" s="2">
        <v>0</v>
      </c>
      <c r="L387" s="2" t="s">
        <v>70</v>
      </c>
      <c r="M387" s="2" t="s">
        <v>70</v>
      </c>
      <c r="N387" s="2">
        <v>0.87262264018527613</v>
      </c>
    </row>
    <row r="388" spans="1:14" x14ac:dyDescent="0.3">
      <c r="A388" t="s">
        <v>111</v>
      </c>
      <c r="B388" t="s">
        <v>141</v>
      </c>
      <c r="C388" s="2">
        <v>0.99459192961165044</v>
      </c>
      <c r="D388" s="2">
        <v>0.86019513400024705</v>
      </c>
      <c r="E388" s="2">
        <v>0.90277560960379644</v>
      </c>
      <c r="F388" s="2">
        <v>0.67516110996674805</v>
      </c>
      <c r="G388" s="2">
        <v>0.6499784203711696</v>
      </c>
      <c r="H388" s="2">
        <v>0.42717872968980802</v>
      </c>
      <c r="I388" s="2">
        <v>0.99499268161158616</v>
      </c>
      <c r="J388" s="2" t="s">
        <v>70</v>
      </c>
      <c r="K388" s="2" t="s">
        <v>70</v>
      </c>
      <c r="L388" s="2" t="s">
        <v>70</v>
      </c>
      <c r="M388" s="2" t="s">
        <v>70</v>
      </c>
      <c r="N388" s="2">
        <v>0.7909716706380725</v>
      </c>
    </row>
    <row r="389" spans="1:14" x14ac:dyDescent="0.3">
      <c r="A389" t="s">
        <v>111</v>
      </c>
      <c r="B389" t="s">
        <v>8</v>
      </c>
      <c r="C389" s="2">
        <v>0.9952957019617058</v>
      </c>
      <c r="D389" s="2">
        <v>0.96244813278008301</v>
      </c>
      <c r="E389" s="2">
        <v>0.89130819390385685</v>
      </c>
      <c r="F389" s="2">
        <v>0.7145912938552389</v>
      </c>
      <c r="G389" s="2">
        <v>0.58240190249702739</v>
      </c>
      <c r="H389" s="2">
        <v>0.63006126491316961</v>
      </c>
      <c r="I389" s="2">
        <v>0.99510778168475755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111</v>
      </c>
      <c r="B390" t="s">
        <v>12</v>
      </c>
      <c r="C390" s="2">
        <v>0.99340086016708762</v>
      </c>
      <c r="D390" s="2">
        <v>0.9520587732786604</v>
      </c>
      <c r="E390" s="2">
        <v>0.88096628414745604</v>
      </c>
      <c r="F390" s="2">
        <v>1.0222905457340508E-2</v>
      </c>
      <c r="G390" s="2">
        <v>0.83176533941524911</v>
      </c>
      <c r="H390" s="2">
        <v>0.89231338223509826</v>
      </c>
      <c r="I390" s="2">
        <v>0.99471547828750861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111</v>
      </c>
      <c r="B391" t="s">
        <v>13</v>
      </c>
      <c r="C391" s="2">
        <v>0.99714014852267341</v>
      </c>
      <c r="D391" s="2">
        <v>0.92140334353661402</v>
      </c>
      <c r="E391" s="2">
        <v>0.75148598010078826</v>
      </c>
      <c r="F391" s="2">
        <v>0</v>
      </c>
      <c r="G391" s="2">
        <v>0.86619718309859151</v>
      </c>
      <c r="H391" s="2" t="s">
        <v>70</v>
      </c>
      <c r="I391" s="2">
        <v>0.99561099561099564</v>
      </c>
      <c r="J391" s="2">
        <v>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111</v>
      </c>
      <c r="B392" t="s">
        <v>15</v>
      </c>
      <c r="C392" s="2">
        <v>0.99484796687290844</v>
      </c>
      <c r="D392" s="2">
        <v>0.98021633693894883</v>
      </c>
      <c r="E392" s="2">
        <v>0.89389278237917535</v>
      </c>
      <c r="F392" s="2">
        <v>0</v>
      </c>
      <c r="G392" s="2" t="s">
        <v>70</v>
      </c>
      <c r="H392" s="2">
        <v>0.77757352941176472</v>
      </c>
      <c r="I392" s="2">
        <v>0.99538954442447436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111</v>
      </c>
      <c r="B393" t="s">
        <v>17</v>
      </c>
      <c r="C393" s="2">
        <v>0.99536989784083196</v>
      </c>
      <c r="D393" s="2">
        <v>0.96858551720316921</v>
      </c>
      <c r="E393" s="2">
        <v>0.87260031309219743</v>
      </c>
      <c r="F393" s="2">
        <v>0.7604450058297707</v>
      </c>
      <c r="G393" s="2" t="s">
        <v>70</v>
      </c>
      <c r="H393" s="2">
        <v>0.81522784079984623</v>
      </c>
      <c r="I393" s="2">
        <v>0.98946226561289319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121</v>
      </c>
      <c r="B394" t="s">
        <v>6</v>
      </c>
      <c r="C394" s="2">
        <v>0.98804933163947883</v>
      </c>
      <c r="D394" s="2">
        <v>0.93748688502699296</v>
      </c>
      <c r="E394" s="2">
        <v>0.86381818543652611</v>
      </c>
      <c r="F394" s="2">
        <v>0.7465258680746526</v>
      </c>
      <c r="G394" s="2" t="s">
        <v>70</v>
      </c>
      <c r="H394" s="2">
        <v>0.53270923882759391</v>
      </c>
      <c r="I394" s="2">
        <v>0.98386619301361755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121</v>
      </c>
      <c r="B395" t="s">
        <v>7</v>
      </c>
      <c r="C395" s="2">
        <v>0.98384971679276279</v>
      </c>
      <c r="D395" s="2">
        <v>0.96574891617677106</v>
      </c>
      <c r="E395" s="2">
        <v>0.92983451303425657</v>
      </c>
      <c r="F395" s="2">
        <v>0.78077505953669624</v>
      </c>
      <c r="G395" s="2" t="s">
        <v>70</v>
      </c>
      <c r="H395" s="2">
        <v>0.73312430837329401</v>
      </c>
      <c r="I395" s="2">
        <v>0.99412119384986442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121</v>
      </c>
      <c r="B396" t="s">
        <v>8</v>
      </c>
      <c r="C396" s="2">
        <v>0.99392225551850755</v>
      </c>
      <c r="D396" s="2">
        <v>0.97613414841872159</v>
      </c>
      <c r="E396" s="2">
        <v>0.97652990894910596</v>
      </c>
      <c r="F396" s="2" t="s">
        <v>70</v>
      </c>
      <c r="G396" s="2" t="s">
        <v>70</v>
      </c>
      <c r="H396" s="2">
        <v>0.93142599909968482</v>
      </c>
      <c r="I396" s="2">
        <v>0.99523443504996156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121</v>
      </c>
      <c r="B397" t="s">
        <v>12</v>
      </c>
      <c r="C397" s="2">
        <v>0.99754469906824483</v>
      </c>
      <c r="D397" s="2">
        <v>0.95663072527877602</v>
      </c>
      <c r="E397" s="2">
        <v>0.91086048608172498</v>
      </c>
      <c r="F397" s="2">
        <v>0.70751089464239936</v>
      </c>
      <c r="G397" s="2">
        <v>0.94921985815602838</v>
      </c>
      <c r="H397" s="2">
        <v>0.76635772582653205</v>
      </c>
      <c r="I397" s="2">
        <v>0.99382618331486461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121</v>
      </c>
      <c r="B398" t="s">
        <v>13</v>
      </c>
      <c r="C398" s="2">
        <v>0.99552182861952643</v>
      </c>
      <c r="D398" s="2">
        <v>0.94701287734853279</v>
      </c>
      <c r="E398" s="2">
        <v>0.90558858501783601</v>
      </c>
      <c r="F398" s="2">
        <v>0.64547075825594979</v>
      </c>
      <c r="G398" s="2" t="s">
        <v>70</v>
      </c>
      <c r="H398" s="2">
        <v>0.83756440281030442</v>
      </c>
      <c r="I398" s="2">
        <v>0.9901204075331892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121</v>
      </c>
      <c r="B399" t="s">
        <v>15</v>
      </c>
      <c r="C399" s="2">
        <v>0.99395217172015504</v>
      </c>
      <c r="D399" s="2">
        <v>0.95343133567054361</v>
      </c>
      <c r="E399" s="2">
        <v>0.94579778062690656</v>
      </c>
      <c r="F399" s="2">
        <v>0.82868922660186828</v>
      </c>
      <c r="G399" s="2" t="s">
        <v>70</v>
      </c>
      <c r="H399" s="2">
        <v>0.88347669211687763</v>
      </c>
      <c r="I399" s="2">
        <v>0.99214191239399363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121</v>
      </c>
      <c r="B400" t="s">
        <v>17</v>
      </c>
      <c r="C400" s="2">
        <v>0.99592475897590704</v>
      </c>
      <c r="D400" s="2">
        <v>0.98225399078858322</v>
      </c>
      <c r="E400" s="2">
        <v>0.8818967543149594</v>
      </c>
      <c r="F400" s="2">
        <v>0</v>
      </c>
      <c r="G400" s="2" t="s">
        <v>70</v>
      </c>
      <c r="H400" s="2">
        <v>0.6704959545426471</v>
      </c>
      <c r="I400" s="2">
        <v>0.98766567072703604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121</v>
      </c>
      <c r="B401" t="s">
        <v>21</v>
      </c>
      <c r="C401" s="2">
        <v>0.99656626398847115</v>
      </c>
      <c r="D401" s="2">
        <v>0.96701869080546476</v>
      </c>
      <c r="E401" s="2">
        <v>0.92704052078448684</v>
      </c>
      <c r="F401" s="2">
        <v>0.89967305250074303</v>
      </c>
      <c r="G401" s="2" t="s">
        <v>70</v>
      </c>
      <c r="H401" s="2">
        <v>0.72014618547281861</v>
      </c>
      <c r="I401" s="2">
        <v>0.99497181167149162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121</v>
      </c>
      <c r="B402" t="s">
        <v>23</v>
      </c>
      <c r="C402" s="2">
        <v>0.99672669549510096</v>
      </c>
      <c r="D402" s="2">
        <v>0.96700801854893237</v>
      </c>
      <c r="E402" s="2">
        <v>0.86440719804497546</v>
      </c>
      <c r="F402" s="2">
        <v>0.793963234026548</v>
      </c>
      <c r="G402" s="2">
        <v>0</v>
      </c>
      <c r="H402" s="2">
        <v>0.40636954007650566</v>
      </c>
      <c r="I402" s="2">
        <v>0.99587259559224361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121</v>
      </c>
      <c r="B403" t="s">
        <v>25</v>
      </c>
      <c r="C403" s="2">
        <v>0.99569712058887205</v>
      </c>
      <c r="D403" s="2">
        <v>0.91614945850189722</v>
      </c>
      <c r="E403" s="2">
        <v>0.81088952424925853</v>
      </c>
      <c r="F403" s="2">
        <v>0.45307606465315525</v>
      </c>
      <c r="G403" s="2">
        <v>0.88694316436251919</v>
      </c>
      <c r="H403" s="2" t="s">
        <v>70</v>
      </c>
      <c r="I403" s="2">
        <v>0.99401011279657725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121</v>
      </c>
      <c r="B404" t="s">
        <v>27</v>
      </c>
      <c r="C404" s="2">
        <v>0.99712766939420439</v>
      </c>
      <c r="D404" s="2">
        <v>0.93500873328293244</v>
      </c>
      <c r="E404" s="2">
        <v>0.91472470665463201</v>
      </c>
      <c r="F404" s="2">
        <v>0</v>
      </c>
      <c r="G404" s="2" t="s">
        <v>70</v>
      </c>
      <c r="H404" s="2">
        <v>0.81570788839131936</v>
      </c>
      <c r="I404" s="2">
        <v>0.99455507156191658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121</v>
      </c>
      <c r="B405" t="s">
        <v>29</v>
      </c>
      <c r="C405" s="2">
        <v>0.99695628586928597</v>
      </c>
      <c r="D405" s="2">
        <v>0.93476062452211239</v>
      </c>
      <c r="E405" s="2">
        <v>0.95718356968548957</v>
      </c>
      <c r="F405" s="2">
        <v>0.70951395251507232</v>
      </c>
      <c r="G405" s="2">
        <v>0.77904957021333454</v>
      </c>
      <c r="H405" s="2">
        <v>0.91131199609088676</v>
      </c>
      <c r="I405" s="2">
        <v>0.99648640391078525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121</v>
      </c>
      <c r="B406" t="s">
        <v>33</v>
      </c>
      <c r="C406" s="2">
        <v>0.99414360273298541</v>
      </c>
      <c r="D406" s="2">
        <v>0.68105039689865243</v>
      </c>
      <c r="E406" s="2">
        <v>0.90882909431877157</v>
      </c>
      <c r="F406" s="2">
        <v>0.67903302347653738</v>
      </c>
      <c r="G406" s="2">
        <v>0.84307280253226202</v>
      </c>
      <c r="H406" s="2">
        <v>0.89243437982501284</v>
      </c>
      <c r="I406" s="2">
        <v>0.99398108340498725</v>
      </c>
      <c r="J406" s="2">
        <v>0</v>
      </c>
      <c r="K406" s="2" t="s">
        <v>70</v>
      </c>
      <c r="L406" s="2" t="s">
        <v>70</v>
      </c>
      <c r="M406" s="2" t="s">
        <v>70</v>
      </c>
      <c r="N406" s="2">
        <v>0</v>
      </c>
    </row>
    <row r="407" spans="1:14" x14ac:dyDescent="0.3">
      <c r="A407" t="s">
        <v>80</v>
      </c>
      <c r="B407" t="s">
        <v>6</v>
      </c>
      <c r="C407" s="2">
        <v>0.99392750165377097</v>
      </c>
      <c r="D407" s="2">
        <v>0.98922716627634677</v>
      </c>
      <c r="E407" s="2">
        <v>0.91067342268715279</v>
      </c>
      <c r="F407" s="2" t="s">
        <v>70</v>
      </c>
      <c r="G407" s="2" t="s">
        <v>70</v>
      </c>
      <c r="H407" s="2">
        <v>0.75055230045144561</v>
      </c>
      <c r="I407" s="2">
        <v>0.9893331286931164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80</v>
      </c>
      <c r="B408" t="s">
        <v>7</v>
      </c>
      <c r="C408" s="2">
        <v>0.98738841165571845</v>
      </c>
      <c r="D408" s="2">
        <v>0.95353717026378881</v>
      </c>
      <c r="E408" s="2">
        <v>0.9101208937274512</v>
      </c>
      <c r="F408" s="2">
        <v>0.73233270794246408</v>
      </c>
      <c r="G408" s="2" t="s">
        <v>70</v>
      </c>
      <c r="H408" s="2">
        <v>0.88225680380871174</v>
      </c>
      <c r="I408" s="2">
        <v>0.990960625095756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80</v>
      </c>
      <c r="B409" t="s">
        <v>8</v>
      </c>
      <c r="C409" s="2">
        <v>0.99263782948730317</v>
      </c>
      <c r="D409" s="2">
        <v>0.98540097767208357</v>
      </c>
      <c r="E409" s="2">
        <v>0.96343893205817877</v>
      </c>
      <c r="F409" s="2" t="s">
        <v>70</v>
      </c>
      <c r="G409" s="2" t="s">
        <v>70</v>
      </c>
      <c r="H409" s="2">
        <v>0.86214180749448932</v>
      </c>
      <c r="I409" s="2">
        <v>0.99039126758398044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80</v>
      </c>
      <c r="B410" t="s">
        <v>12</v>
      </c>
      <c r="C410" s="2">
        <v>0.98393940346355724</v>
      </c>
      <c r="D410" s="2">
        <v>0.97798911217151685</v>
      </c>
      <c r="E410" s="2">
        <v>0.9053079201154226</v>
      </c>
      <c r="F410" s="2" t="s">
        <v>70</v>
      </c>
      <c r="G410" s="2" t="s">
        <v>70</v>
      </c>
      <c r="H410" s="2">
        <v>0.78826666666666667</v>
      </c>
      <c r="I410" s="2">
        <v>0.99544096840119478</v>
      </c>
      <c r="J410" s="2">
        <v>0.96199425737405375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80</v>
      </c>
      <c r="B411" t="s">
        <v>13</v>
      </c>
      <c r="C411" s="2">
        <v>0.9958705274350288</v>
      </c>
      <c r="D411" s="2">
        <v>0.96495947333026577</v>
      </c>
      <c r="E411" s="2">
        <v>0.79788201663201663</v>
      </c>
      <c r="F411" s="2">
        <v>0</v>
      </c>
      <c r="G411" s="2" t="s">
        <v>70</v>
      </c>
      <c r="H411" s="2">
        <v>0.89073870477985451</v>
      </c>
      <c r="I411" s="2">
        <v>0.98880222410996998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80</v>
      </c>
      <c r="B412" t="s">
        <v>15</v>
      </c>
      <c r="C412" s="2">
        <v>0.99719205210760797</v>
      </c>
      <c r="D412" s="2">
        <v>0.98436960100815041</v>
      </c>
      <c r="E412" s="2">
        <v>0.90111826911389326</v>
      </c>
      <c r="F412" s="2" t="s">
        <v>70</v>
      </c>
      <c r="G412" s="2" t="s">
        <v>70</v>
      </c>
      <c r="H412" s="2">
        <v>0.86711162905675032</v>
      </c>
      <c r="I412" s="2">
        <v>0.99035919763644842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80</v>
      </c>
      <c r="B413" t="s">
        <v>17</v>
      </c>
      <c r="C413" s="2">
        <v>0.99730178234377576</v>
      </c>
      <c r="D413" s="2">
        <v>0.99001580366273123</v>
      </c>
      <c r="E413" s="2">
        <v>0.88980270353033819</v>
      </c>
      <c r="F413" s="2" t="s">
        <v>70</v>
      </c>
      <c r="G413" s="2" t="s">
        <v>70</v>
      </c>
      <c r="H413" s="2">
        <v>0.89469946413583834</v>
      </c>
      <c r="I413" s="2">
        <v>0.99368647982753322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80</v>
      </c>
      <c r="B414" t="s">
        <v>21</v>
      </c>
      <c r="C414" s="2">
        <v>0.99590950409049595</v>
      </c>
      <c r="D414" s="2">
        <v>0.97353645755352602</v>
      </c>
      <c r="E414" s="2">
        <v>0.88408545063835164</v>
      </c>
      <c r="F414" s="2">
        <v>0.81025957972805929</v>
      </c>
      <c r="G414" s="2" t="s">
        <v>70</v>
      </c>
      <c r="H414" s="2">
        <v>0.86755698363289491</v>
      </c>
      <c r="I414" s="2">
        <v>0.99166923788954042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80</v>
      </c>
      <c r="B415" t="s">
        <v>23</v>
      </c>
      <c r="C415" s="2">
        <v>0.98805903089790559</v>
      </c>
      <c r="D415" s="2">
        <v>0.98151649886714021</v>
      </c>
      <c r="E415" s="2">
        <v>0.94519832985386221</v>
      </c>
      <c r="F415" s="2" t="s">
        <v>70</v>
      </c>
      <c r="G415" s="2" t="s">
        <v>70</v>
      </c>
      <c r="H415" s="2">
        <v>0.87914742451154526</v>
      </c>
      <c r="I415" s="2">
        <v>0.98493859581370202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80</v>
      </c>
      <c r="B416" t="s">
        <v>25</v>
      </c>
      <c r="C416" s="2">
        <v>0.99319764689972279</v>
      </c>
      <c r="D416" s="2">
        <v>0.98168743829057925</v>
      </c>
      <c r="E416" s="2">
        <v>0.9278980627784108</v>
      </c>
      <c r="F416" s="2">
        <v>0.8497680810857241</v>
      </c>
      <c r="G416" s="2" t="s">
        <v>70</v>
      </c>
      <c r="H416" s="2">
        <v>0.85572183887445108</v>
      </c>
      <c r="I416" s="2">
        <v>0.99099937926753556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80</v>
      </c>
      <c r="B417" t="s">
        <v>27</v>
      </c>
      <c r="C417" s="2">
        <v>0.98779380611318479</v>
      </c>
      <c r="D417" s="2">
        <v>0.984592409120711</v>
      </c>
      <c r="E417" s="2">
        <v>0.94147063530164843</v>
      </c>
      <c r="F417" s="2" t="s">
        <v>70</v>
      </c>
      <c r="G417" s="2" t="s">
        <v>70</v>
      </c>
      <c r="H417" s="2">
        <v>0.82605255486611417</v>
      </c>
      <c r="I417" s="2">
        <v>0.98915094339622645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80</v>
      </c>
      <c r="B418" t="s">
        <v>132</v>
      </c>
      <c r="C418" s="2">
        <v>0.98774234898253477</v>
      </c>
      <c r="D418" s="2">
        <v>0.98644936144936157</v>
      </c>
      <c r="E418" s="2">
        <v>0.96262874421241618</v>
      </c>
      <c r="F418" s="2">
        <v>0.91161094224924</v>
      </c>
      <c r="G418" s="2" t="s">
        <v>70</v>
      </c>
      <c r="H418" s="2">
        <v>0.88136557610241817</v>
      </c>
      <c r="I418" s="2">
        <v>0.9936198016757628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80</v>
      </c>
      <c r="B419" t="s">
        <v>29</v>
      </c>
      <c r="C419" s="2">
        <v>0.99469908470862645</v>
      </c>
      <c r="D419" s="2">
        <v>0.98387897772854038</v>
      </c>
      <c r="E419" s="2">
        <v>0.97905435990288481</v>
      </c>
      <c r="F419" s="2" t="s">
        <v>70</v>
      </c>
      <c r="G419" s="2" t="s">
        <v>70</v>
      </c>
      <c r="H419" s="2">
        <v>0.91715269961458445</v>
      </c>
      <c r="I419" s="2">
        <v>0.99568999294726124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80</v>
      </c>
      <c r="B420" t="s">
        <v>33</v>
      </c>
      <c r="C420" s="2">
        <v>0.97928343183553435</v>
      </c>
      <c r="D420" s="2">
        <v>0.98043871344815636</v>
      </c>
      <c r="E420" s="2">
        <v>0.90150625478682678</v>
      </c>
      <c r="F420" s="2">
        <v>0</v>
      </c>
      <c r="G420" s="2" t="s">
        <v>70</v>
      </c>
      <c r="H420" s="2">
        <v>0.8762613892426766</v>
      </c>
      <c r="I420" s="2">
        <v>0.99584551469456839</v>
      </c>
      <c r="J420" s="2">
        <v>0.89157695004743642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80</v>
      </c>
      <c r="B421" t="s">
        <v>35</v>
      </c>
      <c r="C421" s="2">
        <v>0.99385033636388143</v>
      </c>
      <c r="D421" s="2">
        <v>0.94406082165027561</v>
      </c>
      <c r="E421" s="2">
        <v>0.90981099269085886</v>
      </c>
      <c r="F421" s="2" t="s">
        <v>70</v>
      </c>
      <c r="G421" s="2" t="s">
        <v>70</v>
      </c>
      <c r="H421" s="2">
        <v>0.92778876118352716</v>
      </c>
      <c r="I421" s="2">
        <v>0.99025101711829278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129</v>
      </c>
      <c r="B422" t="s">
        <v>6</v>
      </c>
      <c r="C422" s="2">
        <v>0.99007280883612003</v>
      </c>
      <c r="D422" s="2">
        <v>0.73625549244453969</v>
      </c>
      <c r="E422" s="2">
        <v>0.78493349137363366</v>
      </c>
      <c r="F422" s="2" t="s">
        <v>70</v>
      </c>
      <c r="G422" s="2" t="s">
        <v>70</v>
      </c>
      <c r="H422" s="2">
        <v>0.75391967804141868</v>
      </c>
      <c r="I422" s="2">
        <v>0.99406316789361204</v>
      </c>
      <c r="J422" s="2">
        <v>0.84924094393506688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129</v>
      </c>
      <c r="B423" t="s">
        <v>7</v>
      </c>
      <c r="C423" s="2">
        <v>0.99389478035518397</v>
      </c>
      <c r="D423" s="2">
        <v>0.93597497393117834</v>
      </c>
      <c r="E423" s="2">
        <v>0.92650598643283644</v>
      </c>
      <c r="F423" s="2">
        <v>9.3863663029449713E-3</v>
      </c>
      <c r="G423" s="2" t="s">
        <v>70</v>
      </c>
      <c r="H423" s="2">
        <v>0.84517766497461932</v>
      </c>
      <c r="I423" s="2">
        <v>0.99307089012411476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129</v>
      </c>
      <c r="B424" t="s">
        <v>8</v>
      </c>
      <c r="C424" s="2">
        <v>0.99482414567223743</v>
      </c>
      <c r="D424" s="2">
        <v>0.95816115702479343</v>
      </c>
      <c r="E424" s="2">
        <v>0.95160868427936163</v>
      </c>
      <c r="F424" s="2" t="s">
        <v>70</v>
      </c>
      <c r="G424" s="2" t="s">
        <v>70</v>
      </c>
      <c r="H424" s="2">
        <v>0.92327365728900257</v>
      </c>
      <c r="I424" s="2">
        <v>0.99218984680084121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129</v>
      </c>
      <c r="B425" t="s">
        <v>12</v>
      </c>
      <c r="C425" s="2">
        <v>0.99360514799924282</v>
      </c>
      <c r="D425" s="2">
        <v>0.93720748829953204</v>
      </c>
      <c r="E425" s="2">
        <v>0.94465852258752159</v>
      </c>
      <c r="F425" s="2" t="s">
        <v>70</v>
      </c>
      <c r="G425" s="2" t="s">
        <v>70</v>
      </c>
      <c r="H425" s="2">
        <v>0.89700420896261446</v>
      </c>
      <c r="I425" s="2">
        <v>0.99319622699860843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129</v>
      </c>
      <c r="B426" t="s">
        <v>13</v>
      </c>
      <c r="C426" s="2">
        <v>0.99324122676123083</v>
      </c>
      <c r="D426" s="2">
        <v>0.96966513460275761</v>
      </c>
      <c r="E426" s="2">
        <v>0.87856202264946015</v>
      </c>
      <c r="F426" s="2" t="s">
        <v>70</v>
      </c>
      <c r="G426" s="2" t="s">
        <v>70</v>
      </c>
      <c r="H426" s="2">
        <v>0.72580206634040234</v>
      </c>
      <c r="I426" s="2">
        <v>0.99588477366255157</v>
      </c>
      <c r="J426" s="2">
        <v>0.83337512537612835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129</v>
      </c>
      <c r="B427" t="s">
        <v>15</v>
      </c>
      <c r="C427" s="2">
        <v>0.99601476409543155</v>
      </c>
      <c r="D427" s="2">
        <v>0.89574657941701363</v>
      </c>
      <c r="E427" s="2">
        <v>0.93120242889371485</v>
      </c>
      <c r="F427" s="2" t="s">
        <v>70</v>
      </c>
      <c r="G427" s="2" t="s">
        <v>70</v>
      </c>
      <c r="H427" s="2">
        <v>0.8465204236006052</v>
      </c>
      <c r="I427" s="2">
        <v>0.99078057775046102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129</v>
      </c>
      <c r="B428" t="s">
        <v>17</v>
      </c>
      <c r="C428" s="2">
        <v>0.9966404876854964</v>
      </c>
      <c r="D428" s="2">
        <v>0.96481774960380362</v>
      </c>
      <c r="E428" s="2">
        <v>0.95180230456038861</v>
      </c>
      <c r="F428" s="2">
        <v>0.59229411672835741</v>
      </c>
      <c r="G428" s="2">
        <v>0</v>
      </c>
      <c r="H428" s="2">
        <v>0.8930381777350016</v>
      </c>
      <c r="I428" s="2">
        <v>0.9927856644170352</v>
      </c>
      <c r="J428" s="2">
        <v>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129</v>
      </c>
      <c r="B429" t="s">
        <v>21</v>
      </c>
      <c r="C429" s="2">
        <v>0.99558387344831378</v>
      </c>
      <c r="D429" s="2">
        <v>0.91341629655687961</v>
      </c>
      <c r="E429" s="2">
        <v>0.95808133036674925</v>
      </c>
      <c r="F429" s="2">
        <v>0.79678477268342873</v>
      </c>
      <c r="G429" s="2" t="s">
        <v>70</v>
      </c>
      <c r="H429" s="2">
        <v>0.85829741379310343</v>
      </c>
      <c r="I429" s="2">
        <v>0.99507697116511684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129</v>
      </c>
      <c r="B430" t="s">
        <v>23</v>
      </c>
      <c r="C430" s="2">
        <v>0.99665531952847441</v>
      </c>
      <c r="D430" s="2">
        <v>0.94222323618319737</v>
      </c>
      <c r="E430" s="2">
        <v>0.94411324763164162</v>
      </c>
      <c r="F430" s="2">
        <v>0.83841548909399044</v>
      </c>
      <c r="G430" s="2">
        <v>0.70097945073938928</v>
      </c>
      <c r="H430" s="2">
        <v>0.90817686250757124</v>
      </c>
      <c r="I430" s="2">
        <v>0.99373923931757724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129</v>
      </c>
      <c r="B431" t="s">
        <v>25</v>
      </c>
      <c r="C431" s="2">
        <v>0.99772044530835835</v>
      </c>
      <c r="D431" s="2">
        <v>0.933767493418318</v>
      </c>
      <c r="E431" s="2">
        <v>0.93578912938044922</v>
      </c>
      <c r="F431" s="2">
        <v>0.25682900748517545</v>
      </c>
      <c r="G431" s="2" t="s">
        <v>70</v>
      </c>
      <c r="H431" s="2">
        <v>0.93400860591752044</v>
      </c>
      <c r="I431" s="2">
        <v>0.99358472852448765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129</v>
      </c>
      <c r="B432" t="s">
        <v>29</v>
      </c>
      <c r="C432" s="2">
        <v>0.99750613922359499</v>
      </c>
      <c r="D432" s="2">
        <v>0.96923252888024702</v>
      </c>
      <c r="E432" s="2">
        <v>0.92845332691227223</v>
      </c>
      <c r="F432" s="2" t="s">
        <v>70</v>
      </c>
      <c r="G432" s="2" t="s">
        <v>70</v>
      </c>
      <c r="H432" s="2">
        <v>0.8183199049002774</v>
      </c>
      <c r="I432" s="2">
        <v>0.99518484001242624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129</v>
      </c>
      <c r="B433" t="s">
        <v>33</v>
      </c>
      <c r="C433" s="2">
        <v>0.99707397912944395</v>
      </c>
      <c r="D433" s="2">
        <v>0.94790704285409721</v>
      </c>
      <c r="E433" s="2">
        <v>0.94736395567848242</v>
      </c>
      <c r="F433" s="2" t="s">
        <v>70</v>
      </c>
      <c r="G433" s="2" t="s">
        <v>70</v>
      </c>
      <c r="H433" s="2">
        <v>0.69238115009341916</v>
      </c>
      <c r="I433" s="2">
        <v>0.99615325434682256</v>
      </c>
      <c r="J433" s="2">
        <v>0.92406328059950038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137</v>
      </c>
      <c r="B434" t="s">
        <v>6</v>
      </c>
      <c r="C434" s="2">
        <v>0.9813583757158304</v>
      </c>
      <c r="D434" s="2">
        <v>0.93591712112387704</v>
      </c>
      <c r="E434" s="2">
        <v>0.8929844520288206</v>
      </c>
      <c r="F434" s="2" t="s">
        <v>70</v>
      </c>
      <c r="G434" s="2" t="s">
        <v>70</v>
      </c>
      <c r="H434" s="2">
        <v>0.89320861346584823</v>
      </c>
      <c r="I434" s="2">
        <v>0.99021526418786676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137</v>
      </c>
      <c r="B435" t="s">
        <v>221</v>
      </c>
      <c r="C435" s="2">
        <v>0.99273070691492604</v>
      </c>
      <c r="D435" s="2">
        <v>0.94083474667134515</v>
      </c>
      <c r="E435" s="2">
        <v>0.90969026852551338</v>
      </c>
      <c r="F435" s="2" t="s">
        <v>70</v>
      </c>
      <c r="G435" s="2" t="s">
        <v>70</v>
      </c>
      <c r="H435" s="2">
        <v>0.92948257276320523</v>
      </c>
      <c r="I435" s="2">
        <v>0.98839292669626844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137</v>
      </c>
      <c r="B436" t="s">
        <v>7</v>
      </c>
      <c r="C436" s="2">
        <v>0.99539328684467243</v>
      </c>
      <c r="D436" s="2">
        <v>0.94714554269318296</v>
      </c>
      <c r="E436" s="2">
        <v>0.94171628338886759</v>
      </c>
      <c r="F436" s="2" t="s">
        <v>70</v>
      </c>
      <c r="G436" s="2" t="s">
        <v>70</v>
      </c>
      <c r="H436" s="2">
        <v>0.90936299695715084</v>
      </c>
      <c r="I436" s="2">
        <v>0.994251980736368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137</v>
      </c>
      <c r="B437" t="s">
        <v>232</v>
      </c>
      <c r="C437" s="2">
        <v>0.99613545054524599</v>
      </c>
      <c r="D437" s="2">
        <v>0.96093478311269798</v>
      </c>
      <c r="E437" s="2">
        <v>0.96916634944803959</v>
      </c>
      <c r="F437" s="2" t="s">
        <v>70</v>
      </c>
      <c r="G437" s="2" t="s">
        <v>70</v>
      </c>
      <c r="H437" s="2">
        <v>0.91651575516117356</v>
      </c>
      <c r="I437" s="2">
        <v>0.99072385633869819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137</v>
      </c>
      <c r="B438" t="s">
        <v>8</v>
      </c>
      <c r="C438" s="2">
        <v>0.99404725123071536</v>
      </c>
      <c r="D438" s="2">
        <v>0.85711955967791253</v>
      </c>
      <c r="E438" s="2">
        <v>0.83935094943653432</v>
      </c>
      <c r="F438" s="2">
        <v>0</v>
      </c>
      <c r="G438" s="2" t="s">
        <v>70</v>
      </c>
      <c r="H438" s="2">
        <v>0.58074262542736743</v>
      </c>
      <c r="I438" s="2">
        <v>0.99413283266838759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137</v>
      </c>
      <c r="B439" t="s">
        <v>183</v>
      </c>
      <c r="C439" s="2">
        <v>0.98945437872535535</v>
      </c>
      <c r="D439" s="2">
        <v>0.83961110787681204</v>
      </c>
      <c r="E439" s="2">
        <v>0.89961704413523025</v>
      </c>
      <c r="F439" s="2">
        <v>0.60280710015827543</v>
      </c>
      <c r="G439" s="2" t="s">
        <v>70</v>
      </c>
      <c r="H439" s="2">
        <v>0.66238973536487566</v>
      </c>
      <c r="I439" s="2">
        <v>0.99422331249505425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137</v>
      </c>
      <c r="B440" t="s">
        <v>12</v>
      </c>
      <c r="C440" s="2">
        <v>0.99560801287588763</v>
      </c>
      <c r="D440" s="2">
        <v>0.79006551285812066</v>
      </c>
      <c r="E440" s="2">
        <v>0.81531404772624949</v>
      </c>
      <c r="F440" s="2">
        <v>0.63449020313368876</v>
      </c>
      <c r="G440" s="2" t="s">
        <v>70</v>
      </c>
      <c r="H440" s="2">
        <v>0.83751247871278411</v>
      </c>
      <c r="I440" s="2">
        <v>0.995897759545598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137</v>
      </c>
      <c r="B441" t="s">
        <v>13</v>
      </c>
      <c r="C441" s="2">
        <v>0.99507329025732238</v>
      </c>
      <c r="D441" s="2">
        <v>0.96855393029048764</v>
      </c>
      <c r="E441" s="2">
        <v>0.97515606280345557</v>
      </c>
      <c r="F441" s="2" t="s">
        <v>70</v>
      </c>
      <c r="G441" s="2" t="s">
        <v>70</v>
      </c>
      <c r="H441" s="2">
        <v>0.92064620355411964</v>
      </c>
      <c r="I441" s="2">
        <v>0.99505409582689319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137</v>
      </c>
      <c r="B442" t="s">
        <v>15</v>
      </c>
      <c r="C442" s="2">
        <v>0.99467449630454596</v>
      </c>
      <c r="D442" s="2">
        <v>0.91566712006924678</v>
      </c>
      <c r="E442" s="2">
        <v>0.96989480395282124</v>
      </c>
      <c r="F442" s="2" t="s">
        <v>70</v>
      </c>
      <c r="G442" s="2" t="s">
        <v>70</v>
      </c>
      <c r="H442" s="2">
        <v>0.75629691409507926</v>
      </c>
      <c r="I442" s="2">
        <v>0.99475857687420599</v>
      </c>
      <c r="J442" s="2" t="s">
        <v>70</v>
      </c>
      <c r="K442" s="2" t="s">
        <v>70</v>
      </c>
      <c r="L442" s="2">
        <v>0</v>
      </c>
      <c r="M442" s="2" t="s">
        <v>70</v>
      </c>
      <c r="N442" s="2" t="s">
        <v>70</v>
      </c>
    </row>
    <row r="443" spans="1:14" x14ac:dyDescent="0.3">
      <c r="A443" t="s">
        <v>137</v>
      </c>
      <c r="B443" t="s">
        <v>17</v>
      </c>
      <c r="C443" s="2">
        <v>0.99357245414167439</v>
      </c>
      <c r="D443" s="2">
        <v>0.96791199078239198</v>
      </c>
      <c r="E443" s="2">
        <v>0.97694495340654897</v>
      </c>
      <c r="F443" s="2" t="s">
        <v>70</v>
      </c>
      <c r="G443" s="2" t="s">
        <v>70</v>
      </c>
      <c r="H443" s="2">
        <v>0.75518945634266887</v>
      </c>
      <c r="I443" s="2">
        <v>0.99383496680366756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137</v>
      </c>
      <c r="B444" t="s">
        <v>23</v>
      </c>
      <c r="C444" s="2">
        <v>0.99313873706244915</v>
      </c>
      <c r="D444" s="2">
        <v>0.88634079488350848</v>
      </c>
      <c r="E444" s="2">
        <v>0.9583252000780792</v>
      </c>
      <c r="F444" s="2" t="s">
        <v>70</v>
      </c>
      <c r="G444" s="2" t="s">
        <v>70</v>
      </c>
      <c r="H444" s="2">
        <v>0.84667625043374806</v>
      </c>
      <c r="I444" s="2">
        <v>0.9884588207584204</v>
      </c>
      <c r="J444" s="2" t="s">
        <v>70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137</v>
      </c>
      <c r="B445" t="s">
        <v>25</v>
      </c>
      <c r="C445" s="2">
        <v>0.99508091651978836</v>
      </c>
      <c r="D445" s="2">
        <v>0.90838447068981465</v>
      </c>
      <c r="E445" s="2">
        <v>0.91687945896590684</v>
      </c>
      <c r="F445" s="2">
        <v>0</v>
      </c>
      <c r="G445" s="2" t="s">
        <v>70</v>
      </c>
      <c r="H445" s="2">
        <v>0.87992840974890774</v>
      </c>
      <c r="I445" s="2">
        <v>0.99287042777433365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137</v>
      </c>
      <c r="B446" t="s">
        <v>27</v>
      </c>
      <c r="C446" s="2">
        <v>0.99607490444223157</v>
      </c>
      <c r="D446" s="2">
        <v>0.94527470495793919</v>
      </c>
      <c r="E446" s="2">
        <v>0.93675987442505659</v>
      </c>
      <c r="F446" s="2">
        <v>0</v>
      </c>
      <c r="G446" s="2" t="s">
        <v>70</v>
      </c>
      <c r="H446" s="2">
        <v>0.79580843363353249</v>
      </c>
      <c r="I446" s="2">
        <v>0.99149832306372365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137</v>
      </c>
      <c r="B447" t="s">
        <v>29</v>
      </c>
      <c r="C447" s="2">
        <v>0.99316111452461719</v>
      </c>
      <c r="D447" s="2">
        <v>0.93095804942122984</v>
      </c>
      <c r="E447" s="2">
        <v>0.94371517972983276</v>
      </c>
      <c r="F447" s="2">
        <v>0.77508313012635777</v>
      </c>
      <c r="G447" s="2" t="s">
        <v>70</v>
      </c>
      <c r="H447" s="2">
        <v>0.89295352323838084</v>
      </c>
      <c r="I447" s="2">
        <v>0.99657160666978339</v>
      </c>
      <c r="J447" s="2" t="s">
        <v>70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137</v>
      </c>
      <c r="B448" t="s">
        <v>33</v>
      </c>
      <c r="C448" s="2">
        <v>0.98095400534424915</v>
      </c>
      <c r="D448" s="2">
        <v>0.92918017682807996</v>
      </c>
      <c r="E448" s="2">
        <v>0.96667427221603341</v>
      </c>
      <c r="F448" s="2">
        <v>0.7763876831946076</v>
      </c>
      <c r="G448" s="2">
        <v>0</v>
      </c>
      <c r="H448" s="2">
        <v>0.90366380945156644</v>
      </c>
      <c r="I448" s="2">
        <v>0.9933681828821096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137</v>
      </c>
      <c r="B449" t="s">
        <v>35</v>
      </c>
      <c r="C449" s="2">
        <v>0.99460851813031359</v>
      </c>
      <c r="D449" s="2">
        <v>0.97531992687385738</v>
      </c>
      <c r="E449" s="2">
        <v>0.95942763585798563</v>
      </c>
      <c r="F449" s="2" t="s">
        <v>70</v>
      </c>
      <c r="G449" s="2" t="s">
        <v>70</v>
      </c>
      <c r="H449" s="2">
        <v>0.91136331987188401</v>
      </c>
      <c r="I449" s="2">
        <v>0.99534590202729356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74</v>
      </c>
      <c r="B450" t="s">
        <v>6</v>
      </c>
      <c r="C450" s="2">
        <v>0.99036533749164624</v>
      </c>
      <c r="D450" s="2">
        <v>0.89708858788728008</v>
      </c>
      <c r="E450" s="2">
        <v>0.92027316442397056</v>
      </c>
      <c r="F450" s="2" t="s">
        <v>70</v>
      </c>
      <c r="G450" s="2" t="s">
        <v>70</v>
      </c>
      <c r="H450" s="2">
        <v>0.84717413306344214</v>
      </c>
      <c r="I450" s="2">
        <v>0.99287594858293315</v>
      </c>
      <c r="J450" s="2">
        <v>0.9586516853932584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74</v>
      </c>
      <c r="B451" t="s">
        <v>220</v>
      </c>
      <c r="C451" s="2">
        <v>0.99105960716869357</v>
      </c>
      <c r="D451" s="2">
        <v>0.95089443540974339</v>
      </c>
      <c r="E451" s="2">
        <v>0.95370941058163283</v>
      </c>
      <c r="F451" s="2" t="s">
        <v>70</v>
      </c>
      <c r="G451" s="2" t="s">
        <v>70</v>
      </c>
      <c r="H451" s="2">
        <v>0.88154657293497363</v>
      </c>
      <c r="I451" s="2">
        <v>0.99069302361356804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74</v>
      </c>
      <c r="B452" t="s">
        <v>7</v>
      </c>
      <c r="C452" s="2">
        <v>0.99184573567875278</v>
      </c>
      <c r="D452" s="2">
        <v>0.97385620915032678</v>
      </c>
      <c r="E452" s="2">
        <v>0.92218157632191555</v>
      </c>
      <c r="F452" s="2" t="s">
        <v>70</v>
      </c>
      <c r="G452" s="2" t="s">
        <v>70</v>
      </c>
      <c r="H452" s="2">
        <v>0.80591990713871153</v>
      </c>
      <c r="I452" s="2">
        <v>0.99476201320883639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74</v>
      </c>
      <c r="B453" t="s">
        <v>117</v>
      </c>
      <c r="C453" s="2">
        <v>0.9932762756071668</v>
      </c>
      <c r="D453" s="2">
        <v>0.9646549925060236</v>
      </c>
      <c r="E453" s="2">
        <v>0.95764205408690362</v>
      </c>
      <c r="F453" s="2" t="s">
        <v>70</v>
      </c>
      <c r="G453" s="2" t="s">
        <v>70</v>
      </c>
      <c r="H453" s="2">
        <v>0.86126829268292682</v>
      </c>
      <c r="I453" s="2">
        <v>0.99455813596995479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74</v>
      </c>
      <c r="B454" t="s">
        <v>8</v>
      </c>
      <c r="C454" s="2">
        <v>0.99173043692915319</v>
      </c>
      <c r="D454" s="2">
        <v>0.97983361806432445</v>
      </c>
      <c r="E454" s="2">
        <v>0.96131373709814416</v>
      </c>
      <c r="F454" s="2" t="s">
        <v>70</v>
      </c>
      <c r="G454" s="2" t="s">
        <v>70</v>
      </c>
      <c r="H454" s="2">
        <v>0.89079403959991832</v>
      </c>
      <c r="I454" s="2">
        <v>0.99403794037940363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74</v>
      </c>
      <c r="B455" t="s">
        <v>12</v>
      </c>
      <c r="C455" s="2">
        <v>0.99114813850559758</v>
      </c>
      <c r="D455" s="2">
        <v>0.94319344102605718</v>
      </c>
      <c r="E455" s="2">
        <v>0.97482120113647497</v>
      </c>
      <c r="F455" s="2" t="s">
        <v>70</v>
      </c>
      <c r="G455" s="2" t="s">
        <v>70</v>
      </c>
      <c r="H455" s="2">
        <v>0.80692601753991455</v>
      </c>
      <c r="I455" s="2">
        <v>0.99355531686358756</v>
      </c>
      <c r="J455" s="2">
        <v>0.93302540415704383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74</v>
      </c>
      <c r="B456" t="s">
        <v>13</v>
      </c>
      <c r="C456" s="2">
        <v>0.99290754991311758</v>
      </c>
      <c r="D456" s="2">
        <v>0.97135217042517163</v>
      </c>
      <c r="E456" s="2">
        <v>0.86476178368242063</v>
      </c>
      <c r="F456" s="2" t="s">
        <v>70</v>
      </c>
      <c r="G456" s="2" t="s">
        <v>70</v>
      </c>
      <c r="H456" s="2">
        <v>0.6903036473618015</v>
      </c>
      <c r="I456" s="2">
        <v>0.9924904214559388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74</v>
      </c>
      <c r="B457" t="s">
        <v>160</v>
      </c>
      <c r="C457" s="2">
        <v>0.99368882937045</v>
      </c>
      <c r="D457" s="2">
        <v>0.96315064230786318</v>
      </c>
      <c r="E457" s="2">
        <v>0.98643019897537121</v>
      </c>
      <c r="F457" s="2" t="s">
        <v>70</v>
      </c>
      <c r="G457" s="2" t="s">
        <v>70</v>
      </c>
      <c r="H457" s="2">
        <v>0.94949203833129203</v>
      </c>
      <c r="I457" s="2">
        <v>0.99257704131363877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74</v>
      </c>
      <c r="B458" t="s">
        <v>15</v>
      </c>
      <c r="C458" s="2">
        <v>0.98914085944992725</v>
      </c>
      <c r="D458" s="2">
        <v>0.98510961436872679</v>
      </c>
      <c r="E458" s="2">
        <v>0.95743126101471498</v>
      </c>
      <c r="F458" s="2" t="s">
        <v>70</v>
      </c>
      <c r="G458" s="2" t="s">
        <v>70</v>
      </c>
      <c r="H458" s="2">
        <v>0.8895946198393424</v>
      </c>
      <c r="I458" s="2">
        <v>0.99338855536134962</v>
      </c>
      <c r="J458" s="2">
        <v>0.95469768166359459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74</v>
      </c>
      <c r="B459" t="s">
        <v>17</v>
      </c>
      <c r="C459" s="2">
        <v>0.99159463262639458</v>
      </c>
      <c r="D459" s="2">
        <v>0.98125995459012505</v>
      </c>
      <c r="E459" s="2">
        <v>0.95570797315995404</v>
      </c>
      <c r="F459" s="2" t="s">
        <v>70</v>
      </c>
      <c r="G459" s="2" t="s">
        <v>70</v>
      </c>
      <c r="H459" s="2">
        <v>0.84450867052023126</v>
      </c>
      <c r="I459" s="2">
        <v>0.99186367823150123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74</v>
      </c>
      <c r="B460" t="s">
        <v>21</v>
      </c>
      <c r="C460" s="2">
        <v>0.98867287480259203</v>
      </c>
      <c r="D460" s="2">
        <v>0.976296375685476</v>
      </c>
      <c r="E460" s="2">
        <v>0.89329240563892676</v>
      </c>
      <c r="F460" s="2">
        <v>0</v>
      </c>
      <c r="G460" s="2" t="s">
        <v>70</v>
      </c>
      <c r="H460" s="2">
        <v>0.80462757262019535</v>
      </c>
      <c r="I460" s="2">
        <v>0.99128474830954161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74</v>
      </c>
      <c r="B461" t="s">
        <v>23</v>
      </c>
      <c r="C461" s="2">
        <v>0.99266738790720044</v>
      </c>
      <c r="D461" s="2">
        <v>0.99106714052444522</v>
      </c>
      <c r="E461" s="2">
        <v>0.97285340314136115</v>
      </c>
      <c r="F461" s="2" t="s">
        <v>70</v>
      </c>
      <c r="G461" s="2" t="s">
        <v>70</v>
      </c>
      <c r="H461" s="2">
        <v>0.92435841032409438</v>
      </c>
      <c r="I461" s="2">
        <v>0.99043830796297716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74</v>
      </c>
      <c r="B462" t="s">
        <v>25</v>
      </c>
      <c r="C462" s="2">
        <v>0.99103031798795305</v>
      </c>
      <c r="D462" s="2">
        <v>0.96568767227449859</v>
      </c>
      <c r="E462" s="2">
        <v>0.97470634863443117</v>
      </c>
      <c r="F462" s="2" t="s">
        <v>70</v>
      </c>
      <c r="G462" s="2" t="s">
        <v>70</v>
      </c>
      <c r="H462" s="2">
        <v>0.90924836503717876</v>
      </c>
      <c r="I462" s="2">
        <v>0.99102870813397115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74</v>
      </c>
      <c r="B463" t="s">
        <v>27</v>
      </c>
      <c r="C463" s="2">
        <v>0.99453507073226755</v>
      </c>
      <c r="D463" s="2">
        <v>0.98461448632236603</v>
      </c>
      <c r="E463" s="2">
        <v>0.89609210139701367</v>
      </c>
      <c r="F463" s="2">
        <v>0</v>
      </c>
      <c r="G463" s="2" t="s">
        <v>70</v>
      </c>
      <c r="H463" s="2">
        <v>0.84970306075833713</v>
      </c>
      <c r="I463" s="2">
        <v>0.98729689807976362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74</v>
      </c>
      <c r="B464" t="s">
        <v>29</v>
      </c>
      <c r="C464" s="2">
        <v>0.98441802252816024</v>
      </c>
      <c r="D464" s="2">
        <v>0.96782409372612277</v>
      </c>
      <c r="E464" s="2">
        <v>0.94984032886959902</v>
      </c>
      <c r="F464" s="2" t="s">
        <v>70</v>
      </c>
      <c r="G464" s="2" t="s">
        <v>70</v>
      </c>
      <c r="H464" s="2">
        <v>0.80344535441965548</v>
      </c>
      <c r="I464" s="2">
        <v>0.99126184834123221</v>
      </c>
      <c r="J464" s="2">
        <v>0.9101510227489964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74</v>
      </c>
      <c r="B465" t="s">
        <v>33</v>
      </c>
      <c r="C465" s="2">
        <v>0.99276982003253056</v>
      </c>
      <c r="D465" s="2">
        <v>0.97908055886603962</v>
      </c>
      <c r="E465" s="2">
        <v>0.96349244961733504</v>
      </c>
      <c r="F465" s="2" t="s">
        <v>70</v>
      </c>
      <c r="G465" s="2" t="s">
        <v>70</v>
      </c>
      <c r="H465" s="2">
        <v>0.86650506449658038</v>
      </c>
      <c r="I465" s="2">
        <v>0.98604510824470082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74</v>
      </c>
      <c r="B466" t="s">
        <v>35</v>
      </c>
      <c r="C466" s="2">
        <v>0.99331023197612855</v>
      </c>
      <c r="D466" s="2">
        <v>0.96352122586193423</v>
      </c>
      <c r="E466" s="2">
        <v>0.95944701766313956</v>
      </c>
      <c r="F466" s="2" t="s">
        <v>70</v>
      </c>
      <c r="G466" s="2" t="s">
        <v>70</v>
      </c>
      <c r="H466" s="2">
        <v>0.89122358486797426</v>
      </c>
      <c r="I466" s="2">
        <v>0.99174304976895677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103</v>
      </c>
      <c r="B467" t="s">
        <v>6</v>
      </c>
      <c r="C467" s="2">
        <v>0.99422988561340719</v>
      </c>
      <c r="D467" s="2">
        <v>0.97827272727272718</v>
      </c>
      <c r="E467" s="2">
        <v>0.95806163465832961</v>
      </c>
      <c r="F467" s="2" t="s">
        <v>70</v>
      </c>
      <c r="G467" s="2" t="s">
        <v>70</v>
      </c>
      <c r="H467" s="2">
        <v>0.89214255449366786</v>
      </c>
      <c r="I467" s="2">
        <v>0.99248006076718576</v>
      </c>
      <c r="J467" s="2">
        <v>0.959957592562388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103</v>
      </c>
      <c r="B468" t="s">
        <v>222</v>
      </c>
      <c r="C468" s="2">
        <v>0.99646560944984419</v>
      </c>
      <c r="D468" s="2">
        <v>0.97578906096843765</v>
      </c>
      <c r="E468" s="2">
        <v>0.98078270895977937</v>
      </c>
      <c r="F468" s="2" t="s">
        <v>70</v>
      </c>
      <c r="G468" s="2" t="s">
        <v>70</v>
      </c>
      <c r="H468" s="2">
        <v>0.94647535870243282</v>
      </c>
      <c r="I468" s="2">
        <v>0.99201790376725119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103</v>
      </c>
      <c r="B469" t="s">
        <v>7</v>
      </c>
      <c r="C469" s="2">
        <v>0.99480484279002523</v>
      </c>
      <c r="D469" s="2">
        <v>0.97959384373309721</v>
      </c>
      <c r="E469" s="2">
        <v>0.96592882377597256</v>
      </c>
      <c r="F469" s="2" t="s">
        <v>70</v>
      </c>
      <c r="G469" s="2" t="s">
        <v>70</v>
      </c>
      <c r="H469" s="2">
        <v>0.92717733473242403</v>
      </c>
      <c r="I469" s="2">
        <v>0.98986844094964477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103</v>
      </c>
      <c r="B470" t="s">
        <v>8</v>
      </c>
      <c r="C470" s="2">
        <v>0.9864489392262592</v>
      </c>
      <c r="D470" s="2">
        <v>0.95605679367361596</v>
      </c>
      <c r="E470" s="2">
        <v>0.950485109182022</v>
      </c>
      <c r="F470" s="2" t="s">
        <v>70</v>
      </c>
      <c r="G470" s="2" t="s">
        <v>70</v>
      </c>
      <c r="H470" s="2">
        <v>0.8458042449515063</v>
      </c>
      <c r="I470" s="2">
        <v>0.99108469539375921</v>
      </c>
      <c r="J470" s="2">
        <v>0.88774589424291639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103</v>
      </c>
      <c r="B471" t="s">
        <v>49</v>
      </c>
      <c r="C471" s="2">
        <v>0.99528243208328959</v>
      </c>
      <c r="D471" s="2">
        <v>0.97420702385000235</v>
      </c>
      <c r="E471" s="2">
        <v>0.9707069043599984</v>
      </c>
      <c r="F471" s="2" t="s">
        <v>70</v>
      </c>
      <c r="G471" s="2" t="s">
        <v>70</v>
      </c>
      <c r="H471" s="2">
        <v>0.92890467505039842</v>
      </c>
      <c r="I471" s="2">
        <v>0.99026596152372204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103</v>
      </c>
      <c r="B472" t="s">
        <v>12</v>
      </c>
      <c r="C472" s="2">
        <v>0.99755297762251605</v>
      </c>
      <c r="D472" s="2">
        <v>0.98142817346085998</v>
      </c>
      <c r="E472" s="2">
        <v>0.96752614517588575</v>
      </c>
      <c r="F472" s="2" t="s">
        <v>70</v>
      </c>
      <c r="G472" s="2" t="s">
        <v>70</v>
      </c>
      <c r="H472" s="2">
        <v>0.93141927006726677</v>
      </c>
      <c r="I472" s="2">
        <v>0.99186746987951802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103</v>
      </c>
      <c r="B473" t="s">
        <v>13</v>
      </c>
      <c r="C473" s="2">
        <v>0.99345652873988499</v>
      </c>
      <c r="D473" s="2">
        <v>0.93693498619606996</v>
      </c>
      <c r="E473" s="2">
        <v>0.96061309957781582</v>
      </c>
      <c r="F473" s="2" t="s">
        <v>70</v>
      </c>
      <c r="G473" s="2" t="s">
        <v>70</v>
      </c>
      <c r="H473" s="2">
        <v>0.69837991350932682</v>
      </c>
      <c r="I473" s="2">
        <v>0.98929436586700004</v>
      </c>
      <c r="J473" s="2">
        <v>0.91229140100903683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103</v>
      </c>
      <c r="B474" t="s">
        <v>15</v>
      </c>
      <c r="C474" s="2">
        <v>0.99572866706495222</v>
      </c>
      <c r="D474" s="2">
        <v>0.95948760998663063</v>
      </c>
      <c r="E474" s="2">
        <v>0.96502532928064844</v>
      </c>
      <c r="F474" s="2" t="s">
        <v>70</v>
      </c>
      <c r="G474" s="2" t="s">
        <v>70</v>
      </c>
      <c r="H474" s="2">
        <v>0.82620003210788251</v>
      </c>
      <c r="I474" s="2">
        <v>0.99009900990098998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103</v>
      </c>
      <c r="B475" t="s">
        <v>17</v>
      </c>
      <c r="C475" s="2">
        <v>0.9966925606443312</v>
      </c>
      <c r="D475" s="2">
        <v>0.97788379621741361</v>
      </c>
      <c r="E475" s="2">
        <v>0.92000422698932682</v>
      </c>
      <c r="F475" s="2">
        <v>0</v>
      </c>
      <c r="G475" s="2" t="s">
        <v>70</v>
      </c>
      <c r="H475" s="2">
        <v>0.58434949591934715</v>
      </c>
      <c r="I475" s="2">
        <v>0.9870402277324144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103</v>
      </c>
      <c r="B476" t="s">
        <v>216</v>
      </c>
      <c r="C476" s="2">
        <v>0.99689721455635216</v>
      </c>
      <c r="D476" s="2">
        <v>0.95389271685234078</v>
      </c>
      <c r="E476" s="2">
        <v>0.95858614025134858</v>
      </c>
      <c r="F476" s="2" t="s">
        <v>70</v>
      </c>
      <c r="G476" s="2">
        <v>0.97868116692559981</v>
      </c>
      <c r="H476" s="2">
        <v>0.78975588636893468</v>
      </c>
      <c r="I476" s="2">
        <v>0.99059947603636922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103</v>
      </c>
      <c r="B477" t="s">
        <v>21</v>
      </c>
      <c r="C477" s="2">
        <v>0.99753422987626816</v>
      </c>
      <c r="D477" s="2">
        <v>0.9714724489625588</v>
      </c>
      <c r="E477" s="2">
        <v>0.92979868382662823</v>
      </c>
      <c r="F477" s="2" t="s">
        <v>70</v>
      </c>
      <c r="G477" s="2">
        <v>0.96063070705054643</v>
      </c>
      <c r="H477" s="2">
        <v>0.7403743574823004</v>
      </c>
      <c r="I477" s="2">
        <v>0.99095092024539877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103</v>
      </c>
      <c r="B478" t="s">
        <v>23</v>
      </c>
      <c r="C478" s="2">
        <v>0.99796652588768964</v>
      </c>
      <c r="D478" s="2">
        <v>0.97951985892349003</v>
      </c>
      <c r="E478" s="2">
        <v>0.9464577764242772</v>
      </c>
      <c r="F478" s="2">
        <v>0</v>
      </c>
      <c r="G478" s="2">
        <v>0</v>
      </c>
      <c r="H478" s="2">
        <v>0.89080417252348898</v>
      </c>
      <c r="I478" s="2">
        <v>0.99102028177736479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103</v>
      </c>
      <c r="B479" t="s">
        <v>25</v>
      </c>
      <c r="C479" s="2">
        <v>0.99794467507816642</v>
      </c>
      <c r="D479" s="2">
        <v>0.97093054153159364</v>
      </c>
      <c r="E479" s="2">
        <v>0.97980516971385556</v>
      </c>
      <c r="F479" s="2" t="s">
        <v>70</v>
      </c>
      <c r="G479" s="2" t="s">
        <v>70</v>
      </c>
      <c r="H479" s="2">
        <v>0.91808698008399958</v>
      </c>
      <c r="I479" s="2">
        <v>0.99134883021138942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103</v>
      </c>
      <c r="B480" t="s">
        <v>206</v>
      </c>
      <c r="C480" s="2">
        <v>0.99739302671055319</v>
      </c>
      <c r="D480" s="2">
        <v>0.98851961468132044</v>
      </c>
      <c r="E480" s="2">
        <v>0.98400338096051643</v>
      </c>
      <c r="F480" s="2" t="s">
        <v>70</v>
      </c>
      <c r="G480" s="2" t="s">
        <v>70</v>
      </c>
      <c r="H480" s="2">
        <v>0.90974790390424298</v>
      </c>
      <c r="I480" s="2">
        <v>0.989240794059706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103</v>
      </c>
      <c r="B481" t="s">
        <v>27</v>
      </c>
      <c r="C481" s="2">
        <v>0.99696397641243217</v>
      </c>
      <c r="D481" s="2">
        <v>0.98437534826702322</v>
      </c>
      <c r="E481" s="2">
        <v>0.97623337948824962</v>
      </c>
      <c r="F481" s="2" t="s">
        <v>70</v>
      </c>
      <c r="G481" s="2" t="s">
        <v>70</v>
      </c>
      <c r="H481" s="2">
        <v>0.82131254061078618</v>
      </c>
      <c r="I481" s="2">
        <v>0.99414108272791202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103</v>
      </c>
      <c r="B482" t="s">
        <v>29</v>
      </c>
      <c r="C482" s="2">
        <v>0.99669084727286883</v>
      </c>
      <c r="D482" s="2">
        <v>0.97931809967471184</v>
      </c>
      <c r="E482" s="2">
        <v>0.84164014743927285</v>
      </c>
      <c r="F482" s="2">
        <v>0.58712770342089848</v>
      </c>
      <c r="G482" s="2">
        <v>0</v>
      </c>
      <c r="H482" s="2">
        <v>0.84428539476627151</v>
      </c>
      <c r="I482" s="2">
        <v>0.99217842484318119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103</v>
      </c>
      <c r="B483" t="s">
        <v>31</v>
      </c>
      <c r="C483" s="2">
        <v>0.99769417009338601</v>
      </c>
      <c r="D483" s="2">
        <v>0.97150227543744361</v>
      </c>
      <c r="E483" s="2">
        <v>0.95290145552682404</v>
      </c>
      <c r="F483" s="2">
        <v>0.75518448693778617</v>
      </c>
      <c r="G483" s="2" t="s">
        <v>70</v>
      </c>
      <c r="H483" s="2">
        <v>0.91500674549638916</v>
      </c>
      <c r="I483" s="2">
        <v>0.99624894740871162</v>
      </c>
      <c r="J483" s="2" t="s">
        <v>70</v>
      </c>
      <c r="K483" s="2" t="s">
        <v>70</v>
      </c>
      <c r="L483" s="2">
        <v>0.95022624434389136</v>
      </c>
      <c r="M483" s="2" t="s">
        <v>70</v>
      </c>
      <c r="N483" s="2" t="s">
        <v>70</v>
      </c>
    </row>
    <row r="484" spans="1:14" x14ac:dyDescent="0.3">
      <c r="A484" t="s">
        <v>103</v>
      </c>
      <c r="B484" t="s">
        <v>180</v>
      </c>
      <c r="C484" s="2">
        <v>0.99813133134445797</v>
      </c>
      <c r="D484" s="2">
        <v>0.96488683198636915</v>
      </c>
      <c r="E484" s="2">
        <v>0.9841611242782714</v>
      </c>
      <c r="F484" s="2" t="s">
        <v>70</v>
      </c>
      <c r="G484" s="2" t="s">
        <v>70</v>
      </c>
      <c r="H484" s="2">
        <v>0.94336283185840719</v>
      </c>
      <c r="I484" s="2">
        <v>0.99296467206293959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103</v>
      </c>
      <c r="B485" t="s">
        <v>33</v>
      </c>
      <c r="C485" s="2">
        <v>0.99810148325387682</v>
      </c>
      <c r="D485" s="2">
        <v>0.98778462250068322</v>
      </c>
      <c r="E485" s="2">
        <v>0.95495495495495497</v>
      </c>
      <c r="F485" s="2" t="s">
        <v>70</v>
      </c>
      <c r="G485" s="2" t="s">
        <v>70</v>
      </c>
      <c r="H485" s="2">
        <v>0.87626774847870181</v>
      </c>
      <c r="I485" s="2">
        <v>0.99525852336870624</v>
      </c>
      <c r="J485" s="2" t="s">
        <v>70</v>
      </c>
      <c r="K485" s="2" t="s">
        <v>70</v>
      </c>
      <c r="L485" s="2">
        <v>0.11509433962264153</v>
      </c>
      <c r="M485" s="2" t="s">
        <v>70</v>
      </c>
      <c r="N485" s="2" t="s">
        <v>70</v>
      </c>
    </row>
    <row r="486" spans="1:14" x14ac:dyDescent="0.3">
      <c r="A486" t="s">
        <v>103</v>
      </c>
      <c r="B486" t="s">
        <v>153</v>
      </c>
      <c r="C486" s="2">
        <v>0.99343033279348003</v>
      </c>
      <c r="D486" s="2">
        <v>0.98086142607107518</v>
      </c>
      <c r="E486" s="2">
        <v>0.95259823221130024</v>
      </c>
      <c r="F486" s="2" t="s">
        <v>70</v>
      </c>
      <c r="G486" s="2" t="s">
        <v>70</v>
      </c>
      <c r="H486" s="2">
        <v>0.90631322757528676</v>
      </c>
      <c r="I486" s="2">
        <v>0.99598207386802662</v>
      </c>
      <c r="J486" s="2" t="s">
        <v>70</v>
      </c>
      <c r="K486" s="2" t="s">
        <v>70</v>
      </c>
      <c r="L486" s="2">
        <v>6.8635968722849702E-2</v>
      </c>
      <c r="M486" s="2" t="s">
        <v>70</v>
      </c>
      <c r="N486" s="2" t="s">
        <v>70</v>
      </c>
    </row>
    <row r="487" spans="1:14" x14ac:dyDescent="0.3">
      <c r="A487" t="s">
        <v>103</v>
      </c>
      <c r="B487" t="s">
        <v>228</v>
      </c>
      <c r="C487" s="2">
        <v>0.99479913532949515</v>
      </c>
      <c r="D487" s="2">
        <v>0.96165561415417822</v>
      </c>
      <c r="E487" s="2">
        <v>0.93949240361816122</v>
      </c>
      <c r="F487" s="2" t="s">
        <v>70</v>
      </c>
      <c r="G487" s="2" t="s">
        <v>70</v>
      </c>
      <c r="H487" s="2">
        <v>0.81269439321791304</v>
      </c>
      <c r="I487" s="2">
        <v>0.9946886305904088</v>
      </c>
      <c r="J487" s="2" t="s">
        <v>70</v>
      </c>
      <c r="K487" s="2" t="s">
        <v>70</v>
      </c>
      <c r="L487" s="2">
        <v>0.8318786664758907</v>
      </c>
      <c r="M487" s="2" t="s">
        <v>70</v>
      </c>
      <c r="N487" s="2" t="s">
        <v>70</v>
      </c>
    </row>
    <row r="488" spans="1:14" x14ac:dyDescent="0.3">
      <c r="A488" t="s">
        <v>103</v>
      </c>
      <c r="B488" t="s">
        <v>165</v>
      </c>
      <c r="C488" s="2">
        <v>0.99619069278221561</v>
      </c>
      <c r="D488" s="2">
        <v>0.97888088248376481</v>
      </c>
      <c r="E488" s="2">
        <v>0.9330317080466648</v>
      </c>
      <c r="F488" s="2" t="s">
        <v>70</v>
      </c>
      <c r="G488" s="2" t="s">
        <v>70</v>
      </c>
      <c r="H488" s="2">
        <v>0.91639414190245982</v>
      </c>
      <c r="I488" s="2">
        <v>0.99640810087886877</v>
      </c>
      <c r="J488" s="2" t="s">
        <v>70</v>
      </c>
      <c r="K488" s="2" t="s">
        <v>70</v>
      </c>
      <c r="L488" s="2">
        <v>0.71168353265869366</v>
      </c>
      <c r="M488" s="2" t="s">
        <v>70</v>
      </c>
      <c r="N488" s="2" t="s">
        <v>70</v>
      </c>
    </row>
    <row r="489" spans="1:14" x14ac:dyDescent="0.3">
      <c r="A489" t="s">
        <v>123</v>
      </c>
      <c r="B489" t="s">
        <v>6</v>
      </c>
      <c r="C489" s="2">
        <v>0.98586655345012519</v>
      </c>
      <c r="D489" s="2">
        <v>0.94283369041987797</v>
      </c>
      <c r="E489" s="2">
        <v>0.90603470042924639</v>
      </c>
      <c r="F489" s="2" t="s">
        <v>70</v>
      </c>
      <c r="G489" s="2" t="s">
        <v>70</v>
      </c>
      <c r="H489" s="2">
        <v>0.91671369829879878</v>
      </c>
      <c r="I489" s="2">
        <v>0.99564719358533804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123</v>
      </c>
      <c r="B490" t="s">
        <v>7</v>
      </c>
      <c r="C490" s="2">
        <v>0.98984020394205063</v>
      </c>
      <c r="D490" s="2">
        <v>0.93209963609692803</v>
      </c>
      <c r="E490" s="2">
        <v>0.90408693597921097</v>
      </c>
      <c r="F490" s="2" t="s">
        <v>70</v>
      </c>
      <c r="G490" s="2" t="s">
        <v>70</v>
      </c>
      <c r="H490" s="2">
        <v>0.87346072186836521</v>
      </c>
      <c r="I490" s="2">
        <v>0.99088512241054616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123</v>
      </c>
      <c r="B491" t="s">
        <v>12</v>
      </c>
      <c r="C491" s="2">
        <v>0.9949064421630468</v>
      </c>
      <c r="D491" s="2">
        <v>0.94056640172852835</v>
      </c>
      <c r="E491" s="2">
        <v>0.94879816133048156</v>
      </c>
      <c r="F491" s="2">
        <v>0.39939599848999624</v>
      </c>
      <c r="G491" s="2" t="s">
        <v>70</v>
      </c>
      <c r="H491" s="2">
        <v>0.94863954392329619</v>
      </c>
      <c r="I491" s="2">
        <v>0.9955191007822588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123</v>
      </c>
      <c r="B492" t="s">
        <v>13</v>
      </c>
      <c r="C492" s="2">
        <v>0.98326298025488257</v>
      </c>
      <c r="D492" s="2">
        <v>0.81149684400360689</v>
      </c>
      <c r="E492" s="2">
        <v>0.89871178887264114</v>
      </c>
      <c r="F492" s="2">
        <v>0</v>
      </c>
      <c r="G492" s="2" t="s">
        <v>70</v>
      </c>
      <c r="H492" s="2">
        <v>0.88400891604061749</v>
      </c>
      <c r="I492" s="2">
        <v>0.99139232860163096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123</v>
      </c>
      <c r="B493" t="s">
        <v>15</v>
      </c>
      <c r="C493" s="2">
        <v>0.99586531802215394</v>
      </c>
      <c r="D493" s="2">
        <v>0.93071560677194476</v>
      </c>
      <c r="E493" s="2">
        <v>0.90284905326490883</v>
      </c>
      <c r="F493" s="2">
        <v>0</v>
      </c>
      <c r="G493" s="2" t="s">
        <v>70</v>
      </c>
      <c r="H493" s="2">
        <v>0.8122981526934504</v>
      </c>
      <c r="I493" s="2">
        <v>0.9920252783629252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123</v>
      </c>
      <c r="B494" t="s">
        <v>17</v>
      </c>
      <c r="C494" s="2">
        <v>0.9907227055649338</v>
      </c>
      <c r="D494" s="2">
        <v>0.93517091304742039</v>
      </c>
      <c r="E494" s="2">
        <v>0.82289695510063654</v>
      </c>
      <c r="F494" s="2">
        <v>0</v>
      </c>
      <c r="G494" s="2">
        <v>0.90787376474338544</v>
      </c>
      <c r="H494" s="2">
        <v>0.82953105196451205</v>
      </c>
      <c r="I494" s="2">
        <v>0.99424643204064855</v>
      </c>
      <c r="J494" s="2">
        <v>0.8128810975609756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123</v>
      </c>
      <c r="B495" t="s">
        <v>21</v>
      </c>
      <c r="C495" s="2">
        <v>0.9961233595957304</v>
      </c>
      <c r="D495" s="2">
        <v>0.96142220560281699</v>
      </c>
      <c r="E495" s="2">
        <v>0.93967175612207765</v>
      </c>
      <c r="F495" s="2">
        <v>0.60531681897137679</v>
      </c>
      <c r="G495" s="2">
        <v>0.82598550902615742</v>
      </c>
      <c r="H495" s="2">
        <v>0.87610810810810813</v>
      </c>
      <c r="I495" s="2">
        <v>0.99213680433620877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123</v>
      </c>
      <c r="B496" t="s">
        <v>23</v>
      </c>
      <c r="C496" s="2">
        <v>0.9921606979307348</v>
      </c>
      <c r="D496" s="2">
        <v>0.93315062790536318</v>
      </c>
      <c r="E496" s="2">
        <v>0.91838517538054276</v>
      </c>
      <c r="F496" s="2">
        <v>0.65310384838522528</v>
      </c>
      <c r="G496" s="2" t="s">
        <v>70</v>
      </c>
      <c r="H496" s="2">
        <v>0.93151147098515519</v>
      </c>
      <c r="I496" s="2">
        <v>0.99594522224772397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123</v>
      </c>
      <c r="B497" t="s">
        <v>25</v>
      </c>
      <c r="C497" s="2">
        <v>0.99442937556508282</v>
      </c>
      <c r="D497" s="2">
        <v>0.98263717686835239</v>
      </c>
      <c r="E497" s="2">
        <v>0.95292763897522725</v>
      </c>
      <c r="F497" s="2">
        <v>0.65000610028874695</v>
      </c>
      <c r="G497" s="2" t="s">
        <v>70</v>
      </c>
      <c r="H497" s="2">
        <v>0.87339781769666935</v>
      </c>
      <c r="I497" s="2">
        <v>0.9941601352389734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123</v>
      </c>
      <c r="B498" t="s">
        <v>27</v>
      </c>
      <c r="C498" s="2">
        <v>0.99529354314532759</v>
      </c>
      <c r="D498" s="2">
        <v>0.97175383035179319</v>
      </c>
      <c r="E498" s="2">
        <v>0.90320830224513315</v>
      </c>
      <c r="F498" s="2">
        <v>0.73674294140134344</v>
      </c>
      <c r="G498" s="2" t="s">
        <v>70</v>
      </c>
      <c r="H498" s="2">
        <v>0</v>
      </c>
      <c r="I498" s="2">
        <v>0.99353661318530917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85</v>
      </c>
      <c r="B499" t="s">
        <v>6</v>
      </c>
      <c r="C499" s="2">
        <v>0.98417858690940618</v>
      </c>
      <c r="D499" s="2">
        <v>0.95196702884975637</v>
      </c>
      <c r="E499" s="2">
        <v>0.96554032309969762</v>
      </c>
      <c r="F499" s="2" t="s">
        <v>70</v>
      </c>
      <c r="G499" s="2" t="s">
        <v>70</v>
      </c>
      <c r="H499" s="2">
        <v>0.76375105777367491</v>
      </c>
      <c r="I499" s="2">
        <v>0.988899649854727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85</v>
      </c>
      <c r="B500" t="s">
        <v>7</v>
      </c>
      <c r="C500" s="2">
        <v>0.98597893375219436</v>
      </c>
      <c r="D500" s="2">
        <v>0.97136619789815704</v>
      </c>
      <c r="E500" s="2">
        <v>0.92225766190542224</v>
      </c>
      <c r="F500" s="2" t="s">
        <v>70</v>
      </c>
      <c r="G500" s="2">
        <v>0.86615262949782523</v>
      </c>
      <c r="H500" s="2">
        <v>0.85179126451823983</v>
      </c>
      <c r="I500" s="2">
        <v>0.98806366047745364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85</v>
      </c>
      <c r="B501" t="s">
        <v>8</v>
      </c>
      <c r="C501" s="2">
        <v>0.99332919640086881</v>
      </c>
      <c r="D501" s="2">
        <v>0.96691568836712916</v>
      </c>
      <c r="E501" s="2">
        <v>0.93664513677811556</v>
      </c>
      <c r="F501" s="2" t="s">
        <v>70</v>
      </c>
      <c r="G501" s="2">
        <v>0.83058836577385908</v>
      </c>
      <c r="H501" s="2">
        <v>0.91265472364527322</v>
      </c>
      <c r="I501" s="2">
        <v>0.99212013083556361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85</v>
      </c>
      <c r="B502" t="s">
        <v>12</v>
      </c>
      <c r="C502" s="2">
        <v>0.98728287841191065</v>
      </c>
      <c r="D502" s="2">
        <v>0.9673653094873812</v>
      </c>
      <c r="E502" s="2">
        <v>0.65866698348580255</v>
      </c>
      <c r="F502" s="2">
        <v>5.6262646041381113E-2</v>
      </c>
      <c r="G502" s="2">
        <v>0.79913515346786501</v>
      </c>
      <c r="H502" s="2">
        <v>0.31830099632931308</v>
      </c>
      <c r="I502" s="2">
        <v>0.99294866934566683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85</v>
      </c>
      <c r="B503" t="s">
        <v>13</v>
      </c>
      <c r="C503" s="2">
        <v>0.9906174560115476</v>
      </c>
      <c r="D503" s="2">
        <v>0.98595333490454862</v>
      </c>
      <c r="E503" s="2">
        <v>0.97285876808061122</v>
      </c>
      <c r="F503" s="2" t="s">
        <v>70</v>
      </c>
      <c r="G503" s="2" t="s">
        <v>70</v>
      </c>
      <c r="H503" s="2">
        <v>0.92313430980031319</v>
      </c>
      <c r="I503" s="2">
        <v>0.98809878012496277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85</v>
      </c>
      <c r="B504" t="s">
        <v>15</v>
      </c>
      <c r="C504" s="2">
        <v>0.99389198927802436</v>
      </c>
      <c r="D504" s="2">
        <v>0.96889880952380958</v>
      </c>
      <c r="E504" s="2">
        <v>0.91075350837691038</v>
      </c>
      <c r="F504" s="2" t="s">
        <v>70</v>
      </c>
      <c r="G504" s="2">
        <v>0.95415472779369637</v>
      </c>
      <c r="H504" s="2">
        <v>0.71015029635901783</v>
      </c>
      <c r="I504" s="2">
        <v>0.98723712835387956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85</v>
      </c>
      <c r="B505" t="s">
        <v>17</v>
      </c>
      <c r="C505" s="2">
        <v>0.99580736979767681</v>
      </c>
      <c r="D505" s="2">
        <v>0.9705578956417088</v>
      </c>
      <c r="E505" s="2">
        <v>0.89255177471965408</v>
      </c>
      <c r="F505" s="2">
        <v>0.46008787085945602</v>
      </c>
      <c r="G505" s="2" t="s">
        <v>70</v>
      </c>
      <c r="H505" s="2">
        <v>0.92400887013900157</v>
      </c>
      <c r="I505" s="2">
        <v>0.99395528366470043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85</v>
      </c>
      <c r="B506" t="s">
        <v>21</v>
      </c>
      <c r="C506" s="2">
        <v>0.99193313812561801</v>
      </c>
      <c r="D506" s="2">
        <v>0.97837805342364181</v>
      </c>
      <c r="E506" s="2">
        <v>0.94766413484548961</v>
      </c>
      <c r="F506" s="2" t="s">
        <v>70</v>
      </c>
      <c r="G506" s="2">
        <v>0</v>
      </c>
      <c r="H506" s="2">
        <v>0.85318038358824955</v>
      </c>
      <c r="I506" s="2">
        <v>0.99009306514560202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85</v>
      </c>
      <c r="B507" t="s">
        <v>23</v>
      </c>
      <c r="C507" s="2">
        <v>0.99351417499490124</v>
      </c>
      <c r="D507" s="2">
        <v>0.98101604278074861</v>
      </c>
      <c r="E507" s="2">
        <v>0.38239335814486114</v>
      </c>
      <c r="F507" s="2">
        <v>0</v>
      </c>
      <c r="G507" s="2">
        <v>0.72098008021263016</v>
      </c>
      <c r="H507" s="2">
        <v>0</v>
      </c>
      <c r="I507" s="2">
        <v>0.992600422832981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85</v>
      </c>
      <c r="B508" t="s">
        <v>25</v>
      </c>
      <c r="C508" s="2">
        <v>0.99118789938097784</v>
      </c>
      <c r="D508" s="2">
        <v>0.9664372262358496</v>
      </c>
      <c r="E508" s="2">
        <v>0.96560932785213383</v>
      </c>
      <c r="F508" s="2" t="s">
        <v>70</v>
      </c>
      <c r="G508" s="2">
        <v>0.76400791034937376</v>
      </c>
      <c r="H508" s="2">
        <v>0.94275352338979923</v>
      </c>
      <c r="I508" s="2">
        <v>0.98793206197854599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85</v>
      </c>
      <c r="B509" t="s">
        <v>27</v>
      </c>
      <c r="C509" s="2">
        <v>0.9892938217068532</v>
      </c>
      <c r="D509" s="2">
        <v>0.96796517817999639</v>
      </c>
      <c r="E509" s="2">
        <v>0.67747311013482803</v>
      </c>
      <c r="F509" s="2">
        <v>0</v>
      </c>
      <c r="G509" s="2">
        <v>0.79074788804620655</v>
      </c>
      <c r="H509" s="2">
        <v>0.66846137916752946</v>
      </c>
      <c r="I509" s="2">
        <v>0.99207417377000162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85</v>
      </c>
      <c r="B510" t="s">
        <v>29</v>
      </c>
      <c r="C510" s="2">
        <v>0.99605073885183737</v>
      </c>
      <c r="D510" s="2">
        <v>0.93495885769603082</v>
      </c>
      <c r="E510" s="2">
        <v>0.91478211936833964</v>
      </c>
      <c r="F510" s="2">
        <v>0.76897969841373459</v>
      </c>
      <c r="G510" s="2">
        <v>0.77168141592920358</v>
      </c>
      <c r="H510" s="2">
        <v>6.3945931894983099E-2</v>
      </c>
      <c r="I510" s="2">
        <v>0.9895856746834496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139</v>
      </c>
      <c r="B511" t="s">
        <v>6</v>
      </c>
      <c r="C511" s="2">
        <v>0.98952939822805197</v>
      </c>
      <c r="D511" s="2">
        <v>0.97583088453039923</v>
      </c>
      <c r="E511" s="2">
        <v>0.85250583827556659</v>
      </c>
      <c r="F511" s="2">
        <v>0.60304857128853595</v>
      </c>
      <c r="G511" s="2">
        <v>0.5011210762331838</v>
      </c>
      <c r="H511" s="2">
        <v>0.68851820601025504</v>
      </c>
      <c r="I511" s="2">
        <v>0.99355032248387576</v>
      </c>
      <c r="J511" s="2">
        <v>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139</v>
      </c>
      <c r="B512" t="s">
        <v>7</v>
      </c>
      <c r="C512" s="2">
        <v>0.9865298075041764</v>
      </c>
      <c r="D512" s="2">
        <v>0.92415431441934115</v>
      </c>
      <c r="E512" s="2">
        <v>0.94833041277258556</v>
      </c>
      <c r="F512" s="2">
        <v>0</v>
      </c>
      <c r="G512" s="2" t="s">
        <v>70</v>
      </c>
      <c r="H512" s="2">
        <v>0.83483675992490503</v>
      </c>
      <c r="I512" s="2">
        <v>0.99367374604609116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139</v>
      </c>
      <c r="B513" t="s">
        <v>8</v>
      </c>
      <c r="C513" s="2">
        <v>0.99604462976086483</v>
      </c>
      <c r="D513" s="2">
        <v>0.92917752527884923</v>
      </c>
      <c r="E513" s="2">
        <v>0.94243884928977995</v>
      </c>
      <c r="F513" s="2">
        <v>0</v>
      </c>
      <c r="G513" s="2" t="s">
        <v>70</v>
      </c>
      <c r="H513" s="2">
        <v>0.80866019031199232</v>
      </c>
      <c r="I513" s="2">
        <v>0.99268656716417925</v>
      </c>
      <c r="J513" s="2" t="s">
        <v>70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139</v>
      </c>
      <c r="B514" t="s">
        <v>12</v>
      </c>
      <c r="C514" s="2">
        <v>0.99663362112935983</v>
      </c>
      <c r="D514" s="2">
        <v>0.88148340248962653</v>
      </c>
      <c r="E514" s="2">
        <v>0.90541969131016997</v>
      </c>
      <c r="F514" s="2" t="s">
        <v>70</v>
      </c>
      <c r="G514" s="2">
        <v>0.8636992722889415</v>
      </c>
      <c r="H514" s="2">
        <v>0.84364742061435338</v>
      </c>
      <c r="I514" s="2">
        <v>0.99148109400687479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139</v>
      </c>
      <c r="B515" t="s">
        <v>13</v>
      </c>
      <c r="C515" s="2">
        <v>0.98448782362792742</v>
      </c>
      <c r="D515" s="2">
        <v>0.96142758439949483</v>
      </c>
      <c r="E515" s="2">
        <v>0.9101535496574984</v>
      </c>
      <c r="F515" s="2">
        <v>0.84482712083996869</v>
      </c>
      <c r="G515" s="2" t="s">
        <v>70</v>
      </c>
      <c r="H515" s="2">
        <v>0.82114382572666211</v>
      </c>
      <c r="I515" s="2">
        <v>0.99035708904625597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139</v>
      </c>
      <c r="B516" t="s">
        <v>15</v>
      </c>
      <c r="C516" s="2">
        <v>0.9593440382644346</v>
      </c>
      <c r="D516" s="2">
        <v>0.92035880093998956</v>
      </c>
      <c r="E516" s="2">
        <v>0.853319090492904</v>
      </c>
      <c r="F516" s="2">
        <v>0.78985479186834462</v>
      </c>
      <c r="G516" s="2">
        <v>0</v>
      </c>
      <c r="H516" s="2">
        <v>0.90109511080451843</v>
      </c>
      <c r="I516" s="2">
        <v>0.99285988483685217</v>
      </c>
      <c r="J516" s="2">
        <v>0.16468330134357009</v>
      </c>
      <c r="K516" s="2" t="s">
        <v>70</v>
      </c>
      <c r="L516" s="2" t="s">
        <v>70</v>
      </c>
      <c r="M516" s="2" t="s">
        <v>70</v>
      </c>
      <c r="N516" s="2">
        <v>0</v>
      </c>
    </row>
    <row r="517" spans="1:14" x14ac:dyDescent="0.3">
      <c r="A517" t="s">
        <v>139</v>
      </c>
      <c r="B517" t="s">
        <v>17</v>
      </c>
      <c r="C517" s="2">
        <v>0.99003203074951962</v>
      </c>
      <c r="D517" s="2">
        <v>0.94798419323328298</v>
      </c>
      <c r="E517" s="2">
        <v>0.83610901697393369</v>
      </c>
      <c r="F517" s="2">
        <v>0</v>
      </c>
      <c r="G517" s="2">
        <v>0.96096620840292957</v>
      </c>
      <c r="H517" s="2">
        <v>0.82467197024486005</v>
      </c>
      <c r="I517" s="2">
        <v>0.99529720144938705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139</v>
      </c>
      <c r="B518" t="s">
        <v>21</v>
      </c>
      <c r="C518" s="2">
        <v>0.98435969894518904</v>
      </c>
      <c r="D518" s="2">
        <v>0.94159288602709434</v>
      </c>
      <c r="E518" s="2">
        <v>0.9128524350054924</v>
      </c>
      <c r="F518" s="2">
        <v>0.84459796511901508</v>
      </c>
      <c r="G518" s="2">
        <v>0</v>
      </c>
      <c r="H518" s="2">
        <v>0.69617276031644215</v>
      </c>
      <c r="I518" s="2">
        <v>0.99346807039114715</v>
      </c>
      <c r="J518" s="2" t="s">
        <v>70</v>
      </c>
      <c r="K518" s="2">
        <v>0</v>
      </c>
      <c r="L518" s="2" t="s">
        <v>70</v>
      </c>
      <c r="M518" s="2" t="s">
        <v>70</v>
      </c>
      <c r="N518" s="2">
        <v>0</v>
      </c>
    </row>
    <row r="519" spans="1:14" x14ac:dyDescent="0.3">
      <c r="A519" t="s">
        <v>139</v>
      </c>
      <c r="B519" t="s">
        <v>184</v>
      </c>
      <c r="C519" s="2">
        <v>0.99040706670042478</v>
      </c>
      <c r="D519" s="2">
        <v>0.96709986183143437</v>
      </c>
      <c r="E519" s="2">
        <v>0.91507149548403077</v>
      </c>
      <c r="F519" s="2">
        <v>0.8462883353559455</v>
      </c>
      <c r="G519" s="2">
        <v>0.75982925185351602</v>
      </c>
      <c r="H519" s="2">
        <v>0.74627842303288072</v>
      </c>
      <c r="I519" s="2">
        <v>0.99115180426252203</v>
      </c>
      <c r="J519" s="2" t="s">
        <v>70</v>
      </c>
      <c r="K519" s="2">
        <v>0.29991575400168491</v>
      </c>
      <c r="L519" s="2">
        <v>0</v>
      </c>
      <c r="M519" s="2" t="s">
        <v>70</v>
      </c>
      <c r="N519" s="2">
        <v>0.72111403838916066</v>
      </c>
    </row>
    <row r="520" spans="1:14" x14ac:dyDescent="0.3">
      <c r="A520" t="s">
        <v>139</v>
      </c>
      <c r="B520" t="s">
        <v>196</v>
      </c>
      <c r="C520" s="2">
        <v>0.98954968649059483</v>
      </c>
      <c r="D520" s="2">
        <v>0.96582812272793361</v>
      </c>
      <c r="E520" s="2">
        <v>0.8597870048215327</v>
      </c>
      <c r="F520" s="2">
        <v>0.80635182908084846</v>
      </c>
      <c r="G520" s="2">
        <v>0.89176741508347723</v>
      </c>
      <c r="H520" s="2">
        <v>0.72289156626506024</v>
      </c>
      <c r="I520" s="2">
        <v>0.99415204678362556</v>
      </c>
      <c r="J520" s="2" t="s">
        <v>70</v>
      </c>
      <c r="K520" s="2">
        <v>0.2932098765432099</v>
      </c>
      <c r="L520" s="2">
        <v>0</v>
      </c>
      <c r="M520" s="2" t="s">
        <v>70</v>
      </c>
      <c r="N520" s="2">
        <v>0.76329163408913214</v>
      </c>
    </row>
    <row r="521" spans="1:14" x14ac:dyDescent="0.3">
      <c r="A521" t="s">
        <v>139</v>
      </c>
      <c r="B521" t="s">
        <v>155</v>
      </c>
      <c r="C521" s="2">
        <v>0.988808556997128</v>
      </c>
      <c r="D521" s="2">
        <v>0.98337587538451476</v>
      </c>
      <c r="E521" s="2">
        <v>0.92812737233016684</v>
      </c>
      <c r="F521" s="2">
        <v>0.88363732103461734</v>
      </c>
      <c r="G521" s="2">
        <v>0.90094574415131923</v>
      </c>
      <c r="H521" s="2">
        <v>0.86309674160141447</v>
      </c>
      <c r="I521" s="2">
        <v>0.99308092979864715</v>
      </c>
      <c r="J521" s="2" t="s">
        <v>70</v>
      </c>
      <c r="K521" s="2">
        <v>2.6258205689277898E-2</v>
      </c>
      <c r="L521" s="2">
        <v>0.42748091603053434</v>
      </c>
      <c r="M521" s="2" t="s">
        <v>70</v>
      </c>
      <c r="N521" s="2">
        <v>0.82770949720670395</v>
      </c>
    </row>
    <row r="522" spans="1:14" x14ac:dyDescent="0.3">
      <c r="A522" t="s">
        <v>139</v>
      </c>
      <c r="B522" t="s">
        <v>138</v>
      </c>
      <c r="C522" s="2">
        <v>0.98523132918037382</v>
      </c>
      <c r="D522" s="2">
        <v>0.94570584557000237</v>
      </c>
      <c r="E522" s="2">
        <v>0.94183995645073482</v>
      </c>
      <c r="F522" s="2">
        <v>0.85298472972845518</v>
      </c>
      <c r="G522" s="2">
        <v>0.92576235541535223</v>
      </c>
      <c r="H522" s="2">
        <v>0.85774783445620795</v>
      </c>
      <c r="I522" s="2">
        <v>0.9918824893699264</v>
      </c>
      <c r="J522" s="2" t="s">
        <v>70</v>
      </c>
      <c r="K522" s="2">
        <v>0.46280991735537191</v>
      </c>
      <c r="L522" s="2">
        <v>0</v>
      </c>
      <c r="M522" s="2" t="s">
        <v>70</v>
      </c>
      <c r="N522" s="2">
        <v>0.70449966420416388</v>
      </c>
    </row>
    <row r="523" spans="1:14" x14ac:dyDescent="0.3">
      <c r="A523" t="s">
        <v>139</v>
      </c>
      <c r="B523" t="s">
        <v>179</v>
      </c>
      <c r="C523" s="2">
        <v>0.98803512124107185</v>
      </c>
      <c r="D523" s="2">
        <v>0.97570950953766922</v>
      </c>
      <c r="E523" s="2">
        <v>0.86228315364479347</v>
      </c>
      <c r="F523" s="2">
        <v>0.89252761980034712</v>
      </c>
      <c r="G523" s="2">
        <v>0.87105165366034931</v>
      </c>
      <c r="H523" s="2">
        <v>0.9127540294323756</v>
      </c>
      <c r="I523" s="2">
        <v>0.9937665575814244</v>
      </c>
      <c r="J523" s="2" t="s">
        <v>70</v>
      </c>
      <c r="K523" s="2">
        <v>0.76265822784810122</v>
      </c>
      <c r="L523" s="2">
        <v>0</v>
      </c>
      <c r="M523" s="2" t="s">
        <v>70</v>
      </c>
      <c r="N523" s="2">
        <v>0.78541266794625719</v>
      </c>
    </row>
    <row r="524" spans="1:14" x14ac:dyDescent="0.3">
      <c r="A524" t="s">
        <v>139</v>
      </c>
      <c r="B524" t="s">
        <v>201</v>
      </c>
      <c r="C524" s="2">
        <v>0.98358804959126922</v>
      </c>
      <c r="D524" s="2">
        <v>0.98053855569155435</v>
      </c>
      <c r="E524" s="2">
        <v>0.86977304679654555</v>
      </c>
      <c r="F524" s="2">
        <v>0.86310904872389793</v>
      </c>
      <c r="G524" s="2">
        <v>0.90352774101926858</v>
      </c>
      <c r="H524" s="2">
        <v>0.86523543207649289</v>
      </c>
      <c r="I524" s="2">
        <v>0.99592652371070645</v>
      </c>
      <c r="J524" s="2" t="s">
        <v>70</v>
      </c>
      <c r="K524" s="2">
        <v>0</v>
      </c>
      <c r="L524" s="2">
        <v>0</v>
      </c>
      <c r="M524" s="2" t="s">
        <v>70</v>
      </c>
      <c r="N524" s="2">
        <v>0</v>
      </c>
    </row>
    <row r="525" spans="1:14" x14ac:dyDescent="0.3">
      <c r="A525" t="s">
        <v>139</v>
      </c>
      <c r="B525" t="s">
        <v>23</v>
      </c>
      <c r="C525" s="2">
        <v>0.99395551881796818</v>
      </c>
      <c r="D525" s="2">
        <v>0.92823827152747285</v>
      </c>
      <c r="E525" s="2">
        <v>0.92872591589757136</v>
      </c>
      <c r="F525" s="2">
        <v>0.84357052842204505</v>
      </c>
      <c r="G525" s="2">
        <v>0.41999679880488722</v>
      </c>
      <c r="H525" s="2">
        <v>7.425086184036065E-3</v>
      </c>
      <c r="I525" s="2">
        <v>0.99462035044574237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139</v>
      </c>
      <c r="B526" t="s">
        <v>25</v>
      </c>
      <c r="C526" s="2">
        <v>0.99443690949633357</v>
      </c>
      <c r="D526" s="2">
        <v>0.93844868622227839</v>
      </c>
      <c r="E526" s="2">
        <v>0.77573891791901273</v>
      </c>
      <c r="F526" s="2">
        <v>0.61663966027825889</v>
      </c>
      <c r="G526" s="2">
        <v>0.61262913971227184</v>
      </c>
      <c r="H526" s="2">
        <v>0.17247900748922007</v>
      </c>
      <c r="I526" s="2">
        <v>0.99528411287205243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139</v>
      </c>
      <c r="B527" t="s">
        <v>29</v>
      </c>
      <c r="C527" s="2">
        <v>0.99774978129371195</v>
      </c>
      <c r="D527" s="2">
        <v>0.9787007454739084</v>
      </c>
      <c r="E527" s="2">
        <v>0.8853590355832508</v>
      </c>
      <c r="F527" s="2" t="s">
        <v>70</v>
      </c>
      <c r="G527" s="2">
        <v>0.94252296886268838</v>
      </c>
      <c r="H527" s="2">
        <v>0.81129015561919882</v>
      </c>
      <c r="I527" s="2">
        <v>0.99349341595662277</v>
      </c>
      <c r="J527" s="2" t="s">
        <v>70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139</v>
      </c>
      <c r="B528" t="s">
        <v>33</v>
      </c>
      <c r="C528" s="2">
        <v>0.9974473235407384</v>
      </c>
      <c r="D528" s="2">
        <v>0.98954711087975</v>
      </c>
      <c r="E528" s="2">
        <v>0.86575012969862752</v>
      </c>
      <c r="F528" s="2">
        <v>0</v>
      </c>
      <c r="G528" s="2">
        <v>0.46249521622655954</v>
      </c>
      <c r="H528" s="2">
        <v>0.70504481434058897</v>
      </c>
      <c r="I528" s="2">
        <v>0.99316026737136642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139</v>
      </c>
      <c r="B529" t="s">
        <v>35</v>
      </c>
      <c r="C529" s="2">
        <v>0.99373545731161639</v>
      </c>
      <c r="D529" s="2">
        <v>0.96537795729948062</v>
      </c>
      <c r="E529" s="2">
        <v>0.88420346510605818</v>
      </c>
      <c r="F529" s="2">
        <v>0</v>
      </c>
      <c r="G529" s="2" t="s">
        <v>70</v>
      </c>
      <c r="H529" s="2">
        <v>0.83555049886224397</v>
      </c>
      <c r="I529" s="2">
        <v>0.99322242760320401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152</v>
      </c>
      <c r="B530" t="s">
        <v>6</v>
      </c>
      <c r="C530" s="2">
        <v>0.95072187584149803</v>
      </c>
      <c r="D530" s="2">
        <v>0.94307947888432275</v>
      </c>
      <c r="E530" s="2">
        <v>0.82346044582061961</v>
      </c>
      <c r="F530" s="2">
        <v>0.78381215254830305</v>
      </c>
      <c r="G530" s="2" t="s">
        <v>70</v>
      </c>
      <c r="H530" s="2">
        <v>0.69023835949474133</v>
      </c>
      <c r="I530" s="2">
        <v>0.97598394150118284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152</v>
      </c>
      <c r="B531" t="s">
        <v>7</v>
      </c>
      <c r="C531" s="2">
        <v>0.96522498681126723</v>
      </c>
      <c r="D531" s="2">
        <v>0.94824908025616561</v>
      </c>
      <c r="E531" s="2">
        <v>0.84691276680595773</v>
      </c>
      <c r="F531" s="2">
        <v>0.81294799609399349</v>
      </c>
      <c r="G531" s="2" t="s">
        <v>70</v>
      </c>
      <c r="H531" s="2">
        <v>0.65119210166999264</v>
      </c>
      <c r="I531" s="2">
        <v>0.98104408003610644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152</v>
      </c>
      <c r="B532" t="s">
        <v>8</v>
      </c>
      <c r="C532" s="2">
        <v>0.97228770194906</v>
      </c>
      <c r="D532" s="2">
        <v>0.93565726168866636</v>
      </c>
      <c r="E532" s="2">
        <v>0.86159893719630931</v>
      </c>
      <c r="F532" s="2">
        <v>0.86940939735323064</v>
      </c>
      <c r="G532" s="2" t="s">
        <v>70</v>
      </c>
      <c r="H532" s="2">
        <v>0.78647487390248461</v>
      </c>
      <c r="I532" s="2">
        <v>0.98265114532482156</v>
      </c>
      <c r="J532" s="2" t="s">
        <v>70</v>
      </c>
      <c r="K532" s="2" t="s">
        <v>70</v>
      </c>
      <c r="L532" s="2">
        <v>0</v>
      </c>
      <c r="M532" s="2" t="s">
        <v>70</v>
      </c>
      <c r="N532" s="2" t="s">
        <v>70</v>
      </c>
    </row>
    <row r="533" spans="1:14" x14ac:dyDescent="0.3">
      <c r="A533" t="s">
        <v>152</v>
      </c>
      <c r="B533" t="s">
        <v>12</v>
      </c>
      <c r="C533" s="2">
        <v>0.97996702722264661</v>
      </c>
      <c r="D533" s="2">
        <v>0.93890393949655715</v>
      </c>
      <c r="E533" s="2">
        <v>0.87981558450630437</v>
      </c>
      <c r="F533" s="2">
        <v>0.87163610904476441</v>
      </c>
      <c r="G533" s="2" t="s">
        <v>70</v>
      </c>
      <c r="H533" s="2">
        <v>0.77993819824102684</v>
      </c>
      <c r="I533" s="2">
        <v>0.98207455186379655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152</v>
      </c>
      <c r="B534" t="s">
        <v>13</v>
      </c>
      <c r="C534" s="2">
        <v>0.978251718815771</v>
      </c>
      <c r="D534" s="2">
        <v>0.88293030138423212</v>
      </c>
      <c r="E534" s="2">
        <v>0.88021416827923349</v>
      </c>
      <c r="F534" s="2">
        <v>0.83350837091493168</v>
      </c>
      <c r="G534" s="2">
        <v>0</v>
      </c>
      <c r="H534" s="2">
        <v>0.79612802498048396</v>
      </c>
      <c r="I534" s="2">
        <v>0.98327709036370459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152</v>
      </c>
      <c r="B535" t="s">
        <v>15</v>
      </c>
      <c r="C535" s="2">
        <v>0.97800601996092318</v>
      </c>
      <c r="D535" s="2">
        <v>0.89047315934648841</v>
      </c>
      <c r="E535" s="2">
        <v>0.90058479532163738</v>
      </c>
      <c r="F535" s="2" t="s">
        <v>70</v>
      </c>
      <c r="G535" s="2" t="s">
        <v>70</v>
      </c>
      <c r="H535" s="2">
        <v>0.77008999470619377</v>
      </c>
      <c r="I535" s="2">
        <v>0.98721040707447205</v>
      </c>
      <c r="J535" s="2">
        <v>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152</v>
      </c>
      <c r="B536" t="s">
        <v>17</v>
      </c>
      <c r="C536" s="2">
        <v>0.98549677487158605</v>
      </c>
      <c r="D536" s="2">
        <v>0.95319765482849239</v>
      </c>
      <c r="E536" s="2">
        <v>0.84750697064129898</v>
      </c>
      <c r="F536" s="2">
        <v>0</v>
      </c>
      <c r="G536" s="2" t="s">
        <v>70</v>
      </c>
      <c r="H536" s="2">
        <v>0.76669167291822959</v>
      </c>
      <c r="I536" s="2">
        <v>0.98296628893165139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152</v>
      </c>
      <c r="B537" t="s">
        <v>21</v>
      </c>
      <c r="C537" s="2">
        <v>0.9851668495610536</v>
      </c>
      <c r="D537" s="2">
        <v>0.92766766069933482</v>
      </c>
      <c r="E537" s="2">
        <v>0.69626226769680521</v>
      </c>
      <c r="F537" s="2" t="s">
        <v>70</v>
      </c>
      <c r="G537" s="2" t="s">
        <v>70</v>
      </c>
      <c r="H537" s="2">
        <v>0.48222887644837914</v>
      </c>
      <c r="I537" s="2">
        <v>0.98498585624138679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152</v>
      </c>
      <c r="B538" t="s">
        <v>23</v>
      </c>
      <c r="C538" s="2">
        <v>0.96424319553347837</v>
      </c>
      <c r="D538" s="2">
        <v>0.92083986967539522</v>
      </c>
      <c r="E538" s="2">
        <v>0.79847530659595622</v>
      </c>
      <c r="F538" s="2" t="s">
        <v>70</v>
      </c>
      <c r="G538" s="2" t="s">
        <v>70</v>
      </c>
      <c r="H538" s="2">
        <v>0.57047330477484071</v>
      </c>
      <c r="I538" s="2">
        <v>0.97389897801632241</v>
      </c>
      <c r="J538" s="2">
        <v>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152</v>
      </c>
      <c r="B539" t="s">
        <v>25</v>
      </c>
      <c r="C539" s="2">
        <v>0.98063515205891683</v>
      </c>
      <c r="D539" s="2">
        <v>0.94043574835042798</v>
      </c>
      <c r="E539" s="2">
        <v>0.80356030914618515</v>
      </c>
      <c r="F539" s="2" t="s">
        <v>70</v>
      </c>
      <c r="G539" s="2" t="s">
        <v>70</v>
      </c>
      <c r="H539" s="2">
        <v>0.49727984695402638</v>
      </c>
      <c r="I539" s="2">
        <v>0.98204919849301919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152</v>
      </c>
      <c r="B540" t="s">
        <v>29</v>
      </c>
      <c r="C540" s="2">
        <v>0.99189530717166641</v>
      </c>
      <c r="D540" s="2">
        <v>0.94923218524439279</v>
      </c>
      <c r="E540" s="2">
        <v>0.87806887083857688</v>
      </c>
      <c r="F540" s="2" t="s">
        <v>70</v>
      </c>
      <c r="G540" s="2" t="s">
        <v>70</v>
      </c>
      <c r="H540" s="2">
        <v>0.77170451579222132</v>
      </c>
      <c r="I540" s="2">
        <v>0.97470216208265925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148</v>
      </c>
      <c r="B541" t="s">
        <v>6</v>
      </c>
      <c r="C541" s="2">
        <v>0.99043837545708302</v>
      </c>
      <c r="D541" s="2">
        <v>0.96434731438079579</v>
      </c>
      <c r="E541" s="2">
        <v>0.89613270325007233</v>
      </c>
      <c r="F541" s="2">
        <v>0.52219743017619447</v>
      </c>
      <c r="G541" s="2" t="s">
        <v>70</v>
      </c>
      <c r="H541" s="2">
        <v>0.85794482097624425</v>
      </c>
      <c r="I541" s="2">
        <v>0.98761163929703255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148</v>
      </c>
      <c r="B542" t="s">
        <v>7</v>
      </c>
      <c r="C542" s="2">
        <v>0.98453689979662884</v>
      </c>
      <c r="D542" s="2">
        <v>0.96029805565257875</v>
      </c>
      <c r="E542" s="2">
        <v>0.80927967788000099</v>
      </c>
      <c r="F542" s="2" t="s">
        <v>70</v>
      </c>
      <c r="G542" s="2" t="s">
        <v>70</v>
      </c>
      <c r="H542" s="2">
        <v>0.48537844036697247</v>
      </c>
      <c r="I542" s="2">
        <v>0.9853643966547192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148</v>
      </c>
      <c r="B543" t="s">
        <v>8</v>
      </c>
      <c r="C543" s="2">
        <v>0.98577352920503281</v>
      </c>
      <c r="D543" s="2">
        <v>0.98933237444564304</v>
      </c>
      <c r="E543" s="2">
        <v>0.89226890756302524</v>
      </c>
      <c r="F543" s="2">
        <v>0.85990888382687924</v>
      </c>
      <c r="G543" s="2" t="s">
        <v>70</v>
      </c>
      <c r="H543" s="2">
        <v>0.86463175044324114</v>
      </c>
      <c r="I543" s="2">
        <v>0.98250237938355678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148</v>
      </c>
      <c r="B544" t="s">
        <v>12</v>
      </c>
      <c r="C544" s="2">
        <v>0.98502273335116342</v>
      </c>
      <c r="D544" s="2">
        <v>0.95786379225869678</v>
      </c>
      <c r="E544" s="2">
        <v>0.8838994531132407</v>
      </c>
      <c r="F544" s="2">
        <v>0.73249613308671624</v>
      </c>
      <c r="G544" s="2" t="s">
        <v>70</v>
      </c>
      <c r="H544" s="2">
        <v>0.86829758713136729</v>
      </c>
      <c r="I544" s="2">
        <v>0.98196545926944823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148</v>
      </c>
      <c r="B545" t="s">
        <v>13</v>
      </c>
      <c r="C545" s="2">
        <v>0.9945753489075122</v>
      </c>
      <c r="D545" s="2">
        <v>0.90324801301708479</v>
      </c>
      <c r="E545" s="2">
        <v>0.94491505144771482</v>
      </c>
      <c r="F545" s="2" t="s">
        <v>70</v>
      </c>
      <c r="G545" s="2" t="s">
        <v>70</v>
      </c>
      <c r="H545" s="2">
        <v>0.72905377240516878</v>
      </c>
      <c r="I545" s="2">
        <v>0.98910102805905542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148</v>
      </c>
      <c r="B546" t="s">
        <v>218</v>
      </c>
      <c r="C546" s="2">
        <v>0.99236731554345881</v>
      </c>
      <c r="D546" s="2">
        <v>0.95940959409594095</v>
      </c>
      <c r="E546" s="2">
        <v>0.8567362211050662</v>
      </c>
      <c r="F546" s="2">
        <v>0.8636312024525945</v>
      </c>
      <c r="G546" s="2" t="s">
        <v>70</v>
      </c>
      <c r="H546" s="2">
        <v>0.43566789538353518</v>
      </c>
      <c r="I546" s="2">
        <v>0.98885772758280921</v>
      </c>
      <c r="J546" s="2" t="s">
        <v>70</v>
      </c>
      <c r="K546" s="2">
        <v>0.69755686604886269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148</v>
      </c>
      <c r="B547" t="s">
        <v>242</v>
      </c>
      <c r="C547" s="2">
        <v>0.99110382769518901</v>
      </c>
      <c r="D547" s="2">
        <v>0.92260080892266205</v>
      </c>
      <c r="E547" s="2">
        <v>0.87950842828891607</v>
      </c>
      <c r="F547" s="2">
        <v>0.83693898242156817</v>
      </c>
      <c r="G547" s="2" t="s">
        <v>70</v>
      </c>
      <c r="H547" s="2">
        <v>0.56743780008729816</v>
      </c>
      <c r="I547" s="2">
        <v>0.99164974046490639</v>
      </c>
      <c r="J547" s="2" t="s">
        <v>70</v>
      </c>
      <c r="K547" s="2">
        <v>0.7483974358974359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148</v>
      </c>
      <c r="B548" t="s">
        <v>15</v>
      </c>
      <c r="C548" s="2">
        <v>0.99143618596387317</v>
      </c>
      <c r="D548" s="2">
        <v>0.93820129823122045</v>
      </c>
      <c r="E548" s="2">
        <v>0.89993925485961124</v>
      </c>
      <c r="F548" s="2">
        <v>0.88910088804089227</v>
      </c>
      <c r="G548" s="2" t="s">
        <v>70</v>
      </c>
      <c r="H548" s="2">
        <v>0</v>
      </c>
      <c r="I548" s="2">
        <v>0.98985518469759159</v>
      </c>
      <c r="J548" s="2" t="s">
        <v>70</v>
      </c>
      <c r="K548" s="2">
        <v>0.42424242424242425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148</v>
      </c>
      <c r="B549" t="s">
        <v>17</v>
      </c>
      <c r="C549" s="2">
        <v>0.98286845197600359</v>
      </c>
      <c r="D549" s="2">
        <v>0.95737290811493525</v>
      </c>
      <c r="E549" s="2">
        <v>0.80610608684497465</v>
      </c>
      <c r="F549" s="2">
        <v>0.6580675247155382</v>
      </c>
      <c r="G549" s="2">
        <v>0</v>
      </c>
      <c r="H549" s="2">
        <v>0</v>
      </c>
      <c r="I549" s="2">
        <v>0.98641159948379264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148</v>
      </c>
      <c r="B550" t="s">
        <v>25</v>
      </c>
      <c r="C550" s="2">
        <v>0.99442548120619656</v>
      </c>
      <c r="D550" s="2">
        <v>0.91887916902854161</v>
      </c>
      <c r="E550" s="2">
        <v>0.926187045949177</v>
      </c>
      <c r="F550" s="2" t="s">
        <v>70</v>
      </c>
      <c r="G550" s="2" t="s">
        <v>70</v>
      </c>
      <c r="H550" s="2">
        <v>0.79971333735666872</v>
      </c>
      <c r="I550" s="2">
        <v>0.99193852181119557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148</v>
      </c>
      <c r="B551" t="s">
        <v>27</v>
      </c>
      <c r="C551" s="2">
        <v>0.99152024897573277</v>
      </c>
      <c r="D551" s="2">
        <v>0.91550584646670041</v>
      </c>
      <c r="E551" s="2">
        <v>0.90193598780011519</v>
      </c>
      <c r="F551" s="2" t="s">
        <v>70</v>
      </c>
      <c r="G551" s="2" t="s">
        <v>70</v>
      </c>
      <c r="H551" s="2">
        <v>0.84886169892688801</v>
      </c>
      <c r="I551" s="2">
        <v>0.9887844801454988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148</v>
      </c>
      <c r="B552" t="s">
        <v>29</v>
      </c>
      <c r="C552" s="2">
        <v>0.99302531770268943</v>
      </c>
      <c r="D552" s="2">
        <v>0.97210775285216444</v>
      </c>
      <c r="E552" s="2">
        <v>0.90838505811985104</v>
      </c>
      <c r="F552" s="2" t="s">
        <v>70</v>
      </c>
      <c r="G552" s="2" t="s">
        <v>70</v>
      </c>
      <c r="H552" s="2">
        <v>0.7931797879364586</v>
      </c>
      <c r="I552" s="2">
        <v>0.98330102877590564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148</v>
      </c>
      <c r="B553" t="s">
        <v>33</v>
      </c>
      <c r="C553" s="2">
        <v>0.99600077065441395</v>
      </c>
      <c r="D553" s="2">
        <v>0.95289326239465122</v>
      </c>
      <c r="E553" s="2">
        <v>0.91800730184901658</v>
      </c>
      <c r="F553" s="2">
        <v>0.69397653536081794</v>
      </c>
      <c r="G553" s="2" t="s">
        <v>70</v>
      </c>
      <c r="H553" s="2">
        <v>0.78597339782345832</v>
      </c>
      <c r="I553" s="2">
        <v>0.98917986514034817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148</v>
      </c>
      <c r="B554" t="s">
        <v>35</v>
      </c>
      <c r="C554" s="2">
        <v>0.99076111578538595</v>
      </c>
      <c r="D554" s="2">
        <v>0.94287741524160118</v>
      </c>
      <c r="E554" s="2">
        <v>0.91183015019469682</v>
      </c>
      <c r="F554" s="2">
        <v>0.73617537523981491</v>
      </c>
      <c r="G554" s="2" t="s">
        <v>70</v>
      </c>
      <c r="H554" s="2">
        <v>0.74782608695652175</v>
      </c>
      <c r="I554" s="2">
        <v>0.9903062009539928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113</v>
      </c>
      <c r="B555" t="s">
        <v>6</v>
      </c>
      <c r="C555" s="2">
        <v>0.98353489346107537</v>
      </c>
      <c r="D555" s="2">
        <v>0.62946604074647916</v>
      </c>
      <c r="E555" s="2">
        <v>0.6221446063671765</v>
      </c>
      <c r="F555" s="2">
        <v>0</v>
      </c>
      <c r="G555" s="2" t="s">
        <v>70</v>
      </c>
      <c r="H555" s="2">
        <v>0.76978164712490349</v>
      </c>
      <c r="I555" s="2">
        <v>0.982421875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113</v>
      </c>
      <c r="B556" t="s">
        <v>12</v>
      </c>
      <c r="C556" s="2">
        <v>0.96438124073449483</v>
      </c>
      <c r="D556" s="2">
        <v>0.96314165941627783</v>
      </c>
      <c r="E556" s="2">
        <v>0.80144324311011506</v>
      </c>
      <c r="F556" s="2">
        <v>0</v>
      </c>
      <c r="G556" s="2" t="s">
        <v>70</v>
      </c>
      <c r="H556" s="2">
        <v>0.4027790309482992</v>
      </c>
      <c r="I556" s="2">
        <v>0.99028981177173603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113</v>
      </c>
      <c r="B557" t="s">
        <v>13</v>
      </c>
      <c r="C557" s="2">
        <v>0.98801133593872636</v>
      </c>
      <c r="D557" s="2">
        <v>0.89304398372408444</v>
      </c>
      <c r="E557" s="2">
        <v>0.87103297428913373</v>
      </c>
      <c r="F557" s="2">
        <v>0.75461851581254569</v>
      </c>
      <c r="G557" s="2" t="s">
        <v>70</v>
      </c>
      <c r="H557" s="2">
        <v>0.75855365474339032</v>
      </c>
      <c r="I557" s="2">
        <v>0.98904298521186118</v>
      </c>
      <c r="J557" s="2">
        <v>0.18804135233305391</v>
      </c>
      <c r="K557" s="2">
        <v>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113</v>
      </c>
      <c r="B558" t="s">
        <v>15</v>
      </c>
      <c r="C558" s="2">
        <v>0.984009453718662</v>
      </c>
      <c r="D558" s="2">
        <v>0.79658524746962844</v>
      </c>
      <c r="E558" s="2">
        <v>0.85598550537077778</v>
      </c>
      <c r="F558" s="2" t="s">
        <v>70</v>
      </c>
      <c r="G558" s="2" t="s">
        <v>70</v>
      </c>
      <c r="H558" s="2">
        <v>0.82140366448995117</v>
      </c>
      <c r="I558" s="2">
        <v>0.98392088774816944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113</v>
      </c>
      <c r="B559" t="s">
        <v>17</v>
      </c>
      <c r="C559" s="2">
        <v>0.991131670623557</v>
      </c>
      <c r="D559" s="2">
        <v>0.96305151747003315</v>
      </c>
      <c r="E559" s="2">
        <v>0.89109474188525573</v>
      </c>
      <c r="F559" s="2">
        <v>0.520292747837658</v>
      </c>
      <c r="G559" s="2" t="s">
        <v>70</v>
      </c>
      <c r="H559" s="2">
        <v>0.56964656964656968</v>
      </c>
      <c r="I559" s="2">
        <v>0.98847155076236515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113</v>
      </c>
      <c r="B560" t="s">
        <v>21</v>
      </c>
      <c r="C560" s="2">
        <v>0.96136642286390717</v>
      </c>
      <c r="D560" s="2">
        <v>0.88152851882467875</v>
      </c>
      <c r="E560" s="2">
        <v>0.8944228274967575</v>
      </c>
      <c r="F560" s="2">
        <v>0.69641472290162854</v>
      </c>
      <c r="G560" s="2" t="s">
        <v>70</v>
      </c>
      <c r="H560" s="2">
        <v>0.79093542341114331</v>
      </c>
      <c r="I560" s="2">
        <v>0.98653962492437997</v>
      </c>
      <c r="J560" s="2" t="s">
        <v>70</v>
      </c>
      <c r="K560" s="2">
        <v>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113</v>
      </c>
      <c r="B561" t="s">
        <v>23</v>
      </c>
      <c r="C561" s="2">
        <v>0.96915118060171679</v>
      </c>
      <c r="D561" s="2">
        <v>0.90274725274725276</v>
      </c>
      <c r="E561" s="2">
        <v>0.88359774621556353</v>
      </c>
      <c r="F561" s="2">
        <v>0.65027291923981034</v>
      </c>
      <c r="G561" s="2" t="s">
        <v>70</v>
      </c>
      <c r="H561" s="2">
        <v>0.80015203344735841</v>
      </c>
      <c r="I561" s="2">
        <v>0.984646878198567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113</v>
      </c>
      <c r="B562" t="s">
        <v>25</v>
      </c>
      <c r="C562" s="2">
        <v>0.98995949546564277</v>
      </c>
      <c r="D562" s="2">
        <v>0.96041292837996495</v>
      </c>
      <c r="E562" s="2">
        <v>0.90117535158638495</v>
      </c>
      <c r="F562" s="2">
        <v>0</v>
      </c>
      <c r="G562" s="2" t="s">
        <v>70</v>
      </c>
      <c r="H562" s="2">
        <v>0.60103626943005184</v>
      </c>
      <c r="I562" s="2">
        <v>0.99205430841626163</v>
      </c>
      <c r="J562" s="2">
        <v>0.43253349953256465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113</v>
      </c>
      <c r="B563" t="s">
        <v>27</v>
      </c>
      <c r="C563" s="2">
        <v>0.99440442998760836</v>
      </c>
      <c r="D563" s="2">
        <v>0.9021516981652008</v>
      </c>
      <c r="E563" s="2">
        <v>0.83581581990070053</v>
      </c>
      <c r="F563" s="2">
        <v>0.63092610112477665</v>
      </c>
      <c r="G563" s="2">
        <v>0.59948979591836737</v>
      </c>
      <c r="H563" s="2">
        <v>0.83788668013181677</v>
      </c>
      <c r="I563" s="2">
        <v>0.99279572391354864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113</v>
      </c>
      <c r="B564" t="s">
        <v>213</v>
      </c>
      <c r="C564" s="2">
        <v>0.99657473373719119</v>
      </c>
      <c r="D564" s="2">
        <v>0.90498991935483875</v>
      </c>
      <c r="E564" s="2">
        <v>0.78396981237552843</v>
      </c>
      <c r="F564" s="2">
        <v>0.81683373374202639</v>
      </c>
      <c r="G564" s="2">
        <v>0.39102253185766567</v>
      </c>
      <c r="H564" s="2">
        <v>0.76873525336129733</v>
      </c>
      <c r="I564" s="2">
        <v>0.9909194963754292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113</v>
      </c>
      <c r="B565" t="s">
        <v>29</v>
      </c>
      <c r="C565" s="2">
        <v>0.99654296379677798</v>
      </c>
      <c r="D565" s="2">
        <v>0.85291257844957125</v>
      </c>
      <c r="E565" s="2">
        <v>0.86930325225944927</v>
      </c>
      <c r="F565" s="2">
        <v>0.61736056559308716</v>
      </c>
      <c r="G565" s="2">
        <v>0.20177383592017739</v>
      </c>
      <c r="H565" s="2">
        <v>0.75793168624274332</v>
      </c>
      <c r="I565" s="2">
        <v>0.99217721322902963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113</v>
      </c>
      <c r="B566" t="s">
        <v>33</v>
      </c>
      <c r="C566" s="2">
        <v>0.99513359957182279</v>
      </c>
      <c r="D566" s="2">
        <v>0.93405379346363215</v>
      </c>
      <c r="E566" s="2">
        <v>0.92315841854342917</v>
      </c>
      <c r="F566" s="2">
        <v>0.74729731581327163</v>
      </c>
      <c r="G566" s="2">
        <v>0.82038903876189129</v>
      </c>
      <c r="H566" s="2">
        <v>0.75855130784708247</v>
      </c>
      <c r="I566" s="2">
        <v>0.99077065066912784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119</v>
      </c>
      <c r="B567" t="s">
        <v>6</v>
      </c>
      <c r="C567" s="2">
        <v>0.99022451551326884</v>
      </c>
      <c r="D567" s="2">
        <v>0.95779054553728882</v>
      </c>
      <c r="E567" s="2">
        <v>0.92919749883952718</v>
      </c>
      <c r="F567" s="2" t="s">
        <v>70</v>
      </c>
      <c r="G567" s="2" t="s">
        <v>70</v>
      </c>
      <c r="H567" s="2">
        <v>0.8965390144115587</v>
      </c>
      <c r="I567" s="2">
        <v>0.98794449920388205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119</v>
      </c>
      <c r="B568" t="s">
        <v>7</v>
      </c>
      <c r="C568" s="2">
        <v>0.99507888123381516</v>
      </c>
      <c r="D568" s="2">
        <v>0.98560402684563764</v>
      </c>
      <c r="E568" s="2">
        <v>0.96738977744777344</v>
      </c>
      <c r="F568" s="2" t="s">
        <v>70</v>
      </c>
      <c r="G568" s="2" t="s">
        <v>70</v>
      </c>
      <c r="H568" s="2">
        <v>0.83161203412662776</v>
      </c>
      <c r="I568" s="2">
        <v>0.99047476186904682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119</v>
      </c>
      <c r="B569" t="s">
        <v>8</v>
      </c>
      <c r="C569" s="2">
        <v>0.99378226519494595</v>
      </c>
      <c r="D569" s="2">
        <v>0.94659233224255634</v>
      </c>
      <c r="E569" s="2">
        <v>0.92584054736738841</v>
      </c>
      <c r="F569" s="2">
        <v>0.47899618112384068</v>
      </c>
      <c r="G569" s="2" t="s">
        <v>70</v>
      </c>
      <c r="H569" s="2">
        <v>0.76035070628348755</v>
      </c>
      <c r="I569" s="2">
        <v>0.9906713564765256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119</v>
      </c>
      <c r="B570" t="s">
        <v>12</v>
      </c>
      <c r="C570" s="2">
        <v>0.99466966599833717</v>
      </c>
      <c r="D570" s="2">
        <v>0.97913674804531681</v>
      </c>
      <c r="E570" s="2">
        <v>0.93633821352196078</v>
      </c>
      <c r="F570" s="2">
        <v>0.46463007602447615</v>
      </c>
      <c r="G570" s="2" t="s">
        <v>70</v>
      </c>
      <c r="H570" s="2">
        <v>0.79623172447543888</v>
      </c>
      <c r="I570" s="2">
        <v>0.99305192379529317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119</v>
      </c>
      <c r="B571" t="s">
        <v>13</v>
      </c>
      <c r="C571" s="2">
        <v>0.99213050446097539</v>
      </c>
      <c r="D571" s="2">
        <v>0.97625636163089957</v>
      </c>
      <c r="E571" s="2">
        <v>0.81317163550614791</v>
      </c>
      <c r="F571" s="2">
        <v>0</v>
      </c>
      <c r="G571" s="2" t="s">
        <v>70</v>
      </c>
      <c r="H571" s="2">
        <v>0.90855150158746678</v>
      </c>
      <c r="I571" s="2">
        <v>0.99285977180714025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119</v>
      </c>
      <c r="B572" t="s">
        <v>109</v>
      </c>
      <c r="C572" s="2">
        <v>0.98959938943178238</v>
      </c>
      <c r="D572" s="2">
        <v>0.94907577663795595</v>
      </c>
      <c r="E572" s="2">
        <v>0.9716793227934768</v>
      </c>
      <c r="F572" s="2" t="s">
        <v>70</v>
      </c>
      <c r="G572" s="2" t="s">
        <v>70</v>
      </c>
      <c r="H572" s="2">
        <v>0.89929018202262989</v>
      </c>
      <c r="I572" s="2">
        <v>0.98561695685087058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119</v>
      </c>
      <c r="B573" t="s">
        <v>15</v>
      </c>
      <c r="C573" s="2">
        <v>0.99529273871864199</v>
      </c>
      <c r="D573" s="2">
        <v>0.87049423665451076</v>
      </c>
      <c r="E573" s="2">
        <v>0.96149198844234318</v>
      </c>
      <c r="F573" s="2">
        <v>0.69942196531791911</v>
      </c>
      <c r="G573" s="2">
        <v>0</v>
      </c>
      <c r="H573" s="2">
        <v>0.90195413983960238</v>
      </c>
      <c r="I573" s="2">
        <v>0.9933835272644308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119</v>
      </c>
      <c r="B574" t="s">
        <v>223</v>
      </c>
      <c r="C574" s="2">
        <v>0.99467864286523</v>
      </c>
      <c r="D574" s="2">
        <v>0.98490834036131203</v>
      </c>
      <c r="E574" s="2">
        <v>0.97180565375407779</v>
      </c>
      <c r="F574" s="2" t="s">
        <v>70</v>
      </c>
      <c r="G574" s="2">
        <v>0.9075043630017452</v>
      </c>
      <c r="H574" s="2">
        <v>0.91725798276735937</v>
      </c>
      <c r="I574" s="2">
        <v>0.99130695443645078</v>
      </c>
      <c r="J574" s="2" t="s">
        <v>70</v>
      </c>
      <c r="K574" s="2">
        <v>0.90445859872611478</v>
      </c>
      <c r="L574" s="2">
        <v>0.91017964071856283</v>
      </c>
      <c r="M574" s="2" t="s">
        <v>70</v>
      </c>
      <c r="N574" s="2" t="s">
        <v>70</v>
      </c>
    </row>
    <row r="575" spans="1:14" x14ac:dyDescent="0.3">
      <c r="A575" t="s">
        <v>119</v>
      </c>
      <c r="B575" t="s">
        <v>199</v>
      </c>
      <c r="C575" s="2">
        <v>0.99570314778449642</v>
      </c>
      <c r="D575" s="2">
        <v>0.9769493768611448</v>
      </c>
      <c r="E575" s="2">
        <v>0.90648322753711719</v>
      </c>
      <c r="F575" s="2">
        <v>0</v>
      </c>
      <c r="G575" s="2">
        <v>0.90993285482750641</v>
      </c>
      <c r="H575" s="2">
        <v>0.92134973994672076</v>
      </c>
      <c r="I575" s="2">
        <v>0.99512121894468197</v>
      </c>
      <c r="J575" s="2" t="s">
        <v>70</v>
      </c>
      <c r="K575" s="2">
        <v>0.86996024985803522</v>
      </c>
      <c r="L575" s="2">
        <v>0.88405797101449279</v>
      </c>
      <c r="M575" s="2" t="s">
        <v>70</v>
      </c>
      <c r="N575" s="2" t="s">
        <v>70</v>
      </c>
    </row>
    <row r="576" spans="1:14" x14ac:dyDescent="0.3">
      <c r="A576" t="s">
        <v>119</v>
      </c>
      <c r="B576" t="s">
        <v>145</v>
      </c>
      <c r="C576" s="2">
        <v>0.99507899507899522</v>
      </c>
      <c r="D576" s="2">
        <v>0.92782342865815315</v>
      </c>
      <c r="E576" s="2">
        <v>0.95199135758012243</v>
      </c>
      <c r="F576" s="2">
        <v>0.69071084084713774</v>
      </c>
      <c r="G576" s="2">
        <v>0.89582071471835256</v>
      </c>
      <c r="H576" s="2">
        <v>0.93794691552539078</v>
      </c>
      <c r="I576" s="2">
        <v>0.99259035233630721</v>
      </c>
      <c r="J576" s="2" t="s">
        <v>70</v>
      </c>
      <c r="K576" s="2">
        <v>0.89825190497534735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119</v>
      </c>
      <c r="B577" t="s">
        <v>17</v>
      </c>
      <c r="C577" s="2">
        <v>0.99452064606238599</v>
      </c>
      <c r="D577" s="2">
        <v>0.90892170746510204</v>
      </c>
      <c r="E577" s="2">
        <v>0.94701190866382601</v>
      </c>
      <c r="F577" s="2">
        <v>0.81146408839779005</v>
      </c>
      <c r="G577" s="2">
        <v>0.94077055779183438</v>
      </c>
      <c r="H577" s="2">
        <v>0.90989199935522003</v>
      </c>
      <c r="I577" s="2">
        <v>0.99194651268804124</v>
      </c>
      <c r="J577" s="2" t="s">
        <v>70</v>
      </c>
      <c r="K577" s="2">
        <v>0.79847328244274807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119</v>
      </c>
      <c r="B578" t="s">
        <v>21</v>
      </c>
      <c r="C578" s="2">
        <v>0.99335685332532642</v>
      </c>
      <c r="D578" s="2">
        <v>0.90986695377989679</v>
      </c>
      <c r="E578" s="2">
        <v>0.8844400075547042</v>
      </c>
      <c r="F578" s="2">
        <v>0.72319288919872771</v>
      </c>
      <c r="G578" s="2">
        <v>0.8479156813728802</v>
      </c>
      <c r="H578" s="2">
        <v>0.57222068200720821</v>
      </c>
      <c r="I578" s="2">
        <v>0.99265268636154902</v>
      </c>
      <c r="J578" s="2" t="s">
        <v>70</v>
      </c>
      <c r="K578" s="2" t="s">
        <v>70</v>
      </c>
      <c r="L578" s="2">
        <v>0</v>
      </c>
      <c r="M578" s="2" t="s">
        <v>70</v>
      </c>
      <c r="N578" s="2" t="s">
        <v>70</v>
      </c>
    </row>
    <row r="579" spans="1:14" x14ac:dyDescent="0.3">
      <c r="A579" t="s">
        <v>119</v>
      </c>
      <c r="B579" t="s">
        <v>72</v>
      </c>
      <c r="C579" s="2">
        <v>0.99567666259021304</v>
      </c>
      <c r="D579" s="2">
        <v>0.97592598961378396</v>
      </c>
      <c r="E579" s="2">
        <v>0.90973911120937445</v>
      </c>
      <c r="F579" s="2">
        <v>0.79473809767235792</v>
      </c>
      <c r="G579" s="2" t="s">
        <v>70</v>
      </c>
      <c r="H579" s="2">
        <v>0.86707896387917904</v>
      </c>
      <c r="I579" s="2">
        <v>0.98913629709530781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119</v>
      </c>
      <c r="B580" t="s">
        <v>23</v>
      </c>
      <c r="C580" s="2">
        <v>0.99570488163192084</v>
      </c>
      <c r="D580" s="2">
        <v>0.9648600129865168</v>
      </c>
      <c r="E580" s="2">
        <v>0.8986813964580801</v>
      </c>
      <c r="F580" s="2" t="s">
        <v>70</v>
      </c>
      <c r="G580" s="2">
        <v>0</v>
      </c>
      <c r="H580" s="2">
        <v>0.81101604819521089</v>
      </c>
      <c r="I580" s="2">
        <v>0.99167112401619917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119</v>
      </c>
      <c r="B581" t="s">
        <v>25</v>
      </c>
      <c r="C581" s="2">
        <v>0.98779992269650441</v>
      </c>
      <c r="D581" s="2">
        <v>0.97682653342251236</v>
      </c>
      <c r="E581" s="2">
        <v>0.96533341745000323</v>
      </c>
      <c r="F581" s="2" t="s">
        <v>70</v>
      </c>
      <c r="G581" s="2">
        <v>0.96463022508038598</v>
      </c>
      <c r="H581" s="2">
        <v>0.88513162773451981</v>
      </c>
      <c r="I581" s="2">
        <v>0.99403396053235438</v>
      </c>
      <c r="J581" s="2">
        <v>0.85694791903570622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119</v>
      </c>
      <c r="B582" t="s">
        <v>27</v>
      </c>
      <c r="C582" s="2">
        <v>0.99659142554158464</v>
      </c>
      <c r="D582" s="2">
        <v>0.97502588527645484</v>
      </c>
      <c r="E582" s="2">
        <v>0.94822989645979283</v>
      </c>
      <c r="F582" s="2" t="s">
        <v>70</v>
      </c>
      <c r="G582" s="2">
        <v>0.94332334332334322</v>
      </c>
      <c r="H582" s="2">
        <v>0.87470803402229957</v>
      </c>
      <c r="I582" s="2">
        <v>0.9894656488549618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119</v>
      </c>
      <c r="B583" t="s">
        <v>29</v>
      </c>
      <c r="C583" s="2">
        <v>0.99731322250698795</v>
      </c>
      <c r="D583" s="2">
        <v>0.95556937925314323</v>
      </c>
      <c r="E583" s="2">
        <v>0.86002630224712673</v>
      </c>
      <c r="F583" s="2" t="s">
        <v>70</v>
      </c>
      <c r="G583" s="2">
        <v>0</v>
      </c>
      <c r="H583" s="2">
        <v>0.63292537820839712</v>
      </c>
      <c r="I583" s="2">
        <v>0.98803976390183279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110</v>
      </c>
      <c r="B584" t="s">
        <v>6</v>
      </c>
      <c r="C584" s="2">
        <v>0.98914500989719678</v>
      </c>
      <c r="D584" s="2">
        <v>0.81520414658543239</v>
      </c>
      <c r="E584" s="2">
        <v>0.921447102911502</v>
      </c>
      <c r="F584" s="2" t="s">
        <v>70</v>
      </c>
      <c r="G584" s="2" t="s">
        <v>70</v>
      </c>
      <c r="H584" s="2">
        <v>0.78435106244860864</v>
      </c>
      <c r="I584" s="2">
        <v>0.98164870375764635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110</v>
      </c>
      <c r="B585" t="s">
        <v>7</v>
      </c>
      <c r="C585" s="2">
        <v>0.96500675930235136</v>
      </c>
      <c r="D585" s="2">
        <v>0.93992525738932642</v>
      </c>
      <c r="E585" s="2">
        <v>0.94158386908240799</v>
      </c>
      <c r="F585" s="2">
        <v>0.74271650924570976</v>
      </c>
      <c r="G585" s="2" t="s">
        <v>70</v>
      </c>
      <c r="H585" s="2">
        <v>0.87551640037827883</v>
      </c>
      <c r="I585" s="2">
        <v>0.99484112149532722</v>
      </c>
      <c r="J585" s="2">
        <v>0.88661172629467189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110</v>
      </c>
      <c r="B586" t="s">
        <v>8</v>
      </c>
      <c r="C586" s="2">
        <v>0.99504863501514362</v>
      </c>
      <c r="D586" s="2">
        <v>0.93487547352301115</v>
      </c>
      <c r="E586" s="2">
        <v>0.95119923410259</v>
      </c>
      <c r="F586" s="2" t="s">
        <v>70</v>
      </c>
      <c r="G586" s="2" t="s">
        <v>70</v>
      </c>
      <c r="H586" s="2">
        <v>0.83604055379919329</v>
      </c>
      <c r="I586" s="2">
        <v>0.99237229370521596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110</v>
      </c>
      <c r="B587" t="s">
        <v>12</v>
      </c>
      <c r="C587" s="2">
        <v>0.9905022076808232</v>
      </c>
      <c r="D587" s="2">
        <v>0.9750476039352588</v>
      </c>
      <c r="E587" s="2">
        <v>0.9133167237083718</v>
      </c>
      <c r="F587" s="2">
        <v>0</v>
      </c>
      <c r="G587" s="2" t="s">
        <v>70</v>
      </c>
      <c r="H587" s="2">
        <v>0.71362897608544229</v>
      </c>
      <c r="I587" s="2">
        <v>0.99588477366255157</v>
      </c>
      <c r="J587" s="2">
        <v>0.9576473136915078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110</v>
      </c>
      <c r="B588" t="s">
        <v>13</v>
      </c>
      <c r="C588" s="2">
        <v>0.98797405613617695</v>
      </c>
      <c r="D588" s="2">
        <v>0.95451170952284536</v>
      </c>
      <c r="E588" s="2">
        <v>0.87529207322084845</v>
      </c>
      <c r="F588" s="2" t="s">
        <v>70</v>
      </c>
      <c r="G588" s="2">
        <v>0.90174304188923238</v>
      </c>
      <c r="H588" s="2">
        <v>0.9264651491207424</v>
      </c>
      <c r="I588" s="2">
        <v>0.99433449747768721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110</v>
      </c>
      <c r="B589" t="s">
        <v>15</v>
      </c>
      <c r="C589" s="2">
        <v>0.99108405583225723</v>
      </c>
      <c r="D589" s="2">
        <v>0.96582431376264122</v>
      </c>
      <c r="E589" s="2">
        <v>0.90280948200175604</v>
      </c>
      <c r="F589" s="2">
        <v>1.993157816450989E-2</v>
      </c>
      <c r="G589" s="2">
        <v>0</v>
      </c>
      <c r="H589" s="2">
        <v>0.82800549127279854</v>
      </c>
      <c r="I589" s="2">
        <v>0.99566375047546596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110</v>
      </c>
      <c r="B590" t="s">
        <v>17</v>
      </c>
      <c r="C590" s="2">
        <v>0.99220836477400864</v>
      </c>
      <c r="D590" s="2">
        <v>0.97565355382944963</v>
      </c>
      <c r="E590" s="2">
        <v>0.90602421563128899</v>
      </c>
      <c r="F590" s="2">
        <v>0</v>
      </c>
      <c r="G590" s="2" t="s">
        <v>70</v>
      </c>
      <c r="H590" s="2">
        <v>0.64404579798822603</v>
      </c>
      <c r="I590" s="2">
        <v>0.98798132128913718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110</v>
      </c>
      <c r="B591" t="s">
        <v>21</v>
      </c>
      <c r="C591" s="2">
        <v>0.99725472159139905</v>
      </c>
      <c r="D591" s="2">
        <v>0.96307466750445081</v>
      </c>
      <c r="E591" s="2">
        <v>0.85868575748692388</v>
      </c>
      <c r="F591" s="2">
        <v>0</v>
      </c>
      <c r="G591" s="2">
        <v>0.83362502734631372</v>
      </c>
      <c r="H591" s="2">
        <v>0.84985226967499328</v>
      </c>
      <c r="I591" s="2">
        <v>0.99613841144847437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110</v>
      </c>
      <c r="B592" t="s">
        <v>23</v>
      </c>
      <c r="C592" s="2">
        <v>0.99737075131121855</v>
      </c>
      <c r="D592" s="2">
        <v>0.95751767662011322</v>
      </c>
      <c r="E592" s="2">
        <v>0.92748508697177801</v>
      </c>
      <c r="F592" s="2">
        <v>0</v>
      </c>
      <c r="G592" s="2">
        <v>0.79043913285158418</v>
      </c>
      <c r="H592" s="2">
        <v>0.88240959054229073</v>
      </c>
      <c r="I592" s="2">
        <v>0.99434077699602319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110</v>
      </c>
      <c r="B593" t="s">
        <v>25</v>
      </c>
      <c r="C593" s="2">
        <v>0.99814996191098038</v>
      </c>
      <c r="D593" s="2">
        <v>0.97008823629611962</v>
      </c>
      <c r="E593" s="2">
        <v>0.95130941830745319</v>
      </c>
      <c r="F593" s="2">
        <v>0.92311434959396677</v>
      </c>
      <c r="G593" s="2">
        <v>0.93680028891296496</v>
      </c>
      <c r="H593" s="2">
        <v>0.94785175467366345</v>
      </c>
      <c r="I593" s="2">
        <v>0.99548342647171395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110</v>
      </c>
      <c r="B594" t="s">
        <v>27</v>
      </c>
      <c r="C594" s="2">
        <v>0.99807578313802381</v>
      </c>
      <c r="D594" s="2">
        <v>0.97059609180759043</v>
      </c>
      <c r="E594" s="2">
        <v>0.93498634787100598</v>
      </c>
      <c r="F594" s="2" t="s">
        <v>70</v>
      </c>
      <c r="G594" s="2" t="s">
        <v>70</v>
      </c>
      <c r="H594" s="2">
        <v>0.909790466854552</v>
      </c>
      <c r="I594" s="2">
        <v>0.99338359747653482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110</v>
      </c>
      <c r="B595" t="s">
        <v>29</v>
      </c>
      <c r="C595" s="2">
        <v>0.99815014761067022</v>
      </c>
      <c r="D595" s="2">
        <v>0.96188647118221238</v>
      </c>
      <c r="E595" s="2">
        <v>0.92975773949244878</v>
      </c>
      <c r="F595" s="2" t="s">
        <v>70</v>
      </c>
      <c r="G595" s="2">
        <v>0</v>
      </c>
      <c r="H595" s="2">
        <v>0.78244714926329273</v>
      </c>
      <c r="I595" s="2">
        <v>0.9954198473282444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110</v>
      </c>
      <c r="B596" t="s">
        <v>33</v>
      </c>
      <c r="C596" s="2">
        <v>0.99277459009693803</v>
      </c>
      <c r="D596" s="2">
        <v>0.95684435912581201</v>
      </c>
      <c r="E596" s="2">
        <v>0.92883506129792082</v>
      </c>
      <c r="F596" s="2">
        <v>0.69475030191091847</v>
      </c>
      <c r="G596" s="2" t="s">
        <v>70</v>
      </c>
      <c r="H596" s="2">
        <v>0.87935169106094435</v>
      </c>
      <c r="I596" s="2">
        <v>0.99550735863671558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131</v>
      </c>
      <c r="B597" t="s">
        <v>6</v>
      </c>
      <c r="C597" s="2">
        <v>0.98536986623318124</v>
      </c>
      <c r="D597" s="2">
        <v>0.93844257775759743</v>
      </c>
      <c r="E597" s="2">
        <v>0.89409435829759154</v>
      </c>
      <c r="F597" s="2" t="s">
        <v>70</v>
      </c>
      <c r="G597" s="2" t="s">
        <v>70</v>
      </c>
      <c r="H597" s="2">
        <v>0.77629063097514339</v>
      </c>
      <c r="I597" s="2">
        <v>0.98862866179682196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131</v>
      </c>
      <c r="B598" t="s">
        <v>52</v>
      </c>
      <c r="C598" s="2">
        <v>0.98465437139236944</v>
      </c>
      <c r="D598" s="2">
        <v>0.98443372540665564</v>
      </c>
      <c r="E598" s="2">
        <v>0.91103202846975084</v>
      </c>
      <c r="F598" s="2" t="s">
        <v>70</v>
      </c>
      <c r="G598" s="2" t="s">
        <v>70</v>
      </c>
      <c r="H598" s="2">
        <v>0.8520496180070648</v>
      </c>
      <c r="I598" s="2">
        <v>0.98601967601153917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131</v>
      </c>
      <c r="B599" t="s">
        <v>7</v>
      </c>
      <c r="C599" s="2">
        <v>0.9878490089970452</v>
      </c>
      <c r="D599" s="2">
        <v>0.98233306516492358</v>
      </c>
      <c r="E599" s="2">
        <v>0.81603490591764383</v>
      </c>
      <c r="F599" s="2" t="s">
        <v>70</v>
      </c>
      <c r="G599" s="2" t="s">
        <v>70</v>
      </c>
      <c r="H599" s="2">
        <v>0.69482832312295195</v>
      </c>
      <c r="I599" s="2">
        <v>0.98653774637411684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131</v>
      </c>
      <c r="B600" t="s">
        <v>63</v>
      </c>
      <c r="C600" s="2">
        <v>0.98355719457319757</v>
      </c>
      <c r="D600" s="2">
        <v>0.97559934552180405</v>
      </c>
      <c r="E600" s="2">
        <v>0.9164537273636264</v>
      </c>
      <c r="F600" s="2" t="s">
        <v>70</v>
      </c>
      <c r="G600" s="2" t="s">
        <v>70</v>
      </c>
      <c r="H600" s="2">
        <v>0.85481806545986472</v>
      </c>
      <c r="I600" s="2">
        <v>0.9848606743216558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131</v>
      </c>
      <c r="B601" t="s">
        <v>8</v>
      </c>
      <c r="C601" s="2">
        <v>0.97923259805079277</v>
      </c>
      <c r="D601" s="2">
        <v>0.93056577334033996</v>
      </c>
      <c r="E601" s="2">
        <v>0.84608564126636421</v>
      </c>
      <c r="F601" s="2" t="s">
        <v>70</v>
      </c>
      <c r="G601" s="2" t="s">
        <v>70</v>
      </c>
      <c r="H601" s="2">
        <v>0.77648751413009964</v>
      </c>
      <c r="I601" s="2">
        <v>0.98636563553731116</v>
      </c>
      <c r="J601" s="2">
        <v>0.2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131</v>
      </c>
      <c r="B602" t="s">
        <v>248</v>
      </c>
      <c r="C602" s="2">
        <v>0.98942828905992641</v>
      </c>
      <c r="D602" s="2">
        <v>0.98595014798701996</v>
      </c>
      <c r="E602" s="2">
        <v>0.88233373244802438</v>
      </c>
      <c r="F602" s="2" t="s">
        <v>70</v>
      </c>
      <c r="G602" s="2" t="s">
        <v>70</v>
      </c>
      <c r="H602" s="2">
        <v>0.45928174001011635</v>
      </c>
      <c r="I602" s="2">
        <v>0.98833840897273995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131</v>
      </c>
      <c r="B603" t="s">
        <v>12</v>
      </c>
      <c r="C603" s="2">
        <v>0.99128505783552523</v>
      </c>
      <c r="D603" s="2">
        <v>0.95093566347046077</v>
      </c>
      <c r="E603" s="2">
        <v>0.85436724780987072</v>
      </c>
      <c r="F603" s="2" t="s">
        <v>70</v>
      </c>
      <c r="G603" s="2" t="s">
        <v>70</v>
      </c>
      <c r="H603" s="2">
        <v>0.67446950233133507</v>
      </c>
      <c r="I603" s="2">
        <v>0.99026635478759517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131</v>
      </c>
      <c r="B604" t="s">
        <v>176</v>
      </c>
      <c r="C604" s="2">
        <v>0.99128970961447715</v>
      </c>
      <c r="D604" s="2">
        <v>0.95304328265881877</v>
      </c>
      <c r="E604" s="2">
        <v>0.92190102890739845</v>
      </c>
      <c r="F604" s="2" t="s">
        <v>70</v>
      </c>
      <c r="G604" s="2" t="s">
        <v>70</v>
      </c>
      <c r="H604" s="2">
        <v>0.82303646251225815</v>
      </c>
      <c r="I604" s="2">
        <v>0.9916068052930056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131</v>
      </c>
      <c r="B605" t="s">
        <v>13</v>
      </c>
      <c r="C605" s="2">
        <v>0.98289706351276918</v>
      </c>
      <c r="D605" s="2">
        <v>0.9410630778567094</v>
      </c>
      <c r="E605" s="2">
        <v>0.87112092766427385</v>
      </c>
      <c r="F605" s="2" t="s">
        <v>70</v>
      </c>
      <c r="G605" s="2" t="s">
        <v>70</v>
      </c>
      <c r="H605" s="2">
        <v>0.54581993569131837</v>
      </c>
      <c r="I605" s="2">
        <v>0.98956031395260236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131</v>
      </c>
      <c r="B606" t="s">
        <v>15</v>
      </c>
      <c r="C606" s="2">
        <v>0.9826893166622902</v>
      </c>
      <c r="D606" s="2">
        <v>0.9781203801478352</v>
      </c>
      <c r="E606" s="2">
        <v>0.93310343104180715</v>
      </c>
      <c r="F606" s="2" t="s">
        <v>70</v>
      </c>
      <c r="G606" s="2">
        <v>0.95036808359059599</v>
      </c>
      <c r="H606" s="2">
        <v>0.71710888906385328</v>
      </c>
      <c r="I606" s="2">
        <v>0.98862866179682196</v>
      </c>
      <c r="J606" s="2">
        <v>0.72435325602140943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131</v>
      </c>
      <c r="B607" t="s">
        <v>114</v>
      </c>
      <c r="C607" s="2">
        <v>0.9897702212420858</v>
      </c>
      <c r="D607" s="2">
        <v>0.97372815771251675</v>
      </c>
      <c r="E607" s="2">
        <v>0.95129674306393242</v>
      </c>
      <c r="F607" s="2" t="s">
        <v>70</v>
      </c>
      <c r="G607" s="2" t="s">
        <v>70</v>
      </c>
      <c r="H607" s="2">
        <v>0.77024575292759356</v>
      </c>
      <c r="I607" s="2">
        <v>0.99106060606060598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131</v>
      </c>
      <c r="B608" t="s">
        <v>17</v>
      </c>
      <c r="C608" s="2">
        <v>0.99386264295551163</v>
      </c>
      <c r="D608" s="2">
        <v>0.93449346467860017</v>
      </c>
      <c r="E608" s="2">
        <v>0.91235651586765698</v>
      </c>
      <c r="F608" s="2" t="s">
        <v>70</v>
      </c>
      <c r="G608" s="2" t="s">
        <v>70</v>
      </c>
      <c r="H608" s="2">
        <v>0.76082177242058979</v>
      </c>
      <c r="I608" s="2">
        <v>0.98299962221382697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131</v>
      </c>
      <c r="B609" t="s">
        <v>21</v>
      </c>
      <c r="C609" s="2">
        <v>0.98553420128125635</v>
      </c>
      <c r="D609" s="2">
        <v>0.96368809194025384</v>
      </c>
      <c r="E609" s="2">
        <v>0.62320932815102725</v>
      </c>
      <c r="F609" s="2">
        <v>0</v>
      </c>
      <c r="G609" s="2">
        <v>0.91839163734216522</v>
      </c>
      <c r="H609" s="2">
        <v>0.74129353233830841</v>
      </c>
      <c r="I609" s="2">
        <v>0.98239409548704559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131</v>
      </c>
      <c r="B610" t="s">
        <v>23</v>
      </c>
      <c r="C610" s="2">
        <v>0.98753381159590736</v>
      </c>
      <c r="D610" s="2">
        <v>0.93779568302779437</v>
      </c>
      <c r="E610" s="2">
        <v>0.66692473593983304</v>
      </c>
      <c r="F610" s="2">
        <v>0.81013948156168392</v>
      </c>
      <c r="G610" s="2">
        <v>0.66745886654478981</v>
      </c>
      <c r="H610" s="2">
        <v>0.81939035853363773</v>
      </c>
      <c r="I610" s="2">
        <v>0.98976474182706997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131</v>
      </c>
      <c r="B611" t="s">
        <v>25</v>
      </c>
      <c r="C611" s="2">
        <v>0.98291888456343846</v>
      </c>
      <c r="D611" s="2">
        <v>0.9712434183880112</v>
      </c>
      <c r="E611" s="2">
        <v>0.76765238382619194</v>
      </c>
      <c r="F611" s="2">
        <v>0</v>
      </c>
      <c r="G611" s="2">
        <v>0.82679420665801984</v>
      </c>
      <c r="H611" s="2">
        <v>0.7784542533400981</v>
      </c>
      <c r="I611" s="2">
        <v>0.98689691736726504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131</v>
      </c>
      <c r="B612" t="s">
        <v>27</v>
      </c>
      <c r="C612" s="2">
        <v>0.91506883894106883</v>
      </c>
      <c r="D612" s="2">
        <v>0.96402540302882278</v>
      </c>
      <c r="E612" s="2">
        <v>0.88373142410203964</v>
      </c>
      <c r="F612" s="2">
        <v>0.21344870612488473</v>
      </c>
      <c r="G612" s="2">
        <v>0.59573616254629169</v>
      </c>
      <c r="H612" s="2">
        <v>0.7319558448910275</v>
      </c>
      <c r="I612" s="2">
        <v>0.98557692307692324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131</v>
      </c>
      <c r="B613" t="s">
        <v>29</v>
      </c>
      <c r="C613" s="2">
        <v>0.98099278668694578</v>
      </c>
      <c r="D613" s="2">
        <v>0.94137892501955522</v>
      </c>
      <c r="E613" s="2">
        <v>0.87591075647609751</v>
      </c>
      <c r="F613" s="2">
        <v>0</v>
      </c>
      <c r="G613" s="2">
        <v>0.87080807193275345</v>
      </c>
      <c r="H613" s="2">
        <v>0.63425029058504456</v>
      </c>
      <c r="I613" s="2">
        <v>0.98686853082033077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131</v>
      </c>
      <c r="B614" t="s">
        <v>33</v>
      </c>
      <c r="C614" s="2">
        <v>0.99486635428638803</v>
      </c>
      <c r="D614" s="2">
        <v>0.9761981241166644</v>
      </c>
      <c r="E614" s="2">
        <v>0.76508620689655171</v>
      </c>
      <c r="F614" s="2">
        <v>3.3925274329375385E-3</v>
      </c>
      <c r="G614" s="2">
        <v>0.90890921280659798</v>
      </c>
      <c r="H614" s="2">
        <v>0.5086580086580087</v>
      </c>
      <c r="I614" s="2">
        <v>0.98831178883814541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126</v>
      </c>
      <c r="B615" t="s">
        <v>195</v>
      </c>
      <c r="C615" s="2">
        <v>0.98997248165443641</v>
      </c>
      <c r="D615" s="2">
        <v>0.96718680643288835</v>
      </c>
      <c r="E615" s="2">
        <v>0.72751722978651878</v>
      </c>
      <c r="F615" s="2">
        <v>3.1277926720285972E-3</v>
      </c>
      <c r="G615" s="2">
        <v>0.92899950645138563</v>
      </c>
      <c r="H615" s="2">
        <v>0.58907326236693802</v>
      </c>
      <c r="I615" s="2">
        <v>0.9867631214406648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126</v>
      </c>
      <c r="B616" t="s">
        <v>8</v>
      </c>
      <c r="C616" s="2">
        <v>0.99175076420585395</v>
      </c>
      <c r="D616" s="2">
        <v>0.96800688233479959</v>
      </c>
      <c r="E616" s="2">
        <v>0.91959064327485385</v>
      </c>
      <c r="F616" s="2" t="s">
        <v>70</v>
      </c>
      <c r="G616" s="2" t="s">
        <v>70</v>
      </c>
      <c r="H616" s="2">
        <v>0.82021108819604516</v>
      </c>
      <c r="I616" s="2">
        <v>0.99190097799511001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126</v>
      </c>
      <c r="B617" t="s">
        <v>12</v>
      </c>
      <c r="C617" s="2">
        <v>0.95263686153019356</v>
      </c>
      <c r="D617" s="2">
        <v>0.94785839096662405</v>
      </c>
      <c r="E617" s="2">
        <v>0.91537961558698799</v>
      </c>
      <c r="F617" s="2">
        <v>0</v>
      </c>
      <c r="G617" s="2">
        <v>0.76092596288166037</v>
      </c>
      <c r="H617" s="2">
        <v>0.21461429582448691</v>
      </c>
      <c r="I617" s="2">
        <v>0.98767658551247361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126</v>
      </c>
      <c r="B618" t="s">
        <v>13</v>
      </c>
      <c r="C618" s="2">
        <v>0.97997564605601395</v>
      </c>
      <c r="D618" s="2">
        <v>0.97981727974823785</v>
      </c>
      <c r="E618" s="2">
        <v>0.84812439623366198</v>
      </c>
      <c r="F618" s="2">
        <v>0.62283498311887864</v>
      </c>
      <c r="G618" s="2">
        <v>0</v>
      </c>
      <c r="H618" s="2">
        <v>0</v>
      </c>
      <c r="I618" s="2">
        <v>0.99099099099099097</v>
      </c>
      <c r="J618" s="2" t="s">
        <v>70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126</v>
      </c>
      <c r="B619" t="s">
        <v>15</v>
      </c>
      <c r="C619" s="2">
        <v>0.99097116114073236</v>
      </c>
      <c r="D619" s="2">
        <v>0.95968551079823017</v>
      </c>
      <c r="E619" s="2">
        <v>0.7818585243078553</v>
      </c>
      <c r="F619" s="2">
        <v>0.24250019339367215</v>
      </c>
      <c r="G619" s="2">
        <v>0.75573431543580794</v>
      </c>
      <c r="H619" s="2">
        <v>0.870190977027401</v>
      </c>
      <c r="I619" s="2">
        <v>0.99327302250058003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126</v>
      </c>
      <c r="B620" t="s">
        <v>17</v>
      </c>
      <c r="C620" s="2">
        <v>0.98167979377031478</v>
      </c>
      <c r="D620" s="2">
        <v>0.95387226164763961</v>
      </c>
      <c r="E620" s="2">
        <v>0.90933405457386718</v>
      </c>
      <c r="F620" s="2">
        <v>0</v>
      </c>
      <c r="G620" s="2">
        <v>0.93524779253838197</v>
      </c>
      <c r="H620" s="2">
        <v>0.78483555109214165</v>
      </c>
      <c r="I620" s="2">
        <v>0.98966230186078563</v>
      </c>
      <c r="J620" s="2">
        <v>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126</v>
      </c>
      <c r="B621" t="s">
        <v>21</v>
      </c>
      <c r="C621" s="2">
        <v>0.94988654006927042</v>
      </c>
      <c r="D621" s="2">
        <v>0.95464663327768517</v>
      </c>
      <c r="E621" s="2">
        <v>0.92689449190803641</v>
      </c>
      <c r="F621" s="2">
        <v>0.88844453799200174</v>
      </c>
      <c r="G621" s="2" t="s">
        <v>70</v>
      </c>
      <c r="H621" s="2">
        <v>0.67398508699254345</v>
      </c>
      <c r="I621" s="2">
        <v>0.99013357619914999</v>
      </c>
      <c r="J621" s="2">
        <v>0.40544629349470501</v>
      </c>
      <c r="K621" s="2" t="s">
        <v>70</v>
      </c>
      <c r="L621" s="2" t="s">
        <v>70</v>
      </c>
      <c r="M621" s="2" t="s">
        <v>70</v>
      </c>
      <c r="N621" s="2">
        <v>0</v>
      </c>
    </row>
    <row r="622" spans="1:14" x14ac:dyDescent="0.3">
      <c r="A622" t="s">
        <v>126</v>
      </c>
      <c r="B622" t="s">
        <v>23</v>
      </c>
      <c r="C622" s="2">
        <v>0.99294599106133219</v>
      </c>
      <c r="D622" s="2">
        <v>0.96494900162796104</v>
      </c>
      <c r="E622" s="2">
        <v>0.92723532970356926</v>
      </c>
      <c r="F622" s="2">
        <v>0.8828154458487536</v>
      </c>
      <c r="G622" s="2" t="s">
        <v>70</v>
      </c>
      <c r="H622" s="2">
        <v>0.86060348491287719</v>
      </c>
      <c r="I622" s="2">
        <v>0.99195793380760899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126</v>
      </c>
      <c r="B623" t="s">
        <v>65</v>
      </c>
      <c r="C623" s="2">
        <v>0.98983271779274384</v>
      </c>
      <c r="D623" s="2">
        <v>0.96148670764083355</v>
      </c>
      <c r="E623" s="2">
        <v>0.90645978212806999</v>
      </c>
      <c r="F623" s="2">
        <v>0.63674205633411962</v>
      </c>
      <c r="G623" s="2">
        <v>0.91961279461279477</v>
      </c>
      <c r="H623" s="2">
        <v>0.81515549715286906</v>
      </c>
      <c r="I623" s="2">
        <v>0.99285270354257305</v>
      </c>
      <c r="J623" s="2">
        <v>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126</v>
      </c>
      <c r="B624" t="s">
        <v>25</v>
      </c>
      <c r="C624" s="2">
        <v>0.97017458080473984</v>
      </c>
      <c r="D624" s="2">
        <v>0.92794471620467422</v>
      </c>
      <c r="E624" s="2">
        <v>0.8735007920343969</v>
      </c>
      <c r="F624" s="2">
        <v>2.2474801629852027E-2</v>
      </c>
      <c r="G624" s="2">
        <v>0</v>
      </c>
      <c r="H624" s="2">
        <v>0.79978500403117436</v>
      </c>
      <c r="I624" s="2">
        <v>0.99285603354558161</v>
      </c>
      <c r="J624" s="2">
        <v>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126</v>
      </c>
      <c r="B625" t="s">
        <v>27</v>
      </c>
      <c r="C625" s="2">
        <v>0.99347069586118641</v>
      </c>
      <c r="D625" s="2">
        <v>0.9634229977901394</v>
      </c>
      <c r="E625" s="2">
        <v>0.75215867316405915</v>
      </c>
      <c r="F625" s="2">
        <v>0.10778965742963124</v>
      </c>
      <c r="G625" s="2">
        <v>0</v>
      </c>
      <c r="H625" s="2">
        <v>0.76722936348149295</v>
      </c>
      <c r="I625" s="2">
        <v>0.99299283712239161</v>
      </c>
      <c r="J625" s="2" t="s">
        <v>70</v>
      </c>
      <c r="K625" s="2" t="s">
        <v>70</v>
      </c>
      <c r="L625" s="2">
        <v>0</v>
      </c>
      <c r="M625" s="2" t="s">
        <v>70</v>
      </c>
      <c r="N625" s="2" t="s">
        <v>70</v>
      </c>
    </row>
    <row r="626" spans="1:14" x14ac:dyDescent="0.3">
      <c r="A626" t="s">
        <v>126</v>
      </c>
      <c r="B626" t="s">
        <v>29</v>
      </c>
      <c r="C626" s="2">
        <v>0.90006793543263386</v>
      </c>
      <c r="D626" s="2">
        <v>0.96199659671015325</v>
      </c>
      <c r="E626" s="2">
        <v>0.89659999999999995</v>
      </c>
      <c r="F626" s="2" t="s">
        <v>70</v>
      </c>
      <c r="G626" s="2" t="s">
        <v>70</v>
      </c>
      <c r="H626" s="2">
        <v>0.7733231374262618</v>
      </c>
      <c r="I626" s="2">
        <v>0.99191748133323077</v>
      </c>
      <c r="J626" s="2">
        <v>0.3105218425973143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126</v>
      </c>
      <c r="B627" t="s">
        <v>33</v>
      </c>
      <c r="C627" s="2">
        <v>0.97824905777540117</v>
      </c>
      <c r="D627" s="2">
        <v>0.89979825151311366</v>
      </c>
      <c r="E627" s="2">
        <v>0.89401365044048231</v>
      </c>
      <c r="F627" s="2" t="s">
        <v>70</v>
      </c>
      <c r="G627" s="2" t="s">
        <v>70</v>
      </c>
      <c r="H627" s="2">
        <v>0.73003511011809763</v>
      </c>
      <c r="I627" s="2">
        <v>0.98886243183040157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99</v>
      </c>
      <c r="B628" t="s">
        <v>6</v>
      </c>
      <c r="C628" s="2">
        <v>0.98662329471902277</v>
      </c>
      <c r="D628" s="2">
        <v>0.94110072597295924</v>
      </c>
      <c r="E628" s="2">
        <v>0.84086415232515566</v>
      </c>
      <c r="F628" s="2" t="s">
        <v>70</v>
      </c>
      <c r="G628" s="2">
        <v>0.83971631205673758</v>
      </c>
      <c r="H628" s="2">
        <v>0.70915517044806753</v>
      </c>
      <c r="I628" s="2">
        <v>0.99221556886227558</v>
      </c>
      <c r="J628" s="2">
        <v>0.81727408886669994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99</v>
      </c>
      <c r="B629" t="s">
        <v>7</v>
      </c>
      <c r="C629" s="2">
        <v>0.99426483437921997</v>
      </c>
      <c r="D629" s="2">
        <v>0.97864871470150416</v>
      </c>
      <c r="E629" s="2">
        <v>0.94543852254875682</v>
      </c>
      <c r="F629" s="2" t="s">
        <v>70</v>
      </c>
      <c r="G629" s="2" t="s">
        <v>70</v>
      </c>
      <c r="H629" s="2">
        <v>0.67151454363089269</v>
      </c>
      <c r="I629" s="2">
        <v>0.99453793917921463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99</v>
      </c>
      <c r="B630" t="s">
        <v>234</v>
      </c>
      <c r="C630" s="2">
        <v>0.99360776439089682</v>
      </c>
      <c r="D630" s="2">
        <v>0.96922714521275444</v>
      </c>
      <c r="E630" s="2">
        <v>0.9520690031662844</v>
      </c>
      <c r="F630" s="2" t="s">
        <v>70</v>
      </c>
      <c r="G630" s="2">
        <v>0.92983870967741922</v>
      </c>
      <c r="H630" s="2">
        <v>0.8774193548387097</v>
      </c>
      <c r="I630" s="2">
        <v>0.990884162158156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99</v>
      </c>
      <c r="B631" t="s">
        <v>8</v>
      </c>
      <c r="C631" s="2">
        <v>0.99333019460138117</v>
      </c>
      <c r="D631" s="2">
        <v>0.96645989770377638</v>
      </c>
      <c r="E631" s="2">
        <v>0.92810666666666664</v>
      </c>
      <c r="F631" s="2">
        <v>0.69110016420361253</v>
      </c>
      <c r="G631" s="2">
        <v>0.85118759088705764</v>
      </c>
      <c r="H631" s="2">
        <v>0.64832605531295484</v>
      </c>
      <c r="I631" s="2">
        <v>0.99271751628976623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99</v>
      </c>
      <c r="B632" t="s">
        <v>12</v>
      </c>
      <c r="C632" s="2">
        <v>0.99539941447093283</v>
      </c>
      <c r="D632" s="2">
        <v>0.95350964737192279</v>
      </c>
      <c r="E632" s="2">
        <v>0.81074596481023697</v>
      </c>
      <c r="F632" s="2">
        <v>0.72273516140229088</v>
      </c>
      <c r="G632" s="2">
        <v>0.45776699029126211</v>
      </c>
      <c r="H632" s="2">
        <v>0.83452816386247253</v>
      </c>
      <c r="I632" s="2">
        <v>0.99461239149955105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99</v>
      </c>
      <c r="B633" t="s">
        <v>13</v>
      </c>
      <c r="C633" s="2">
        <v>0.96848553236076396</v>
      </c>
      <c r="D633" s="2">
        <v>0.98463560288348184</v>
      </c>
      <c r="E633" s="2">
        <v>0.89875211725258386</v>
      </c>
      <c r="F633" s="2">
        <v>0.86382827859606148</v>
      </c>
      <c r="G633" s="2" t="s">
        <v>70</v>
      </c>
      <c r="H633" s="2">
        <v>0</v>
      </c>
      <c r="I633" s="2">
        <v>0.9863341049958928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99</v>
      </c>
      <c r="B634" t="s">
        <v>15</v>
      </c>
      <c r="C634" s="2">
        <v>0.98924281984334195</v>
      </c>
      <c r="D634" s="2">
        <v>0.97245875183148245</v>
      </c>
      <c r="E634" s="2">
        <v>0.87982171799027553</v>
      </c>
      <c r="F634" s="2">
        <v>0.8553727092889285</v>
      </c>
      <c r="G634" s="2">
        <v>0.50096043027276216</v>
      </c>
      <c r="H634" s="2">
        <v>0.85922259426408498</v>
      </c>
      <c r="I634" s="2">
        <v>0.99313815187557197</v>
      </c>
      <c r="J634" s="2">
        <v>0.9716281099956352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99</v>
      </c>
      <c r="B635" t="s">
        <v>17</v>
      </c>
      <c r="C635" s="2">
        <v>0.99188919982924639</v>
      </c>
      <c r="D635" s="2">
        <v>0.9614507684512752</v>
      </c>
      <c r="E635" s="2">
        <v>0.87117666878813971</v>
      </c>
      <c r="F635" s="2">
        <v>0.80544706006544919</v>
      </c>
      <c r="G635" s="2" t="s">
        <v>70</v>
      </c>
      <c r="H635" s="2">
        <v>0.83507665854706981</v>
      </c>
      <c r="I635" s="2">
        <v>0.99113714886585558</v>
      </c>
      <c r="J635" s="2">
        <v>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99</v>
      </c>
      <c r="B636" t="s">
        <v>21</v>
      </c>
      <c r="C636" s="2">
        <v>0.99448700320827599</v>
      </c>
      <c r="D636" s="2">
        <v>0.97074274798064741</v>
      </c>
      <c r="E636" s="2">
        <v>0.92543905773477764</v>
      </c>
      <c r="F636" s="2">
        <v>0.52620036030390849</v>
      </c>
      <c r="G636" s="2">
        <v>0</v>
      </c>
      <c r="H636" s="2">
        <v>0.81170764911086535</v>
      </c>
      <c r="I636" s="2">
        <v>0.989844278943805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99</v>
      </c>
      <c r="B637" t="s">
        <v>23</v>
      </c>
      <c r="C637" s="2">
        <v>0.996708460011558</v>
      </c>
      <c r="D637" s="2">
        <v>0.96988413871058898</v>
      </c>
      <c r="E637" s="2">
        <v>0.91543518909463784</v>
      </c>
      <c r="F637" s="2">
        <v>0.86164691185437459</v>
      </c>
      <c r="G637" s="2" t="s">
        <v>70</v>
      </c>
      <c r="H637" s="2">
        <v>0.87999228246189465</v>
      </c>
      <c r="I637" s="2">
        <v>0.99302396117682756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99</v>
      </c>
      <c r="B638" t="s">
        <v>25</v>
      </c>
      <c r="C638" s="2">
        <v>0.99757163671685278</v>
      </c>
      <c r="D638" s="2">
        <v>0.96605386562642637</v>
      </c>
      <c r="E638" s="2">
        <v>0.90994575045207959</v>
      </c>
      <c r="F638" s="2">
        <v>0.86702274103848909</v>
      </c>
      <c r="G638" s="2" t="s">
        <v>70</v>
      </c>
      <c r="H638" s="2">
        <v>0.78772617049058014</v>
      </c>
      <c r="I638" s="2">
        <v>0.99041106072994878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99</v>
      </c>
      <c r="B639" t="s">
        <v>27</v>
      </c>
      <c r="C639" s="2">
        <v>0.99585891064990739</v>
      </c>
      <c r="D639" s="2">
        <v>0.94421799095426884</v>
      </c>
      <c r="E639" s="2">
        <v>0.94585758341642123</v>
      </c>
      <c r="F639" s="2">
        <v>0.83584161539675028</v>
      </c>
      <c r="G639" s="2" t="s">
        <v>70</v>
      </c>
      <c r="H639" s="2">
        <v>0.77582032228437836</v>
      </c>
      <c r="I639" s="2">
        <v>0.99152285800787165</v>
      </c>
      <c r="J639" s="2" t="s">
        <v>70</v>
      </c>
      <c r="K639" s="2" t="s">
        <v>70</v>
      </c>
      <c r="L639" s="2">
        <v>0</v>
      </c>
      <c r="M639" s="2" t="s">
        <v>70</v>
      </c>
      <c r="N639" s="2" t="s">
        <v>70</v>
      </c>
    </row>
    <row r="640" spans="1:14" x14ac:dyDescent="0.3">
      <c r="A640" t="s">
        <v>116</v>
      </c>
      <c r="B640" t="s">
        <v>8</v>
      </c>
      <c r="C640" s="2">
        <v>0.98902268889052058</v>
      </c>
      <c r="D640" s="2">
        <v>0.88220929024212824</v>
      </c>
      <c r="E640" s="2">
        <v>0.86347569955817383</v>
      </c>
      <c r="F640" s="2">
        <v>0.87345311111592727</v>
      </c>
      <c r="G640" s="2" t="s">
        <v>70</v>
      </c>
      <c r="H640" s="2">
        <v>0.91161223431829963</v>
      </c>
      <c r="I640" s="2">
        <v>0.98680038345254761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116</v>
      </c>
      <c r="B641" t="s">
        <v>12</v>
      </c>
      <c r="C641" s="2">
        <v>0.9749378992193044</v>
      </c>
      <c r="D641" s="2">
        <v>0.95377968050105044</v>
      </c>
      <c r="E641" s="2">
        <v>0.92634199470981804</v>
      </c>
      <c r="F641" s="2">
        <v>0.55062178967288455</v>
      </c>
      <c r="G641" s="2">
        <v>0.70722969041859329</v>
      </c>
      <c r="H641" s="2">
        <v>0.87105678233438488</v>
      </c>
      <c r="I641" s="2">
        <v>0.98300496315235375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116</v>
      </c>
      <c r="B642" t="s">
        <v>147</v>
      </c>
      <c r="C642" s="2">
        <v>0.98331082384719282</v>
      </c>
      <c r="D642" s="2">
        <v>0.96277351520318277</v>
      </c>
      <c r="E642" s="2">
        <v>0.86693222652441571</v>
      </c>
      <c r="F642" s="2">
        <v>0.76873210523472535</v>
      </c>
      <c r="G642" s="2">
        <v>0.78879183433114142</v>
      </c>
      <c r="H642" s="2">
        <v>0.90607270434965315</v>
      </c>
      <c r="I642" s="2">
        <v>0.98693669320553457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116</v>
      </c>
      <c r="B643" t="s">
        <v>211</v>
      </c>
      <c r="C643" s="2">
        <v>0.98140288171562595</v>
      </c>
      <c r="D643" s="2">
        <v>0.94857313277041522</v>
      </c>
      <c r="E643" s="2">
        <v>0.93877934860976142</v>
      </c>
      <c r="F643" s="2">
        <v>0.91377941388768602</v>
      </c>
      <c r="G643" s="2" t="s">
        <v>70</v>
      </c>
      <c r="H643" s="2">
        <v>0.85196218106462895</v>
      </c>
      <c r="I643" s="2">
        <v>0.99117199391171995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116</v>
      </c>
      <c r="B644" t="s">
        <v>13</v>
      </c>
      <c r="C644" s="2">
        <v>0.98259651930386083</v>
      </c>
      <c r="D644" s="2">
        <v>0.89756642107613305</v>
      </c>
      <c r="E644" s="2">
        <v>0.87443632065146004</v>
      </c>
      <c r="F644" s="2">
        <v>0.77617869724908173</v>
      </c>
      <c r="G644" s="2">
        <v>0</v>
      </c>
      <c r="H644" s="2">
        <v>0.80583040749015855</v>
      </c>
      <c r="I644" s="2">
        <v>0.99019006744328641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116</v>
      </c>
      <c r="B645" t="s">
        <v>15</v>
      </c>
      <c r="C645" s="2">
        <v>0.99092344119968445</v>
      </c>
      <c r="D645" s="2">
        <v>0.91669135802469137</v>
      </c>
      <c r="E645" s="2">
        <v>0.90213502009530444</v>
      </c>
      <c r="F645" s="2">
        <v>0.63857182353173503</v>
      </c>
      <c r="G645" s="2">
        <v>0.57181818181818178</v>
      </c>
      <c r="H645" s="2">
        <v>0.79301369863013693</v>
      </c>
      <c r="I645" s="2">
        <v>0.98976482537698263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116</v>
      </c>
      <c r="B646" t="s">
        <v>17</v>
      </c>
      <c r="C646" s="2">
        <v>0.99135097378584924</v>
      </c>
      <c r="D646" s="2">
        <v>0.85127877609080616</v>
      </c>
      <c r="E646" s="2">
        <v>0.93136792452830197</v>
      </c>
      <c r="F646" s="2">
        <v>0.5147581792318634</v>
      </c>
      <c r="G646" s="2">
        <v>4.2313117066290547E-2</v>
      </c>
      <c r="H646" s="2">
        <v>0.74299187843856429</v>
      </c>
      <c r="I646" s="2">
        <v>0.98989289485593601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116</v>
      </c>
      <c r="B647" t="s">
        <v>21</v>
      </c>
      <c r="C647" s="2">
        <v>0.9939275946785332</v>
      </c>
      <c r="D647" s="2">
        <v>0.82400259487512162</v>
      </c>
      <c r="E647" s="2">
        <v>0.9086237081380244</v>
      </c>
      <c r="F647" s="2">
        <v>0.79428477085425753</v>
      </c>
      <c r="G647" s="2" t="s">
        <v>70</v>
      </c>
      <c r="H647" s="2" t="s">
        <v>70</v>
      </c>
      <c r="I647" s="2">
        <v>0.98864426419466978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116</v>
      </c>
      <c r="B648" t="s">
        <v>23</v>
      </c>
      <c r="C648" s="2">
        <v>0.9658641567163212</v>
      </c>
      <c r="D648" s="2">
        <v>0.90793113180920115</v>
      </c>
      <c r="E648" s="2">
        <v>0.86595137478733331</v>
      </c>
      <c r="F648" s="2">
        <v>0.24272773307826481</v>
      </c>
      <c r="G648" s="2" t="s">
        <v>70</v>
      </c>
      <c r="H648" s="2">
        <v>0.61780973451327437</v>
      </c>
      <c r="I648" s="2">
        <v>0.99210752520121903</v>
      </c>
      <c r="J648" s="2">
        <v>0.74130899203728884</v>
      </c>
      <c r="K648" s="2" t="s">
        <v>70</v>
      </c>
      <c r="L648" s="2" t="s">
        <v>70</v>
      </c>
      <c r="M648" s="2" t="s">
        <v>70</v>
      </c>
      <c r="N648" s="2">
        <v>0</v>
      </c>
    </row>
    <row r="649" spans="1:14" x14ac:dyDescent="0.3">
      <c r="A649" t="s">
        <v>116</v>
      </c>
      <c r="B649" t="s">
        <v>25</v>
      </c>
      <c r="C649" s="2">
        <v>0.99606502084602055</v>
      </c>
      <c r="D649" s="2">
        <v>0.96958969627356095</v>
      </c>
      <c r="E649" s="2">
        <v>0.89398677626876344</v>
      </c>
      <c r="F649" s="2">
        <v>0.36729816525181108</v>
      </c>
      <c r="G649" s="2">
        <v>0.66682330827067671</v>
      </c>
      <c r="H649" s="2">
        <v>0.6723184666420936</v>
      </c>
      <c r="I649" s="2">
        <v>0.98863202868696121</v>
      </c>
      <c r="J649" s="2" t="s">
        <v>70</v>
      </c>
      <c r="K649" s="2" t="s">
        <v>70</v>
      </c>
      <c r="L649" s="2" t="s">
        <v>70</v>
      </c>
      <c r="M649" s="2" t="s">
        <v>70</v>
      </c>
      <c r="N649" s="2">
        <v>0</v>
      </c>
    </row>
    <row r="650" spans="1:14" x14ac:dyDescent="0.3">
      <c r="A650" t="s">
        <v>116</v>
      </c>
      <c r="B650" t="s">
        <v>247</v>
      </c>
      <c r="C650" s="2">
        <v>0.99525497304224342</v>
      </c>
      <c r="D650" s="2">
        <v>0.94857164739220357</v>
      </c>
      <c r="E650" s="2">
        <v>0.88673611787232665</v>
      </c>
      <c r="F650" s="2">
        <v>0.50700623368320097</v>
      </c>
      <c r="G650" s="2">
        <v>0</v>
      </c>
      <c r="H650" s="2">
        <v>0.7063223508459483</v>
      </c>
      <c r="I650" s="2">
        <v>0.98816703565157638</v>
      </c>
      <c r="J650" s="2" t="s">
        <v>70</v>
      </c>
      <c r="K650" s="2">
        <v>0.42508710801393729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116</v>
      </c>
      <c r="B651" t="s">
        <v>27</v>
      </c>
      <c r="C651" s="2">
        <v>0.99658542231629077</v>
      </c>
      <c r="D651" s="2">
        <v>0.94281500901196136</v>
      </c>
      <c r="E651" s="2">
        <v>0.83068536116348968</v>
      </c>
      <c r="F651" s="2">
        <v>0.74391805377720865</v>
      </c>
      <c r="G651" s="2" t="s">
        <v>70</v>
      </c>
      <c r="H651" s="2">
        <v>0.63410977859778594</v>
      </c>
      <c r="I651" s="2">
        <v>0.99226245744351604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136</v>
      </c>
      <c r="B652" t="s">
        <v>6</v>
      </c>
      <c r="C652" s="2">
        <v>0.97028628071086365</v>
      </c>
      <c r="D652" s="2">
        <v>0.96000475249877482</v>
      </c>
      <c r="E652" s="2">
        <v>0.83380917133692856</v>
      </c>
      <c r="F652" s="2">
        <v>0.71112515802781284</v>
      </c>
      <c r="G652" s="2" t="s">
        <v>70</v>
      </c>
      <c r="H652" s="2">
        <v>0.90566466114201383</v>
      </c>
      <c r="I652" s="2">
        <v>0.98767967145790558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136</v>
      </c>
      <c r="B653" t="s">
        <v>7</v>
      </c>
      <c r="C653" s="2">
        <v>0.99078446655357399</v>
      </c>
      <c r="D653" s="2">
        <v>0.95948656237464902</v>
      </c>
      <c r="E653" s="2">
        <v>0.79716525792856641</v>
      </c>
      <c r="F653" s="2">
        <v>0</v>
      </c>
      <c r="G653" s="2" t="s">
        <v>70</v>
      </c>
      <c r="H653" s="2">
        <v>0.68110666181288682</v>
      </c>
      <c r="I653" s="2">
        <v>0.99325276191888479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136</v>
      </c>
      <c r="B654" t="s">
        <v>219</v>
      </c>
      <c r="C654" s="2">
        <v>0.98996934773294076</v>
      </c>
      <c r="D654" s="2">
        <v>0.98477812970878564</v>
      </c>
      <c r="E654" s="2">
        <v>0.94669519405526037</v>
      </c>
      <c r="F654" s="2" t="s">
        <v>70</v>
      </c>
      <c r="G654" s="2" t="s">
        <v>70</v>
      </c>
      <c r="H654" s="2">
        <v>0.88780219780219782</v>
      </c>
      <c r="I654" s="2">
        <v>0.99328358208955236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136</v>
      </c>
      <c r="B655" t="s">
        <v>8</v>
      </c>
      <c r="C655" s="2">
        <v>0.99339287771064799</v>
      </c>
      <c r="D655" s="2">
        <v>0.98556641954084723</v>
      </c>
      <c r="E655" s="2">
        <v>0.94146936539945725</v>
      </c>
      <c r="F655" s="2" t="s">
        <v>70</v>
      </c>
      <c r="G655" s="2" t="s">
        <v>70</v>
      </c>
      <c r="H655" s="2">
        <v>0.86304801670146136</v>
      </c>
      <c r="I655" s="2">
        <v>0.99268110530246456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136</v>
      </c>
      <c r="B656" t="s">
        <v>12</v>
      </c>
      <c r="C656" s="2">
        <v>0.99511725897347436</v>
      </c>
      <c r="D656" s="2">
        <v>0.94707742343481804</v>
      </c>
      <c r="E656" s="2">
        <v>0.9618993639397948</v>
      </c>
      <c r="F656" s="2" t="s">
        <v>70</v>
      </c>
      <c r="G656" s="2" t="s">
        <v>70</v>
      </c>
      <c r="H656" s="2">
        <v>0.80238965854663435</v>
      </c>
      <c r="I656" s="2">
        <v>0.99367183968660544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136</v>
      </c>
      <c r="B657" t="s">
        <v>13</v>
      </c>
      <c r="C657" s="2">
        <v>0.99392437591776805</v>
      </c>
      <c r="D657" s="2">
        <v>0.96490547208515842</v>
      </c>
      <c r="E657" s="2">
        <v>0.96746023118454905</v>
      </c>
      <c r="F657" s="2" t="s">
        <v>70</v>
      </c>
      <c r="G657" s="2" t="s">
        <v>70</v>
      </c>
      <c r="H657" s="2">
        <v>0.86894586894586889</v>
      </c>
      <c r="I657" s="2">
        <v>0.99603839707450859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136</v>
      </c>
      <c r="B658" t="s">
        <v>15</v>
      </c>
      <c r="C658" s="2">
        <v>0.99289192704394902</v>
      </c>
      <c r="D658" s="2">
        <v>0.93477345537757439</v>
      </c>
      <c r="E658" s="2">
        <v>0.85555839219357221</v>
      </c>
      <c r="F658" s="2">
        <v>0.78976806622417783</v>
      </c>
      <c r="G658" s="2" t="s">
        <v>70</v>
      </c>
      <c r="H658" s="2">
        <v>0.3187487080548474</v>
      </c>
      <c r="I658" s="2">
        <v>0.99563384522734122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136</v>
      </c>
      <c r="B659" t="s">
        <v>17</v>
      </c>
      <c r="C659" s="2">
        <v>0.99162721847871338</v>
      </c>
      <c r="D659" s="2">
        <v>0.96496215364592242</v>
      </c>
      <c r="E659" s="2">
        <v>0.95872170439414117</v>
      </c>
      <c r="F659" s="2">
        <v>0.92173177266958117</v>
      </c>
      <c r="G659" s="2" t="s">
        <v>70</v>
      </c>
      <c r="H659" s="2">
        <v>0.71832134648179724</v>
      </c>
      <c r="I659" s="2">
        <v>0.99499653606342842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136</v>
      </c>
      <c r="B660" t="s">
        <v>21</v>
      </c>
      <c r="C660" s="2">
        <v>0.98453073557930804</v>
      </c>
      <c r="D660" s="2">
        <v>0.91536602274643519</v>
      </c>
      <c r="E660" s="2">
        <v>0.82028871297059136</v>
      </c>
      <c r="F660" s="2">
        <v>0</v>
      </c>
      <c r="G660" s="2" t="s">
        <v>70</v>
      </c>
      <c r="H660" s="2">
        <v>0.84631818829226602</v>
      </c>
      <c r="I660" s="2">
        <v>0.99409588286231598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136</v>
      </c>
      <c r="B661" t="s">
        <v>23</v>
      </c>
      <c r="C661" s="2">
        <v>0.98194169177834922</v>
      </c>
      <c r="D661" s="2">
        <v>0.9744761434276068</v>
      </c>
      <c r="E661" s="2">
        <v>0.84098805024243117</v>
      </c>
      <c r="F661" s="2">
        <v>0</v>
      </c>
      <c r="G661" s="2">
        <v>0.86168051708217919</v>
      </c>
      <c r="H661" s="2">
        <v>0.80143381864849317</v>
      </c>
      <c r="I661" s="2">
        <v>0.99445269161653238</v>
      </c>
      <c r="J661" s="2">
        <v>0.97805212620027437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136</v>
      </c>
      <c r="B662" t="s">
        <v>25</v>
      </c>
      <c r="C662" s="2">
        <v>0.99665648125731998</v>
      </c>
      <c r="D662" s="2">
        <v>0.97790593946434878</v>
      </c>
      <c r="E662" s="2">
        <v>0.8967664754934731</v>
      </c>
      <c r="F662" s="2">
        <v>0.80940948099713939</v>
      </c>
      <c r="G662" s="2" t="s">
        <v>70</v>
      </c>
      <c r="H662" s="2">
        <v>0.88315924016043013</v>
      </c>
      <c r="I662" s="2">
        <v>0.99174929982590276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78</v>
      </c>
      <c r="B663" t="s">
        <v>6</v>
      </c>
      <c r="C663" s="2">
        <v>0.98538702306200443</v>
      </c>
      <c r="D663" s="2">
        <v>0.96180456544251158</v>
      </c>
      <c r="E663" s="2">
        <v>0.89889292509946372</v>
      </c>
      <c r="F663" s="2">
        <v>0.54205410531306797</v>
      </c>
      <c r="G663" s="2" t="s">
        <v>70</v>
      </c>
      <c r="H663" s="2">
        <v>0.79987576353659795</v>
      </c>
      <c r="I663" s="2">
        <v>0.98465934727026616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78</v>
      </c>
      <c r="B664" t="s">
        <v>7</v>
      </c>
      <c r="C664" s="2">
        <v>0.97465622357705484</v>
      </c>
      <c r="D664" s="2">
        <v>0.96991683125747363</v>
      </c>
      <c r="E664" s="2">
        <v>0.81719003390830014</v>
      </c>
      <c r="F664" s="2">
        <v>0.38891932076062291</v>
      </c>
      <c r="G664" s="2" t="s">
        <v>70</v>
      </c>
      <c r="H664" s="2">
        <v>0.7784080045886177</v>
      </c>
      <c r="I664" s="2">
        <v>0.98580917874396123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78</v>
      </c>
      <c r="B665" t="s">
        <v>8</v>
      </c>
      <c r="C665" s="2">
        <v>0.98931029433299156</v>
      </c>
      <c r="D665" s="2">
        <v>0.952900117363642</v>
      </c>
      <c r="E665" s="2">
        <v>0.9400791291691436</v>
      </c>
      <c r="F665" s="2">
        <v>0.78923204152051785</v>
      </c>
      <c r="G665" s="2" t="s">
        <v>70</v>
      </c>
      <c r="H665" s="2">
        <v>0.84282624369142034</v>
      </c>
      <c r="I665" s="2">
        <v>0.98627162025905524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78</v>
      </c>
      <c r="B666" t="s">
        <v>49</v>
      </c>
      <c r="C666" s="2">
        <v>0.97997144007908898</v>
      </c>
      <c r="D666" s="2">
        <v>0.97030592023780038</v>
      </c>
      <c r="E666" s="2">
        <v>0.93781622327403302</v>
      </c>
      <c r="F666" s="2">
        <v>0.75657198665255965</v>
      </c>
      <c r="G666" s="2" t="s">
        <v>70</v>
      </c>
      <c r="H666" s="2">
        <v>0.8259293776535156</v>
      </c>
      <c r="I666" s="2">
        <v>0.98998905052401065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78</v>
      </c>
      <c r="B667" t="s">
        <v>12</v>
      </c>
      <c r="C667" s="2">
        <v>0.95995055624227443</v>
      </c>
      <c r="D667" s="2">
        <v>0.97665482913197876</v>
      </c>
      <c r="E667" s="2">
        <v>0.8832540754909014</v>
      </c>
      <c r="F667" s="2">
        <v>0.68600133958472875</v>
      </c>
      <c r="G667" s="2" t="s">
        <v>70</v>
      </c>
      <c r="H667" s="2">
        <v>0.90869338885996875</v>
      </c>
      <c r="I667" s="2">
        <v>0.98993963782696182</v>
      </c>
      <c r="J667" s="2">
        <v>0.94075767661274001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78</v>
      </c>
      <c r="B668" t="s">
        <v>13</v>
      </c>
      <c r="C668" s="2">
        <v>0.98859659026758495</v>
      </c>
      <c r="D668" s="2">
        <v>0.93462161711923197</v>
      </c>
      <c r="E668" s="2">
        <v>0.92968348312527005</v>
      </c>
      <c r="F668" s="2">
        <v>0.68759958155628875</v>
      </c>
      <c r="G668" s="2" t="s">
        <v>70</v>
      </c>
      <c r="H668" s="2">
        <v>0.89876084262701361</v>
      </c>
      <c r="I668" s="2">
        <v>0.98902271687757282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78</v>
      </c>
      <c r="B669" t="s">
        <v>15</v>
      </c>
      <c r="C669" s="2">
        <v>0.99241750771322479</v>
      </c>
      <c r="D669" s="2">
        <v>0.95879103435138735</v>
      </c>
      <c r="E669" s="2">
        <v>0.90378787878787881</v>
      </c>
      <c r="F669" s="2">
        <v>0.87585377848205015</v>
      </c>
      <c r="G669" s="2" t="s">
        <v>70</v>
      </c>
      <c r="H669" s="2">
        <v>0.85854379365932298</v>
      </c>
      <c r="I669" s="2">
        <v>0.98566117896972916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78</v>
      </c>
      <c r="B670" t="s">
        <v>17</v>
      </c>
      <c r="C670" s="2">
        <v>0.99317420348365359</v>
      </c>
      <c r="D670" s="2">
        <v>0.89508386039828658</v>
      </c>
      <c r="E670" s="2">
        <v>0.88152735697736584</v>
      </c>
      <c r="F670" s="2">
        <v>0.73788801376662916</v>
      </c>
      <c r="G670" s="2" t="s">
        <v>70</v>
      </c>
      <c r="H670" s="2">
        <v>0.70799871506585288</v>
      </c>
      <c r="I670" s="2">
        <v>0.98738878143133457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78</v>
      </c>
      <c r="B671" t="s">
        <v>170</v>
      </c>
      <c r="C671" s="2">
        <v>0.99225209168770723</v>
      </c>
      <c r="D671" s="2">
        <v>0.93170412393628643</v>
      </c>
      <c r="E671" s="2">
        <v>0.91089305577625923</v>
      </c>
      <c r="F671" s="2">
        <v>0.74279792074878959</v>
      </c>
      <c r="G671" s="2">
        <v>0.70408760344395216</v>
      </c>
      <c r="H671" s="2">
        <v>0.79881243450925599</v>
      </c>
      <c r="I671" s="2">
        <v>0.99088997897687459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78</v>
      </c>
      <c r="B672" t="s">
        <v>21</v>
      </c>
      <c r="C672" s="2">
        <v>0.99442798626782036</v>
      </c>
      <c r="D672" s="2">
        <v>0.96584567055442305</v>
      </c>
      <c r="E672" s="2">
        <v>0.93232727599856058</v>
      </c>
      <c r="F672" s="2">
        <v>0.78177190174956235</v>
      </c>
      <c r="G672" s="2">
        <v>0.31788079470198677</v>
      </c>
      <c r="H672" s="2">
        <v>0.82163359854970286</v>
      </c>
      <c r="I672" s="2">
        <v>0.99030180774303678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78</v>
      </c>
      <c r="B673" t="s">
        <v>23</v>
      </c>
      <c r="C673" s="2">
        <v>0.99426394418047159</v>
      </c>
      <c r="D673" s="2">
        <v>0.95746378198991644</v>
      </c>
      <c r="E673" s="2">
        <v>0.86119182341846356</v>
      </c>
      <c r="F673" s="2">
        <v>0.65707706313929204</v>
      </c>
      <c r="G673" s="2" t="s">
        <v>70</v>
      </c>
      <c r="H673" s="2">
        <v>0.75150177761431902</v>
      </c>
      <c r="I673" s="2">
        <v>0.98907187932892104</v>
      </c>
      <c r="J673" s="2" t="s">
        <v>70</v>
      </c>
      <c r="K673" s="2" t="s">
        <v>70</v>
      </c>
      <c r="L673" s="2" t="s">
        <v>70</v>
      </c>
      <c r="M673" s="2" t="s">
        <v>70</v>
      </c>
      <c r="N673" s="2">
        <v>0</v>
      </c>
    </row>
    <row r="674" spans="1:14" x14ac:dyDescent="0.3">
      <c r="A674" t="s">
        <v>78</v>
      </c>
      <c r="B674" t="s">
        <v>25</v>
      </c>
      <c r="C674" s="2">
        <v>0.97946027726158957</v>
      </c>
      <c r="D674" s="2">
        <v>0.89797918742750726</v>
      </c>
      <c r="E674" s="2">
        <v>0.91172308697071958</v>
      </c>
      <c r="F674" s="2">
        <v>0.69818762552326563</v>
      </c>
      <c r="G674" s="2" t="s">
        <v>70</v>
      </c>
      <c r="H674" s="2">
        <v>0.79339056348028136</v>
      </c>
      <c r="I674" s="2">
        <v>0.98890451633067677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78</v>
      </c>
      <c r="B675" t="s">
        <v>27</v>
      </c>
      <c r="C675" s="2">
        <v>0.99644615713979878</v>
      </c>
      <c r="D675" s="2">
        <v>0.93868508730615596</v>
      </c>
      <c r="E675" s="2">
        <v>0.85785962711671138</v>
      </c>
      <c r="F675" s="2">
        <v>0.6722307901660165</v>
      </c>
      <c r="G675" s="2" t="s">
        <v>70</v>
      </c>
      <c r="H675" s="2">
        <v>0.64847639912368049</v>
      </c>
      <c r="I675" s="2">
        <v>0.98846992832658165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100</v>
      </c>
      <c r="B676" t="s">
        <v>6</v>
      </c>
      <c r="C676" s="2">
        <v>0.97225819395553281</v>
      </c>
      <c r="D676" s="2">
        <v>0.93824174406604743</v>
      </c>
      <c r="E676" s="2">
        <v>0.93460903992081823</v>
      </c>
      <c r="F676" s="2" t="s">
        <v>70</v>
      </c>
      <c r="G676" s="2" t="s">
        <v>70</v>
      </c>
      <c r="H676" s="2">
        <v>0.9233848771455736</v>
      </c>
      <c r="I676" s="2">
        <v>0.99265652206828681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100</v>
      </c>
      <c r="B677" t="s">
        <v>7</v>
      </c>
      <c r="C677" s="2">
        <v>0.99089730807577281</v>
      </c>
      <c r="D677" s="2">
        <v>0.96419681335190199</v>
      </c>
      <c r="E677" s="2">
        <v>0.90739066839778459</v>
      </c>
      <c r="F677" s="2" t="s">
        <v>70</v>
      </c>
      <c r="G677" s="2" t="s">
        <v>70</v>
      </c>
      <c r="H677" s="2">
        <v>0.88417743031951057</v>
      </c>
      <c r="I677" s="2">
        <v>0.99324376795837543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100</v>
      </c>
      <c r="B678" t="s">
        <v>62</v>
      </c>
      <c r="C678" s="2">
        <v>0.99310935770645159</v>
      </c>
      <c r="D678" s="2">
        <v>0.94455263377976362</v>
      </c>
      <c r="E678" s="2">
        <v>0.85227103815853733</v>
      </c>
      <c r="F678" s="2">
        <v>0.80736813890460735</v>
      </c>
      <c r="G678" s="2" t="s">
        <v>70</v>
      </c>
      <c r="H678" s="2" t="s">
        <v>70</v>
      </c>
      <c r="I678" s="2">
        <v>0.99481785134194445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100</v>
      </c>
      <c r="B679" t="s">
        <v>8</v>
      </c>
      <c r="C679" s="2">
        <v>0.98509130045820525</v>
      </c>
      <c r="D679" s="2">
        <v>0.97560331825037705</v>
      </c>
      <c r="E679" s="2">
        <v>0.91150489854917283</v>
      </c>
      <c r="F679" s="2" t="s">
        <v>70</v>
      </c>
      <c r="G679" s="2" t="s">
        <v>70</v>
      </c>
      <c r="H679" s="2">
        <v>0.77879367779431563</v>
      </c>
      <c r="I679" s="2">
        <v>0.99474903474903476</v>
      </c>
      <c r="J679" s="2">
        <v>0.9136248917015104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100</v>
      </c>
      <c r="B680" t="s">
        <v>12</v>
      </c>
      <c r="C680" s="2">
        <v>0.99503999928050757</v>
      </c>
      <c r="D680" s="2">
        <v>0.97679014726085178</v>
      </c>
      <c r="E680" s="2">
        <v>0.95734648972953762</v>
      </c>
      <c r="F680" s="2" t="s">
        <v>70</v>
      </c>
      <c r="G680" s="2" t="s">
        <v>70</v>
      </c>
      <c r="H680" s="2">
        <v>0.8730634955269474</v>
      </c>
      <c r="I680" s="2">
        <v>0.99468972841753922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100</v>
      </c>
      <c r="B681" t="s">
        <v>13</v>
      </c>
      <c r="C681" s="2">
        <v>0.99624878342226375</v>
      </c>
      <c r="D681" s="2">
        <v>0.974277774187294</v>
      </c>
      <c r="E681" s="2">
        <v>0.93823149905123338</v>
      </c>
      <c r="F681" s="2" t="s">
        <v>70</v>
      </c>
      <c r="G681" s="2" t="s">
        <v>70</v>
      </c>
      <c r="H681" s="2">
        <v>0.84678387347313422</v>
      </c>
      <c r="I681" s="2">
        <v>0.99602385685884676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100</v>
      </c>
      <c r="B682" t="s">
        <v>15</v>
      </c>
      <c r="C682" s="2">
        <v>0.99685678106098097</v>
      </c>
      <c r="D682" s="2">
        <v>0.90977656675749319</v>
      </c>
      <c r="E682" s="2">
        <v>0.90545764034185605</v>
      </c>
      <c r="F682" s="2">
        <v>0.75660681009656106</v>
      </c>
      <c r="G682" s="2" t="s">
        <v>70</v>
      </c>
      <c r="H682" s="2">
        <v>0.87011548805568739</v>
      </c>
      <c r="I682" s="2">
        <v>0.99461123941493457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100</v>
      </c>
      <c r="B683" t="s">
        <v>17</v>
      </c>
      <c r="C683" s="2">
        <v>0.99646400416621084</v>
      </c>
      <c r="D683" s="2">
        <v>0.98129143782411765</v>
      </c>
      <c r="E683" s="2">
        <v>0.96307371906122341</v>
      </c>
      <c r="F683" s="2" t="s">
        <v>70</v>
      </c>
      <c r="G683" s="2" t="s">
        <v>70</v>
      </c>
      <c r="H683" s="2">
        <v>0.91931109617301399</v>
      </c>
      <c r="I683" s="2">
        <v>0.99645444735625099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100</v>
      </c>
      <c r="B684" t="s">
        <v>21</v>
      </c>
      <c r="C684" s="2">
        <v>0.99746544660974756</v>
      </c>
      <c r="D684" s="2">
        <v>0.98758990027291915</v>
      </c>
      <c r="E684" s="2">
        <v>0.95743604408174043</v>
      </c>
      <c r="F684" s="2" t="s">
        <v>70</v>
      </c>
      <c r="G684" s="2" t="s">
        <v>70</v>
      </c>
      <c r="H684" s="2">
        <v>0.93558152035533437</v>
      </c>
      <c r="I684" s="2">
        <v>0.99562499999999998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100</v>
      </c>
      <c r="B685" t="s">
        <v>23</v>
      </c>
      <c r="C685" s="2">
        <v>0.99718120711482905</v>
      </c>
      <c r="D685" s="2">
        <v>0.98797201959227676</v>
      </c>
      <c r="E685" s="2">
        <v>0.94913094268823683</v>
      </c>
      <c r="F685" s="2" t="s">
        <v>70</v>
      </c>
      <c r="G685" s="2" t="s">
        <v>70</v>
      </c>
      <c r="H685" s="2">
        <v>0.9408954822215494</v>
      </c>
      <c r="I685" s="2">
        <v>0.99626168224299061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100</v>
      </c>
      <c r="B686" t="s">
        <v>25</v>
      </c>
      <c r="C686" s="2">
        <v>0.98427319932032542</v>
      </c>
      <c r="D686" s="2">
        <v>0.91869147998469958</v>
      </c>
      <c r="E686" s="2">
        <v>0.93454808828574698</v>
      </c>
      <c r="F686" s="2" t="s">
        <v>70</v>
      </c>
      <c r="G686" s="2" t="s">
        <v>70</v>
      </c>
      <c r="H686" s="2">
        <v>0.94093028378428001</v>
      </c>
      <c r="I686" s="2">
        <v>0.99575519024465542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100</v>
      </c>
      <c r="B687" t="s">
        <v>29</v>
      </c>
      <c r="C687" s="2">
        <v>0.98238462858123177</v>
      </c>
      <c r="D687" s="2">
        <v>0.95466221851542965</v>
      </c>
      <c r="E687" s="2">
        <v>0.94965948740251638</v>
      </c>
      <c r="F687" s="2">
        <v>0.69815477829798955</v>
      </c>
      <c r="G687" s="2" t="s">
        <v>70</v>
      </c>
      <c r="H687" s="2">
        <v>0.77272727272727271</v>
      </c>
      <c r="I687" s="2">
        <v>0.99473847106159075</v>
      </c>
      <c r="J687" s="2" t="s">
        <v>70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100</v>
      </c>
      <c r="B688" t="s">
        <v>33</v>
      </c>
      <c r="C688" s="2">
        <v>0.98220989272488957</v>
      </c>
      <c r="D688" s="2">
        <v>0.95651737128505643</v>
      </c>
      <c r="E688" s="2">
        <v>0.96884062442154639</v>
      </c>
      <c r="F688" s="2" t="s">
        <v>70</v>
      </c>
      <c r="G688" s="2" t="s">
        <v>70</v>
      </c>
      <c r="H688" s="2">
        <v>0.90259541984732838</v>
      </c>
      <c r="I688" s="2">
        <v>0.99418960244648324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156</v>
      </c>
      <c r="B689" t="s">
        <v>6</v>
      </c>
      <c r="C689" s="2">
        <v>0.96511041009463716</v>
      </c>
      <c r="D689" s="2">
        <v>0.96208414410670096</v>
      </c>
      <c r="E689" s="2">
        <v>0.69558838939536838</v>
      </c>
      <c r="F689" s="2" t="s">
        <v>70</v>
      </c>
      <c r="G689" s="2" t="s">
        <v>70</v>
      </c>
      <c r="H689" s="2">
        <v>0.67799490229396775</v>
      </c>
      <c r="I689" s="2">
        <v>0.99041297935103245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156</v>
      </c>
      <c r="B690" t="s">
        <v>7</v>
      </c>
      <c r="C690" s="2">
        <v>0.98489191577404678</v>
      </c>
      <c r="D690" s="2">
        <v>0.93980685275830123</v>
      </c>
      <c r="E690" s="2">
        <v>0.89400546543403692</v>
      </c>
      <c r="F690" s="2" t="s">
        <v>70</v>
      </c>
      <c r="G690" s="2" t="s">
        <v>70</v>
      </c>
      <c r="H690" s="2">
        <v>0.8003047490053331</v>
      </c>
      <c r="I690" s="2">
        <v>0.99002325406946201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156</v>
      </c>
      <c r="B691" t="s">
        <v>8</v>
      </c>
      <c r="C691" s="2">
        <v>0.9879344786256492</v>
      </c>
      <c r="D691" s="2">
        <v>0.9221089578432472</v>
      </c>
      <c r="E691" s="2">
        <v>0.7693775689958896</v>
      </c>
      <c r="F691" s="2" t="s">
        <v>70</v>
      </c>
      <c r="G691" s="2" t="s">
        <v>70</v>
      </c>
      <c r="H691" s="2">
        <v>0.61456601263717991</v>
      </c>
      <c r="I691" s="2">
        <v>0.99283126493486484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156</v>
      </c>
      <c r="B692" t="s">
        <v>12</v>
      </c>
      <c r="C692" s="2">
        <v>0.98898716614637516</v>
      </c>
      <c r="D692" s="2">
        <v>0.95262971837071375</v>
      </c>
      <c r="E692" s="2">
        <v>0.81971830985915495</v>
      </c>
      <c r="F692" s="2" t="s">
        <v>70</v>
      </c>
      <c r="G692" s="2" t="s">
        <v>70</v>
      </c>
      <c r="H692" s="2">
        <v>0.69734888653234361</v>
      </c>
      <c r="I692" s="2">
        <v>0.99292198799815357</v>
      </c>
      <c r="J692" s="2">
        <v>0.48454760946375064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156</v>
      </c>
      <c r="B693" t="s">
        <v>13</v>
      </c>
      <c r="C693" s="2">
        <v>0.99299285960178119</v>
      </c>
      <c r="D693" s="2">
        <v>0.93683516897298325</v>
      </c>
      <c r="E693" s="2">
        <v>0.92341813093242164</v>
      </c>
      <c r="F693" s="2">
        <v>0</v>
      </c>
      <c r="G693" s="2" t="s">
        <v>70</v>
      </c>
      <c r="H693" s="2">
        <v>0.81077065923862579</v>
      </c>
      <c r="I693" s="2">
        <v>0.99550875019358842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156</v>
      </c>
      <c r="B694" t="s">
        <v>15</v>
      </c>
      <c r="C694" s="2">
        <v>0.99389252429109642</v>
      </c>
      <c r="D694" s="2">
        <v>0.9619877379799936</v>
      </c>
      <c r="E694" s="2">
        <v>0.97094023093391357</v>
      </c>
      <c r="F694" s="2" t="s">
        <v>70</v>
      </c>
      <c r="G694" s="2" t="s">
        <v>70</v>
      </c>
      <c r="H694" s="2">
        <v>0.89738288981746206</v>
      </c>
      <c r="I694" s="2">
        <v>0.99443215620471359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156</v>
      </c>
      <c r="B695" t="s">
        <v>17</v>
      </c>
      <c r="C695" s="2">
        <v>0.99313651872636977</v>
      </c>
      <c r="D695" s="2">
        <v>0.96213817288451242</v>
      </c>
      <c r="E695" s="2">
        <v>0.93944188472572376</v>
      </c>
      <c r="F695" s="2" t="s">
        <v>70</v>
      </c>
      <c r="G695" s="2">
        <v>0.95389254821045943</v>
      </c>
      <c r="H695" s="2">
        <v>0.73235416542784093</v>
      </c>
      <c r="I695" s="2">
        <v>0.99446508454014704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156</v>
      </c>
      <c r="B696" t="s">
        <v>21</v>
      </c>
      <c r="C696" s="2">
        <v>0.99451908294900082</v>
      </c>
      <c r="D696" s="2">
        <v>0.87956723482640431</v>
      </c>
      <c r="E696" s="2">
        <v>0.97611239893707236</v>
      </c>
      <c r="F696" s="2">
        <v>0</v>
      </c>
      <c r="G696" s="2">
        <v>0</v>
      </c>
      <c r="H696" s="2">
        <v>0.84356062306414692</v>
      </c>
      <c r="I696" s="2">
        <v>0.98477632914357083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156</v>
      </c>
      <c r="B697" t="s">
        <v>23</v>
      </c>
      <c r="C697" s="2">
        <v>0.99717290909410161</v>
      </c>
      <c r="D697" s="2">
        <v>0.90470098392686837</v>
      </c>
      <c r="E697" s="2">
        <v>0.87124012736219658</v>
      </c>
      <c r="F697" s="2">
        <v>0.50803889020630777</v>
      </c>
      <c r="G697" s="2">
        <v>0.98595317725752518</v>
      </c>
      <c r="H697" s="2">
        <v>0.57127900889897054</v>
      </c>
      <c r="I697" s="2">
        <v>0.99555759803921562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156</v>
      </c>
      <c r="B698" t="s">
        <v>25</v>
      </c>
      <c r="C698" s="2">
        <v>0.99652981786133965</v>
      </c>
      <c r="D698" s="2">
        <v>0.94681072096405561</v>
      </c>
      <c r="E698" s="2">
        <v>0.90278938038672341</v>
      </c>
      <c r="F698" s="2">
        <v>0</v>
      </c>
      <c r="G698" s="2">
        <v>0.962600916430286</v>
      </c>
      <c r="H698" s="2">
        <v>0.7276874821785001</v>
      </c>
      <c r="I698" s="2">
        <v>0.99433210784313719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156</v>
      </c>
      <c r="B699" t="s">
        <v>27</v>
      </c>
      <c r="C699" s="2">
        <v>0.99625058004640377</v>
      </c>
      <c r="D699" s="2">
        <v>0.98408787060581437</v>
      </c>
      <c r="E699" s="2">
        <v>0.9027367807295652</v>
      </c>
      <c r="F699" s="2">
        <v>0.66649905719673164</v>
      </c>
      <c r="G699" s="2" t="s">
        <v>70</v>
      </c>
      <c r="H699" s="2">
        <v>0.88613525676592075</v>
      </c>
      <c r="I699" s="2">
        <v>0.99464422341239478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156</v>
      </c>
      <c r="B700" t="s">
        <v>29</v>
      </c>
      <c r="C700" s="2">
        <v>0.996301284118283</v>
      </c>
      <c r="D700" s="2">
        <v>0.97451087768208278</v>
      </c>
      <c r="E700" s="2">
        <v>0.96237581584992915</v>
      </c>
      <c r="F700" s="2">
        <v>0.8974639000121345</v>
      </c>
      <c r="G700" s="2" t="s">
        <v>70</v>
      </c>
      <c r="H700" s="2">
        <v>0.92591768631813121</v>
      </c>
      <c r="I700" s="2">
        <v>0.99500883053059963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156</v>
      </c>
      <c r="B701" t="s">
        <v>33</v>
      </c>
      <c r="C701" s="2">
        <v>0.98623036405164777</v>
      </c>
      <c r="D701" s="2">
        <v>0.95202287412477204</v>
      </c>
      <c r="E701" s="2">
        <v>0.85919002310899961</v>
      </c>
      <c r="F701" s="2">
        <v>0</v>
      </c>
      <c r="G701" s="2">
        <v>0.95336442371752161</v>
      </c>
      <c r="H701" s="2">
        <v>3.4516765285996058E-2</v>
      </c>
      <c r="I701" s="2">
        <v>0.99423046935911441</v>
      </c>
      <c r="J701" s="2">
        <v>0.95492418196328799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156</v>
      </c>
      <c r="B702" t="s">
        <v>35</v>
      </c>
      <c r="C702" s="2">
        <v>0.98959914544330119</v>
      </c>
      <c r="D702" s="2">
        <v>0.94090985800043403</v>
      </c>
      <c r="E702" s="2">
        <v>0.88416375753728971</v>
      </c>
      <c r="F702" s="2" t="s">
        <v>70</v>
      </c>
      <c r="G702" s="2" t="s">
        <v>70</v>
      </c>
      <c r="H702" s="2">
        <v>0.7118922311814978</v>
      </c>
      <c r="I702" s="2">
        <v>0.99565581891624122</v>
      </c>
      <c r="J702" s="2">
        <v>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104</v>
      </c>
      <c r="B703" t="s">
        <v>7</v>
      </c>
      <c r="C703" s="2">
        <v>0.98052731345855604</v>
      </c>
      <c r="D703" s="2">
        <v>0.92963780345320002</v>
      </c>
      <c r="E703" s="2">
        <v>0.88948953905830896</v>
      </c>
      <c r="F703" s="2" t="s">
        <v>70</v>
      </c>
      <c r="G703" s="2" t="s">
        <v>70</v>
      </c>
      <c r="H703" s="2">
        <v>0.859439406430338</v>
      </c>
      <c r="I703" s="2">
        <v>0.98706348612876682</v>
      </c>
      <c r="J703" s="2">
        <v>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104</v>
      </c>
      <c r="B704" t="s">
        <v>8</v>
      </c>
      <c r="C704" s="2">
        <v>0.97708597105335038</v>
      </c>
      <c r="D704" s="2">
        <v>0.79107327455153542</v>
      </c>
      <c r="E704" s="2">
        <v>0.92094486731601244</v>
      </c>
      <c r="F704" s="2">
        <v>0.79813971897882441</v>
      </c>
      <c r="G704" s="2" t="s">
        <v>70</v>
      </c>
      <c r="H704" s="2">
        <v>0.79124330315906155</v>
      </c>
      <c r="I704" s="2">
        <v>0.98611005692599618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104</v>
      </c>
      <c r="B705" t="s">
        <v>13</v>
      </c>
      <c r="C705" s="2">
        <v>0.94279632832246918</v>
      </c>
      <c r="D705" s="2">
        <v>0.87904771184513952</v>
      </c>
      <c r="E705" s="2">
        <v>0.86171708231373978</v>
      </c>
      <c r="F705" s="2">
        <v>0.73005207458424326</v>
      </c>
      <c r="G705" s="2" t="s">
        <v>70</v>
      </c>
      <c r="H705" s="2">
        <v>0.91997174286002636</v>
      </c>
      <c r="I705" s="2">
        <v>0.99238482997813482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104</v>
      </c>
      <c r="B706" t="s">
        <v>15</v>
      </c>
      <c r="C706" s="2">
        <v>0.99620085301602079</v>
      </c>
      <c r="D706" s="2">
        <v>0.95721123981437495</v>
      </c>
      <c r="E706" s="2">
        <v>0.93338860646259236</v>
      </c>
      <c r="F706" s="2">
        <v>0.83972789115646262</v>
      </c>
      <c r="G706" s="2" t="s">
        <v>70</v>
      </c>
      <c r="H706" s="2">
        <v>0.86798103319191411</v>
      </c>
      <c r="I706" s="2">
        <v>0.99605354793778522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104</v>
      </c>
      <c r="B707" t="s">
        <v>17</v>
      </c>
      <c r="C707" s="2">
        <v>0.99498796452006477</v>
      </c>
      <c r="D707" s="2">
        <v>0.9405079086708712</v>
      </c>
      <c r="E707" s="2">
        <v>0.92740495354434638</v>
      </c>
      <c r="F707" s="2">
        <v>0.87616988592723244</v>
      </c>
      <c r="G707" s="2" t="s">
        <v>70</v>
      </c>
      <c r="H707" s="2">
        <v>0.82407975460122695</v>
      </c>
      <c r="I707" s="2">
        <v>0.99220288257068601</v>
      </c>
      <c r="J707" s="2">
        <v>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104</v>
      </c>
      <c r="B708" t="s">
        <v>27</v>
      </c>
      <c r="C708" s="2">
        <v>0.99326589468444859</v>
      </c>
      <c r="D708" s="2">
        <v>0.9449398320491732</v>
      </c>
      <c r="E708" s="2">
        <v>0.88466498458088028</v>
      </c>
      <c r="F708" s="2" t="s">
        <v>70</v>
      </c>
      <c r="G708" s="2" t="s">
        <v>70</v>
      </c>
      <c r="H708" s="2">
        <v>0.790149271069292</v>
      </c>
      <c r="I708" s="2">
        <v>0.99343009931245241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104</v>
      </c>
      <c r="B709" t="s">
        <v>29</v>
      </c>
      <c r="C709" s="2">
        <v>0.99615103427514717</v>
      </c>
      <c r="D709" s="2">
        <v>0.97339911007931901</v>
      </c>
      <c r="E709" s="2">
        <v>0.92603856213125724</v>
      </c>
      <c r="F709" s="2" t="s">
        <v>70</v>
      </c>
      <c r="G709" s="2" t="s">
        <v>70</v>
      </c>
      <c r="H709" s="2">
        <v>0.82473510508945636</v>
      </c>
      <c r="I709" s="2">
        <v>0.99358582773365922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104</v>
      </c>
      <c r="B710" t="s">
        <v>33</v>
      </c>
      <c r="C710" s="2">
        <v>0.99757447250282361</v>
      </c>
      <c r="D710" s="2">
        <v>0.9427609427609428</v>
      </c>
      <c r="E710" s="2">
        <v>0.79642765024503481</v>
      </c>
      <c r="F710" s="2" t="s">
        <v>70</v>
      </c>
      <c r="G710" s="2" t="s">
        <v>70</v>
      </c>
      <c r="H710" s="2">
        <v>0.3706601466992665</v>
      </c>
      <c r="I710" s="2">
        <v>0.99446480081078958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158</v>
      </c>
      <c r="B711" t="s">
        <v>7</v>
      </c>
      <c r="C711" s="2">
        <v>0.98920885169333361</v>
      </c>
      <c r="D711" s="2">
        <v>0.93972351121423037</v>
      </c>
      <c r="E711" s="2">
        <v>0.90146370409441556</v>
      </c>
      <c r="F711" s="2">
        <v>0</v>
      </c>
      <c r="G711" s="2" t="s">
        <v>70</v>
      </c>
      <c r="H711" s="2">
        <v>0.81736549165120598</v>
      </c>
      <c r="I711" s="2">
        <v>0.98675395858708881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158</v>
      </c>
      <c r="B712" t="s">
        <v>8</v>
      </c>
      <c r="C712" s="2">
        <v>0.99297488266017764</v>
      </c>
      <c r="D712" s="2">
        <v>0.94036155911679697</v>
      </c>
      <c r="E712" s="2">
        <v>0.94292424864322522</v>
      </c>
      <c r="F712" s="2">
        <v>0</v>
      </c>
      <c r="G712" s="2" t="s">
        <v>70</v>
      </c>
      <c r="H712" s="2">
        <v>0.86069090088055999</v>
      </c>
      <c r="I712" s="2">
        <v>0.98645151469021164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158</v>
      </c>
      <c r="B713" t="s">
        <v>12</v>
      </c>
      <c r="C713" s="2">
        <v>0.99369043099998977</v>
      </c>
      <c r="D713" s="2">
        <v>0.97808451767073323</v>
      </c>
      <c r="E713" s="2">
        <v>0.93426617792189481</v>
      </c>
      <c r="F713" s="2" t="s">
        <v>70</v>
      </c>
      <c r="G713" s="2" t="s">
        <v>70</v>
      </c>
      <c r="H713" s="2">
        <v>0.71230372123037211</v>
      </c>
      <c r="I713" s="2">
        <v>0.99327422806481203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158</v>
      </c>
      <c r="B714" t="s">
        <v>13</v>
      </c>
      <c r="C714" s="2">
        <v>0.96523228862239241</v>
      </c>
      <c r="D714" s="2">
        <v>0.97221942964377883</v>
      </c>
      <c r="E714" s="2">
        <v>0.97396101436466243</v>
      </c>
      <c r="F714" s="2" t="s">
        <v>70</v>
      </c>
      <c r="G714" s="2" t="s">
        <v>70</v>
      </c>
      <c r="H714" s="2">
        <v>0.89335243553008592</v>
      </c>
      <c r="I714" s="2">
        <v>0.98741996233521656</v>
      </c>
      <c r="J714" s="2">
        <v>0.36210892236384706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158</v>
      </c>
      <c r="B715" t="s">
        <v>15</v>
      </c>
      <c r="C715" s="2">
        <v>0.99207068945471444</v>
      </c>
      <c r="D715" s="2">
        <v>0.98985707699400638</v>
      </c>
      <c r="E715" s="2">
        <v>0.92913367186297835</v>
      </c>
      <c r="F715" s="2">
        <v>0.83314899668194031</v>
      </c>
      <c r="G715" s="2" t="s">
        <v>70</v>
      </c>
      <c r="H715" s="2">
        <v>0.66785907408177692</v>
      </c>
      <c r="I715" s="2">
        <v>0.98991442542787278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158</v>
      </c>
      <c r="B716" t="s">
        <v>17</v>
      </c>
      <c r="C716" s="2">
        <v>0.9892617711256626</v>
      </c>
      <c r="D716" s="2">
        <v>0.98196219382321603</v>
      </c>
      <c r="E716" s="2">
        <v>0.93820702064208716</v>
      </c>
      <c r="F716" s="2">
        <v>0</v>
      </c>
      <c r="G716" s="2" t="s">
        <v>70</v>
      </c>
      <c r="H716" s="2">
        <v>0.83759118698130486</v>
      </c>
      <c r="I716" s="2">
        <v>0.98525479410191763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158</v>
      </c>
      <c r="B717" t="s">
        <v>21</v>
      </c>
      <c r="C717" s="2">
        <v>0.99144745808913715</v>
      </c>
      <c r="D717" s="2">
        <v>0.95277656974041358</v>
      </c>
      <c r="E717" s="2">
        <v>0.8229822625816855</v>
      </c>
      <c r="F717" s="2">
        <v>5.661168044496933E-2</v>
      </c>
      <c r="G717" s="2">
        <v>0</v>
      </c>
      <c r="H717" s="2">
        <v>0.5313483418058581</v>
      </c>
      <c r="I717" s="2">
        <v>0.98920450195237719</v>
      </c>
      <c r="J717" s="2">
        <v>0.67880211391661771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158</v>
      </c>
      <c r="B718" t="s">
        <v>23</v>
      </c>
      <c r="C718" s="2">
        <v>0.99377903702660841</v>
      </c>
      <c r="D718" s="2">
        <v>0.93232136986692959</v>
      </c>
      <c r="E718" s="2">
        <v>0.95605892075636456</v>
      </c>
      <c r="F718" s="2" t="s">
        <v>70</v>
      </c>
      <c r="G718" s="2" t="s">
        <v>70</v>
      </c>
      <c r="H718" s="2">
        <v>0.62360131640808647</v>
      </c>
      <c r="I718" s="2">
        <v>0.99008531242794562</v>
      </c>
      <c r="J718" s="2">
        <v>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158</v>
      </c>
      <c r="B719" t="s">
        <v>25</v>
      </c>
      <c r="C719" s="2">
        <v>0.99644203176083357</v>
      </c>
      <c r="D719" s="2">
        <v>0.95848026739443759</v>
      </c>
      <c r="E719" s="2">
        <v>0.70254501559199278</v>
      </c>
      <c r="F719" s="2">
        <v>0.55049000561239914</v>
      </c>
      <c r="G719" s="2" t="s">
        <v>70</v>
      </c>
      <c r="H719" s="2">
        <v>6.2686011904761904E-2</v>
      </c>
      <c r="I719" s="2">
        <v>0.99195751138088017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292</v>
      </c>
      <c r="B720" t="s">
        <v>6</v>
      </c>
      <c r="C720" s="2">
        <v>0.99696605538700322</v>
      </c>
      <c r="D720" s="2">
        <v>0.97952154140093117</v>
      </c>
      <c r="E720" s="2">
        <v>0.95520604055216241</v>
      </c>
      <c r="F720" s="2" t="s">
        <v>70</v>
      </c>
      <c r="G720" s="2" t="s">
        <v>70</v>
      </c>
      <c r="H720" s="2">
        <v>0.86063333869152869</v>
      </c>
      <c r="I720" s="2">
        <v>0.99324067745120381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292</v>
      </c>
      <c r="B721" t="s">
        <v>7</v>
      </c>
      <c r="C721" s="2">
        <v>0.99673406203394321</v>
      </c>
      <c r="D721" s="2">
        <v>0.98472786067028695</v>
      </c>
      <c r="E721" s="2">
        <v>0.97713773528532999</v>
      </c>
      <c r="F721" s="2" t="s">
        <v>70</v>
      </c>
      <c r="G721" s="2" t="s">
        <v>70</v>
      </c>
      <c r="H721" s="2">
        <v>0.92276457636327236</v>
      </c>
      <c r="I721" s="2">
        <v>0.99466205548455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292</v>
      </c>
      <c r="B722" t="s">
        <v>8</v>
      </c>
      <c r="C722" s="2">
        <v>0.99718526100307059</v>
      </c>
      <c r="D722" s="2">
        <v>0.93868937998772239</v>
      </c>
      <c r="E722" s="2">
        <v>0.98177524391116622</v>
      </c>
      <c r="F722" s="2" t="s">
        <v>70</v>
      </c>
      <c r="G722" s="2" t="s">
        <v>70</v>
      </c>
      <c r="H722" s="2">
        <v>0.93473823246877996</v>
      </c>
      <c r="I722" s="2">
        <v>0.99224688355123136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292</v>
      </c>
      <c r="B723" t="s">
        <v>12</v>
      </c>
      <c r="C723" s="2">
        <v>0.96039105743656095</v>
      </c>
      <c r="D723" s="2">
        <v>0.96708946820489938</v>
      </c>
      <c r="E723" s="2">
        <v>0.96159661324463264</v>
      </c>
      <c r="F723" s="2" t="s">
        <v>70</v>
      </c>
      <c r="G723" s="2" t="s">
        <v>70</v>
      </c>
      <c r="H723" s="2">
        <v>0.91770138979654081</v>
      </c>
      <c r="I723" s="2">
        <v>0.99609345078513978</v>
      </c>
      <c r="J723" s="2">
        <v>0.81407977497362971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292</v>
      </c>
      <c r="B724" t="s">
        <v>13</v>
      </c>
      <c r="C724" s="2">
        <v>0.99342075099720317</v>
      </c>
      <c r="D724" s="2">
        <v>0.98739967897271264</v>
      </c>
      <c r="E724" s="2">
        <v>0.97936388173707423</v>
      </c>
      <c r="F724" s="2" t="s">
        <v>70</v>
      </c>
      <c r="G724" s="2" t="s">
        <v>70</v>
      </c>
      <c r="H724" s="2">
        <v>0.86677081008703416</v>
      </c>
      <c r="I724" s="2">
        <v>0.99610657302084116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292</v>
      </c>
      <c r="B725" t="s">
        <v>296</v>
      </c>
      <c r="C725" s="2">
        <v>0.99357541019746165</v>
      </c>
      <c r="D725" s="2">
        <v>0.97040298287375437</v>
      </c>
      <c r="E725" s="2">
        <v>0.97590001239636281</v>
      </c>
      <c r="F725" s="2" t="s">
        <v>70</v>
      </c>
      <c r="G725" s="2">
        <v>0.9705893179224796</v>
      </c>
      <c r="H725" s="2">
        <v>0.89846884467370836</v>
      </c>
      <c r="I725" s="2">
        <v>0.99554873369148122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292</v>
      </c>
      <c r="B726" t="s">
        <v>15</v>
      </c>
      <c r="C726" s="2">
        <v>0.99275874004845965</v>
      </c>
      <c r="D726" s="2">
        <v>0.75003948684649269</v>
      </c>
      <c r="E726" s="2">
        <v>0.86436462661343294</v>
      </c>
      <c r="F726" s="2">
        <v>0.57897567302521269</v>
      </c>
      <c r="G726" s="2">
        <v>0</v>
      </c>
      <c r="H726" s="2">
        <v>0.55007473841554555</v>
      </c>
      <c r="I726" s="2">
        <v>0.99434250764526</v>
      </c>
      <c r="J726" s="2" t="s">
        <v>70</v>
      </c>
      <c r="K726" s="2">
        <v>0.53723404255319152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292</v>
      </c>
      <c r="B727" t="s">
        <v>93</v>
      </c>
      <c r="C727" s="2">
        <v>0.99719411863823182</v>
      </c>
      <c r="D727" s="2">
        <v>0.94773139745916524</v>
      </c>
      <c r="E727" s="2">
        <v>0.95160649643625361</v>
      </c>
      <c r="F727" s="2">
        <v>0.88748155714447852</v>
      </c>
      <c r="G727" s="2">
        <v>0</v>
      </c>
      <c r="H727" s="2">
        <v>0.83997477931904163</v>
      </c>
      <c r="I727" s="2">
        <v>0.99484959319250577</v>
      </c>
      <c r="J727" s="2" t="s">
        <v>70</v>
      </c>
      <c r="K727" s="2">
        <v>0.8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292</v>
      </c>
      <c r="B728" t="s">
        <v>17</v>
      </c>
      <c r="C728" s="2">
        <v>0.99555910143896642</v>
      </c>
      <c r="D728" s="2">
        <v>0.91253553766395124</v>
      </c>
      <c r="E728" s="2">
        <v>0.92711663761523477</v>
      </c>
      <c r="F728" s="2">
        <v>0.64838223885364854</v>
      </c>
      <c r="G728" s="2" t="s">
        <v>70</v>
      </c>
      <c r="H728" s="2">
        <v>0.91383995091594361</v>
      </c>
      <c r="I728" s="2">
        <v>0.98905429071803841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292</v>
      </c>
      <c r="B729" t="s">
        <v>21</v>
      </c>
      <c r="C729" s="2">
        <v>0.995491673584326</v>
      </c>
      <c r="D729" s="2">
        <v>0.90852086671775922</v>
      </c>
      <c r="E729" s="2">
        <v>0.96557993618652083</v>
      </c>
      <c r="F729" s="2" t="s">
        <v>70</v>
      </c>
      <c r="G729" s="2" t="s">
        <v>70</v>
      </c>
      <c r="H729" s="2">
        <v>0.81425178147268407</v>
      </c>
      <c r="I729" s="2">
        <v>0.98873740367516305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292</v>
      </c>
      <c r="B730" t="s">
        <v>23</v>
      </c>
      <c r="C730" s="2">
        <v>0.99568146888495401</v>
      </c>
      <c r="D730" s="2">
        <v>0.97345474746986804</v>
      </c>
      <c r="E730" s="2">
        <v>0.92924794485030582</v>
      </c>
      <c r="F730" s="2">
        <v>0.64870301746956061</v>
      </c>
      <c r="G730" s="2" t="s">
        <v>70</v>
      </c>
      <c r="H730" s="2">
        <v>0.83177879835235069</v>
      </c>
      <c r="I730" s="2">
        <v>0.99572483482316365</v>
      </c>
      <c r="J730" s="2">
        <v>0.94454013089906996</v>
      </c>
      <c r="K730" s="2" t="s">
        <v>70</v>
      </c>
      <c r="L730" s="2">
        <v>0</v>
      </c>
      <c r="M730" s="2" t="s">
        <v>70</v>
      </c>
      <c r="N730" s="2" t="s">
        <v>70</v>
      </c>
    </row>
    <row r="731" spans="1:14" x14ac:dyDescent="0.3">
      <c r="A731" t="s">
        <v>292</v>
      </c>
      <c r="B731" t="s">
        <v>25</v>
      </c>
      <c r="C731" s="2">
        <v>0.9978933540526902</v>
      </c>
      <c r="D731" s="2">
        <v>0.9596434540389972</v>
      </c>
      <c r="E731" s="2">
        <v>0.90237003385762637</v>
      </c>
      <c r="F731" s="2">
        <v>0.45248188158074659</v>
      </c>
      <c r="G731" s="2">
        <v>0</v>
      </c>
      <c r="H731" s="2">
        <v>0.89659152389540131</v>
      </c>
      <c r="I731" s="2">
        <v>0.99305934648678162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292</v>
      </c>
      <c r="B732" t="s">
        <v>27</v>
      </c>
      <c r="C732" s="2">
        <v>0.99886254670502261</v>
      </c>
      <c r="D732" s="2">
        <v>0.95994539947958879</v>
      </c>
      <c r="E732" s="2">
        <v>0.95072001594498978</v>
      </c>
      <c r="F732" s="2" t="s">
        <v>70</v>
      </c>
      <c r="G732" s="2" t="s">
        <v>70</v>
      </c>
      <c r="H732" s="2">
        <v>0.87030847101518483</v>
      </c>
      <c r="I732" s="2">
        <v>0.99443943492636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292</v>
      </c>
      <c r="B733" t="s">
        <v>29</v>
      </c>
      <c r="C733" s="2">
        <v>0.998349045151534</v>
      </c>
      <c r="D733" s="2">
        <v>0.97836238383651564</v>
      </c>
      <c r="E733" s="2">
        <v>0.96531921003094801</v>
      </c>
      <c r="F733" s="2" t="s">
        <v>70</v>
      </c>
      <c r="G733" s="2" t="s">
        <v>70</v>
      </c>
      <c r="H733" s="2">
        <v>0.84215044532675176</v>
      </c>
      <c r="I733" s="2">
        <v>0.99528619528619522</v>
      </c>
      <c r="J733" s="2" t="s">
        <v>70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292</v>
      </c>
      <c r="B734" t="s">
        <v>322</v>
      </c>
      <c r="C734" s="2">
        <v>0.99776640223836699</v>
      </c>
      <c r="D734" s="2">
        <v>0.97975088111030839</v>
      </c>
      <c r="E734" s="2">
        <v>0.94761809122122442</v>
      </c>
      <c r="F734" s="2" t="s">
        <v>70</v>
      </c>
      <c r="G734" s="2">
        <v>0.76016540317022741</v>
      </c>
      <c r="H734" s="2">
        <v>0.85920197958552424</v>
      </c>
      <c r="I734" s="2">
        <v>0.99551153072279841</v>
      </c>
      <c r="J734" s="2" t="s">
        <v>70</v>
      </c>
      <c r="K734" s="2">
        <v>0.96957403651115603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292</v>
      </c>
      <c r="B735" t="s">
        <v>163</v>
      </c>
      <c r="C735" s="2">
        <v>0.99667473044533683</v>
      </c>
      <c r="D735" s="2">
        <v>0.9483342038925352</v>
      </c>
      <c r="E735" s="2">
        <v>0.955736497081216</v>
      </c>
      <c r="F735" s="2" t="s">
        <v>70</v>
      </c>
      <c r="G735" s="2">
        <v>0.85793508399934759</v>
      </c>
      <c r="H735" s="2">
        <v>0.85219946625086207</v>
      </c>
      <c r="I735" s="2">
        <v>0.99563519411899837</v>
      </c>
      <c r="J735" s="2">
        <v>0</v>
      </c>
      <c r="K735" s="2">
        <v>0.95271590465025402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292</v>
      </c>
      <c r="B736" t="s">
        <v>204</v>
      </c>
      <c r="C736" s="2">
        <v>0.99134471205950325</v>
      </c>
      <c r="D736" s="2">
        <v>0.96438419650098484</v>
      </c>
      <c r="E736" s="2">
        <v>0.94467669341534122</v>
      </c>
      <c r="F736" s="2" t="s">
        <v>70</v>
      </c>
      <c r="G736" s="2" t="s">
        <v>70</v>
      </c>
      <c r="H736" s="2">
        <v>0.55988023952095811</v>
      </c>
      <c r="I736" s="2">
        <v>0.99423298731257204</v>
      </c>
      <c r="J736" s="2" t="s">
        <v>70</v>
      </c>
      <c r="K736" s="2">
        <v>4.8207663782447466E-2</v>
      </c>
      <c r="L736" s="2">
        <v>0.84297520661157022</v>
      </c>
      <c r="M736" s="2" t="s">
        <v>70</v>
      </c>
      <c r="N736" s="2" t="s">
        <v>70</v>
      </c>
    </row>
    <row r="737" spans="1:14" x14ac:dyDescent="0.3">
      <c r="A737" t="s">
        <v>292</v>
      </c>
      <c r="B737" t="s">
        <v>33</v>
      </c>
      <c r="C737" s="2">
        <v>0.99704369562082396</v>
      </c>
      <c r="D737" s="2">
        <v>0.91356772842499723</v>
      </c>
      <c r="E737" s="2">
        <v>0.96512217899977204</v>
      </c>
      <c r="F737" s="2" t="s">
        <v>70</v>
      </c>
      <c r="G737" s="2">
        <v>0</v>
      </c>
      <c r="H737" s="2">
        <v>0.7871535079334735</v>
      </c>
      <c r="I737" s="2">
        <v>0.99451525685592879</v>
      </c>
      <c r="J737" s="2" t="s">
        <v>70</v>
      </c>
      <c r="K737" s="2">
        <v>0.91382765531062116</v>
      </c>
      <c r="L737" s="2">
        <v>0</v>
      </c>
      <c r="M737" s="2" t="s">
        <v>70</v>
      </c>
      <c r="N737" s="2" t="s">
        <v>70</v>
      </c>
    </row>
    <row r="738" spans="1:14" x14ac:dyDescent="0.3">
      <c r="A738" t="s">
        <v>292</v>
      </c>
      <c r="B738" t="s">
        <v>35</v>
      </c>
      <c r="C738" s="2">
        <v>0.99731495429958561</v>
      </c>
      <c r="D738" s="2">
        <v>0.938157015785958</v>
      </c>
      <c r="E738" s="2">
        <v>0.94357958517828</v>
      </c>
      <c r="F738" s="2" t="s">
        <v>70</v>
      </c>
      <c r="G738" s="2" t="s">
        <v>70</v>
      </c>
      <c r="H738" s="2">
        <v>0.86382987228429242</v>
      </c>
      <c r="I738" s="2">
        <v>0.99595450728951984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270</v>
      </c>
      <c r="B739" t="s">
        <v>6</v>
      </c>
      <c r="C739" s="2">
        <v>0.9903210392381292</v>
      </c>
      <c r="D739" s="2">
        <v>0.96979083556264756</v>
      </c>
      <c r="E739" s="2">
        <v>0.85639056181082884</v>
      </c>
      <c r="F739" s="2" t="s">
        <v>70</v>
      </c>
      <c r="G739" s="2" t="s">
        <v>70</v>
      </c>
      <c r="H739" s="2">
        <v>0.63223229706390327</v>
      </c>
      <c r="I739" s="2">
        <v>0.9947635915601416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270</v>
      </c>
      <c r="B740" t="s">
        <v>7</v>
      </c>
      <c r="C740" s="2">
        <v>0.99494399892852958</v>
      </c>
      <c r="D740" s="2">
        <v>0.95189836501831837</v>
      </c>
      <c r="E740" s="2">
        <v>0.93951436017856682</v>
      </c>
      <c r="F740" s="2">
        <v>0</v>
      </c>
      <c r="G740" s="2" t="s">
        <v>70</v>
      </c>
      <c r="H740" s="2">
        <v>0.76569527913217672</v>
      </c>
      <c r="I740" s="2">
        <v>0.9906742088365692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270</v>
      </c>
      <c r="B741" t="s">
        <v>8</v>
      </c>
      <c r="C741" s="2">
        <v>0.99579105672796164</v>
      </c>
      <c r="D741" s="2">
        <v>0.9234222239129608</v>
      </c>
      <c r="E741" s="2">
        <v>0.83525008506294662</v>
      </c>
      <c r="F741" s="2">
        <v>0.80539164471651192</v>
      </c>
      <c r="G741" s="2" t="s">
        <v>70</v>
      </c>
      <c r="H741" s="2">
        <v>0.84957426679280978</v>
      </c>
      <c r="I741" s="2">
        <v>0.99408642911296441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270</v>
      </c>
      <c r="B742" t="s">
        <v>12</v>
      </c>
      <c r="C742" s="2">
        <v>0.98881657648956844</v>
      </c>
      <c r="D742" s="2">
        <v>0.92264405619665024</v>
      </c>
      <c r="E742" s="2">
        <v>0.78749732161988428</v>
      </c>
      <c r="F742" s="2">
        <v>0</v>
      </c>
      <c r="G742" s="2" t="s">
        <v>70</v>
      </c>
      <c r="H742" s="2">
        <v>0.8784452296819788</v>
      </c>
      <c r="I742" s="2">
        <v>0.99103139013452923</v>
      </c>
      <c r="J742" s="2">
        <v>0.88386906517251551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270</v>
      </c>
      <c r="B743" t="s">
        <v>176</v>
      </c>
      <c r="C743" s="2">
        <v>0.98584197178243416</v>
      </c>
      <c r="D743" s="2">
        <v>0.97308426733084263</v>
      </c>
      <c r="E743" s="2">
        <v>0.95782502614151277</v>
      </c>
      <c r="F743" s="2">
        <v>0.90002472595400973</v>
      </c>
      <c r="G743" s="2" t="s">
        <v>70</v>
      </c>
      <c r="H743" s="2">
        <v>0.92835413825658242</v>
      </c>
      <c r="I743" s="2">
        <v>0.99326702371843922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270</v>
      </c>
      <c r="B744" t="s">
        <v>13</v>
      </c>
      <c r="C744" s="2">
        <v>0.99545069995370883</v>
      </c>
      <c r="D744" s="2">
        <v>0.98420549345467723</v>
      </c>
      <c r="E744" s="2">
        <v>0.92156701030927834</v>
      </c>
      <c r="F744" s="2" t="s">
        <v>70</v>
      </c>
      <c r="G744" s="2" t="s">
        <v>70</v>
      </c>
      <c r="H744" s="2">
        <v>0.79233073696824441</v>
      </c>
      <c r="I744" s="2">
        <v>0.99021855418003979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270</v>
      </c>
      <c r="B745" t="s">
        <v>15</v>
      </c>
      <c r="C745" s="2">
        <v>0.99760906314501596</v>
      </c>
      <c r="D745" s="2">
        <v>0.97116056281808205</v>
      </c>
      <c r="E745" s="2">
        <v>0.92125748502993998</v>
      </c>
      <c r="F745" s="2" t="s">
        <v>70</v>
      </c>
      <c r="G745" s="2" t="s">
        <v>70</v>
      </c>
      <c r="H745" s="2">
        <v>0.87847196366073421</v>
      </c>
      <c r="I745" s="2">
        <v>0.99284409257003658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270</v>
      </c>
      <c r="B746" t="s">
        <v>17</v>
      </c>
      <c r="C746" s="2">
        <v>0.99745472820712355</v>
      </c>
      <c r="D746" s="2">
        <v>0.98367652235128478</v>
      </c>
      <c r="E746" s="2">
        <v>0.90344031078290699</v>
      </c>
      <c r="F746" s="2" t="s">
        <v>70</v>
      </c>
      <c r="G746" s="2" t="s">
        <v>70</v>
      </c>
      <c r="H746" s="2">
        <v>0.77905383052129118</v>
      </c>
      <c r="I746" s="2">
        <v>0.99571078431372562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275</v>
      </c>
      <c r="B747" t="s">
        <v>6</v>
      </c>
      <c r="C747" s="2">
        <v>0.98879580613660878</v>
      </c>
      <c r="D747" s="2">
        <v>0.98251621480078954</v>
      </c>
      <c r="E747" s="2">
        <v>0.96288866599799405</v>
      </c>
      <c r="F747" s="2" t="s">
        <v>70</v>
      </c>
      <c r="G747" s="2" t="s">
        <v>70</v>
      </c>
      <c r="H747" s="2">
        <v>0.94553027875680884</v>
      </c>
      <c r="I747" s="2">
        <v>0.99571138364306677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275</v>
      </c>
      <c r="B748" t="s">
        <v>7</v>
      </c>
      <c r="C748" s="2">
        <v>0.9870097633625684</v>
      </c>
      <c r="D748" s="2">
        <v>0.97716562583809041</v>
      </c>
      <c r="E748" s="2">
        <v>0.96954861451091756</v>
      </c>
      <c r="F748" s="2" t="s">
        <v>70</v>
      </c>
      <c r="G748" s="2" t="s">
        <v>70</v>
      </c>
      <c r="H748" s="2">
        <v>0.84927993687117775</v>
      </c>
      <c r="I748" s="2">
        <v>0.99310130997597079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275</v>
      </c>
      <c r="B749" t="s">
        <v>8</v>
      </c>
      <c r="C749" s="2">
        <v>0.98520851226262041</v>
      </c>
      <c r="D749" s="2">
        <v>0.98157441927158018</v>
      </c>
      <c r="E749" s="2">
        <v>0.92937217016537121</v>
      </c>
      <c r="F749" s="2" t="s">
        <v>70</v>
      </c>
      <c r="G749" s="2">
        <v>0.46047430830039526</v>
      </c>
      <c r="H749" s="2">
        <v>0.81135739637045468</v>
      </c>
      <c r="I749" s="2">
        <v>0.99491229402384385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275</v>
      </c>
      <c r="B750" t="s">
        <v>12</v>
      </c>
      <c r="C750" s="2">
        <v>0.98959822658289276</v>
      </c>
      <c r="D750" s="2">
        <v>0.97726752478385659</v>
      </c>
      <c r="E750" s="2">
        <v>0.97836124389721835</v>
      </c>
      <c r="F750" s="2" t="s">
        <v>70</v>
      </c>
      <c r="G750" s="2" t="s">
        <v>70</v>
      </c>
      <c r="H750" s="2">
        <v>0.89511477339611534</v>
      </c>
      <c r="I750" s="2">
        <v>0.99214857315415961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275</v>
      </c>
      <c r="B751" t="s">
        <v>13</v>
      </c>
      <c r="C751" s="2">
        <v>0.99055495103373237</v>
      </c>
      <c r="D751" s="2">
        <v>0.96750683267537196</v>
      </c>
      <c r="E751" s="2">
        <v>0.98873935082889242</v>
      </c>
      <c r="F751" s="2" t="s">
        <v>70</v>
      </c>
      <c r="G751" s="2" t="s">
        <v>70</v>
      </c>
      <c r="H751" s="2">
        <v>0.95437309628892897</v>
      </c>
      <c r="I751" s="2">
        <v>0.995072374499538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275</v>
      </c>
      <c r="B752" t="s">
        <v>15</v>
      </c>
      <c r="C752" s="2">
        <v>0.99583589924049143</v>
      </c>
      <c r="D752" s="2">
        <v>0.93479177518168521</v>
      </c>
      <c r="E752" s="2">
        <v>0.93631123604108102</v>
      </c>
      <c r="F752" s="2">
        <v>0</v>
      </c>
      <c r="G752" s="2">
        <v>0.86869871043376323</v>
      </c>
      <c r="H752" s="2">
        <v>0.93265714482853801</v>
      </c>
      <c r="I752" s="2">
        <v>0.99385851846235496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275</v>
      </c>
      <c r="B753" t="s">
        <v>17</v>
      </c>
      <c r="C753" s="2">
        <v>0.99650372429368717</v>
      </c>
      <c r="D753" s="2">
        <v>0.98210070810385519</v>
      </c>
      <c r="E753" s="2">
        <v>0.96921460892049116</v>
      </c>
      <c r="F753" s="2">
        <v>0.72846944458508434</v>
      </c>
      <c r="G753" s="2">
        <v>0</v>
      </c>
      <c r="H753" s="2">
        <v>0.9126173527287732</v>
      </c>
      <c r="I753" s="2">
        <v>0.99487179487179478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275</v>
      </c>
      <c r="B754" t="s">
        <v>21</v>
      </c>
      <c r="C754" s="2">
        <v>0.88968291779154096</v>
      </c>
      <c r="D754" s="2">
        <v>0.97035333205545959</v>
      </c>
      <c r="E754" s="2">
        <v>0.92969296239069821</v>
      </c>
      <c r="F754" s="2">
        <v>0.71840955253277528</v>
      </c>
      <c r="G754" s="2">
        <v>4.370629370629371E-3</v>
      </c>
      <c r="H754" s="2">
        <v>0.60368098159509198</v>
      </c>
      <c r="I754" s="2">
        <v>0.9957472660996356</v>
      </c>
      <c r="J754" s="2">
        <v>0.45221604285373096</v>
      </c>
      <c r="K754" s="2" t="s">
        <v>70</v>
      </c>
      <c r="L754" s="2">
        <v>0</v>
      </c>
      <c r="M754" s="2" t="s">
        <v>70</v>
      </c>
      <c r="N754" s="2">
        <v>0</v>
      </c>
    </row>
    <row r="755" spans="1:14" x14ac:dyDescent="0.3">
      <c r="A755" t="s">
        <v>276</v>
      </c>
      <c r="B755" t="s">
        <v>6</v>
      </c>
      <c r="C755" s="2">
        <v>0.99378426831023703</v>
      </c>
      <c r="D755" s="2">
        <v>0.96158412653693681</v>
      </c>
      <c r="E755" s="2">
        <v>0.93063112793417979</v>
      </c>
      <c r="F755" s="2" t="s">
        <v>70</v>
      </c>
      <c r="G755" s="2" t="s">
        <v>70</v>
      </c>
      <c r="H755" s="2">
        <v>0.80910721078085091</v>
      </c>
      <c r="I755" s="2">
        <v>0.99358472852448765</v>
      </c>
      <c r="J755" s="2">
        <v>0.86579457364341084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276</v>
      </c>
      <c r="B756" t="s">
        <v>7</v>
      </c>
      <c r="C756" s="2">
        <v>0.99635171575107084</v>
      </c>
      <c r="D756" s="2">
        <v>0.98819766734456205</v>
      </c>
      <c r="E756" s="2">
        <v>0.93072750610740762</v>
      </c>
      <c r="F756" s="2" t="s">
        <v>70</v>
      </c>
      <c r="G756" s="2" t="s">
        <v>70</v>
      </c>
      <c r="H756" s="2">
        <v>0.90276216084087024</v>
      </c>
      <c r="I756" s="2">
        <v>0.99490765372045298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276</v>
      </c>
      <c r="B757" t="s">
        <v>8</v>
      </c>
      <c r="C757" s="2">
        <v>0.99286052970263483</v>
      </c>
      <c r="D757" s="2">
        <v>0.94325653889240657</v>
      </c>
      <c r="E757" s="2">
        <v>0.83141457696655086</v>
      </c>
      <c r="F757" s="2">
        <v>0</v>
      </c>
      <c r="G757" s="2">
        <v>0</v>
      </c>
      <c r="H757" s="2">
        <v>0.87323715350948294</v>
      </c>
      <c r="I757" s="2">
        <v>0.9950398316548924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276</v>
      </c>
      <c r="B758" t="s">
        <v>324</v>
      </c>
      <c r="C758" s="2">
        <v>0.92199155907866237</v>
      </c>
      <c r="D758" s="2">
        <v>0.94503162089578097</v>
      </c>
      <c r="E758" s="2">
        <v>0.80448929876457287</v>
      </c>
      <c r="F758" s="2">
        <v>0.79164449920197122</v>
      </c>
      <c r="G758" s="2">
        <v>0.60663938153706232</v>
      </c>
      <c r="H758" s="2">
        <v>0.65005417118093178</v>
      </c>
      <c r="I758" s="2">
        <v>0.9963132947107064</v>
      </c>
      <c r="J758" s="2">
        <v>0.93856144473993441</v>
      </c>
      <c r="K758" s="2">
        <v>0</v>
      </c>
      <c r="L758" s="2">
        <v>0</v>
      </c>
      <c r="M758" s="2" t="s">
        <v>70</v>
      </c>
      <c r="N758" s="2" t="s">
        <v>70</v>
      </c>
    </row>
    <row r="759" spans="1:14" x14ac:dyDescent="0.3">
      <c r="A759" t="s">
        <v>276</v>
      </c>
      <c r="B759" t="s">
        <v>12</v>
      </c>
      <c r="C759" s="2">
        <v>0.916891626866016</v>
      </c>
      <c r="D759" s="2">
        <v>0.96946949045921582</v>
      </c>
      <c r="E759" s="2">
        <v>0.85348151154260388</v>
      </c>
      <c r="F759" s="2">
        <v>0.86457265355578339</v>
      </c>
      <c r="G759" s="2">
        <v>0.7331504234760825</v>
      </c>
      <c r="H759" s="2">
        <v>0.77359938603223333</v>
      </c>
      <c r="I759" s="2">
        <v>0.99639963996399639</v>
      </c>
      <c r="J759" s="2">
        <v>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276</v>
      </c>
      <c r="B760" t="s">
        <v>13</v>
      </c>
      <c r="C760" s="2">
        <v>0.99490231595290479</v>
      </c>
      <c r="D760" s="2">
        <v>0.9410898108760104</v>
      </c>
      <c r="E760" s="2">
        <v>0.8270539866549842</v>
      </c>
      <c r="F760" s="2">
        <v>0.69414256927819784</v>
      </c>
      <c r="G760" s="2">
        <v>0.8122828392220568</v>
      </c>
      <c r="H760" s="2">
        <v>0.93817204301075285</v>
      </c>
      <c r="I760" s="2">
        <v>0.98963311521211683</v>
      </c>
      <c r="J760" s="2" t="s">
        <v>70</v>
      </c>
      <c r="K760" s="2" t="s">
        <v>70</v>
      </c>
      <c r="L760" s="2" t="s">
        <v>70</v>
      </c>
      <c r="M760" s="2" t="s">
        <v>70</v>
      </c>
      <c r="N760" s="2">
        <v>0</v>
      </c>
    </row>
    <row r="761" spans="1:14" x14ac:dyDescent="0.3">
      <c r="A761" t="s">
        <v>276</v>
      </c>
      <c r="B761" t="s">
        <v>331</v>
      </c>
      <c r="C761" s="2">
        <v>0.99406804700106821</v>
      </c>
      <c r="D761" s="2">
        <v>0.97517543197766543</v>
      </c>
      <c r="E761" s="2">
        <v>0.90833728752058518</v>
      </c>
      <c r="F761" s="2">
        <v>0.79381647291615143</v>
      </c>
      <c r="G761" s="2">
        <v>0.89223744292237439</v>
      </c>
      <c r="H761" s="2">
        <v>0.93141236876389</v>
      </c>
      <c r="I761" s="2">
        <v>0.98860868882080277</v>
      </c>
      <c r="J761" s="2" t="s">
        <v>70</v>
      </c>
      <c r="K761" s="2" t="s">
        <v>70</v>
      </c>
      <c r="L761" s="2" t="s">
        <v>70</v>
      </c>
      <c r="M761" s="2" t="s">
        <v>70</v>
      </c>
      <c r="N761" s="2">
        <v>0.94459674848581443</v>
      </c>
    </row>
    <row r="762" spans="1:14" x14ac:dyDescent="0.3">
      <c r="A762" t="s">
        <v>276</v>
      </c>
      <c r="B762" t="s">
        <v>142</v>
      </c>
      <c r="C762" s="2">
        <v>0.9789098877019996</v>
      </c>
      <c r="D762" s="2">
        <v>0.96916016694679996</v>
      </c>
      <c r="E762" s="2">
        <v>0.91950834828955241</v>
      </c>
      <c r="F762" s="2">
        <v>0.76777629826897476</v>
      </c>
      <c r="G762" s="2">
        <v>0.9274432774793554</v>
      </c>
      <c r="H762" s="2">
        <v>0.85912389839294967</v>
      </c>
      <c r="I762" s="2">
        <v>0.98521256931608137</v>
      </c>
      <c r="J762" s="2" t="s">
        <v>70</v>
      </c>
      <c r="K762" s="2" t="s">
        <v>70</v>
      </c>
      <c r="L762" s="2" t="s">
        <v>70</v>
      </c>
      <c r="M762" s="2" t="s">
        <v>70</v>
      </c>
      <c r="N762" s="2">
        <v>0.92956801073979956</v>
      </c>
    </row>
    <row r="763" spans="1:14" x14ac:dyDescent="0.3">
      <c r="A763" t="s">
        <v>276</v>
      </c>
      <c r="B763" t="s">
        <v>246</v>
      </c>
      <c r="C763" s="2">
        <v>0.94973203576904963</v>
      </c>
      <c r="D763" s="2">
        <v>0.984451748716623</v>
      </c>
      <c r="E763" s="2">
        <v>0.92348391435937682</v>
      </c>
      <c r="F763" s="2">
        <v>0.43464566929133858</v>
      </c>
      <c r="G763" s="2">
        <v>0.69694713328369318</v>
      </c>
      <c r="H763" s="2">
        <v>0.92434362045140483</v>
      </c>
      <c r="I763" s="2">
        <v>0.993076162215628</v>
      </c>
      <c r="J763" s="2" t="s">
        <v>70</v>
      </c>
      <c r="K763" s="2" t="s">
        <v>70</v>
      </c>
      <c r="L763" s="2" t="s">
        <v>70</v>
      </c>
      <c r="M763" s="2" t="s">
        <v>70</v>
      </c>
      <c r="N763" s="2">
        <v>0.64599236641221369</v>
      </c>
    </row>
    <row r="764" spans="1:14" x14ac:dyDescent="0.3">
      <c r="A764" t="s">
        <v>276</v>
      </c>
      <c r="B764" t="s">
        <v>15</v>
      </c>
      <c r="C764" s="2">
        <v>0.99722669637775063</v>
      </c>
      <c r="D764" s="2">
        <v>0.92755640199238198</v>
      </c>
      <c r="E764" s="2">
        <v>0.87693398828443092</v>
      </c>
      <c r="F764" s="2">
        <v>0.78835823810919037</v>
      </c>
      <c r="G764" s="2">
        <v>0.96079795871027596</v>
      </c>
      <c r="H764" s="2">
        <v>0.71601666035592582</v>
      </c>
      <c r="I764" s="2">
        <v>0.99495567104860883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276</v>
      </c>
      <c r="B765" t="s">
        <v>17</v>
      </c>
      <c r="C765" s="2">
        <v>0.99621410416903755</v>
      </c>
      <c r="D765" s="2">
        <v>0.91397308514652242</v>
      </c>
      <c r="E765" s="2">
        <v>0.9695232524129862</v>
      </c>
      <c r="F765" s="2" t="s">
        <v>70</v>
      </c>
      <c r="G765" s="2" t="s">
        <v>70</v>
      </c>
      <c r="H765" s="2">
        <v>0.86847553666775634</v>
      </c>
      <c r="I765" s="2">
        <v>0.99400834281380357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276</v>
      </c>
      <c r="B766" t="s">
        <v>21</v>
      </c>
      <c r="C766" s="2">
        <v>0.99603602110438938</v>
      </c>
      <c r="D766" s="2">
        <v>0.98248397670097498</v>
      </c>
      <c r="E766" s="2">
        <v>0.85211813286514371</v>
      </c>
      <c r="F766" s="2">
        <v>0</v>
      </c>
      <c r="G766" s="2">
        <v>0.15758916228918993</v>
      </c>
      <c r="H766" s="2">
        <v>0.71067372024272601</v>
      </c>
      <c r="I766" s="2">
        <v>0.9968885178720498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276</v>
      </c>
      <c r="B767" t="s">
        <v>23</v>
      </c>
      <c r="C767" s="2">
        <v>0.9901039854652286</v>
      </c>
      <c r="D767" s="2">
        <v>0.97838809464091636</v>
      </c>
      <c r="E767" s="2">
        <v>0.91829985727712604</v>
      </c>
      <c r="F767" s="2" t="s">
        <v>70</v>
      </c>
      <c r="G767" s="2">
        <v>0.79842958983366052</v>
      </c>
      <c r="H767" s="2">
        <v>0.85869351476776656</v>
      </c>
      <c r="I767" s="2">
        <v>0.99437851342910677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276</v>
      </c>
      <c r="B768" t="s">
        <v>27</v>
      </c>
      <c r="C768" s="2">
        <v>0.99449063178164243</v>
      </c>
      <c r="D768" s="2">
        <v>0.98194993196386704</v>
      </c>
      <c r="E768" s="2">
        <v>0.90160617949975475</v>
      </c>
      <c r="F768" s="2">
        <v>0</v>
      </c>
      <c r="G768" s="2" t="s">
        <v>70</v>
      </c>
      <c r="H768" s="2">
        <v>0.84862234994580155</v>
      </c>
      <c r="I768" s="2">
        <v>0.99771027324072659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281</v>
      </c>
      <c r="B769" t="s">
        <v>6</v>
      </c>
      <c r="C769" s="2">
        <v>0.99124909425338603</v>
      </c>
      <c r="D769" s="2">
        <v>0.96465511175739382</v>
      </c>
      <c r="E769" s="2">
        <v>0.96115631691648817</v>
      </c>
      <c r="F769" s="2" t="s">
        <v>70</v>
      </c>
      <c r="G769" s="2" t="s">
        <v>70</v>
      </c>
      <c r="H769" s="2">
        <v>0.93251572726695042</v>
      </c>
      <c r="I769" s="2">
        <v>0.99373134328358204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281</v>
      </c>
      <c r="B770" t="s">
        <v>7</v>
      </c>
      <c r="C770" s="2">
        <v>0.99270506908528877</v>
      </c>
      <c r="D770" s="2">
        <v>0.9310174124534556</v>
      </c>
      <c r="E770" s="2">
        <v>0.90895623329361364</v>
      </c>
      <c r="F770" s="2" t="s">
        <v>70</v>
      </c>
      <c r="G770" s="2" t="s">
        <v>70</v>
      </c>
      <c r="H770" s="2">
        <v>0.87979285638279003</v>
      </c>
      <c r="I770" s="2">
        <v>0.98975653206650838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281</v>
      </c>
      <c r="B771" t="s">
        <v>8</v>
      </c>
      <c r="C771" s="2">
        <v>0.99319241695999438</v>
      </c>
      <c r="D771" s="2">
        <v>0.98915983001159002</v>
      </c>
      <c r="E771" s="2">
        <v>0.95855244800274741</v>
      </c>
      <c r="F771" s="2" t="s">
        <v>70</v>
      </c>
      <c r="G771" s="2" t="s">
        <v>70</v>
      </c>
      <c r="H771" s="2">
        <v>0.92215419994406278</v>
      </c>
      <c r="I771" s="2">
        <v>0.98933870125997159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281</v>
      </c>
      <c r="B772" t="s">
        <v>12</v>
      </c>
      <c r="C772" s="2">
        <v>0.99351640232829519</v>
      </c>
      <c r="D772" s="2">
        <v>0.98209156952187882</v>
      </c>
      <c r="E772" s="2">
        <v>0.965337049294548</v>
      </c>
      <c r="F772" s="2" t="s">
        <v>70</v>
      </c>
      <c r="G772" s="2" t="s">
        <v>70</v>
      </c>
      <c r="H772" s="2">
        <v>0.91945606694560678</v>
      </c>
      <c r="I772" s="2">
        <v>0.99429614419347478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281</v>
      </c>
      <c r="B773" t="s">
        <v>13</v>
      </c>
      <c r="C773" s="2">
        <v>0.99567357682491442</v>
      </c>
      <c r="D773" s="2">
        <v>0.98036992714828564</v>
      </c>
      <c r="E773" s="2">
        <v>0.94628549139430185</v>
      </c>
      <c r="F773" s="2" t="s">
        <v>70</v>
      </c>
      <c r="G773" s="2" t="s">
        <v>70</v>
      </c>
      <c r="H773" s="2">
        <v>0.83861496043255634</v>
      </c>
      <c r="I773" s="2">
        <v>0.994359756097561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281</v>
      </c>
      <c r="B774" t="s">
        <v>15</v>
      </c>
      <c r="C774" s="2">
        <v>0.91811222295495598</v>
      </c>
      <c r="D774" s="2">
        <v>0.96072650505932877</v>
      </c>
      <c r="E774" s="2">
        <v>0.94111332352177302</v>
      </c>
      <c r="F774" s="2">
        <v>0.83172227902221396</v>
      </c>
      <c r="G774" s="2">
        <v>0</v>
      </c>
      <c r="H774" s="2">
        <v>0.79328621908127206</v>
      </c>
      <c r="I774" s="2">
        <v>0.99511388408629642</v>
      </c>
      <c r="J774" s="2">
        <v>0.65550148517980156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281</v>
      </c>
      <c r="B775" t="s">
        <v>17</v>
      </c>
      <c r="C775" s="2">
        <v>0.9955868689996904</v>
      </c>
      <c r="D775" s="2">
        <v>0.93559660509236142</v>
      </c>
      <c r="E775" s="2">
        <v>0.83324080296876368</v>
      </c>
      <c r="F775" s="2">
        <v>0</v>
      </c>
      <c r="G775" s="2">
        <v>0.71927236971484754</v>
      </c>
      <c r="H775" s="2">
        <v>0.71362040553127459</v>
      </c>
      <c r="I775" s="2">
        <v>0.99571138364306677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281</v>
      </c>
      <c r="B776" t="s">
        <v>21</v>
      </c>
      <c r="C776" s="2">
        <v>0.99298418364207042</v>
      </c>
      <c r="D776" s="2">
        <v>0.92795469640297845</v>
      </c>
      <c r="E776" s="2">
        <v>0.86043971050116075</v>
      </c>
      <c r="F776" s="2" t="s">
        <v>70</v>
      </c>
      <c r="G776" s="2">
        <v>0.8857379767827529</v>
      </c>
      <c r="H776" s="2">
        <v>0.88408919530324248</v>
      </c>
      <c r="I776" s="2">
        <v>0.99230072463768115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281</v>
      </c>
      <c r="B777" t="s">
        <v>23</v>
      </c>
      <c r="C777" s="2">
        <v>0.99244231113231163</v>
      </c>
      <c r="D777" s="2">
        <v>0.98073838929947244</v>
      </c>
      <c r="E777" s="2">
        <v>0.96533877429147275</v>
      </c>
      <c r="F777" s="2" t="s">
        <v>70</v>
      </c>
      <c r="G777" s="2">
        <v>0</v>
      </c>
      <c r="H777" s="2">
        <v>0.93689653353031177</v>
      </c>
      <c r="I777" s="2">
        <v>0.99491930663478778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281</v>
      </c>
      <c r="B778" t="s">
        <v>25</v>
      </c>
      <c r="C778" s="2">
        <v>0.99494956407483959</v>
      </c>
      <c r="D778" s="2">
        <v>0.97571406220120638</v>
      </c>
      <c r="E778" s="2">
        <v>0.94863727373023321</v>
      </c>
      <c r="F778" s="2" t="s">
        <v>70</v>
      </c>
      <c r="G778" s="2">
        <v>0.91744025281453678</v>
      </c>
      <c r="H778" s="2">
        <v>0.86765932102441934</v>
      </c>
      <c r="I778" s="2">
        <v>0.99405558032397079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281</v>
      </c>
      <c r="B779" t="s">
        <v>27</v>
      </c>
      <c r="C779" s="2">
        <v>0.99377920170871725</v>
      </c>
      <c r="D779" s="2">
        <v>0.97589556457830084</v>
      </c>
      <c r="E779" s="2">
        <v>0.89672972304648868</v>
      </c>
      <c r="F779" s="2">
        <v>0.83992329910920172</v>
      </c>
      <c r="G779" s="2">
        <v>0.95736263736263738</v>
      </c>
      <c r="H779" s="2">
        <v>0.80373585898447775</v>
      </c>
      <c r="I779" s="2">
        <v>0.99499545040946324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281</v>
      </c>
      <c r="B780" t="s">
        <v>29</v>
      </c>
      <c r="C780" s="2">
        <v>0.99519844542609559</v>
      </c>
      <c r="D780" s="2">
        <v>0.94304072660515004</v>
      </c>
      <c r="E780" s="2">
        <v>0.80415644802313546</v>
      </c>
      <c r="F780" s="2">
        <v>0.75923810803547431</v>
      </c>
      <c r="G780" s="2">
        <v>0.28642932675361299</v>
      </c>
      <c r="H780" s="2">
        <v>0.93803727391513636</v>
      </c>
      <c r="I780" s="2">
        <v>0.99356191046563858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341</v>
      </c>
      <c r="B781" t="s">
        <v>6</v>
      </c>
      <c r="C781" s="2">
        <v>0.99395485322632482</v>
      </c>
      <c r="D781" s="2">
        <v>0.98501112392211643</v>
      </c>
      <c r="E781" s="2">
        <v>0.95163887590255036</v>
      </c>
      <c r="F781" s="2" t="s">
        <v>70</v>
      </c>
      <c r="G781" s="2" t="s">
        <v>70</v>
      </c>
      <c r="H781" s="2">
        <v>0.95505906522855677</v>
      </c>
      <c r="I781" s="2">
        <v>0.99358248395620985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341</v>
      </c>
      <c r="B782" t="s">
        <v>7</v>
      </c>
      <c r="C782" s="2">
        <v>0.98223645894001155</v>
      </c>
      <c r="D782" s="2">
        <v>0.9575033437360676</v>
      </c>
      <c r="E782" s="2">
        <v>0.83965214737966287</v>
      </c>
      <c r="F782" s="2" t="s">
        <v>70</v>
      </c>
      <c r="G782" s="2" t="s">
        <v>70</v>
      </c>
      <c r="H782" s="2">
        <v>0.83146709323583179</v>
      </c>
      <c r="I782" s="2">
        <v>0.99396070636801481</v>
      </c>
      <c r="J782" s="2">
        <v>0.49943757030371205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341</v>
      </c>
      <c r="B783" t="s">
        <v>8</v>
      </c>
      <c r="C783" s="2">
        <v>0.99543273666728183</v>
      </c>
      <c r="D783" s="2">
        <v>0.98303836043065485</v>
      </c>
      <c r="E783" s="2">
        <v>0.95228523570232115</v>
      </c>
      <c r="F783" s="2" t="s">
        <v>70</v>
      </c>
      <c r="G783" s="2" t="s">
        <v>70</v>
      </c>
      <c r="H783" s="2">
        <v>0.93651785285213118</v>
      </c>
      <c r="I783" s="2">
        <v>0.99567559365753722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341</v>
      </c>
      <c r="B784" t="s">
        <v>12</v>
      </c>
      <c r="C784" s="2">
        <v>0.99567642082837282</v>
      </c>
      <c r="D784" s="2">
        <v>0.93609910688562359</v>
      </c>
      <c r="E784" s="2">
        <v>0.95963052611078636</v>
      </c>
      <c r="F784" s="2" t="s">
        <v>70</v>
      </c>
      <c r="G784" s="2">
        <v>0.83054003724394787</v>
      </c>
      <c r="H784" s="2">
        <v>0.9253746204012544</v>
      </c>
      <c r="I784" s="2">
        <v>0.99675300158574343</v>
      </c>
      <c r="J784" s="2">
        <v>0.97621796351881784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341</v>
      </c>
      <c r="B785" t="s">
        <v>13</v>
      </c>
      <c r="C785" s="2">
        <v>0.99357341361741558</v>
      </c>
      <c r="D785" s="2">
        <v>0.93944473713619758</v>
      </c>
      <c r="E785" s="2">
        <v>0.97603345665111785</v>
      </c>
      <c r="F785" s="2" t="s">
        <v>70</v>
      </c>
      <c r="G785" s="2" t="s">
        <v>70</v>
      </c>
      <c r="H785" s="2">
        <v>0.91618755589625656</v>
      </c>
      <c r="I785" s="2">
        <v>0.99473403037472319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341</v>
      </c>
      <c r="B786" t="s">
        <v>15</v>
      </c>
      <c r="C786" s="2">
        <v>0.99571557356481</v>
      </c>
      <c r="D786" s="2">
        <v>0.97966498686918879</v>
      </c>
      <c r="E786" s="2">
        <v>0.95286227092386155</v>
      </c>
      <c r="F786" s="2" t="s">
        <v>70</v>
      </c>
      <c r="G786" s="2" t="s">
        <v>70</v>
      </c>
      <c r="H786" s="2">
        <v>0.92886645250114719</v>
      </c>
      <c r="I786" s="2">
        <v>0.9937321055482472</v>
      </c>
      <c r="J786" s="2">
        <v>0.89329584134971141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341</v>
      </c>
      <c r="B787" t="s">
        <v>17</v>
      </c>
      <c r="C787" s="2">
        <v>0.98926106158017502</v>
      </c>
      <c r="D787" s="2">
        <v>0.97562052222335405</v>
      </c>
      <c r="E787" s="2">
        <v>0.92637215528781802</v>
      </c>
      <c r="F787" s="2" t="s">
        <v>70</v>
      </c>
      <c r="G787" s="2" t="s">
        <v>70</v>
      </c>
      <c r="H787" s="2">
        <v>0.94356971398348199</v>
      </c>
      <c r="I787" s="2">
        <v>0.99155235216616278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341</v>
      </c>
      <c r="B788" t="s">
        <v>21</v>
      </c>
      <c r="C788" s="2">
        <v>0.99450907991278203</v>
      </c>
      <c r="D788" s="2">
        <v>0.95409203046229762</v>
      </c>
      <c r="E788" s="2">
        <v>0.8947460493323226</v>
      </c>
      <c r="F788" s="2">
        <v>0.58545034642032334</v>
      </c>
      <c r="G788" s="2">
        <v>0.76828012358393405</v>
      </c>
      <c r="H788" s="2">
        <v>0.94678993987198556</v>
      </c>
      <c r="I788" s="2">
        <v>0.99331814730447998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341</v>
      </c>
      <c r="B789" t="s">
        <v>230</v>
      </c>
      <c r="C789" s="2">
        <v>0.99427880893487663</v>
      </c>
      <c r="D789" s="2">
        <v>0.98064586874280402</v>
      </c>
      <c r="E789" s="2">
        <v>0.8749686505257066</v>
      </c>
      <c r="F789" s="2" t="s">
        <v>70</v>
      </c>
      <c r="G789" s="2">
        <v>0.64700844243239941</v>
      </c>
      <c r="H789" s="2">
        <v>0.89748846745258837</v>
      </c>
      <c r="I789" s="2">
        <v>0.994991652754591</v>
      </c>
      <c r="J789" s="2" t="s">
        <v>70</v>
      </c>
      <c r="K789" s="2" t="s">
        <v>70</v>
      </c>
      <c r="L789" s="2" t="s">
        <v>70</v>
      </c>
      <c r="M789" s="2" t="s">
        <v>70</v>
      </c>
      <c r="N789" s="2">
        <v>0.50957765981998615</v>
      </c>
    </row>
    <row r="790" spans="1:14" x14ac:dyDescent="0.3">
      <c r="A790" t="s">
        <v>341</v>
      </c>
      <c r="B790" t="s">
        <v>196</v>
      </c>
      <c r="C790" s="2">
        <v>0.99410909947767356</v>
      </c>
      <c r="D790" s="2">
        <v>0.97767476358242156</v>
      </c>
      <c r="E790" s="2">
        <v>0.94032296672742999</v>
      </c>
      <c r="F790" s="2" t="s">
        <v>70</v>
      </c>
      <c r="G790" s="2">
        <v>0.69415243101182655</v>
      </c>
      <c r="H790" s="2">
        <v>0.89823474074483978</v>
      </c>
      <c r="I790" s="2">
        <v>0.99450381679389321</v>
      </c>
      <c r="J790" s="2" t="s">
        <v>70</v>
      </c>
      <c r="K790" s="2" t="s">
        <v>70</v>
      </c>
      <c r="L790" s="2" t="s">
        <v>70</v>
      </c>
      <c r="M790" s="2" t="s">
        <v>70</v>
      </c>
      <c r="N790" s="2">
        <v>0.96232650363516203</v>
      </c>
    </row>
    <row r="791" spans="1:14" x14ac:dyDescent="0.3">
      <c r="A791" t="s">
        <v>341</v>
      </c>
      <c r="B791" t="s">
        <v>171</v>
      </c>
      <c r="C791" s="2">
        <v>0.99122736418511082</v>
      </c>
      <c r="D791" s="2">
        <v>0.9710025475797992</v>
      </c>
      <c r="E791" s="2">
        <v>0.96639411603614878</v>
      </c>
      <c r="F791" s="2" t="s">
        <v>70</v>
      </c>
      <c r="G791" s="2">
        <v>0.91840490797546004</v>
      </c>
      <c r="H791" s="2">
        <v>0.8729111079904508</v>
      </c>
      <c r="I791" s="2">
        <v>0.99419492820042776</v>
      </c>
      <c r="J791" s="2" t="s">
        <v>70</v>
      </c>
      <c r="K791" s="2" t="s">
        <v>70</v>
      </c>
      <c r="L791" s="2" t="s">
        <v>70</v>
      </c>
      <c r="M791" s="2" t="s">
        <v>70</v>
      </c>
      <c r="N791" s="2">
        <v>0.96894492368944918</v>
      </c>
    </row>
    <row r="792" spans="1:14" x14ac:dyDescent="0.3">
      <c r="A792" t="s">
        <v>341</v>
      </c>
      <c r="B792" t="s">
        <v>155</v>
      </c>
      <c r="C792" s="2">
        <v>0.99440314092389959</v>
      </c>
      <c r="D792" s="2">
        <v>0.97550022634676326</v>
      </c>
      <c r="E792" s="2">
        <v>0.9650025419420436</v>
      </c>
      <c r="F792" s="2" t="s">
        <v>70</v>
      </c>
      <c r="G792" s="2">
        <v>0.81754032258064513</v>
      </c>
      <c r="H792" s="2">
        <v>0.94042758681241478</v>
      </c>
      <c r="I792" s="2">
        <v>0.9928882771277816</v>
      </c>
      <c r="J792" s="2" t="s">
        <v>70</v>
      </c>
      <c r="K792" s="2" t="s">
        <v>70</v>
      </c>
      <c r="L792" s="2" t="s">
        <v>70</v>
      </c>
      <c r="M792" s="2" t="s">
        <v>70</v>
      </c>
      <c r="N792" s="2">
        <v>0.96457154508844356</v>
      </c>
    </row>
    <row r="793" spans="1:14" x14ac:dyDescent="0.3">
      <c r="A793" t="s">
        <v>341</v>
      </c>
      <c r="B793" t="s">
        <v>182</v>
      </c>
      <c r="C793" s="2">
        <v>0.99379575363345563</v>
      </c>
      <c r="D793" s="2">
        <v>0.98796803952021861</v>
      </c>
      <c r="E793" s="2">
        <v>0.96658764411484599</v>
      </c>
      <c r="F793" s="2" t="s">
        <v>70</v>
      </c>
      <c r="G793" s="2">
        <v>0.79864636209813877</v>
      </c>
      <c r="H793" s="2">
        <v>0.92542918454935619</v>
      </c>
      <c r="I793" s="2">
        <v>0.99380117854136363</v>
      </c>
      <c r="J793" s="2" t="s">
        <v>70</v>
      </c>
      <c r="K793" s="2" t="s">
        <v>70</v>
      </c>
      <c r="L793" s="2" t="s">
        <v>70</v>
      </c>
      <c r="M793" s="2" t="s">
        <v>70</v>
      </c>
      <c r="N793" s="2">
        <v>0.98224116497957736</v>
      </c>
    </row>
    <row r="794" spans="1:14" x14ac:dyDescent="0.3">
      <c r="A794" t="s">
        <v>341</v>
      </c>
      <c r="B794" t="s">
        <v>326</v>
      </c>
      <c r="C794" s="2">
        <v>0.994017055855695</v>
      </c>
      <c r="D794" s="2">
        <v>0.95851292080429884</v>
      </c>
      <c r="E794" s="2">
        <v>0.96622535557650535</v>
      </c>
      <c r="F794" s="2" t="s">
        <v>70</v>
      </c>
      <c r="G794" s="2">
        <v>0.40929203539823011</v>
      </c>
      <c r="H794" s="2">
        <v>0.95083368961094483</v>
      </c>
      <c r="I794" s="2">
        <v>0.99763953399832483</v>
      </c>
      <c r="J794" s="2" t="s">
        <v>70</v>
      </c>
      <c r="K794" s="2">
        <v>0</v>
      </c>
      <c r="L794" s="2" t="s">
        <v>70</v>
      </c>
      <c r="M794" s="2" t="s">
        <v>70</v>
      </c>
      <c r="N794" s="2">
        <v>0.98462438372190197</v>
      </c>
    </row>
    <row r="795" spans="1:14" x14ac:dyDescent="0.3">
      <c r="A795" t="s">
        <v>341</v>
      </c>
      <c r="B795" t="s">
        <v>159</v>
      </c>
      <c r="C795" s="2">
        <v>0.99496349690416797</v>
      </c>
      <c r="D795" s="2">
        <v>0.93457466228550556</v>
      </c>
      <c r="E795" s="2">
        <v>0.98024507108632475</v>
      </c>
      <c r="F795" s="2" t="s">
        <v>70</v>
      </c>
      <c r="G795" s="2">
        <v>0.95840266222961723</v>
      </c>
      <c r="H795" s="2">
        <v>0.94582450190758804</v>
      </c>
      <c r="I795" s="2">
        <v>0.99511674042423315</v>
      </c>
      <c r="J795" s="2" t="s">
        <v>70</v>
      </c>
      <c r="K795" s="2" t="s">
        <v>70</v>
      </c>
      <c r="L795" s="2" t="s">
        <v>70</v>
      </c>
      <c r="M795" s="2" t="s">
        <v>70</v>
      </c>
      <c r="N795" s="2">
        <v>0.98973411795026001</v>
      </c>
    </row>
    <row r="796" spans="1:14" x14ac:dyDescent="0.3">
      <c r="A796" t="s">
        <v>341</v>
      </c>
      <c r="B796" t="s">
        <v>330</v>
      </c>
      <c r="C796" s="2">
        <v>0.99584861942459924</v>
      </c>
      <c r="D796" s="2">
        <v>0.96795901200581158</v>
      </c>
      <c r="E796" s="2">
        <v>0.95359144067631163</v>
      </c>
      <c r="F796" s="2" t="s">
        <v>70</v>
      </c>
      <c r="G796" s="2">
        <v>0.52411994784876137</v>
      </c>
      <c r="H796" s="2">
        <v>0.9351013642738748</v>
      </c>
      <c r="I796" s="2">
        <v>0.99654775604142698</v>
      </c>
      <c r="J796" s="2" t="s">
        <v>70</v>
      </c>
      <c r="K796" s="2" t="s">
        <v>70</v>
      </c>
      <c r="L796" s="2" t="s">
        <v>70</v>
      </c>
      <c r="M796" s="2" t="s">
        <v>70</v>
      </c>
      <c r="N796" s="2">
        <v>0.99167992725619458</v>
      </c>
    </row>
    <row r="797" spans="1:14" x14ac:dyDescent="0.3">
      <c r="A797" t="s">
        <v>341</v>
      </c>
      <c r="B797" t="s">
        <v>415</v>
      </c>
      <c r="C797" s="2">
        <v>0.99564579134632136</v>
      </c>
      <c r="D797" s="2">
        <v>0.97326413041539583</v>
      </c>
      <c r="E797" s="2">
        <v>0.96952510439933959</v>
      </c>
      <c r="F797" s="2" t="s">
        <v>70</v>
      </c>
      <c r="G797" s="2">
        <v>0.91728891441700178</v>
      </c>
      <c r="H797" s="2">
        <v>0.91971669706094406</v>
      </c>
      <c r="I797" s="2">
        <v>0.99488276178110435</v>
      </c>
      <c r="J797" s="2" t="s">
        <v>70</v>
      </c>
      <c r="K797" s="2" t="s">
        <v>70</v>
      </c>
      <c r="L797" s="2" t="s">
        <v>70</v>
      </c>
      <c r="M797" s="2" t="s">
        <v>70</v>
      </c>
      <c r="N797" s="2">
        <v>0.98187759952465836</v>
      </c>
    </row>
    <row r="798" spans="1:14" x14ac:dyDescent="0.3">
      <c r="A798" t="s">
        <v>341</v>
      </c>
      <c r="B798" t="s">
        <v>403</v>
      </c>
      <c r="C798" s="2">
        <v>0.99460101500917841</v>
      </c>
      <c r="D798" s="2">
        <v>0.95416540388283744</v>
      </c>
      <c r="E798" s="2">
        <v>0.96072116226150883</v>
      </c>
      <c r="F798" s="2" t="s">
        <v>70</v>
      </c>
      <c r="G798" s="2">
        <v>0.77535896248263081</v>
      </c>
      <c r="H798" s="2">
        <v>0.86346217927357549</v>
      </c>
      <c r="I798" s="2">
        <v>0.99503778914420959</v>
      </c>
      <c r="J798" s="2" t="s">
        <v>70</v>
      </c>
      <c r="K798" s="2" t="s">
        <v>70</v>
      </c>
      <c r="L798" s="2" t="s">
        <v>70</v>
      </c>
      <c r="M798" s="2" t="s">
        <v>70</v>
      </c>
      <c r="N798" s="2">
        <v>0.98195433341517324</v>
      </c>
    </row>
    <row r="799" spans="1:14" x14ac:dyDescent="0.3">
      <c r="A799" t="s">
        <v>341</v>
      </c>
      <c r="B799" t="s">
        <v>149</v>
      </c>
      <c r="C799" s="2">
        <v>0.991686239421392</v>
      </c>
      <c r="D799" s="2">
        <v>0.95725874803244959</v>
      </c>
      <c r="E799" s="2">
        <v>0.97719286525486004</v>
      </c>
      <c r="F799" s="2" t="s">
        <v>70</v>
      </c>
      <c r="G799" s="2">
        <v>0.93498233215547699</v>
      </c>
      <c r="H799" s="2">
        <v>0.89555125725338491</v>
      </c>
      <c r="I799" s="2">
        <v>0.995738203957382</v>
      </c>
      <c r="J799" s="2">
        <v>0.46730462519936206</v>
      </c>
      <c r="K799" s="2" t="s">
        <v>70</v>
      </c>
      <c r="L799" s="2" t="s">
        <v>70</v>
      </c>
      <c r="M799" s="2" t="s">
        <v>70</v>
      </c>
      <c r="N799" s="2">
        <v>0.97053218003225339</v>
      </c>
    </row>
    <row r="800" spans="1:14" x14ac:dyDescent="0.3">
      <c r="A800" t="s">
        <v>341</v>
      </c>
      <c r="B800" t="s">
        <v>386</v>
      </c>
      <c r="C800" s="2">
        <v>0.98748473748473764</v>
      </c>
      <c r="D800" s="2">
        <v>0.94669067681435159</v>
      </c>
      <c r="E800" s="2">
        <v>0.95829609770628521</v>
      </c>
      <c r="F800" s="2" t="s">
        <v>70</v>
      </c>
      <c r="G800" s="2">
        <v>0.76257920238538945</v>
      </c>
      <c r="H800" s="2">
        <v>0.87025984758057107</v>
      </c>
      <c r="I800" s="2">
        <v>0.99649336789144682</v>
      </c>
      <c r="J800" s="2">
        <v>0.87942887361184563</v>
      </c>
      <c r="K800" s="2" t="s">
        <v>70</v>
      </c>
      <c r="L800" s="2">
        <v>0.88709677419354838</v>
      </c>
      <c r="M800" s="2" t="s">
        <v>70</v>
      </c>
      <c r="N800" s="2">
        <v>0.98043091520063241</v>
      </c>
    </row>
    <row r="801" spans="1:14" x14ac:dyDescent="0.3">
      <c r="A801" t="s">
        <v>341</v>
      </c>
      <c r="B801" t="s">
        <v>373</v>
      </c>
      <c r="C801" s="2">
        <v>0.94955215611437715</v>
      </c>
      <c r="D801" s="2">
        <v>0.97403821159344939</v>
      </c>
      <c r="E801" s="2">
        <v>0.97088292847999758</v>
      </c>
      <c r="F801" s="2" t="s">
        <v>70</v>
      </c>
      <c r="G801" s="2">
        <v>0.93995271867612296</v>
      </c>
      <c r="H801" s="2">
        <v>0.90307838234026039</v>
      </c>
      <c r="I801" s="2">
        <v>0.9964353431930224</v>
      </c>
      <c r="J801" s="2">
        <v>0.92815854665565645</v>
      </c>
      <c r="K801" s="2" t="s">
        <v>70</v>
      </c>
      <c r="L801" s="2">
        <v>0</v>
      </c>
      <c r="M801" s="2" t="s">
        <v>70</v>
      </c>
      <c r="N801" s="2">
        <v>0.33504712939160242</v>
      </c>
    </row>
    <row r="802" spans="1:14" x14ac:dyDescent="0.3">
      <c r="A802" t="s">
        <v>341</v>
      </c>
      <c r="B802" t="s">
        <v>23</v>
      </c>
      <c r="C802" s="2">
        <v>0.99120342089187541</v>
      </c>
      <c r="D802" s="2">
        <v>0.97892907570326915</v>
      </c>
      <c r="E802" s="2">
        <v>0.98030551881513361</v>
      </c>
      <c r="F802" s="2" t="s">
        <v>70</v>
      </c>
      <c r="G802" s="2">
        <v>0.875</v>
      </c>
      <c r="H802" s="2">
        <v>0.92016434383307821</v>
      </c>
      <c r="I802" s="2">
        <v>0.99754299754299758</v>
      </c>
      <c r="J802" s="2" t="s">
        <v>70</v>
      </c>
      <c r="K802" s="2">
        <v>0.90607734806629836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341</v>
      </c>
      <c r="B803" t="s">
        <v>377</v>
      </c>
      <c r="C803" s="2">
        <v>0.99338057783661704</v>
      </c>
      <c r="D803" s="2">
        <v>0.98132549676228875</v>
      </c>
      <c r="E803" s="2">
        <v>0.97631400857207318</v>
      </c>
      <c r="F803" s="2" t="s">
        <v>70</v>
      </c>
      <c r="G803" s="2">
        <v>0.86670416197975253</v>
      </c>
      <c r="H803" s="2">
        <v>0.92757846650651765</v>
      </c>
      <c r="I803" s="2">
        <v>0.99678555028317761</v>
      </c>
      <c r="J803" s="2" t="s">
        <v>70</v>
      </c>
      <c r="K803" s="2">
        <v>0.86438152011922509</v>
      </c>
      <c r="L803" s="2" t="s">
        <v>70</v>
      </c>
      <c r="M803" s="2" t="s">
        <v>70</v>
      </c>
      <c r="N803" s="2">
        <v>0</v>
      </c>
    </row>
    <row r="804" spans="1:14" x14ac:dyDescent="0.3">
      <c r="A804" t="s">
        <v>341</v>
      </c>
      <c r="B804" t="s">
        <v>395</v>
      </c>
      <c r="C804" s="2">
        <v>0.98982387475538158</v>
      </c>
      <c r="D804" s="2">
        <v>0.97474405044409795</v>
      </c>
      <c r="E804" s="2">
        <v>0.96047516559053681</v>
      </c>
      <c r="F804" s="2" t="s">
        <v>70</v>
      </c>
      <c r="G804" s="2">
        <v>0.84448082319925166</v>
      </c>
      <c r="H804" s="2">
        <v>0.95084951456310685</v>
      </c>
      <c r="I804" s="2">
        <v>0.99665805863588042</v>
      </c>
      <c r="J804" s="2" t="s">
        <v>70</v>
      </c>
      <c r="K804" s="2">
        <v>0</v>
      </c>
      <c r="L804" s="2" t="s">
        <v>70</v>
      </c>
      <c r="M804" s="2" t="s">
        <v>70</v>
      </c>
      <c r="N804" s="2">
        <v>0.88469601677148846</v>
      </c>
    </row>
    <row r="805" spans="1:14" x14ac:dyDescent="0.3">
      <c r="A805" t="s">
        <v>341</v>
      </c>
      <c r="B805" t="s">
        <v>384</v>
      </c>
      <c r="C805" s="2">
        <v>0.99469133929925679</v>
      </c>
      <c r="D805" s="2">
        <v>0.98130564773137963</v>
      </c>
      <c r="E805" s="2">
        <v>0.94219643915962881</v>
      </c>
      <c r="F805" s="2" t="s">
        <v>70</v>
      </c>
      <c r="G805" s="2">
        <v>0.6646043633995441</v>
      </c>
      <c r="H805" s="2">
        <v>0.93712354928749819</v>
      </c>
      <c r="I805" s="2">
        <v>0.99564785828815761</v>
      </c>
      <c r="J805" s="2" t="s">
        <v>70</v>
      </c>
      <c r="K805" s="2" t="s">
        <v>70</v>
      </c>
      <c r="L805" s="2" t="s">
        <v>70</v>
      </c>
      <c r="M805" s="2" t="s">
        <v>70</v>
      </c>
      <c r="N805" s="2">
        <v>0.89759281925744594</v>
      </c>
    </row>
    <row r="806" spans="1:14" x14ac:dyDescent="0.3">
      <c r="A806" t="s">
        <v>341</v>
      </c>
      <c r="B806" t="s">
        <v>361</v>
      </c>
      <c r="C806" s="2">
        <v>0.99603013854006317</v>
      </c>
      <c r="D806" s="2">
        <v>0.98369030500264876</v>
      </c>
      <c r="E806" s="2">
        <v>0.92583918813427002</v>
      </c>
      <c r="F806" s="2" t="s">
        <v>70</v>
      </c>
      <c r="G806" s="2">
        <v>0.67681263460157937</v>
      </c>
      <c r="H806" s="2">
        <v>0.88425202707728934</v>
      </c>
      <c r="I806" s="2">
        <v>0.99580952380952381</v>
      </c>
      <c r="J806" s="2" t="s">
        <v>70</v>
      </c>
      <c r="K806" s="2" t="s">
        <v>70</v>
      </c>
      <c r="L806" s="2" t="s">
        <v>70</v>
      </c>
      <c r="M806" s="2" t="s">
        <v>70</v>
      </c>
      <c r="N806" s="2">
        <v>0.20505415162454871</v>
      </c>
    </row>
    <row r="807" spans="1:14" x14ac:dyDescent="0.3">
      <c r="A807" t="s">
        <v>341</v>
      </c>
      <c r="B807" t="s">
        <v>385</v>
      </c>
      <c r="C807" s="2">
        <v>0.99241503955438359</v>
      </c>
      <c r="D807" s="2">
        <v>0.967244351692224</v>
      </c>
      <c r="E807" s="2">
        <v>0.91607651607651597</v>
      </c>
      <c r="F807" s="2" t="s">
        <v>70</v>
      </c>
      <c r="G807" s="2">
        <v>0.79783183842033945</v>
      </c>
      <c r="H807" s="2">
        <v>0.89622375872102122</v>
      </c>
      <c r="I807" s="2">
        <v>0.99583140342751275</v>
      </c>
      <c r="J807" s="2" t="s">
        <v>70</v>
      </c>
      <c r="K807" s="2" t="s">
        <v>70</v>
      </c>
      <c r="L807" s="2" t="s">
        <v>70</v>
      </c>
      <c r="M807" s="2" t="s">
        <v>70</v>
      </c>
      <c r="N807" s="2">
        <v>0.90584737363726464</v>
      </c>
    </row>
    <row r="808" spans="1:14" x14ac:dyDescent="0.3">
      <c r="A808" t="s">
        <v>341</v>
      </c>
      <c r="B808" t="s">
        <v>25</v>
      </c>
      <c r="C808" s="2">
        <v>0.99358340942350765</v>
      </c>
      <c r="D808" s="2">
        <v>0.9718062976494688</v>
      </c>
      <c r="E808" s="2">
        <v>0.86588848432926391</v>
      </c>
      <c r="F808" s="2" t="s">
        <v>70</v>
      </c>
      <c r="G808" s="2">
        <v>0.98649909549652481</v>
      </c>
      <c r="H808" s="2">
        <v>0.70841145664964122</v>
      </c>
      <c r="I808" s="2">
        <v>0.9955191007822588</v>
      </c>
      <c r="J808" s="2">
        <v>0.64491874848411346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341</v>
      </c>
      <c r="B809" t="s">
        <v>27</v>
      </c>
      <c r="C809" s="2">
        <v>0.99249470485311719</v>
      </c>
      <c r="D809" s="2">
        <v>0.94654988250373839</v>
      </c>
      <c r="E809" s="2">
        <v>0.93763462405450082</v>
      </c>
      <c r="F809" s="2" t="s">
        <v>70</v>
      </c>
      <c r="G809" s="2">
        <v>0.97939750079648835</v>
      </c>
      <c r="H809" s="2">
        <v>0.77787301377991691</v>
      </c>
      <c r="I809" s="2">
        <v>0.99507239784701695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341</v>
      </c>
      <c r="B810" t="s">
        <v>29</v>
      </c>
      <c r="C810" s="2">
        <v>0.99160516085413264</v>
      </c>
      <c r="D810" s="2">
        <v>0.95399057080316563</v>
      </c>
      <c r="E810" s="2">
        <v>0.85155051373843504</v>
      </c>
      <c r="F810" s="2">
        <v>0.74830810877322507</v>
      </c>
      <c r="G810" s="2">
        <v>0.71105072463768115</v>
      </c>
      <c r="H810" s="2">
        <v>0.87077572964669736</v>
      </c>
      <c r="I810" s="2">
        <v>0.99670775591455485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300</v>
      </c>
      <c r="B811" t="s">
        <v>6</v>
      </c>
      <c r="C811" s="2">
        <v>0.99295760018281165</v>
      </c>
      <c r="D811" s="2">
        <v>0.95411555528993397</v>
      </c>
      <c r="E811" s="2">
        <v>0.90003696467233463</v>
      </c>
      <c r="F811" s="2" t="s">
        <v>70</v>
      </c>
      <c r="G811" s="2" t="s">
        <v>70</v>
      </c>
      <c r="H811" s="2">
        <v>0.82972988472787745</v>
      </c>
      <c r="I811" s="2">
        <v>0.99580952380952381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300</v>
      </c>
      <c r="B812" t="s">
        <v>7</v>
      </c>
      <c r="C812" s="2">
        <v>0.99521035598705498</v>
      </c>
      <c r="D812" s="2">
        <v>0.981701401665942</v>
      </c>
      <c r="E812" s="2">
        <v>0.94517827851161185</v>
      </c>
      <c r="F812" s="2">
        <v>0.84170879175339475</v>
      </c>
      <c r="G812" s="2" t="s">
        <v>70</v>
      </c>
      <c r="H812" s="2">
        <v>0.90345749123100039</v>
      </c>
      <c r="I812" s="2">
        <v>0.99127267208013958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300</v>
      </c>
      <c r="B813" t="s">
        <v>314</v>
      </c>
      <c r="C813" s="2">
        <v>0.99343057565972603</v>
      </c>
      <c r="D813" s="2">
        <v>0.98480075738015316</v>
      </c>
      <c r="E813" s="2">
        <v>0.93400119933683723</v>
      </c>
      <c r="F813" s="2" t="s">
        <v>70</v>
      </c>
      <c r="G813" s="2">
        <v>0.93172888015717081</v>
      </c>
      <c r="H813" s="2">
        <v>0.93508196721311476</v>
      </c>
      <c r="I813" s="2">
        <v>0.9939089386325568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300</v>
      </c>
      <c r="B814" t="s">
        <v>8</v>
      </c>
      <c r="C814" s="2">
        <v>0.98730562950958844</v>
      </c>
      <c r="D814" s="2">
        <v>0.97275244062363397</v>
      </c>
      <c r="E814" s="2">
        <v>0.92245902701302063</v>
      </c>
      <c r="F814" s="2" t="s">
        <v>70</v>
      </c>
      <c r="G814" s="2">
        <v>0.93730500180629905</v>
      </c>
      <c r="H814" s="2">
        <v>0.85536159600997508</v>
      </c>
      <c r="I814" s="2">
        <v>0.99697510276894441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300</v>
      </c>
      <c r="B815" t="s">
        <v>12</v>
      </c>
      <c r="C815" s="2">
        <v>0.92249969984391877</v>
      </c>
      <c r="D815" s="2">
        <v>0.95311286089238845</v>
      </c>
      <c r="E815" s="2">
        <v>0.65382394826988954</v>
      </c>
      <c r="F815" s="2" t="s">
        <v>70</v>
      </c>
      <c r="G815" s="2">
        <v>0.95442901310300843</v>
      </c>
      <c r="H815" s="2">
        <v>0.22472677595628415</v>
      </c>
      <c r="I815" s="2">
        <v>0.99587029672682781</v>
      </c>
      <c r="J815" s="2">
        <v>0.87310669808145402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300</v>
      </c>
      <c r="B816" t="s">
        <v>13</v>
      </c>
      <c r="C816" s="2">
        <v>0.99310368908986157</v>
      </c>
      <c r="D816" s="2">
        <v>0.94221276447297275</v>
      </c>
      <c r="E816" s="2">
        <v>0.87448567733845373</v>
      </c>
      <c r="F816" s="2" t="s">
        <v>70</v>
      </c>
      <c r="G816" s="2">
        <v>0.93103595707383802</v>
      </c>
      <c r="H816" s="2">
        <v>0.82955429875992326</v>
      </c>
      <c r="I816" s="2">
        <v>0.99654881509318205</v>
      </c>
      <c r="J816" s="2">
        <v>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300</v>
      </c>
      <c r="B817" t="s">
        <v>15</v>
      </c>
      <c r="C817" s="2">
        <v>0.99797583624175401</v>
      </c>
      <c r="D817" s="2">
        <v>0.98504217963562479</v>
      </c>
      <c r="E817" s="2">
        <v>0.91502826247235203</v>
      </c>
      <c r="F817" s="2" t="s">
        <v>70</v>
      </c>
      <c r="G817" s="2">
        <v>0.94583451002541641</v>
      </c>
      <c r="H817" s="2">
        <v>0.78661239258254179</v>
      </c>
      <c r="I817" s="2">
        <v>0.99397911744531664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300</v>
      </c>
      <c r="B818" t="s">
        <v>17</v>
      </c>
      <c r="C818" s="2">
        <v>0.9976342129208372</v>
      </c>
      <c r="D818" s="2">
        <v>0.99107030805023799</v>
      </c>
      <c r="E818" s="2">
        <v>0.83604215291038975</v>
      </c>
      <c r="F818" s="2">
        <v>0</v>
      </c>
      <c r="G818" s="2">
        <v>0</v>
      </c>
      <c r="H818" s="2">
        <v>0.5922447743108149</v>
      </c>
      <c r="I818" s="2">
        <v>0.99545867393278842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288</v>
      </c>
      <c r="B819" t="s">
        <v>6</v>
      </c>
      <c r="C819" s="2">
        <v>0.946827524575514</v>
      </c>
      <c r="D819" s="2">
        <v>0.96312547464348996</v>
      </c>
      <c r="E819" s="2">
        <v>0.82609599002701017</v>
      </c>
      <c r="F819" s="2" t="s">
        <v>70</v>
      </c>
      <c r="G819" s="2" t="s">
        <v>70</v>
      </c>
      <c r="H819" s="2">
        <v>0.7388222160200949</v>
      </c>
      <c r="I819" s="2">
        <v>0.97931143398610243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288</v>
      </c>
      <c r="B820" t="s">
        <v>7</v>
      </c>
      <c r="C820" s="2">
        <v>0.96059807244375639</v>
      </c>
      <c r="D820" s="2">
        <v>0.97979630328178036</v>
      </c>
      <c r="E820" s="2">
        <v>0.78139595649475779</v>
      </c>
      <c r="F820" s="2" t="s">
        <v>70</v>
      </c>
      <c r="G820" s="2" t="s">
        <v>70</v>
      </c>
      <c r="H820" s="2">
        <v>0.59962086229524136</v>
      </c>
      <c r="I820" s="2">
        <v>0.98162327718223596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288</v>
      </c>
      <c r="B821" t="s">
        <v>8</v>
      </c>
      <c r="C821" s="2">
        <v>0.93508614867517958</v>
      </c>
      <c r="D821" s="2">
        <v>0.94974059662775601</v>
      </c>
      <c r="E821" s="2">
        <v>0.80208291926700326</v>
      </c>
      <c r="F821" s="2" t="s">
        <v>70</v>
      </c>
      <c r="G821" s="2" t="s">
        <v>70</v>
      </c>
      <c r="H821" s="2">
        <v>0.63056835637480801</v>
      </c>
      <c r="I821" s="2">
        <v>0.97213719488266237</v>
      </c>
      <c r="J821" s="2">
        <v>0.28012358393408859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288</v>
      </c>
      <c r="B822" t="s">
        <v>12</v>
      </c>
      <c r="C822" s="2">
        <v>0.96451834769591782</v>
      </c>
      <c r="D822" s="2">
        <v>0.94954105680972478</v>
      </c>
      <c r="E822" s="2">
        <v>0.83826347025561943</v>
      </c>
      <c r="F822" s="2" t="s">
        <v>70</v>
      </c>
      <c r="G822" s="2" t="s">
        <v>70</v>
      </c>
      <c r="H822" s="2">
        <v>0.69414200788190505</v>
      </c>
      <c r="I822" s="2">
        <v>0.97672975488675162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288</v>
      </c>
      <c r="B823" t="s">
        <v>13</v>
      </c>
      <c r="C823" s="2">
        <v>0.95813498092440663</v>
      </c>
      <c r="D823" s="2">
        <v>0.95861019160605998</v>
      </c>
      <c r="E823" s="2">
        <v>0.81027130585254314</v>
      </c>
      <c r="F823" s="2" t="s">
        <v>70</v>
      </c>
      <c r="G823" s="2" t="s">
        <v>70</v>
      </c>
      <c r="H823" s="2">
        <v>0.5241247169482669</v>
      </c>
      <c r="I823" s="2">
        <v>0.97858991451650856</v>
      </c>
      <c r="J823" s="2">
        <v>0.92329888407973382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288</v>
      </c>
      <c r="B824" t="s">
        <v>15</v>
      </c>
      <c r="C824" s="2">
        <v>0.86390400302569259</v>
      </c>
      <c r="D824" s="2">
        <v>0.92925438056547238</v>
      </c>
      <c r="E824" s="2">
        <v>0.8327771813248992</v>
      </c>
      <c r="F824" s="2" t="s">
        <v>70</v>
      </c>
      <c r="G824" s="2" t="s">
        <v>70</v>
      </c>
      <c r="H824" s="2">
        <v>0.64308759968344797</v>
      </c>
      <c r="I824" s="2">
        <v>0.978709831751854</v>
      </c>
      <c r="J824" s="2">
        <v>0.79108127269833461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288</v>
      </c>
      <c r="B825" t="s">
        <v>17</v>
      </c>
      <c r="C825" s="2">
        <v>0.96149042732621759</v>
      </c>
      <c r="D825" s="2">
        <v>0.92359915853891761</v>
      </c>
      <c r="E825" s="2">
        <v>0.74573988708758476</v>
      </c>
      <c r="F825" s="2">
        <v>0</v>
      </c>
      <c r="G825" s="2">
        <v>0.70760611937082529</v>
      </c>
      <c r="H825" s="2">
        <v>0.62409843020789135</v>
      </c>
      <c r="I825" s="2">
        <v>0.97433460076045642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288</v>
      </c>
      <c r="B826" t="s">
        <v>21</v>
      </c>
      <c r="C826" s="2">
        <v>0.94630983583942596</v>
      </c>
      <c r="D826" s="2">
        <v>0.953160432686042</v>
      </c>
      <c r="E826" s="2">
        <v>0.88957575757575758</v>
      </c>
      <c r="F826" s="2">
        <v>0.53151654954133365</v>
      </c>
      <c r="G826" s="2">
        <v>0</v>
      </c>
      <c r="H826" s="2">
        <v>0.7597780484503992</v>
      </c>
      <c r="I826" s="2">
        <v>0.97310164246607955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288</v>
      </c>
      <c r="B827" t="s">
        <v>23</v>
      </c>
      <c r="C827" s="2">
        <v>0.95274084726833219</v>
      </c>
      <c r="D827" s="2">
        <v>0.98655742530540158</v>
      </c>
      <c r="E827" s="2">
        <v>0.90171205112308639</v>
      </c>
      <c r="F827" s="2" t="s">
        <v>70</v>
      </c>
      <c r="G827" s="2" t="s">
        <v>70</v>
      </c>
      <c r="H827" s="2">
        <v>0.65129961362838074</v>
      </c>
      <c r="I827" s="2">
        <v>0.97274966235004356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288</v>
      </c>
      <c r="B828" t="s">
        <v>25</v>
      </c>
      <c r="C828" s="2">
        <v>0.95007691744194556</v>
      </c>
      <c r="D828" s="2">
        <v>0.95497577489914642</v>
      </c>
      <c r="E828" s="2">
        <v>0.76299494156637016</v>
      </c>
      <c r="F828" s="2">
        <v>0</v>
      </c>
      <c r="G828" s="2">
        <v>0.63684726305473893</v>
      </c>
      <c r="H828" s="2">
        <v>0.63995697768217263</v>
      </c>
      <c r="I828" s="2">
        <v>0.97421875000000002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288</v>
      </c>
      <c r="B829" t="s">
        <v>27</v>
      </c>
      <c r="C829" s="2">
        <v>0.95142828901848375</v>
      </c>
      <c r="D829" s="2">
        <v>0.89327553628987444</v>
      </c>
      <c r="E829" s="2">
        <v>0.88396857833855158</v>
      </c>
      <c r="F829" s="2">
        <v>0.88289431926372575</v>
      </c>
      <c r="G829" s="2" t="s">
        <v>70</v>
      </c>
      <c r="H829" s="2">
        <v>0.66199307835655341</v>
      </c>
      <c r="I829" s="2">
        <v>0.9794068537807108</v>
      </c>
      <c r="J829" s="2">
        <v>0.91121401248238376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285</v>
      </c>
      <c r="B830" t="s">
        <v>6</v>
      </c>
      <c r="C830" s="2">
        <v>0.99486336552290944</v>
      </c>
      <c r="D830" s="2">
        <v>0.94712710955028778</v>
      </c>
      <c r="E830" s="2">
        <v>0.9775827980681272</v>
      </c>
      <c r="F830" s="2" t="s">
        <v>70</v>
      </c>
      <c r="G830" s="2" t="s">
        <v>70</v>
      </c>
      <c r="H830" s="2">
        <v>0.92813096862210098</v>
      </c>
      <c r="I830" s="2">
        <v>0.9924585218702866</v>
      </c>
      <c r="J830" s="2">
        <v>0.8584070796460177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285</v>
      </c>
      <c r="B831" t="s">
        <v>7</v>
      </c>
      <c r="C831" s="2">
        <v>0.98553376408027904</v>
      </c>
      <c r="D831" s="2">
        <v>0.94645105445388722</v>
      </c>
      <c r="E831" s="2">
        <v>0.92932279909706561</v>
      </c>
      <c r="F831" s="2" t="s">
        <v>70</v>
      </c>
      <c r="G831" s="2" t="s">
        <v>70</v>
      </c>
      <c r="H831" s="2">
        <v>0.5007587253414264</v>
      </c>
      <c r="I831" s="2">
        <v>0.99083769633507857</v>
      </c>
      <c r="J831" s="2" t="s">
        <v>70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285</v>
      </c>
      <c r="B832" t="s">
        <v>8</v>
      </c>
      <c r="C832" s="2">
        <v>0.98854773422845299</v>
      </c>
      <c r="D832" s="2">
        <v>0.95912551398444801</v>
      </c>
      <c r="E832" s="2">
        <v>0.9116220423812772</v>
      </c>
      <c r="F832" s="2" t="s">
        <v>70</v>
      </c>
      <c r="G832" s="2">
        <v>0</v>
      </c>
      <c r="H832" s="2">
        <v>0.82676822633297065</v>
      </c>
      <c r="I832" s="2">
        <v>0.99201313726953799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285</v>
      </c>
      <c r="B833" t="s">
        <v>12</v>
      </c>
      <c r="C833" s="2">
        <v>0.91885770646307285</v>
      </c>
      <c r="D833" s="2">
        <v>0.9542304238049244</v>
      </c>
      <c r="E833" s="2">
        <v>0.94281391041193796</v>
      </c>
      <c r="F833" s="2" t="s">
        <v>70</v>
      </c>
      <c r="G833" s="2">
        <v>0.9076354679802956</v>
      </c>
      <c r="H833" s="2">
        <v>0.88533576975788031</v>
      </c>
      <c r="I833" s="2">
        <v>0.98963769760229936</v>
      </c>
      <c r="J833" s="2">
        <v>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285</v>
      </c>
      <c r="B834" t="s">
        <v>13</v>
      </c>
      <c r="C834" s="2">
        <v>0.98927954577038379</v>
      </c>
      <c r="D834" s="2">
        <v>0.95285135018548883</v>
      </c>
      <c r="E834" s="2">
        <v>0.88492842089964396</v>
      </c>
      <c r="F834" s="2">
        <v>0.82162700492714125</v>
      </c>
      <c r="G834" s="2" t="s">
        <v>70</v>
      </c>
      <c r="H834" s="2">
        <v>0.43411532558649418</v>
      </c>
      <c r="I834" s="2">
        <v>0.99619830863527037</v>
      </c>
      <c r="J834" s="2">
        <v>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285</v>
      </c>
      <c r="B835" t="s">
        <v>15</v>
      </c>
      <c r="C835" s="2">
        <v>0.99726979729909704</v>
      </c>
      <c r="D835" s="2">
        <v>0.90222504095978018</v>
      </c>
      <c r="E835" s="2">
        <v>0.95501659877357536</v>
      </c>
      <c r="F835" s="2">
        <v>0.80003335557038024</v>
      </c>
      <c r="G835" s="2">
        <v>0</v>
      </c>
      <c r="H835" s="2">
        <v>0.91843103043317798</v>
      </c>
      <c r="I835" s="2">
        <v>0.99399538106235563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285</v>
      </c>
      <c r="B836" t="s">
        <v>17</v>
      </c>
      <c r="C836" s="2">
        <v>0.99858452871973324</v>
      </c>
      <c r="D836" s="2">
        <v>0.91907199651454075</v>
      </c>
      <c r="E836" s="2">
        <v>0.9501504414050016</v>
      </c>
      <c r="F836" s="2">
        <v>0.92784631321216682</v>
      </c>
      <c r="G836" s="2" t="s">
        <v>70</v>
      </c>
      <c r="H836" s="2">
        <v>0.87151222872890111</v>
      </c>
      <c r="I836" s="2">
        <v>0.99428222916825482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285</v>
      </c>
      <c r="B837" t="s">
        <v>315</v>
      </c>
      <c r="C837" s="2">
        <v>0.99859458697963677</v>
      </c>
      <c r="D837" s="2">
        <v>0.96485461441213638</v>
      </c>
      <c r="E837" s="2">
        <v>0.97113147259549559</v>
      </c>
      <c r="F837" s="2">
        <v>0.90651744568795256</v>
      </c>
      <c r="G837" s="2" t="s">
        <v>70</v>
      </c>
      <c r="H837" s="2">
        <v>0.91578393465876595</v>
      </c>
      <c r="I837" s="2">
        <v>0.99490504863362683</v>
      </c>
      <c r="J837" s="2" t="s">
        <v>70</v>
      </c>
      <c r="K837" s="2" t="s">
        <v>70</v>
      </c>
      <c r="L837" s="2">
        <v>0.9819539514623522</v>
      </c>
      <c r="M837" s="2" t="s">
        <v>70</v>
      </c>
      <c r="N837" s="2" t="s">
        <v>70</v>
      </c>
    </row>
    <row r="838" spans="1:14" x14ac:dyDescent="0.3">
      <c r="A838" t="s">
        <v>285</v>
      </c>
      <c r="B838" t="s">
        <v>307</v>
      </c>
      <c r="C838" s="2">
        <v>0.99830978792496516</v>
      </c>
      <c r="D838" s="2">
        <v>0.96895060919690801</v>
      </c>
      <c r="E838" s="2">
        <v>0.97016658478853124</v>
      </c>
      <c r="F838" s="2">
        <v>0.93939889816178479</v>
      </c>
      <c r="G838" s="2" t="s">
        <v>70</v>
      </c>
      <c r="H838" s="2">
        <v>0.91793216331726835</v>
      </c>
      <c r="I838" s="2">
        <v>0.99606147192833439</v>
      </c>
      <c r="J838" s="2" t="s">
        <v>70</v>
      </c>
      <c r="K838" s="2" t="s">
        <v>70</v>
      </c>
      <c r="L838" s="2">
        <v>0.96133496133496121</v>
      </c>
      <c r="M838" s="2" t="s">
        <v>70</v>
      </c>
      <c r="N838" s="2" t="s">
        <v>70</v>
      </c>
    </row>
    <row r="839" spans="1:14" x14ac:dyDescent="0.3">
      <c r="A839" t="s">
        <v>285</v>
      </c>
      <c r="B839" t="s">
        <v>303</v>
      </c>
      <c r="C839" s="2">
        <v>0.99856574850612401</v>
      </c>
      <c r="D839" s="2">
        <v>0.96727948496714677</v>
      </c>
      <c r="E839" s="2">
        <v>0.94906742373686537</v>
      </c>
      <c r="F839" s="2">
        <v>0.94612888270746398</v>
      </c>
      <c r="G839" s="2" t="s">
        <v>70</v>
      </c>
      <c r="H839" s="2">
        <v>0.87533369557513763</v>
      </c>
      <c r="I839" s="2">
        <v>0.99600368890255164</v>
      </c>
      <c r="J839" s="2" t="s">
        <v>70</v>
      </c>
      <c r="K839" s="2" t="s">
        <v>70</v>
      </c>
      <c r="L839" s="2">
        <v>0.94713794182045663</v>
      </c>
      <c r="M839" s="2" t="s">
        <v>70</v>
      </c>
      <c r="N839" s="2" t="s">
        <v>70</v>
      </c>
    </row>
    <row r="840" spans="1:14" x14ac:dyDescent="0.3">
      <c r="A840" t="s">
        <v>285</v>
      </c>
      <c r="B840" t="s">
        <v>323</v>
      </c>
      <c r="C840" s="2">
        <v>0.99864824851629197</v>
      </c>
      <c r="D840" s="2">
        <v>0.96947564252738916</v>
      </c>
      <c r="E840" s="2">
        <v>0.95681332962034715</v>
      </c>
      <c r="F840" s="2">
        <v>0.90689993751673659</v>
      </c>
      <c r="G840" s="2" t="s">
        <v>70</v>
      </c>
      <c r="H840" s="2">
        <v>0.89630129652475499</v>
      </c>
      <c r="I840" s="2">
        <v>0.99570618003373723</v>
      </c>
      <c r="J840" s="2" t="s">
        <v>70</v>
      </c>
      <c r="K840" s="2" t="s">
        <v>70</v>
      </c>
      <c r="L840" s="2">
        <v>0.9341069208454208</v>
      </c>
      <c r="M840" s="2" t="s">
        <v>70</v>
      </c>
      <c r="N840" s="2" t="s">
        <v>70</v>
      </c>
    </row>
    <row r="841" spans="1:14" x14ac:dyDescent="0.3">
      <c r="A841" t="s">
        <v>285</v>
      </c>
      <c r="B841" t="s">
        <v>333</v>
      </c>
      <c r="C841" s="2">
        <v>0.99845876141047463</v>
      </c>
      <c r="D841" s="2">
        <v>0.92964446670004997</v>
      </c>
      <c r="E841" s="2">
        <v>0.94807442149105536</v>
      </c>
      <c r="F841" s="2">
        <v>0.92868894843228522</v>
      </c>
      <c r="G841" s="2" t="s">
        <v>70</v>
      </c>
      <c r="H841" s="2">
        <v>0.86840676962549956</v>
      </c>
      <c r="I841" s="2">
        <v>0.99614376060465837</v>
      </c>
      <c r="J841" s="2" t="s">
        <v>70</v>
      </c>
      <c r="K841" s="2" t="s">
        <v>70</v>
      </c>
      <c r="L841" s="2">
        <v>0.95165003837298556</v>
      </c>
      <c r="M841" s="2" t="s">
        <v>70</v>
      </c>
      <c r="N841" s="2" t="s">
        <v>70</v>
      </c>
    </row>
    <row r="842" spans="1:14" x14ac:dyDescent="0.3">
      <c r="A842" t="s">
        <v>285</v>
      </c>
      <c r="B842" t="s">
        <v>311</v>
      </c>
      <c r="C842" s="2">
        <v>0.99776201834568656</v>
      </c>
      <c r="D842" s="2">
        <v>0.90931402626089075</v>
      </c>
      <c r="E842" s="2">
        <v>0.95490391960980203</v>
      </c>
      <c r="F842" s="2">
        <v>0</v>
      </c>
      <c r="G842" s="2" t="s">
        <v>70</v>
      </c>
      <c r="H842" s="2">
        <v>0.88047052533083814</v>
      </c>
      <c r="I842" s="2">
        <v>0.99505791505791519</v>
      </c>
      <c r="J842" s="2" t="s">
        <v>70</v>
      </c>
      <c r="K842" s="2" t="s">
        <v>70</v>
      </c>
      <c r="L842" s="2">
        <v>0.95185185185185184</v>
      </c>
      <c r="M842" s="2" t="s">
        <v>70</v>
      </c>
      <c r="N842" s="2" t="s">
        <v>70</v>
      </c>
    </row>
    <row r="843" spans="1:14" x14ac:dyDescent="0.3">
      <c r="A843" t="s">
        <v>285</v>
      </c>
      <c r="B843" t="s">
        <v>21</v>
      </c>
      <c r="C843" s="2">
        <v>0.99839426991675484</v>
      </c>
      <c r="D843" s="2">
        <v>0.98049899627186698</v>
      </c>
      <c r="E843" s="2">
        <v>0.95748255521626624</v>
      </c>
      <c r="F843" s="2">
        <v>0.8883792996591261</v>
      </c>
      <c r="G843" s="2" t="s">
        <v>70</v>
      </c>
      <c r="H843" s="2">
        <v>0.84727190143643905</v>
      </c>
      <c r="I843" s="2">
        <v>0.99560558168221402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285</v>
      </c>
      <c r="B844" t="s">
        <v>23</v>
      </c>
      <c r="C844" s="2">
        <v>0.99581526142700538</v>
      </c>
      <c r="D844" s="2">
        <v>0.94432708688245315</v>
      </c>
      <c r="E844" s="2">
        <v>0.81350220345887492</v>
      </c>
      <c r="F844" s="2">
        <v>0</v>
      </c>
      <c r="G844" s="2" t="s">
        <v>70</v>
      </c>
      <c r="H844" s="2">
        <v>0.32072055341473604</v>
      </c>
      <c r="I844" s="2">
        <v>0.99238302502720344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268</v>
      </c>
      <c r="B845" t="s">
        <v>6</v>
      </c>
      <c r="C845" s="2">
        <v>0.98653408747811044</v>
      </c>
      <c r="D845" s="2">
        <v>0.93401072115654005</v>
      </c>
      <c r="E845" s="2">
        <v>0.90934107421514521</v>
      </c>
      <c r="F845" s="2">
        <v>0.66855524079320117</v>
      </c>
      <c r="G845" s="2" t="s">
        <v>70</v>
      </c>
      <c r="H845" s="2">
        <v>0.76452217364147412</v>
      </c>
      <c r="I845" s="2">
        <v>0.99335870457428554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268</v>
      </c>
      <c r="B846" t="s">
        <v>7</v>
      </c>
      <c r="C846" s="2">
        <v>0.99028585355663101</v>
      </c>
      <c r="D846" s="2">
        <v>0.97496720020991878</v>
      </c>
      <c r="E846" s="2">
        <v>0.97436900802191362</v>
      </c>
      <c r="F846" s="2" t="s">
        <v>70</v>
      </c>
      <c r="G846" s="2" t="s">
        <v>70</v>
      </c>
      <c r="H846" s="2">
        <v>0.90440206309223936</v>
      </c>
      <c r="I846" s="2">
        <v>0.99584754560284738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268</v>
      </c>
      <c r="B847" t="s">
        <v>8</v>
      </c>
      <c r="C847" s="2">
        <v>0.98678383534716996</v>
      </c>
      <c r="D847" s="2">
        <v>0.97625946657886076</v>
      </c>
      <c r="E847" s="2">
        <v>0.94815971528698284</v>
      </c>
      <c r="F847" s="2" t="s">
        <v>70</v>
      </c>
      <c r="G847" s="2">
        <v>0.9535381750465548</v>
      </c>
      <c r="H847" s="2">
        <v>0.86299033541785108</v>
      </c>
      <c r="I847" s="2">
        <v>0.99142184771881881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268</v>
      </c>
      <c r="B848" t="s">
        <v>12</v>
      </c>
      <c r="C848" s="2">
        <v>0.99595478683557803</v>
      </c>
      <c r="D848" s="2">
        <v>0.93044721257912999</v>
      </c>
      <c r="E848" s="2">
        <v>0.9070046886412364</v>
      </c>
      <c r="F848" s="2">
        <v>0.74017967236216309</v>
      </c>
      <c r="G848" s="2">
        <v>0</v>
      </c>
      <c r="H848" s="2">
        <v>0.88899262440481752</v>
      </c>
      <c r="I848" s="2">
        <v>0.996300863131936</v>
      </c>
      <c r="J848" s="2">
        <v>0.98031865042174315</v>
      </c>
      <c r="K848" s="2" t="s">
        <v>70</v>
      </c>
      <c r="L848" s="2" t="s">
        <v>70</v>
      </c>
      <c r="M848" s="2" t="s">
        <v>70</v>
      </c>
      <c r="N848" s="2">
        <v>0</v>
      </c>
    </row>
    <row r="849" spans="1:14" x14ac:dyDescent="0.3">
      <c r="A849" t="s">
        <v>268</v>
      </c>
      <c r="B849" t="s">
        <v>13</v>
      </c>
      <c r="C849" s="2">
        <v>0.99599074787972242</v>
      </c>
      <c r="D849" s="2">
        <v>0.93987805819248282</v>
      </c>
      <c r="E849" s="2">
        <v>0.94445265179494764</v>
      </c>
      <c r="F849" s="2">
        <v>0</v>
      </c>
      <c r="G849" s="2">
        <v>0.96833013435700577</v>
      </c>
      <c r="H849" s="2">
        <v>0.86630189893788223</v>
      </c>
      <c r="I849" s="2">
        <v>0.99271416519671762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268</v>
      </c>
      <c r="B850" t="s">
        <v>15</v>
      </c>
      <c r="C850" s="2">
        <v>0.99381899951410779</v>
      </c>
      <c r="D850" s="2">
        <v>0.97511504105386637</v>
      </c>
      <c r="E850" s="2">
        <v>0.97813029960429621</v>
      </c>
      <c r="F850" s="2" t="s">
        <v>70</v>
      </c>
      <c r="G850" s="2" t="s">
        <v>70</v>
      </c>
      <c r="H850" s="2">
        <v>0.92405306671793885</v>
      </c>
      <c r="I850" s="2">
        <v>0.99586333690822737</v>
      </c>
      <c r="J850" s="2">
        <v>0.97691914735522223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268</v>
      </c>
      <c r="B851" t="s">
        <v>223</v>
      </c>
      <c r="C851" s="2">
        <v>0.98785703751044684</v>
      </c>
      <c r="D851" s="2">
        <v>0.97084522269287343</v>
      </c>
      <c r="E851" s="2">
        <v>0.9415650679413502</v>
      </c>
      <c r="F851" s="2">
        <v>0.92996899933933019</v>
      </c>
      <c r="G851" s="2" t="s">
        <v>70</v>
      </c>
      <c r="H851" s="2">
        <v>0.78278393551173164</v>
      </c>
      <c r="I851" s="2">
        <v>0.99232114346536915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268</v>
      </c>
      <c r="B852" t="s">
        <v>17</v>
      </c>
      <c r="C852" s="2">
        <v>0.98759783263094525</v>
      </c>
      <c r="D852" s="2">
        <v>0.93014215355219165</v>
      </c>
      <c r="E852" s="2">
        <v>0.90556197991066356</v>
      </c>
      <c r="F852" s="2">
        <v>0.76249243140643175</v>
      </c>
      <c r="G852" s="2">
        <v>0</v>
      </c>
      <c r="H852" s="2" t="s">
        <v>70</v>
      </c>
      <c r="I852" s="2">
        <v>0.99573147070236723</v>
      </c>
      <c r="J852" s="2">
        <v>0</v>
      </c>
      <c r="K852" s="2" t="s">
        <v>70</v>
      </c>
      <c r="L852" s="2" t="s">
        <v>70</v>
      </c>
      <c r="M852" s="2" t="s">
        <v>70</v>
      </c>
      <c r="N852" s="2">
        <v>0</v>
      </c>
    </row>
    <row r="853" spans="1:14" x14ac:dyDescent="0.3">
      <c r="A853" t="s">
        <v>268</v>
      </c>
      <c r="B853" t="s">
        <v>21</v>
      </c>
      <c r="C853" s="2">
        <v>0.99570512820512824</v>
      </c>
      <c r="D853" s="2">
        <v>0.95788270135517595</v>
      </c>
      <c r="E853" s="2">
        <v>0.93259554880885343</v>
      </c>
      <c r="F853" s="2">
        <v>0.50567676264369865</v>
      </c>
      <c r="G853" s="2">
        <v>0.69499999999999995</v>
      </c>
      <c r="H853" s="2">
        <v>0.96538429301818796</v>
      </c>
      <c r="I853" s="2">
        <v>0.99443929564411482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268</v>
      </c>
      <c r="B854" t="s">
        <v>23</v>
      </c>
      <c r="C854" s="2">
        <v>0.99184734919191442</v>
      </c>
      <c r="D854" s="2">
        <v>0.9413670701738418</v>
      </c>
      <c r="E854" s="2">
        <v>0.8382030601604562</v>
      </c>
      <c r="F854" s="2">
        <v>0</v>
      </c>
      <c r="G854" s="2">
        <v>0.78918776544957692</v>
      </c>
      <c r="H854" s="2">
        <v>0.8294908741594621</v>
      </c>
      <c r="I854" s="2">
        <v>0.99512120750114341</v>
      </c>
      <c r="J854" s="2">
        <v>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268</v>
      </c>
      <c r="B855" t="s">
        <v>25</v>
      </c>
      <c r="C855" s="2">
        <v>0.99770703794748905</v>
      </c>
      <c r="D855" s="2">
        <v>0.94103279832519204</v>
      </c>
      <c r="E855" s="2">
        <v>0.94645726429274879</v>
      </c>
      <c r="F855" s="2" t="s">
        <v>70</v>
      </c>
      <c r="G855" s="2">
        <v>0.97055574235073716</v>
      </c>
      <c r="H855" s="2">
        <v>0.90131259115216322</v>
      </c>
      <c r="I855" s="2">
        <v>0.99690546185981743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268</v>
      </c>
      <c r="B856" t="s">
        <v>27</v>
      </c>
      <c r="C856" s="2">
        <v>0.99145727020218322</v>
      </c>
      <c r="D856" s="2">
        <v>0.97773790780271685</v>
      </c>
      <c r="E856" s="2">
        <v>0.87730447807158751</v>
      </c>
      <c r="F856" s="2">
        <v>0.32904009720534627</v>
      </c>
      <c r="G856" s="2" t="s">
        <v>70</v>
      </c>
      <c r="H856" s="2">
        <v>0.83818870737312878</v>
      </c>
      <c r="I856" s="2">
        <v>0.99595141700404843</v>
      </c>
      <c r="J856" s="2">
        <v>0.9757955995176596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268</v>
      </c>
      <c r="B857" t="s">
        <v>29</v>
      </c>
      <c r="C857" s="2">
        <v>0.99794189504992559</v>
      </c>
      <c r="D857" s="2">
        <v>0.97798498730941619</v>
      </c>
      <c r="E857" s="2">
        <v>0.93999002363963635</v>
      </c>
      <c r="F857" s="2">
        <v>0.80004859086491742</v>
      </c>
      <c r="G857" s="2" t="s">
        <v>70</v>
      </c>
      <c r="H857" s="2">
        <v>0.92464719054314437</v>
      </c>
      <c r="I857" s="2">
        <v>0.99600123039064903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268</v>
      </c>
      <c r="B858" t="s">
        <v>33</v>
      </c>
      <c r="C858" s="2">
        <v>0.99846215600515043</v>
      </c>
      <c r="D858" s="2">
        <v>0.98880534670008358</v>
      </c>
      <c r="E858" s="2">
        <v>0.93785634883637536</v>
      </c>
      <c r="F858" s="2" t="s">
        <v>70</v>
      </c>
      <c r="G858" s="2" t="s">
        <v>70</v>
      </c>
      <c r="H858" s="2">
        <v>0.89923138986793494</v>
      </c>
      <c r="I858" s="2">
        <v>0.99607178618193037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268</v>
      </c>
      <c r="B859" t="s">
        <v>35</v>
      </c>
      <c r="C859" s="2">
        <v>0.99252172174068642</v>
      </c>
      <c r="D859" s="2">
        <v>0.97717524509803921</v>
      </c>
      <c r="E859" s="2">
        <v>0.95623697529026497</v>
      </c>
      <c r="F859" s="2" t="s">
        <v>70</v>
      </c>
      <c r="G859" s="2" t="s">
        <v>70</v>
      </c>
      <c r="H859" s="2">
        <v>0.8772231524641354</v>
      </c>
      <c r="I859" s="2">
        <v>0.99684840844626521</v>
      </c>
      <c r="J859" s="2">
        <v>0.85802621815483548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282</v>
      </c>
      <c r="B860" t="s">
        <v>6</v>
      </c>
      <c r="C860" s="2">
        <v>0.99659413434247879</v>
      </c>
      <c r="D860" s="2">
        <v>0.93569483234166562</v>
      </c>
      <c r="E860" s="2">
        <v>0.97291533375986361</v>
      </c>
      <c r="F860" s="2" t="s">
        <v>70</v>
      </c>
      <c r="G860" s="2" t="s">
        <v>70</v>
      </c>
      <c r="H860" s="2">
        <v>0.9227740100634434</v>
      </c>
      <c r="I860" s="2">
        <v>0.99412401422607077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282</v>
      </c>
      <c r="B861" t="s">
        <v>7</v>
      </c>
      <c r="C861" s="2">
        <v>0.99553552917110122</v>
      </c>
      <c r="D861" s="2">
        <v>0.94679133886893418</v>
      </c>
      <c r="E861" s="2">
        <v>0.89408583150228182</v>
      </c>
      <c r="F861" s="2">
        <v>0</v>
      </c>
      <c r="G861" s="2" t="s">
        <v>70</v>
      </c>
      <c r="H861" s="2">
        <v>0.87236695321215307</v>
      </c>
      <c r="I861" s="2">
        <v>0.99258811072455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282</v>
      </c>
      <c r="B862" t="s">
        <v>8</v>
      </c>
      <c r="C862" s="2">
        <v>0.96686889236022799</v>
      </c>
      <c r="D862" s="2">
        <v>0.96023618154337298</v>
      </c>
      <c r="E862" s="2">
        <v>0.86126488208083718</v>
      </c>
      <c r="F862" s="2">
        <v>0.73729442732119954</v>
      </c>
      <c r="G862" s="2">
        <v>0.70267541645633513</v>
      </c>
      <c r="H862" s="2">
        <v>0.9136456211812628</v>
      </c>
      <c r="I862" s="2">
        <v>0.99579439252336444</v>
      </c>
      <c r="J862" s="2">
        <v>0.66908850726552183</v>
      </c>
      <c r="K862" s="2">
        <v>0</v>
      </c>
      <c r="L862" s="2" t="s">
        <v>70</v>
      </c>
      <c r="M862" s="2" t="s">
        <v>70</v>
      </c>
      <c r="N862" s="2">
        <v>0</v>
      </c>
    </row>
    <row r="863" spans="1:14" x14ac:dyDescent="0.3">
      <c r="A863" t="s">
        <v>282</v>
      </c>
      <c r="B863" t="s">
        <v>12</v>
      </c>
      <c r="C863" s="2">
        <v>0.96614627049409663</v>
      </c>
      <c r="D863" s="2">
        <v>0.91962174940898345</v>
      </c>
      <c r="E863" s="2">
        <v>0.92978067790465835</v>
      </c>
      <c r="F863" s="2">
        <v>0.94002685891998883</v>
      </c>
      <c r="G863" s="2" t="s">
        <v>70</v>
      </c>
      <c r="H863" s="2">
        <v>0.91314984709480118</v>
      </c>
      <c r="I863" s="2">
        <v>0.99227651602049405</v>
      </c>
      <c r="J863" s="2" t="s">
        <v>70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282</v>
      </c>
      <c r="B864" t="s">
        <v>321</v>
      </c>
      <c r="C864" s="2">
        <v>0.9797690713510312</v>
      </c>
      <c r="D864" s="2">
        <v>0.90826809069104397</v>
      </c>
      <c r="E864" s="2">
        <v>0.94404298684454324</v>
      </c>
      <c r="F864" s="2">
        <v>0.9369521525443768</v>
      </c>
      <c r="G864" s="2" t="s">
        <v>70</v>
      </c>
      <c r="H864" s="2">
        <v>0.90064699104848001</v>
      </c>
      <c r="I864" s="2">
        <v>0.9947635915601416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282</v>
      </c>
      <c r="B865" t="s">
        <v>13</v>
      </c>
      <c r="C865" s="2">
        <v>0.98338750451426504</v>
      </c>
      <c r="D865" s="2">
        <v>0.96350039066860138</v>
      </c>
      <c r="E865" s="2">
        <v>0.9555453360925884</v>
      </c>
      <c r="F865" s="2">
        <v>0.89616881432154283</v>
      </c>
      <c r="G865" s="2" t="s">
        <v>70</v>
      </c>
      <c r="H865" s="2">
        <v>0.91060291060291076</v>
      </c>
      <c r="I865" s="2">
        <v>0.99597896690380439</v>
      </c>
      <c r="J865" s="2">
        <v>0.95411591390895045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282</v>
      </c>
      <c r="B866" t="s">
        <v>151</v>
      </c>
      <c r="C866" s="2">
        <v>0.99054365840184577</v>
      </c>
      <c r="D866" s="2">
        <v>0.94403605956568437</v>
      </c>
      <c r="E866" s="2">
        <v>0.9285401139850944</v>
      </c>
      <c r="F866" s="2">
        <v>0.94221668108493195</v>
      </c>
      <c r="G866" s="2" t="s">
        <v>70</v>
      </c>
      <c r="H866" s="2">
        <v>0.93090249798549562</v>
      </c>
      <c r="I866" s="2">
        <v>0.99566563467492264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282</v>
      </c>
      <c r="B867" t="s">
        <v>304</v>
      </c>
      <c r="C867" s="2">
        <v>0.9947609789400258</v>
      </c>
      <c r="D867" s="2">
        <v>0.96258340734667835</v>
      </c>
      <c r="E867" s="2">
        <v>0.92590882862088864</v>
      </c>
      <c r="F867" s="2">
        <v>0.9473904841752252</v>
      </c>
      <c r="G867" s="2" t="s">
        <v>70</v>
      </c>
      <c r="H867" s="2">
        <v>0.95041564792176036</v>
      </c>
      <c r="I867" s="2">
        <v>0.99613003095975239</v>
      </c>
      <c r="J867" s="2" t="s">
        <v>70</v>
      </c>
      <c r="K867" s="2" t="s">
        <v>70</v>
      </c>
      <c r="L867" s="2" t="s">
        <v>70</v>
      </c>
      <c r="M867" s="2" t="s">
        <v>70</v>
      </c>
      <c r="N867" s="2">
        <v>0.95191585274229917</v>
      </c>
    </row>
    <row r="868" spans="1:14" x14ac:dyDescent="0.3">
      <c r="A868" t="s">
        <v>282</v>
      </c>
      <c r="B868" t="s">
        <v>296</v>
      </c>
      <c r="C868" s="2">
        <v>0.98854076413538683</v>
      </c>
      <c r="D868" s="2">
        <v>0.91681789988743656</v>
      </c>
      <c r="E868" s="2">
        <v>0.91163287086446121</v>
      </c>
      <c r="F868" s="2">
        <v>0.91973416976120959</v>
      </c>
      <c r="G868" s="2" t="s">
        <v>70</v>
      </c>
      <c r="H868" s="2">
        <v>0.9324449379974088</v>
      </c>
      <c r="I868" s="2">
        <v>0.99444101297096976</v>
      </c>
      <c r="J868" s="2" t="s">
        <v>70</v>
      </c>
      <c r="K868" s="2" t="s">
        <v>70</v>
      </c>
      <c r="L868" s="2" t="s">
        <v>70</v>
      </c>
      <c r="M868" s="2" t="s">
        <v>70</v>
      </c>
      <c r="N868" s="2">
        <v>0.81800262812089353</v>
      </c>
    </row>
    <row r="869" spans="1:14" x14ac:dyDescent="0.3">
      <c r="A869" t="s">
        <v>282</v>
      </c>
      <c r="B869" t="s">
        <v>317</v>
      </c>
      <c r="C869" s="2">
        <v>0.96682304323530555</v>
      </c>
      <c r="D869" s="2">
        <v>0.93558772210071039</v>
      </c>
      <c r="E869" s="2">
        <v>0.92560553633218001</v>
      </c>
      <c r="F869" s="2">
        <v>0.91979299931998659</v>
      </c>
      <c r="G869" s="2" t="s">
        <v>70</v>
      </c>
      <c r="H869" s="2">
        <v>0.94599104241679122</v>
      </c>
      <c r="I869" s="2">
        <v>0.99645280690931515</v>
      </c>
      <c r="J869" s="2">
        <v>0</v>
      </c>
      <c r="K869" s="2" t="s">
        <v>70</v>
      </c>
      <c r="L869" s="2" t="s">
        <v>70</v>
      </c>
      <c r="M869" s="2" t="s">
        <v>70</v>
      </c>
      <c r="N869" s="2">
        <v>0.43827443781551167</v>
      </c>
    </row>
    <row r="870" spans="1:14" x14ac:dyDescent="0.3">
      <c r="A870" t="s">
        <v>282</v>
      </c>
      <c r="B870" t="s">
        <v>15</v>
      </c>
      <c r="C870" s="2">
        <v>0.99668959502051657</v>
      </c>
      <c r="D870" s="2">
        <v>0.91533609864196841</v>
      </c>
      <c r="E870" s="2">
        <v>0.86260078754922187</v>
      </c>
      <c r="F870" s="2">
        <v>0.83950281079188471</v>
      </c>
      <c r="G870" s="2" t="s">
        <v>70</v>
      </c>
      <c r="H870" s="2">
        <v>0.93361633609017058</v>
      </c>
      <c r="I870" s="2">
        <v>0.99445499430307638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282</v>
      </c>
      <c r="B871" t="s">
        <v>17</v>
      </c>
      <c r="C871" s="2">
        <v>0.99360787326913957</v>
      </c>
      <c r="D871" s="2">
        <v>0.98440288921881003</v>
      </c>
      <c r="E871" s="2">
        <v>0.93517402578430298</v>
      </c>
      <c r="F871" s="2">
        <v>0.75774749788978657</v>
      </c>
      <c r="G871" s="2">
        <v>0.89646424607578878</v>
      </c>
      <c r="H871" s="2">
        <v>0.88656004768054042</v>
      </c>
      <c r="I871" s="2">
        <v>0.99602525134440023</v>
      </c>
      <c r="J871" s="2">
        <v>0.89935175707949511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282</v>
      </c>
      <c r="B872" t="s">
        <v>21</v>
      </c>
      <c r="C872" s="2">
        <v>0.99489840640942484</v>
      </c>
      <c r="D872" s="2">
        <v>0.96206104975803441</v>
      </c>
      <c r="E872" s="2">
        <v>0.91784847323367824</v>
      </c>
      <c r="F872" s="2" t="s">
        <v>70</v>
      </c>
      <c r="G872" s="2" t="s">
        <v>70</v>
      </c>
      <c r="H872" s="2">
        <v>0.81675357443229601</v>
      </c>
      <c r="I872" s="2">
        <v>0.99508976522939996</v>
      </c>
      <c r="J872" s="2">
        <v>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282</v>
      </c>
      <c r="B873" t="s">
        <v>23</v>
      </c>
      <c r="C873" s="2">
        <v>0.99613890740272559</v>
      </c>
      <c r="D873" s="2">
        <v>0.94275165334523481</v>
      </c>
      <c r="E873" s="2">
        <v>0.92316333408222884</v>
      </c>
      <c r="F873" s="2" t="s">
        <v>70</v>
      </c>
      <c r="G873" s="2" t="s">
        <v>70</v>
      </c>
      <c r="H873" s="2">
        <v>0.82811751262486633</v>
      </c>
      <c r="I873" s="2">
        <v>0.99383342440090561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274</v>
      </c>
      <c r="B874" t="s">
        <v>6</v>
      </c>
      <c r="C874" s="2">
        <v>0.99501554557567984</v>
      </c>
      <c r="D874" s="2">
        <v>0.95645817323011761</v>
      </c>
      <c r="E874" s="2">
        <v>0.97123082146025197</v>
      </c>
      <c r="F874" s="2" t="s">
        <v>70</v>
      </c>
      <c r="G874" s="2" t="s">
        <v>70</v>
      </c>
      <c r="H874" s="2">
        <v>0.93087526766595285</v>
      </c>
      <c r="I874" s="2">
        <v>0.99447683338447379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274</v>
      </c>
      <c r="B875" t="s">
        <v>7</v>
      </c>
      <c r="C875" s="2">
        <v>0.99657156639790501</v>
      </c>
      <c r="D875" s="2">
        <v>0.91617473435655239</v>
      </c>
      <c r="E875" s="2">
        <v>0.93584897066860995</v>
      </c>
      <c r="F875" s="2" t="s">
        <v>70</v>
      </c>
      <c r="G875" s="2">
        <v>0.13026655202063628</v>
      </c>
      <c r="H875" s="2">
        <v>0.92601295203163503</v>
      </c>
      <c r="I875" s="2">
        <v>0.9951389943794624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274</v>
      </c>
      <c r="B876" t="s">
        <v>8</v>
      </c>
      <c r="C876" s="2">
        <v>0.99363283049626117</v>
      </c>
      <c r="D876" s="2">
        <v>0.98138147505507578</v>
      </c>
      <c r="E876" s="2">
        <v>0.97720696384453443</v>
      </c>
      <c r="F876" s="2">
        <v>0</v>
      </c>
      <c r="G876" s="2" t="s">
        <v>70</v>
      </c>
      <c r="H876" s="2">
        <v>0.88887020847343645</v>
      </c>
      <c r="I876" s="2">
        <v>0.99292488333584239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274</v>
      </c>
      <c r="B877" t="s">
        <v>12</v>
      </c>
      <c r="C877" s="2">
        <v>0.98985825634235158</v>
      </c>
      <c r="D877" s="2">
        <v>0.97339681753013441</v>
      </c>
      <c r="E877" s="2">
        <v>0.96954303748216675</v>
      </c>
      <c r="F877" s="2" t="s">
        <v>70</v>
      </c>
      <c r="G877" s="2">
        <v>0</v>
      </c>
      <c r="H877" s="2">
        <v>0.89439570709354554</v>
      </c>
      <c r="I877" s="2">
        <v>0.99335374505264717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274</v>
      </c>
      <c r="B878" t="s">
        <v>13</v>
      </c>
      <c r="C878" s="2">
        <v>0.99454624225897703</v>
      </c>
      <c r="D878" s="2">
        <v>0.97872589814217903</v>
      </c>
      <c r="E878" s="2">
        <v>0.961781595779448</v>
      </c>
      <c r="F878" s="2" t="s">
        <v>70</v>
      </c>
      <c r="G878" s="2">
        <v>0.33435717419921018</v>
      </c>
      <c r="H878" s="2">
        <v>0.89051156508526086</v>
      </c>
      <c r="I878" s="2">
        <v>0.99276741530262658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274</v>
      </c>
      <c r="B879" t="s">
        <v>15</v>
      </c>
      <c r="C879" s="2">
        <v>0.97877056018328279</v>
      </c>
      <c r="D879" s="2">
        <v>0.97557632836660102</v>
      </c>
      <c r="E879" s="2">
        <v>0.94436695899470002</v>
      </c>
      <c r="F879" s="2" t="s">
        <v>70</v>
      </c>
      <c r="G879" s="2" t="s">
        <v>70</v>
      </c>
      <c r="H879" s="2">
        <v>0.59397736459175421</v>
      </c>
      <c r="I879" s="2">
        <v>0.99388725379216658</v>
      </c>
      <c r="J879" s="2">
        <v>0.95141414995911244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274</v>
      </c>
      <c r="B880" t="s">
        <v>17</v>
      </c>
      <c r="C880" s="2">
        <v>0.99662751876895961</v>
      </c>
      <c r="D880" s="2">
        <v>0.95916416508745761</v>
      </c>
      <c r="E880" s="2">
        <v>0.9138118074072572</v>
      </c>
      <c r="F880" s="2">
        <v>0.73299455090920218</v>
      </c>
      <c r="G880" s="2">
        <v>0.6724993690586355</v>
      </c>
      <c r="H880" s="2">
        <v>0.62353175393191318</v>
      </c>
      <c r="I880" s="2">
        <v>0.99254706108336521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274</v>
      </c>
      <c r="B881" t="s">
        <v>21</v>
      </c>
      <c r="C881" s="2">
        <v>0.93274344862230485</v>
      </c>
      <c r="D881" s="2">
        <v>0.95942074752441764</v>
      </c>
      <c r="E881" s="2">
        <v>0.93929599291565202</v>
      </c>
      <c r="F881" s="2" t="s">
        <v>70</v>
      </c>
      <c r="G881" s="2">
        <v>0.90831467694069878</v>
      </c>
      <c r="H881" s="2">
        <v>0.73306262021799529</v>
      </c>
      <c r="I881" s="2">
        <v>0.99398890258939576</v>
      </c>
      <c r="J881" s="2">
        <v>0.74659035761500747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274</v>
      </c>
      <c r="B882" t="s">
        <v>23</v>
      </c>
      <c r="C882" s="2">
        <v>0.99404798968562402</v>
      </c>
      <c r="D882" s="2">
        <v>0.95826090278706377</v>
      </c>
      <c r="E882" s="2">
        <v>0.91492705121208739</v>
      </c>
      <c r="F882" s="2" t="s">
        <v>70</v>
      </c>
      <c r="G882" s="2" t="s">
        <v>70</v>
      </c>
      <c r="H882" s="2">
        <v>0.60778352082699905</v>
      </c>
      <c r="I882" s="2">
        <v>0.99304911955514363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274</v>
      </c>
      <c r="B883" t="s">
        <v>25</v>
      </c>
      <c r="C883" s="2">
        <v>0.99226552263594481</v>
      </c>
      <c r="D883" s="2">
        <v>0.96679936461867322</v>
      </c>
      <c r="E883" s="2">
        <v>0.90092619637624483</v>
      </c>
      <c r="F883" s="2">
        <v>0</v>
      </c>
      <c r="G883" s="2">
        <v>0</v>
      </c>
      <c r="H883" s="2">
        <v>0.87209668943772989</v>
      </c>
      <c r="I883" s="2">
        <v>0.99378881987577639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274</v>
      </c>
      <c r="B884" t="s">
        <v>27</v>
      </c>
      <c r="C884" s="2">
        <v>0.98924929233394077</v>
      </c>
      <c r="D884" s="2">
        <v>0.94182814243684676</v>
      </c>
      <c r="E884" s="2">
        <v>0.88255127061970573</v>
      </c>
      <c r="F884" s="2">
        <v>0</v>
      </c>
      <c r="G884" s="2" t="s">
        <v>70</v>
      </c>
      <c r="H884" s="2">
        <v>0.71937639198218262</v>
      </c>
      <c r="I884" s="2">
        <v>0.99415559772296003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274</v>
      </c>
      <c r="B885" t="s">
        <v>29</v>
      </c>
      <c r="C885" s="2">
        <v>0.98189711827614357</v>
      </c>
      <c r="D885" s="2">
        <v>0.93286446093763198</v>
      </c>
      <c r="E885" s="2">
        <v>0.94273160560023839</v>
      </c>
      <c r="F885" s="2" t="s">
        <v>70</v>
      </c>
      <c r="G885" s="2" t="s">
        <v>70</v>
      </c>
      <c r="H885" s="2">
        <v>0.787646726508066</v>
      </c>
      <c r="I885" s="2">
        <v>0.99099515123528037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289</v>
      </c>
      <c r="B886" t="s">
        <v>6</v>
      </c>
      <c r="C886" s="2">
        <v>0.97520089009766364</v>
      </c>
      <c r="D886" s="2">
        <v>0.94186083173061763</v>
      </c>
      <c r="E886" s="2">
        <v>0.91890418427150078</v>
      </c>
      <c r="F886" s="2" t="s">
        <v>70</v>
      </c>
      <c r="G886" s="2" t="s">
        <v>70</v>
      </c>
      <c r="H886" s="2">
        <v>0.93645600137764762</v>
      </c>
      <c r="I886" s="2">
        <v>0.986496624156039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289</v>
      </c>
      <c r="B887" t="s">
        <v>7</v>
      </c>
      <c r="C887" s="2">
        <v>0.96835946641703718</v>
      </c>
      <c r="D887" s="2">
        <v>0.90866224607935997</v>
      </c>
      <c r="E887" s="2">
        <v>0.89800225098480591</v>
      </c>
      <c r="F887" s="2" t="s">
        <v>70</v>
      </c>
      <c r="G887" s="2" t="s">
        <v>70</v>
      </c>
      <c r="H887" s="2">
        <v>0.94338347135372658</v>
      </c>
      <c r="I887" s="2">
        <v>0.98566924620235019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289</v>
      </c>
      <c r="B888" t="s">
        <v>8</v>
      </c>
      <c r="C888" s="2">
        <v>0.98310489682028634</v>
      </c>
      <c r="D888" s="2">
        <v>0.91045808124459804</v>
      </c>
      <c r="E888" s="2">
        <v>0.93872020693477864</v>
      </c>
      <c r="F888" s="2" t="s">
        <v>70</v>
      </c>
      <c r="G888" s="2" t="s">
        <v>70</v>
      </c>
      <c r="H888" s="2">
        <v>0.95840473594017761</v>
      </c>
      <c r="I888" s="2">
        <v>0.98838970217062083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289</v>
      </c>
      <c r="B889" t="s">
        <v>12</v>
      </c>
      <c r="C889" s="2">
        <v>0.98580220914908356</v>
      </c>
      <c r="D889" s="2">
        <v>0.86122566414117196</v>
      </c>
      <c r="E889" s="2">
        <v>0.9318740227831136</v>
      </c>
      <c r="F889" s="2" t="s">
        <v>70</v>
      </c>
      <c r="G889" s="2" t="s">
        <v>70</v>
      </c>
      <c r="H889" s="2">
        <v>0.94491129785247441</v>
      </c>
      <c r="I889" s="2">
        <v>0.9887707295307504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289</v>
      </c>
      <c r="B890" t="s">
        <v>13</v>
      </c>
      <c r="C890" s="2">
        <v>0.98507037031755762</v>
      </c>
      <c r="D890" s="2">
        <v>0.94777300474790882</v>
      </c>
      <c r="E890" s="2">
        <v>0.9592262063805912</v>
      </c>
      <c r="F890" s="2" t="s">
        <v>70</v>
      </c>
      <c r="G890" s="2" t="s">
        <v>70</v>
      </c>
      <c r="H890" s="2">
        <v>0.94557733050847459</v>
      </c>
      <c r="I890" s="2">
        <v>0.98787178746751358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289</v>
      </c>
      <c r="B891" t="s">
        <v>15</v>
      </c>
      <c r="C891" s="2">
        <v>0.98665980354308758</v>
      </c>
      <c r="D891" s="2">
        <v>0.94863041316093644</v>
      </c>
      <c r="E891" s="2">
        <v>0.94332390252806442</v>
      </c>
      <c r="F891" s="2" t="s">
        <v>70</v>
      </c>
      <c r="G891" s="2" t="s">
        <v>70</v>
      </c>
      <c r="H891" s="2">
        <v>0.94833200221170977</v>
      </c>
      <c r="I891" s="2">
        <v>0.98908813429988562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289</v>
      </c>
      <c r="B892" t="s">
        <v>332</v>
      </c>
      <c r="C892" s="2">
        <v>0.98806582198622561</v>
      </c>
      <c r="D892" s="2">
        <v>0.95546558704453444</v>
      </c>
      <c r="E892" s="2">
        <v>0.91085791896174439</v>
      </c>
      <c r="F892" s="2">
        <v>0</v>
      </c>
      <c r="G892" s="2" t="s">
        <v>70</v>
      </c>
      <c r="H892" s="2">
        <v>0.89273459644935105</v>
      </c>
      <c r="I892" s="2">
        <v>0.99421876204424575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289</v>
      </c>
      <c r="B893" t="s">
        <v>17</v>
      </c>
      <c r="C893" s="2">
        <v>0.9888416649800984</v>
      </c>
      <c r="D893" s="2">
        <v>0.96192415687000521</v>
      </c>
      <c r="E893" s="2">
        <v>0.96425914047466321</v>
      </c>
      <c r="F893" s="2" t="s">
        <v>70</v>
      </c>
      <c r="G893" s="2" t="s">
        <v>70</v>
      </c>
      <c r="H893" s="2">
        <v>0.93020589499832795</v>
      </c>
      <c r="I893" s="2">
        <v>0.99063986496854384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289</v>
      </c>
      <c r="B894" t="s">
        <v>21</v>
      </c>
      <c r="C894" s="2">
        <v>0.99002252478887842</v>
      </c>
      <c r="D894" s="2">
        <v>0.93833238828882404</v>
      </c>
      <c r="E894" s="2">
        <v>0.93882625994694957</v>
      </c>
      <c r="F894" s="2" t="s">
        <v>70</v>
      </c>
      <c r="G894" s="2" t="s">
        <v>70</v>
      </c>
      <c r="H894" s="2">
        <v>0.87363975962319307</v>
      </c>
      <c r="I894" s="2">
        <v>0.99226587028103219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289</v>
      </c>
      <c r="B895" t="s">
        <v>23</v>
      </c>
      <c r="C895" s="2">
        <v>0.99437246863780882</v>
      </c>
      <c r="D895" s="2">
        <v>0.94271647649778778</v>
      </c>
      <c r="E895" s="2">
        <v>0.96693082868603841</v>
      </c>
      <c r="F895" s="2" t="s">
        <v>70</v>
      </c>
      <c r="G895" s="2" t="s">
        <v>70</v>
      </c>
      <c r="H895" s="2">
        <v>0.87223168654173766</v>
      </c>
      <c r="I895" s="2">
        <v>0.99694620624853181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289</v>
      </c>
      <c r="B896" t="s">
        <v>25</v>
      </c>
      <c r="C896" s="2">
        <v>0.99076070953930884</v>
      </c>
      <c r="D896" s="2">
        <v>0.94944106554313479</v>
      </c>
      <c r="E896" s="2">
        <v>0.95533385966171436</v>
      </c>
      <c r="F896" s="2" t="s">
        <v>70</v>
      </c>
      <c r="G896" s="2" t="s">
        <v>70</v>
      </c>
      <c r="H896" s="2">
        <v>0.82096505823627286</v>
      </c>
      <c r="I896" s="2">
        <v>0.99636803874091995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289</v>
      </c>
      <c r="B897" t="s">
        <v>27</v>
      </c>
      <c r="C897" s="2">
        <v>0.99178709626470818</v>
      </c>
      <c r="D897" s="2">
        <v>0.98934477604744242</v>
      </c>
      <c r="E897" s="2">
        <v>0.946186242395882</v>
      </c>
      <c r="F897" s="2" t="s">
        <v>70</v>
      </c>
      <c r="G897" s="2" t="s">
        <v>70</v>
      </c>
      <c r="H897" s="2">
        <v>0.86284123237092181</v>
      </c>
      <c r="I897" s="2">
        <v>0.99252727544462716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289</v>
      </c>
      <c r="B898" t="s">
        <v>29</v>
      </c>
      <c r="C898" s="2">
        <v>0.99249770242136659</v>
      </c>
      <c r="D898" s="2">
        <v>0.9422598791582748</v>
      </c>
      <c r="E898" s="2">
        <v>0.97271025256345078</v>
      </c>
      <c r="F898" s="2" t="s">
        <v>70</v>
      </c>
      <c r="G898" s="2" t="s">
        <v>70</v>
      </c>
      <c r="H898" s="2">
        <v>0.85027451223673189</v>
      </c>
      <c r="I898" s="2">
        <v>0.99452202762132558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289</v>
      </c>
      <c r="B899" t="s">
        <v>33</v>
      </c>
      <c r="C899" s="2">
        <v>0.99455947867536876</v>
      </c>
      <c r="D899" s="2">
        <v>0.95242168288249762</v>
      </c>
      <c r="E899" s="2">
        <v>0.97629703636493403</v>
      </c>
      <c r="F899" s="2" t="s">
        <v>70</v>
      </c>
      <c r="G899" s="2" t="s">
        <v>70</v>
      </c>
      <c r="H899" s="2">
        <v>0.89513677811550152</v>
      </c>
      <c r="I899" s="2">
        <v>0.99413445630921959</v>
      </c>
      <c r="J899" s="2">
        <v>7.2916666666666671E-2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289</v>
      </c>
      <c r="B900" t="s">
        <v>35</v>
      </c>
      <c r="C900" s="2">
        <v>0.99309938071365378</v>
      </c>
      <c r="D900" s="2">
        <v>0.96725124143566521</v>
      </c>
      <c r="E900" s="2">
        <v>0.88481098189836049</v>
      </c>
      <c r="F900" s="2" t="s">
        <v>70</v>
      </c>
      <c r="G900" s="2" t="s">
        <v>70</v>
      </c>
      <c r="H900" s="2">
        <v>0.76753800579445941</v>
      </c>
      <c r="I900" s="2">
        <v>0.99490976399814901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284</v>
      </c>
      <c r="B901" t="s">
        <v>6</v>
      </c>
      <c r="C901" s="2">
        <v>0.9895420037189252</v>
      </c>
      <c r="D901" s="2">
        <v>0.95875119909304962</v>
      </c>
      <c r="E901" s="2">
        <v>0.94383735705209659</v>
      </c>
      <c r="F901" s="2" t="s">
        <v>70</v>
      </c>
      <c r="G901" s="2" t="s">
        <v>70</v>
      </c>
      <c r="H901" s="2">
        <v>0.95535502255996196</v>
      </c>
      <c r="I901" s="2">
        <v>0.99197359537919139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284</v>
      </c>
      <c r="B902" t="s">
        <v>7</v>
      </c>
      <c r="C902" s="2">
        <v>0.98093165812685723</v>
      </c>
      <c r="D902" s="2">
        <v>0.9783045457830456</v>
      </c>
      <c r="E902" s="2">
        <v>0.93016448728961842</v>
      </c>
      <c r="F902" s="2" t="s">
        <v>70</v>
      </c>
      <c r="G902" s="2" t="s">
        <v>70</v>
      </c>
      <c r="H902" s="2">
        <v>0.93506214020552003</v>
      </c>
      <c r="I902" s="2">
        <v>0.988647619047619</v>
      </c>
      <c r="J902" s="2">
        <v>0.91797556719022677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284</v>
      </c>
      <c r="B903" t="s">
        <v>8</v>
      </c>
      <c r="C903" s="2">
        <v>0.99093252889489103</v>
      </c>
      <c r="D903" s="2">
        <v>0.97790225186576241</v>
      </c>
      <c r="E903" s="2">
        <v>0.96079353660561118</v>
      </c>
      <c r="F903" s="2">
        <v>0</v>
      </c>
      <c r="G903" s="2" t="s">
        <v>70</v>
      </c>
      <c r="H903" s="2">
        <v>0.92235019372644755</v>
      </c>
      <c r="I903" s="2">
        <v>0.98507231804470563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284</v>
      </c>
      <c r="B904" t="s">
        <v>12</v>
      </c>
      <c r="C904" s="2">
        <v>0.98331523348800476</v>
      </c>
      <c r="D904" s="2">
        <v>0.94403886303781237</v>
      </c>
      <c r="E904" s="2">
        <v>0.93178427997705104</v>
      </c>
      <c r="F904" s="2">
        <v>0.57996357012750455</v>
      </c>
      <c r="G904" s="2">
        <v>0.98712852545901963</v>
      </c>
      <c r="H904" s="2">
        <v>0.79952246951479489</v>
      </c>
      <c r="I904" s="2">
        <v>0.98905807636391463</v>
      </c>
      <c r="J904" s="2">
        <v>0.88721804511278191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284</v>
      </c>
      <c r="B905" t="s">
        <v>13</v>
      </c>
      <c r="C905" s="2">
        <v>0.97991382167716279</v>
      </c>
      <c r="D905" s="2">
        <v>0.9319178099905604</v>
      </c>
      <c r="E905" s="2">
        <v>0.7192982456140351</v>
      </c>
      <c r="F905" s="2">
        <v>0.78166436539768125</v>
      </c>
      <c r="G905" s="2">
        <v>0.85405010056683128</v>
      </c>
      <c r="H905" s="2" t="s">
        <v>70</v>
      </c>
      <c r="I905" s="2">
        <v>0.98809986777630865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284</v>
      </c>
      <c r="B906" t="s">
        <v>109</v>
      </c>
      <c r="C906" s="2">
        <v>0.98964754227912122</v>
      </c>
      <c r="D906" s="2">
        <v>0.88796081586295017</v>
      </c>
      <c r="E906" s="2">
        <v>0.92073564509335959</v>
      </c>
      <c r="F906" s="2">
        <v>0.79635250473447994</v>
      </c>
      <c r="G906" s="2" t="s">
        <v>70</v>
      </c>
      <c r="H906" s="2">
        <v>0.76402493321460374</v>
      </c>
      <c r="I906" s="2">
        <v>0.98826714801444038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284</v>
      </c>
      <c r="B907" t="s">
        <v>298</v>
      </c>
      <c r="C907" s="2">
        <v>0.98860901652494781</v>
      </c>
      <c r="D907" s="2">
        <v>0.95093253223181884</v>
      </c>
      <c r="E907" s="2">
        <v>0.94468934006885685</v>
      </c>
      <c r="F907" s="2">
        <v>0.89418295824430383</v>
      </c>
      <c r="G907" s="2">
        <v>0.94743631086746216</v>
      </c>
      <c r="H907" s="2">
        <v>0.91292085316411065</v>
      </c>
      <c r="I907" s="2">
        <v>0.98657769014938956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284</v>
      </c>
      <c r="B908" t="s">
        <v>15</v>
      </c>
      <c r="C908" s="2">
        <v>0.98976750210478603</v>
      </c>
      <c r="D908" s="2">
        <v>0.92183386038477078</v>
      </c>
      <c r="E908" s="2">
        <v>0.88146662176211321</v>
      </c>
      <c r="F908" s="2">
        <v>0.73759849073354788</v>
      </c>
      <c r="G908" s="2">
        <v>0.87331249584358583</v>
      </c>
      <c r="H908" s="2">
        <v>0.79489754921655287</v>
      </c>
      <c r="I908" s="2">
        <v>0.99412706887346503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284</v>
      </c>
      <c r="B909" t="s">
        <v>17</v>
      </c>
      <c r="C909" s="2">
        <v>0.95531658050663937</v>
      </c>
      <c r="D909" s="2">
        <v>0.98419385492556222</v>
      </c>
      <c r="E909" s="2">
        <v>0.96888155789162722</v>
      </c>
      <c r="F909" s="2" t="s">
        <v>70</v>
      </c>
      <c r="G909" s="2" t="s">
        <v>70</v>
      </c>
      <c r="H909" s="2">
        <v>0.89317813466922058</v>
      </c>
      <c r="I909" s="2">
        <v>0.99310133374214316</v>
      </c>
      <c r="J909" s="2">
        <v>0.87605694102536658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280</v>
      </c>
      <c r="B910" t="s">
        <v>6</v>
      </c>
      <c r="C910" s="2">
        <v>0.99419231644454997</v>
      </c>
      <c r="D910" s="2">
        <v>0.98001819836214743</v>
      </c>
      <c r="E910" s="2">
        <v>0.96663495515085618</v>
      </c>
      <c r="F910" s="2" t="s">
        <v>70</v>
      </c>
      <c r="G910" s="2" t="s">
        <v>70</v>
      </c>
      <c r="H910" s="2">
        <v>0.9569554465820026</v>
      </c>
      <c r="I910" s="2">
        <v>0.99168853893263342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280</v>
      </c>
      <c r="B911" t="s">
        <v>7</v>
      </c>
      <c r="C911" s="2">
        <v>0.9766602285239806</v>
      </c>
      <c r="D911" s="2">
        <v>0.9467084639498432</v>
      </c>
      <c r="E911" s="2">
        <v>0.91215388751157445</v>
      </c>
      <c r="F911" s="2" t="s">
        <v>70</v>
      </c>
      <c r="G911" s="2" t="s">
        <v>70</v>
      </c>
      <c r="H911" s="2">
        <v>0.94939536316721862</v>
      </c>
      <c r="I911" s="2">
        <v>0.99107603805590383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280</v>
      </c>
      <c r="B912" t="s">
        <v>8</v>
      </c>
      <c r="C912" s="2">
        <v>0.98858478392304439</v>
      </c>
      <c r="D912" s="2">
        <v>0.97564041519855238</v>
      </c>
      <c r="E912" s="2">
        <v>0.93619053684009423</v>
      </c>
      <c r="F912" s="2" t="s">
        <v>70</v>
      </c>
      <c r="G912" s="2" t="s">
        <v>70</v>
      </c>
      <c r="H912" s="2">
        <v>0.90956557209871503</v>
      </c>
      <c r="I912" s="2">
        <v>0.99053905390539043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280</v>
      </c>
      <c r="B913" t="s">
        <v>12</v>
      </c>
      <c r="C913" s="2">
        <v>0.95971583111326397</v>
      </c>
      <c r="D913" s="2">
        <v>0.95931642601307399</v>
      </c>
      <c r="E913" s="2">
        <v>0.92062709068767234</v>
      </c>
      <c r="F913" s="2" t="s">
        <v>70</v>
      </c>
      <c r="G913" s="2" t="s">
        <v>70</v>
      </c>
      <c r="H913" s="2">
        <v>0.44674597620713785</v>
      </c>
      <c r="I913" s="2">
        <v>0.98951153730896002</v>
      </c>
      <c r="J913" s="2">
        <v>0.93793863464996241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280</v>
      </c>
      <c r="B914" t="s">
        <v>13</v>
      </c>
      <c r="C914" s="2">
        <v>0.99328454348600725</v>
      </c>
      <c r="D914" s="2">
        <v>0.94676455631833201</v>
      </c>
      <c r="E914" s="2">
        <v>0.92263707838398956</v>
      </c>
      <c r="F914" s="2">
        <v>0.79483453513557978</v>
      </c>
      <c r="G914" s="2" t="s">
        <v>70</v>
      </c>
      <c r="H914" s="2">
        <v>0.33012926748425586</v>
      </c>
      <c r="I914" s="2">
        <v>0.99388909845341378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280</v>
      </c>
      <c r="B915" t="s">
        <v>15</v>
      </c>
      <c r="C915" s="2">
        <v>0.99180867236958559</v>
      </c>
      <c r="D915" s="2">
        <v>0.96577214560814995</v>
      </c>
      <c r="E915" s="2">
        <v>0.97509080728755404</v>
      </c>
      <c r="F915" s="2" t="s">
        <v>70</v>
      </c>
      <c r="G915" s="2" t="s">
        <v>70</v>
      </c>
      <c r="H915" s="2">
        <v>0.81157796451914099</v>
      </c>
      <c r="I915" s="2">
        <v>0.99225875680233</v>
      </c>
      <c r="J915" s="2">
        <v>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280</v>
      </c>
      <c r="B916" t="s">
        <v>329</v>
      </c>
      <c r="C916" s="2">
        <v>0.98281092012133464</v>
      </c>
      <c r="D916" s="2">
        <v>0.94973688406952639</v>
      </c>
      <c r="E916" s="2">
        <v>0.96701528559935634</v>
      </c>
      <c r="F916" s="2">
        <v>0.94625392223425142</v>
      </c>
      <c r="G916" s="2" t="s">
        <v>70</v>
      </c>
      <c r="H916" s="2">
        <v>0.84963943601334624</v>
      </c>
      <c r="I916" s="2">
        <v>0.9865067466266868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280</v>
      </c>
      <c r="B917" t="s">
        <v>17</v>
      </c>
      <c r="C917" s="2">
        <v>0.98296851166360621</v>
      </c>
      <c r="D917" s="2">
        <v>0.97251128019846478</v>
      </c>
      <c r="E917" s="2">
        <v>0.94167417118683117</v>
      </c>
      <c r="F917" s="2" t="s">
        <v>70</v>
      </c>
      <c r="G917" s="2">
        <v>0</v>
      </c>
      <c r="H917" s="2">
        <v>0.85064901749525423</v>
      </c>
      <c r="I917" s="2">
        <v>0.98913043478260865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280</v>
      </c>
      <c r="B918" t="s">
        <v>21</v>
      </c>
      <c r="C918" s="2">
        <v>0.99317441439578058</v>
      </c>
      <c r="D918" s="2">
        <v>0.91659909478246759</v>
      </c>
      <c r="E918" s="2">
        <v>0.95093922199233882</v>
      </c>
      <c r="F918" s="2">
        <v>0.79242264480238522</v>
      </c>
      <c r="G918" s="2" t="s">
        <v>70</v>
      </c>
      <c r="H918" s="2">
        <v>0.82807278128481243</v>
      </c>
      <c r="I918" s="2">
        <v>0.98880852683669584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280</v>
      </c>
      <c r="B919" t="s">
        <v>23</v>
      </c>
      <c r="C919" s="2">
        <v>0.99316605975956518</v>
      </c>
      <c r="D919" s="2">
        <v>0.91023976120791583</v>
      </c>
      <c r="E919" s="2">
        <v>0.95500718243381899</v>
      </c>
      <c r="F919" s="2">
        <v>0.75958895925439118</v>
      </c>
      <c r="G919" s="2" t="s">
        <v>70</v>
      </c>
      <c r="H919" s="2">
        <v>0.79112554112554112</v>
      </c>
      <c r="I919" s="2">
        <v>0.99100733015944997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280</v>
      </c>
      <c r="B920" t="s">
        <v>25</v>
      </c>
      <c r="C920" s="2">
        <v>0.995812662585705</v>
      </c>
      <c r="D920" s="2">
        <v>0.93271316689340722</v>
      </c>
      <c r="E920" s="2">
        <v>0.96262675463844483</v>
      </c>
      <c r="F920" s="2">
        <v>0</v>
      </c>
      <c r="G920" s="2" t="s">
        <v>70</v>
      </c>
      <c r="H920" s="2">
        <v>0.89913199640826102</v>
      </c>
      <c r="I920" s="2">
        <v>0.98915368163764117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280</v>
      </c>
      <c r="B921" t="s">
        <v>27</v>
      </c>
      <c r="C921" s="2">
        <v>0.99572068172261119</v>
      </c>
      <c r="D921" s="2">
        <v>0.94098023623421723</v>
      </c>
      <c r="E921" s="2">
        <v>0.82440453828236526</v>
      </c>
      <c r="F921" s="2" t="s">
        <v>70</v>
      </c>
      <c r="G921" s="2" t="s">
        <v>70</v>
      </c>
      <c r="H921" s="2">
        <v>0.89775753599135433</v>
      </c>
      <c r="I921" s="2">
        <v>0.98881023064626639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280</v>
      </c>
      <c r="B922" t="s">
        <v>33</v>
      </c>
      <c r="C922" s="2">
        <v>0.99717302703268662</v>
      </c>
      <c r="D922" s="2">
        <v>0.95724923739458101</v>
      </c>
      <c r="E922" s="2">
        <v>0.93753881353162283</v>
      </c>
      <c r="F922" s="2">
        <v>0.8421370359191066</v>
      </c>
      <c r="G922" s="2" t="s">
        <v>70</v>
      </c>
      <c r="H922" s="2">
        <v>0.92001864677677159</v>
      </c>
      <c r="I922" s="2">
        <v>0.9903282309039676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280</v>
      </c>
      <c r="B923" t="s">
        <v>35</v>
      </c>
      <c r="C923" s="2">
        <v>0.99611818839198019</v>
      </c>
      <c r="D923" s="2">
        <v>0.9236927960497312</v>
      </c>
      <c r="E923" s="2">
        <v>0.92488937846567465</v>
      </c>
      <c r="F923" s="2" t="s">
        <v>70</v>
      </c>
      <c r="G923" s="2" t="s">
        <v>70</v>
      </c>
      <c r="H923" s="2">
        <v>0.78691661434508331</v>
      </c>
      <c r="I923" s="2">
        <v>0.99145557655954641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339</v>
      </c>
      <c r="B924" t="s">
        <v>6</v>
      </c>
      <c r="C924" s="2">
        <v>0.95064377682403445</v>
      </c>
      <c r="D924" s="2">
        <v>0.96771053058575363</v>
      </c>
      <c r="E924" s="2">
        <v>0.79237016816634653</v>
      </c>
      <c r="F924" s="2" t="s">
        <v>70</v>
      </c>
      <c r="G924" s="2" t="s">
        <v>70</v>
      </c>
      <c r="H924" s="2">
        <v>0.76730942152063142</v>
      </c>
      <c r="I924" s="2">
        <v>0.98833346210306716</v>
      </c>
      <c r="J924" s="2">
        <v>0.88766676549066115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339</v>
      </c>
      <c r="B925" t="s">
        <v>7</v>
      </c>
      <c r="C925" s="2">
        <v>0.99191306367494603</v>
      </c>
      <c r="D925" s="2">
        <v>0.94553752373657585</v>
      </c>
      <c r="E925" s="2">
        <v>0.87182222222222228</v>
      </c>
      <c r="F925" s="2" t="s">
        <v>70</v>
      </c>
      <c r="G925" s="2" t="s">
        <v>70</v>
      </c>
      <c r="H925" s="2">
        <v>0.70100143061516451</v>
      </c>
      <c r="I925" s="2">
        <v>0.98742857142857143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339</v>
      </c>
      <c r="B926" t="s">
        <v>8</v>
      </c>
      <c r="C926" s="2">
        <v>0.9807998995416588</v>
      </c>
      <c r="D926" s="2">
        <v>0.95002135839384882</v>
      </c>
      <c r="E926" s="2">
        <v>0.88559646754005039</v>
      </c>
      <c r="F926" s="2" t="s">
        <v>70</v>
      </c>
      <c r="G926" s="2" t="s">
        <v>70</v>
      </c>
      <c r="H926" s="2">
        <v>0.68894483863584344</v>
      </c>
      <c r="I926" s="2">
        <v>0.98525479410191763</v>
      </c>
      <c r="J926" s="2">
        <v>0.86166528462026237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339</v>
      </c>
      <c r="B927" t="s">
        <v>12</v>
      </c>
      <c r="C927" s="2">
        <v>0.98459558485560839</v>
      </c>
      <c r="D927" s="2">
        <v>0.95442741483782279</v>
      </c>
      <c r="E927" s="2">
        <v>0.91486353818967203</v>
      </c>
      <c r="F927" s="2" t="s">
        <v>70</v>
      </c>
      <c r="G927" s="2" t="s">
        <v>70</v>
      </c>
      <c r="H927" s="2">
        <v>0.81127561905993406</v>
      </c>
      <c r="I927" s="2">
        <v>0.99188594828239918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339</v>
      </c>
      <c r="B928" t="s">
        <v>13</v>
      </c>
      <c r="C928" s="2">
        <v>0.97118869171166</v>
      </c>
      <c r="D928" s="2">
        <v>0.97432313348931898</v>
      </c>
      <c r="E928" s="2">
        <v>0.84972200672355835</v>
      </c>
      <c r="F928" s="2" t="s">
        <v>70</v>
      </c>
      <c r="G928" s="2" t="s">
        <v>70</v>
      </c>
      <c r="H928" s="2">
        <v>0.62832112595145773</v>
      </c>
      <c r="I928" s="2">
        <v>0.99173799776702642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339</v>
      </c>
      <c r="B929" t="s">
        <v>15</v>
      </c>
      <c r="C929" s="2">
        <v>0.9890793196526716</v>
      </c>
      <c r="D929" s="2">
        <v>0.92459902370990243</v>
      </c>
      <c r="E929" s="2">
        <v>0.88629818428226015</v>
      </c>
      <c r="F929" s="2" t="s">
        <v>70</v>
      </c>
      <c r="G929" s="2" t="s">
        <v>70</v>
      </c>
      <c r="H929" s="2">
        <v>0.65568169293508216</v>
      </c>
      <c r="I929" s="2">
        <v>0.99351032448377596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339</v>
      </c>
      <c r="B930" t="s">
        <v>17</v>
      </c>
      <c r="C930" s="2">
        <v>0.99272641307156484</v>
      </c>
      <c r="D930" s="2">
        <v>0.9695531722302988</v>
      </c>
      <c r="E930" s="2">
        <v>0.92875751357172998</v>
      </c>
      <c r="F930" s="2" t="s">
        <v>70</v>
      </c>
      <c r="G930" s="2" t="s">
        <v>70</v>
      </c>
      <c r="H930" s="2">
        <v>0.81557629836753154</v>
      </c>
      <c r="I930" s="2">
        <v>0.98600932711525635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339</v>
      </c>
      <c r="B931" t="s">
        <v>21</v>
      </c>
      <c r="C931" s="2">
        <v>0.99303097664482243</v>
      </c>
      <c r="D931" s="2">
        <v>0.95776207866850283</v>
      </c>
      <c r="E931" s="2">
        <v>0.82243125486914626</v>
      </c>
      <c r="F931" s="2" t="s">
        <v>70</v>
      </c>
      <c r="G931" s="2" t="s">
        <v>70</v>
      </c>
      <c r="H931" s="2">
        <v>0.54957638593369185</v>
      </c>
      <c r="I931" s="2">
        <v>0.98881765319815118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339</v>
      </c>
      <c r="B932" t="s">
        <v>23</v>
      </c>
      <c r="C932" s="2">
        <v>0.99413677033286341</v>
      </c>
      <c r="D932" s="2">
        <v>0.95443006236875916</v>
      </c>
      <c r="E932" s="2">
        <v>0.91774518758508961</v>
      </c>
      <c r="F932" s="2" t="s">
        <v>70</v>
      </c>
      <c r="G932" s="2" t="s">
        <v>70</v>
      </c>
      <c r="H932" s="2">
        <v>0.8022752633154614</v>
      </c>
      <c r="I932" s="2">
        <v>0.99063880775855617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339</v>
      </c>
      <c r="B933" t="s">
        <v>25</v>
      </c>
      <c r="C933" s="2">
        <v>0.99486506106413874</v>
      </c>
      <c r="D933" s="2">
        <v>0.98079647180805241</v>
      </c>
      <c r="E933" s="2">
        <v>0.90853384397635517</v>
      </c>
      <c r="F933" s="2" t="s">
        <v>70</v>
      </c>
      <c r="G933" s="2" t="s">
        <v>70</v>
      </c>
      <c r="H933" s="2">
        <v>0.70989618218352313</v>
      </c>
      <c r="I933" s="2">
        <v>0.98769346923367318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339</v>
      </c>
      <c r="B934" t="s">
        <v>27</v>
      </c>
      <c r="C934" s="2">
        <v>0.99595047312056839</v>
      </c>
      <c r="D934" s="2">
        <v>0.9350086537020128</v>
      </c>
      <c r="E934" s="2">
        <v>0.94771241830065356</v>
      </c>
      <c r="F934" s="2" t="s">
        <v>70</v>
      </c>
      <c r="G934" s="2" t="s">
        <v>70</v>
      </c>
      <c r="H934" s="2">
        <v>0.79579455100425822</v>
      </c>
      <c r="I934" s="2">
        <v>0.99048617873998057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339</v>
      </c>
      <c r="B935" t="s">
        <v>29</v>
      </c>
      <c r="C935" s="2">
        <v>0.99630760633095838</v>
      </c>
      <c r="D935" s="2">
        <v>0.97041302291621723</v>
      </c>
      <c r="E935" s="2">
        <v>0.927812748824422</v>
      </c>
      <c r="F935" s="2" t="s">
        <v>70</v>
      </c>
      <c r="G935" s="2" t="s">
        <v>70</v>
      </c>
      <c r="H935" s="2">
        <v>0.80302263816871122</v>
      </c>
      <c r="I935" s="2">
        <v>0.98943555689707219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339</v>
      </c>
      <c r="B936" t="s">
        <v>33</v>
      </c>
      <c r="C936" s="2">
        <v>0.99105990342783379</v>
      </c>
      <c r="D936" s="2">
        <v>0.96373956594323884</v>
      </c>
      <c r="E936" s="2">
        <v>0.93157636847263059</v>
      </c>
      <c r="F936" s="2" t="s">
        <v>70</v>
      </c>
      <c r="G936" s="2" t="s">
        <v>70</v>
      </c>
      <c r="H936" s="2">
        <v>0.72762748114517284</v>
      </c>
      <c r="I936" s="2">
        <v>0.98841756919374235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339</v>
      </c>
      <c r="B937" t="s">
        <v>35</v>
      </c>
      <c r="C937" s="2">
        <v>0.99155619534623896</v>
      </c>
      <c r="D937" s="2">
        <v>0.97667990514846004</v>
      </c>
      <c r="E937" s="2">
        <v>0.94861118431455238</v>
      </c>
      <c r="F937" s="2" t="s">
        <v>70</v>
      </c>
      <c r="G937" s="2" t="s">
        <v>70</v>
      </c>
      <c r="H937" s="2">
        <v>0.85932759581450069</v>
      </c>
      <c r="I937" s="2">
        <v>0.98808891586374314</v>
      </c>
      <c r="J937" s="2">
        <v>0.94487726961567298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334</v>
      </c>
      <c r="B938" t="s">
        <v>13</v>
      </c>
      <c r="C938" s="2">
        <v>0.94944296045344978</v>
      </c>
      <c r="D938" s="2">
        <v>0.87358873697035333</v>
      </c>
      <c r="E938" s="2">
        <v>0.90637293469708879</v>
      </c>
      <c r="F938" s="2" t="s">
        <v>70</v>
      </c>
      <c r="G938" s="2" t="s">
        <v>70</v>
      </c>
      <c r="H938" s="2">
        <v>0.86613675010875157</v>
      </c>
      <c r="I938" s="2">
        <v>0.98581666169005677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334</v>
      </c>
      <c r="B939" t="s">
        <v>15</v>
      </c>
      <c r="C939" s="2">
        <v>0.94121617061483442</v>
      </c>
      <c r="D939" s="2">
        <v>0.89643051429049669</v>
      </c>
      <c r="E939" s="2">
        <v>0.87861494068611734</v>
      </c>
      <c r="F939" s="2">
        <v>0.81821951075045907</v>
      </c>
      <c r="G939" s="2">
        <v>0.87288632847922332</v>
      </c>
      <c r="H939" s="2">
        <v>0.79804258695939689</v>
      </c>
      <c r="I939" s="2">
        <v>0.99402556152159116</v>
      </c>
      <c r="J939" s="2">
        <v>0.88814832447300907</v>
      </c>
      <c r="K939" s="2">
        <v>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334</v>
      </c>
      <c r="B940" t="s">
        <v>17</v>
      </c>
      <c r="C940" s="2">
        <v>0.99326066665612001</v>
      </c>
      <c r="D940" s="2">
        <v>0.88399117209902867</v>
      </c>
      <c r="E940" s="2">
        <v>0.92556634304207119</v>
      </c>
      <c r="F940" s="2">
        <v>0.85029518019208739</v>
      </c>
      <c r="G940" s="2" t="s">
        <v>70</v>
      </c>
      <c r="H940" s="2">
        <v>0.90092216894135002</v>
      </c>
      <c r="I940" s="2">
        <v>0.97891972460785015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334</v>
      </c>
      <c r="B941" t="s">
        <v>25</v>
      </c>
      <c r="C941" s="2">
        <v>0.9892373763664758</v>
      </c>
      <c r="D941" s="2">
        <v>0.89523466649211236</v>
      </c>
      <c r="E941" s="2">
        <v>0.91652650822669102</v>
      </c>
      <c r="F941" s="2" t="s">
        <v>70</v>
      </c>
      <c r="G941" s="2" t="s">
        <v>70</v>
      </c>
      <c r="H941" s="2">
        <v>0.89358900502016292</v>
      </c>
      <c r="I941" s="2">
        <v>0.98876892978769659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334</v>
      </c>
      <c r="B942" t="s">
        <v>27</v>
      </c>
      <c r="C942" s="2">
        <v>0.98530611543845481</v>
      </c>
      <c r="D942" s="2">
        <v>0.95440315775146323</v>
      </c>
      <c r="E942" s="2">
        <v>0.92148148148148157</v>
      </c>
      <c r="F942" s="2">
        <v>0.91431328583997962</v>
      </c>
      <c r="G942" s="2" t="s">
        <v>70</v>
      </c>
      <c r="H942" s="2">
        <v>0.85700921464989011</v>
      </c>
      <c r="I942" s="2">
        <v>0.97765525246662799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334</v>
      </c>
      <c r="B943" t="s">
        <v>29</v>
      </c>
      <c r="C943" s="2">
        <v>0.99024700604830596</v>
      </c>
      <c r="D943" s="2">
        <v>0.97589540557959675</v>
      </c>
      <c r="E943" s="2">
        <v>0.92430336555860004</v>
      </c>
      <c r="F943" s="2" t="s">
        <v>70</v>
      </c>
      <c r="G943" s="2" t="s">
        <v>70</v>
      </c>
      <c r="H943" s="2">
        <v>0.73359619856435143</v>
      </c>
      <c r="I943" s="2">
        <v>0.9870282154635398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334</v>
      </c>
      <c r="B944" t="s">
        <v>33</v>
      </c>
      <c r="C944" s="2">
        <v>0.99206260757581399</v>
      </c>
      <c r="D944" s="2">
        <v>0.95932049143030484</v>
      </c>
      <c r="E944" s="2">
        <v>0.96498986098556105</v>
      </c>
      <c r="F944" s="2" t="s">
        <v>70</v>
      </c>
      <c r="G944" s="2" t="s">
        <v>70</v>
      </c>
      <c r="H944" s="2">
        <v>0.81039744372239975</v>
      </c>
      <c r="I944" s="2">
        <v>0.99095337508698678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267</v>
      </c>
      <c r="B945" t="s">
        <v>6</v>
      </c>
      <c r="C945" s="2">
        <v>0.98202383356897605</v>
      </c>
      <c r="D945" s="2">
        <v>0.84823551495432359</v>
      </c>
      <c r="E945" s="2">
        <v>0.90053826351509481</v>
      </c>
      <c r="F945" s="2" t="s">
        <v>70</v>
      </c>
      <c r="G945" s="2" t="s">
        <v>70</v>
      </c>
      <c r="H945" s="2">
        <v>0.88256079817085842</v>
      </c>
      <c r="I945" s="2">
        <v>0.98663498663498661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267</v>
      </c>
      <c r="B946" t="s">
        <v>7</v>
      </c>
      <c r="C946" s="2">
        <v>0.97695774528681156</v>
      </c>
      <c r="D946" s="2">
        <v>0.92815736696063078</v>
      </c>
      <c r="E946" s="2">
        <v>0.85266990291262135</v>
      </c>
      <c r="F946" s="2" t="s">
        <v>70</v>
      </c>
      <c r="G946" s="2" t="s">
        <v>70</v>
      </c>
      <c r="H946" s="2">
        <v>0.88524590163934425</v>
      </c>
      <c r="I946" s="2">
        <v>0.98464505600474739</v>
      </c>
      <c r="J946" s="2">
        <v>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267</v>
      </c>
      <c r="B947" t="s">
        <v>8</v>
      </c>
      <c r="C947" s="2">
        <v>0.98415138971023064</v>
      </c>
      <c r="D947" s="2">
        <v>0.87849441424853492</v>
      </c>
      <c r="E947" s="2">
        <v>0.89823098820658809</v>
      </c>
      <c r="F947" s="2" t="s">
        <v>70</v>
      </c>
      <c r="G947" s="2" t="s">
        <v>70</v>
      </c>
      <c r="H947" s="2">
        <v>0.88243176528669154</v>
      </c>
      <c r="I947" s="2">
        <v>0.99166666666666681</v>
      </c>
      <c r="J947" s="2">
        <v>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267</v>
      </c>
      <c r="B948" t="s">
        <v>12</v>
      </c>
      <c r="C948" s="2">
        <v>0.98093560983079398</v>
      </c>
      <c r="D948" s="2">
        <v>0.94662931309620924</v>
      </c>
      <c r="E948" s="2">
        <v>0.81920943621428066</v>
      </c>
      <c r="F948" s="2" t="s">
        <v>70</v>
      </c>
      <c r="G948" s="2" t="s">
        <v>70</v>
      </c>
      <c r="H948" s="2">
        <v>0.91209008297115757</v>
      </c>
      <c r="I948" s="2">
        <v>0.9876977152899824</v>
      </c>
      <c r="J948" s="2">
        <v>0.93176656462920904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267</v>
      </c>
      <c r="B949" t="s">
        <v>13</v>
      </c>
      <c r="C949" s="2">
        <v>0.98791906997177037</v>
      </c>
      <c r="D949" s="2">
        <v>0.91442928223065179</v>
      </c>
      <c r="E949" s="2">
        <v>0.84394463667820074</v>
      </c>
      <c r="F949" s="2" t="s">
        <v>70</v>
      </c>
      <c r="G949" s="2" t="s">
        <v>70</v>
      </c>
      <c r="H949" s="2">
        <v>0.90366513118365721</v>
      </c>
      <c r="I949" s="2">
        <v>0.98573668882084997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267</v>
      </c>
      <c r="B950" t="s">
        <v>15</v>
      </c>
      <c r="C950" s="2">
        <v>0.9893149130710448</v>
      </c>
      <c r="D950" s="2">
        <v>0.96149870801033599</v>
      </c>
      <c r="E950" s="2">
        <v>0.92074305858121763</v>
      </c>
      <c r="F950" s="2" t="s">
        <v>70</v>
      </c>
      <c r="G950" s="2" t="s">
        <v>70</v>
      </c>
      <c r="H950" s="2">
        <v>0.91063236745833576</v>
      </c>
      <c r="I950" s="2">
        <v>0.98427787934186484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267</v>
      </c>
      <c r="B951" t="s">
        <v>17</v>
      </c>
      <c r="C951" s="2">
        <v>0.99408433555027165</v>
      </c>
      <c r="D951" s="2">
        <v>0.90888608507570301</v>
      </c>
      <c r="E951" s="2">
        <v>0.91773522064945878</v>
      </c>
      <c r="F951" s="2" t="s">
        <v>70</v>
      </c>
      <c r="G951" s="2" t="s">
        <v>70</v>
      </c>
      <c r="H951" s="2">
        <v>0.85628331662004542</v>
      </c>
      <c r="I951" s="2">
        <v>0.99075144508670521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267</v>
      </c>
      <c r="B952" t="s">
        <v>21</v>
      </c>
      <c r="C952" s="2">
        <v>0.9928228716443952</v>
      </c>
      <c r="D952" s="2">
        <v>0.7786131996658312</v>
      </c>
      <c r="E952" s="2">
        <v>0.92476163504200881</v>
      </c>
      <c r="F952" s="2" t="s">
        <v>70</v>
      </c>
      <c r="G952" s="2" t="s">
        <v>70</v>
      </c>
      <c r="H952" s="2">
        <v>0.91905979543666405</v>
      </c>
      <c r="I952" s="2">
        <v>0.98870056497175141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267</v>
      </c>
      <c r="B953" t="s">
        <v>23</v>
      </c>
      <c r="C953" s="2">
        <v>0.99487524996595444</v>
      </c>
      <c r="D953" s="2">
        <v>0.9531159738429188</v>
      </c>
      <c r="E953" s="2">
        <v>0.91761076538482</v>
      </c>
      <c r="F953" s="2" t="s">
        <v>70</v>
      </c>
      <c r="G953" s="2" t="s">
        <v>70</v>
      </c>
      <c r="H953" s="2">
        <v>0.85779676533414706</v>
      </c>
      <c r="I953" s="2">
        <v>0.98967206935544683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267</v>
      </c>
      <c r="B954" t="s">
        <v>25</v>
      </c>
      <c r="C954" s="2">
        <v>0.99535937905579519</v>
      </c>
      <c r="D954" s="2">
        <v>0.93637158439612</v>
      </c>
      <c r="E954" s="2">
        <v>0.81413102749863675</v>
      </c>
      <c r="F954" s="2">
        <v>0</v>
      </c>
      <c r="G954" s="2">
        <v>0</v>
      </c>
      <c r="H954" s="2">
        <v>0.91478187801974642</v>
      </c>
      <c r="I954" s="2">
        <v>0.97847620466224761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267</v>
      </c>
      <c r="B955" t="s">
        <v>313</v>
      </c>
      <c r="C955" s="2">
        <v>0.98778264422976159</v>
      </c>
      <c r="D955" s="2">
        <v>0.97645913282547681</v>
      </c>
      <c r="E955" s="2">
        <v>0.84954702329594478</v>
      </c>
      <c r="F955" s="2">
        <v>0</v>
      </c>
      <c r="G955" s="2" t="s">
        <v>70</v>
      </c>
      <c r="H955" s="2">
        <v>0.71024855294518219</v>
      </c>
      <c r="I955" s="2">
        <v>0.98599439775910358</v>
      </c>
      <c r="J955" s="2">
        <v>0.891848351412308</v>
      </c>
      <c r="K955" s="2">
        <v>0.84861407249466947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267</v>
      </c>
      <c r="B956" t="s">
        <v>27</v>
      </c>
      <c r="C956" s="2">
        <v>0.9936328025091874</v>
      </c>
      <c r="D956" s="2">
        <v>0.93537414965986398</v>
      </c>
      <c r="E956" s="2">
        <v>0.87578389096599252</v>
      </c>
      <c r="F956" s="2">
        <v>0.7928358208955224</v>
      </c>
      <c r="G956" s="2">
        <v>0</v>
      </c>
      <c r="H956" s="2">
        <v>0.66314863676341251</v>
      </c>
      <c r="I956" s="2">
        <v>0.99096637060654358</v>
      </c>
      <c r="J956" s="2" t="s">
        <v>70</v>
      </c>
      <c r="K956" s="2">
        <v>0.88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267</v>
      </c>
      <c r="B957" t="s">
        <v>29</v>
      </c>
      <c r="C957" s="2">
        <v>0.99475684726414981</v>
      </c>
      <c r="D957" s="2">
        <v>0.90221901497384083</v>
      </c>
      <c r="E957" s="2">
        <v>0.57539266143673284</v>
      </c>
      <c r="F957" s="2">
        <v>0</v>
      </c>
      <c r="G957" s="2">
        <v>0.67486098071784506</v>
      </c>
      <c r="H957" s="2">
        <v>0</v>
      </c>
      <c r="I957" s="2">
        <v>0.98461770472025323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267</v>
      </c>
      <c r="B958" t="s">
        <v>33</v>
      </c>
      <c r="C958" s="2">
        <v>0.98809551115902483</v>
      </c>
      <c r="D958" s="2">
        <v>0.95490144225879281</v>
      </c>
      <c r="E958" s="2">
        <v>0.6227956872289222</v>
      </c>
      <c r="F958" s="2">
        <v>0</v>
      </c>
      <c r="G958" s="2">
        <v>0.53930862359612064</v>
      </c>
      <c r="H958" s="2">
        <v>0.86507762956483714</v>
      </c>
      <c r="I958" s="2">
        <v>0.98628048780487798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267</v>
      </c>
      <c r="B959" t="s">
        <v>35</v>
      </c>
      <c r="C959" s="2">
        <v>0.99620328438772243</v>
      </c>
      <c r="D959" s="2">
        <v>0.92098759934991203</v>
      </c>
      <c r="E959" s="2">
        <v>0.77203274812836564</v>
      </c>
      <c r="F959" s="2" t="s">
        <v>70</v>
      </c>
      <c r="G959" s="2">
        <v>0.90183872476701077</v>
      </c>
      <c r="H959" s="2">
        <v>0.92185251798561163</v>
      </c>
      <c r="I959" s="2">
        <v>0.99504988195872357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299</v>
      </c>
      <c r="B960" t="s">
        <v>6</v>
      </c>
      <c r="C960" s="2">
        <v>0.98865896587181856</v>
      </c>
      <c r="D960" s="2">
        <v>0.92501983964097079</v>
      </c>
      <c r="E960" s="2">
        <v>0.94540719646845839</v>
      </c>
      <c r="F960" s="2" t="s">
        <v>70</v>
      </c>
      <c r="G960" s="2" t="s">
        <v>70</v>
      </c>
      <c r="H960" s="2">
        <v>0.75710723192019946</v>
      </c>
      <c r="I960" s="2">
        <v>0.993276283618582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299</v>
      </c>
      <c r="B961" t="s">
        <v>328</v>
      </c>
      <c r="C961" s="2">
        <v>0.99510703363914377</v>
      </c>
      <c r="D961" s="2">
        <v>0.96946759780731395</v>
      </c>
      <c r="E961" s="2">
        <v>0.90156046623864761</v>
      </c>
      <c r="F961" s="2">
        <v>0.72454870596186882</v>
      </c>
      <c r="G961" s="2">
        <v>0.95151515151515165</v>
      </c>
      <c r="H961" s="2">
        <v>0.6349265389622466</v>
      </c>
      <c r="I961" s="2">
        <v>0.99638043896803996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299</v>
      </c>
      <c r="B962" t="s">
        <v>7</v>
      </c>
      <c r="C962" s="2">
        <v>0.99392749026956895</v>
      </c>
      <c r="D962" s="2">
        <v>0.93694928856861004</v>
      </c>
      <c r="E962" s="2">
        <v>0.96061959252023443</v>
      </c>
      <c r="F962" s="2" t="s">
        <v>70</v>
      </c>
      <c r="G962" s="2" t="s">
        <v>70</v>
      </c>
      <c r="H962" s="2">
        <v>0.78056533091156777</v>
      </c>
      <c r="I962" s="2">
        <v>0.99694516572475944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299</v>
      </c>
      <c r="B963" t="s">
        <v>234</v>
      </c>
      <c r="C963" s="2">
        <v>0.99204440333024979</v>
      </c>
      <c r="D963" s="2">
        <v>0.93913744457879877</v>
      </c>
      <c r="E963" s="2">
        <v>0.92365524515239195</v>
      </c>
      <c r="F963" s="2">
        <v>0.94237476220672156</v>
      </c>
      <c r="G963" s="2">
        <v>0.9307113633364128</v>
      </c>
      <c r="H963" s="2">
        <v>0.83621755253399255</v>
      </c>
      <c r="I963" s="2">
        <v>0.99343274356795164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299</v>
      </c>
      <c r="B964" t="s">
        <v>8</v>
      </c>
      <c r="C964" s="2">
        <v>0.99480091533180781</v>
      </c>
      <c r="D964" s="2">
        <v>0.94638102524866119</v>
      </c>
      <c r="E964" s="2">
        <v>0.95177032848680665</v>
      </c>
      <c r="F964" s="2" t="s">
        <v>70</v>
      </c>
      <c r="G964" s="2" t="s">
        <v>70</v>
      </c>
      <c r="H964" s="2">
        <v>0.8204202849516935</v>
      </c>
      <c r="I964" s="2">
        <v>0.99648318042813455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299</v>
      </c>
      <c r="B965" t="s">
        <v>12</v>
      </c>
      <c r="C965" s="2">
        <v>0.9823958669680336</v>
      </c>
      <c r="D965" s="2">
        <v>0.97697300825587163</v>
      </c>
      <c r="E965" s="2">
        <v>0.92945975241029155</v>
      </c>
      <c r="F965" s="2" t="s">
        <v>70</v>
      </c>
      <c r="G965" s="2">
        <v>0.73849783720015727</v>
      </c>
      <c r="H965" s="2">
        <v>0.80943089430894311</v>
      </c>
      <c r="I965" s="2">
        <v>0.99537679149329639</v>
      </c>
      <c r="J965" s="2">
        <v>0.95290026040301301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299</v>
      </c>
      <c r="B966" t="s">
        <v>13</v>
      </c>
      <c r="C966" s="2">
        <v>0.99312203362561335</v>
      </c>
      <c r="D966" s="2">
        <v>0.97788840928951604</v>
      </c>
      <c r="E966" s="2">
        <v>0.95636454068944399</v>
      </c>
      <c r="F966" s="2">
        <v>0</v>
      </c>
      <c r="G966" s="2">
        <v>0.96973191121360625</v>
      </c>
      <c r="H966" s="2">
        <v>0.87766286572969154</v>
      </c>
      <c r="I966" s="2">
        <v>0.99429100447461816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299</v>
      </c>
      <c r="B967" t="s">
        <v>15</v>
      </c>
      <c r="C967" s="2">
        <v>0.98997815912636522</v>
      </c>
      <c r="D967" s="2">
        <v>0.98003967270022319</v>
      </c>
      <c r="E967" s="2">
        <v>0.97345518600554604</v>
      </c>
      <c r="F967" s="2" t="s">
        <v>70</v>
      </c>
      <c r="G967" s="2" t="s">
        <v>70</v>
      </c>
      <c r="H967" s="2">
        <v>0.79003536444152345</v>
      </c>
      <c r="I967" s="2">
        <v>0.99576014536644442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299</v>
      </c>
      <c r="B968" t="s">
        <v>17</v>
      </c>
      <c r="C968" s="2">
        <v>0.98026022856577444</v>
      </c>
      <c r="D968" s="2">
        <v>0.90675515099881177</v>
      </c>
      <c r="E968" s="2">
        <v>0.85028825151287279</v>
      </c>
      <c r="F968" s="2">
        <v>0.48202879206788063</v>
      </c>
      <c r="G968" s="2" t="s">
        <v>70</v>
      </c>
      <c r="H968" s="2">
        <v>0.44362001124227096</v>
      </c>
      <c r="I968" s="2">
        <v>0.99152542372881358</v>
      </c>
      <c r="J968" s="2" t="s">
        <v>70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299</v>
      </c>
      <c r="B969" t="s">
        <v>21</v>
      </c>
      <c r="C969" s="2">
        <v>0.99426669132605883</v>
      </c>
      <c r="D969" s="2">
        <v>0.97205890587378918</v>
      </c>
      <c r="E969" s="2">
        <v>0.95972250040969442</v>
      </c>
      <c r="F969" s="2">
        <v>0</v>
      </c>
      <c r="G969" s="2">
        <v>0.90805254140491143</v>
      </c>
      <c r="H969" s="2">
        <v>0.86532644074286813</v>
      </c>
      <c r="I969" s="2">
        <v>0.99527006408300278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299</v>
      </c>
      <c r="B970" t="s">
        <v>23</v>
      </c>
      <c r="C970" s="2">
        <v>0.99540351594931842</v>
      </c>
      <c r="D970" s="2">
        <v>0.98297476141389284</v>
      </c>
      <c r="E970" s="2">
        <v>0.88485631370328421</v>
      </c>
      <c r="F970" s="2">
        <v>0</v>
      </c>
      <c r="G970" s="2" t="s">
        <v>70</v>
      </c>
      <c r="H970" s="2">
        <v>0.21486038807382868</v>
      </c>
      <c r="I970" s="2">
        <v>0.98950593642282636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299</v>
      </c>
      <c r="B971" t="s">
        <v>25</v>
      </c>
      <c r="C971" s="2">
        <v>0.99573066862433435</v>
      </c>
      <c r="D971" s="2">
        <v>0.98145158262306165</v>
      </c>
      <c r="E971" s="2">
        <v>0.88071752223610356</v>
      </c>
      <c r="F971" s="2">
        <v>1.4112241549064654E-2</v>
      </c>
      <c r="G971" s="2" t="s">
        <v>70</v>
      </c>
      <c r="H971" s="2">
        <v>0.81916510235094309</v>
      </c>
      <c r="I971" s="2">
        <v>0.9949919100084752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346</v>
      </c>
      <c r="B972" t="s">
        <v>7</v>
      </c>
      <c r="C972" s="2">
        <v>0.98870279772693204</v>
      </c>
      <c r="D972" s="2">
        <v>0.83186594717409823</v>
      </c>
      <c r="E972" s="2">
        <v>0.83410005750431282</v>
      </c>
      <c r="F972" s="2" t="s">
        <v>70</v>
      </c>
      <c r="G972" s="2" t="s">
        <v>70</v>
      </c>
      <c r="H972" s="2">
        <v>0.80974714518760194</v>
      </c>
      <c r="I972" s="2">
        <v>0.98567460897529602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346</v>
      </c>
      <c r="B973" t="s">
        <v>8</v>
      </c>
      <c r="C973" s="2">
        <v>0.99031779586783619</v>
      </c>
      <c r="D973" s="2">
        <v>0.95520825069416881</v>
      </c>
      <c r="E973" s="2">
        <v>0.89068398845214303</v>
      </c>
      <c r="F973" s="2" t="s">
        <v>70</v>
      </c>
      <c r="G973" s="2" t="s">
        <v>70</v>
      </c>
      <c r="H973" s="2">
        <v>0.7833373234378741</v>
      </c>
      <c r="I973" s="2">
        <v>0.99119718309859162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346</v>
      </c>
      <c r="B974" t="s">
        <v>12</v>
      </c>
      <c r="C974" s="2">
        <v>0.99057841981625006</v>
      </c>
      <c r="D974" s="2">
        <v>0.91273891530028139</v>
      </c>
      <c r="E974" s="2">
        <v>0.93558341369334619</v>
      </c>
      <c r="F974" s="2" t="s">
        <v>70</v>
      </c>
      <c r="G974" s="2" t="s">
        <v>70</v>
      </c>
      <c r="H974" s="2">
        <v>0.86023054755043227</v>
      </c>
      <c r="I974" s="2">
        <v>0.98480463096960924</v>
      </c>
      <c r="J974" s="2" t="s">
        <v>70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346</v>
      </c>
      <c r="B975" t="s">
        <v>13</v>
      </c>
      <c r="C975" s="2">
        <v>0.99296008919018564</v>
      </c>
      <c r="D975" s="2">
        <v>0.94702139078432879</v>
      </c>
      <c r="E975" s="2">
        <v>0.92203326393599838</v>
      </c>
      <c r="F975" s="2">
        <v>0.32868217054263565</v>
      </c>
      <c r="G975" s="2" t="s">
        <v>70</v>
      </c>
      <c r="H975" s="2">
        <v>0.88312327082692899</v>
      </c>
      <c r="I975" s="2">
        <v>0.98883830224702596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346</v>
      </c>
      <c r="B976" t="s">
        <v>15</v>
      </c>
      <c r="C976" s="2">
        <v>0.9859972362966376</v>
      </c>
      <c r="D976" s="2">
        <v>0.98878572289883038</v>
      </c>
      <c r="E976" s="2">
        <v>0.95171985080812282</v>
      </c>
      <c r="F976" s="2" t="s">
        <v>70</v>
      </c>
      <c r="G976" s="2" t="s">
        <v>70</v>
      </c>
      <c r="H976" s="2">
        <v>0.91485827573273315</v>
      </c>
      <c r="I976" s="2">
        <v>0.98855699212364401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346</v>
      </c>
      <c r="B977" t="s">
        <v>17</v>
      </c>
      <c r="C977" s="2">
        <v>0.98381975152663725</v>
      </c>
      <c r="D977" s="2">
        <v>0.95793657804080923</v>
      </c>
      <c r="E977" s="2">
        <v>0.93580928254772455</v>
      </c>
      <c r="F977" s="2" t="s">
        <v>70</v>
      </c>
      <c r="G977" s="2" t="s">
        <v>70</v>
      </c>
      <c r="H977" s="2">
        <v>0.82764390896921014</v>
      </c>
      <c r="I977" s="2">
        <v>0.99140530759951762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346</v>
      </c>
      <c r="B978" t="s">
        <v>21</v>
      </c>
      <c r="C978" s="2">
        <v>0.99314292299713802</v>
      </c>
      <c r="D978" s="2">
        <v>0.93126661763873964</v>
      </c>
      <c r="E978" s="2">
        <v>0.91475624590624116</v>
      </c>
      <c r="F978" s="2" t="s">
        <v>70</v>
      </c>
      <c r="G978" s="2" t="s">
        <v>70</v>
      </c>
      <c r="H978" s="2">
        <v>0.72307953196540609</v>
      </c>
      <c r="I978" s="2">
        <v>0.98935372619583162</v>
      </c>
      <c r="J978" s="2">
        <v>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346</v>
      </c>
      <c r="B979" t="s">
        <v>23</v>
      </c>
      <c r="C979" s="2">
        <v>0.99335669165756202</v>
      </c>
      <c r="D979" s="2">
        <v>0.87509551137194974</v>
      </c>
      <c r="E979" s="2">
        <v>0.94802287988062683</v>
      </c>
      <c r="F979" s="2">
        <v>0.89398768189762334</v>
      </c>
      <c r="G979" s="2" t="s">
        <v>70</v>
      </c>
      <c r="H979" s="2">
        <v>0.67264573991031396</v>
      </c>
      <c r="I979" s="2">
        <v>0.99270516717325241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346</v>
      </c>
      <c r="B980" t="s">
        <v>400</v>
      </c>
      <c r="C980" s="2">
        <v>0.99366307299810719</v>
      </c>
      <c r="D980" s="2">
        <v>0.95531281032770599</v>
      </c>
      <c r="E980" s="2">
        <v>0.90078108843320981</v>
      </c>
      <c r="F980" s="2">
        <v>0.80497947152331828</v>
      </c>
      <c r="G980" s="2">
        <v>0.96464248704663202</v>
      </c>
      <c r="H980" s="2">
        <v>0.8537346302073775</v>
      </c>
      <c r="I980" s="2">
        <v>0.99286039799483516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346</v>
      </c>
      <c r="B981" t="s">
        <v>25</v>
      </c>
      <c r="C981" s="2">
        <v>0.991092995169082</v>
      </c>
      <c r="D981" s="2">
        <v>0.96465102030396377</v>
      </c>
      <c r="E981" s="2">
        <v>0.96473914580104936</v>
      </c>
      <c r="F981" s="2">
        <v>0.84236082881819341</v>
      </c>
      <c r="G981" s="2">
        <v>0.77292344073307717</v>
      </c>
      <c r="H981" s="2" t="s">
        <v>70</v>
      </c>
      <c r="I981" s="2">
        <v>0.99375892924280018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346</v>
      </c>
      <c r="B982" t="s">
        <v>27</v>
      </c>
      <c r="C982" s="2">
        <v>0.99674524911362561</v>
      </c>
      <c r="D982" s="2">
        <v>0.97367924172047882</v>
      </c>
      <c r="E982" s="2">
        <v>0.9073033401350894</v>
      </c>
      <c r="F982" s="2">
        <v>0.84447393474309784</v>
      </c>
      <c r="G982" s="2">
        <v>3.5034732709151313E-2</v>
      </c>
      <c r="H982" s="2">
        <v>0.47064873998971418</v>
      </c>
      <c r="I982" s="2">
        <v>0.99602568022011617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346</v>
      </c>
      <c r="B983" t="s">
        <v>29</v>
      </c>
      <c r="C983" s="2">
        <v>0.99683175528040802</v>
      </c>
      <c r="D983" s="2">
        <v>0.85434189918208714</v>
      </c>
      <c r="E983" s="2">
        <v>0.84414320780168506</v>
      </c>
      <c r="F983" s="2">
        <v>0.84260950899062037</v>
      </c>
      <c r="G983" s="2">
        <v>0</v>
      </c>
      <c r="H983" s="2">
        <v>0.41305818673883626</v>
      </c>
      <c r="I983" s="2">
        <v>0.99199756116149684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346</v>
      </c>
      <c r="B984" t="s">
        <v>33</v>
      </c>
      <c r="C984" s="2">
        <v>0.94010544370118199</v>
      </c>
      <c r="D984" s="2">
        <v>0.95996560619088556</v>
      </c>
      <c r="E984" s="2">
        <v>0.85404322790620046</v>
      </c>
      <c r="F984" s="2">
        <v>0</v>
      </c>
      <c r="G984" s="2" t="s">
        <v>70</v>
      </c>
      <c r="H984" s="2">
        <v>0.68899315105430625</v>
      </c>
      <c r="I984" s="2">
        <v>0.99459459459459465</v>
      </c>
      <c r="J984" s="2">
        <v>0.50714512543664658</v>
      </c>
      <c r="K984" s="2" t="s">
        <v>70</v>
      </c>
      <c r="L984" s="2">
        <v>0</v>
      </c>
      <c r="M984" s="2" t="s">
        <v>70</v>
      </c>
      <c r="N984" s="2" t="s">
        <v>70</v>
      </c>
    </row>
    <row r="985" spans="1:14" x14ac:dyDescent="0.3">
      <c r="A985" t="s">
        <v>295</v>
      </c>
      <c r="B985" t="s">
        <v>6</v>
      </c>
      <c r="C985" s="2">
        <v>0.98334086138640164</v>
      </c>
      <c r="D985" s="2">
        <v>0.92147255338661083</v>
      </c>
      <c r="E985" s="2">
        <v>0.87254315671969063</v>
      </c>
      <c r="F985" s="2" t="s">
        <v>70</v>
      </c>
      <c r="G985" s="2" t="s">
        <v>70</v>
      </c>
      <c r="H985" s="2">
        <v>0.70516488480650508</v>
      </c>
      <c r="I985" s="2">
        <v>0.98896181384248205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295</v>
      </c>
      <c r="B986" t="s">
        <v>7</v>
      </c>
      <c r="C986" s="2">
        <v>0.98947439902213763</v>
      </c>
      <c r="D986" s="2">
        <v>0.88190398030365202</v>
      </c>
      <c r="E986" s="2">
        <v>0.93525647536820722</v>
      </c>
      <c r="F986" s="2" t="s">
        <v>70</v>
      </c>
      <c r="G986" s="2" t="s">
        <v>70</v>
      </c>
      <c r="H986" s="2">
        <v>0.71483508356751957</v>
      </c>
      <c r="I986" s="2">
        <v>0.99241318937846523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295</v>
      </c>
      <c r="B987" t="s">
        <v>8</v>
      </c>
      <c r="C987" s="2">
        <v>0.99551648917759361</v>
      </c>
      <c r="D987" s="2">
        <v>0.95224187354643297</v>
      </c>
      <c r="E987" s="2">
        <v>0.97780972391168119</v>
      </c>
      <c r="F987" s="2" t="s">
        <v>70</v>
      </c>
      <c r="G987" s="2" t="s">
        <v>70</v>
      </c>
      <c r="H987" s="2">
        <v>0.91368155278522956</v>
      </c>
      <c r="I987" s="2">
        <v>0.9964971063052086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295</v>
      </c>
      <c r="B988" t="s">
        <v>12</v>
      </c>
      <c r="C988" s="2">
        <v>0.99673672316384176</v>
      </c>
      <c r="D988" s="2">
        <v>0.98464520542738776</v>
      </c>
      <c r="E988" s="2">
        <v>0.97902603664416599</v>
      </c>
      <c r="F988" s="2" t="s">
        <v>70</v>
      </c>
      <c r="G988" s="2" t="s">
        <v>70</v>
      </c>
      <c r="H988" s="2">
        <v>0.87725040916530284</v>
      </c>
      <c r="I988" s="2">
        <v>0.99505966405715585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295</v>
      </c>
      <c r="B989" t="s">
        <v>13</v>
      </c>
      <c r="C989" s="2">
        <v>0.99750607074883524</v>
      </c>
      <c r="D989" s="2">
        <v>0.97210420153641475</v>
      </c>
      <c r="E989" s="2">
        <v>0.98643340099595478</v>
      </c>
      <c r="F989" s="2" t="s">
        <v>70</v>
      </c>
      <c r="G989" s="2" t="s">
        <v>70</v>
      </c>
      <c r="H989" s="2">
        <v>0.95264295539398702</v>
      </c>
      <c r="I989" s="2">
        <v>0.99608685644134121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295</v>
      </c>
      <c r="B990" t="s">
        <v>15</v>
      </c>
      <c r="C990" s="2">
        <v>0.99724503851844282</v>
      </c>
      <c r="D990" s="2">
        <v>0.98013245033112584</v>
      </c>
      <c r="E990" s="2">
        <v>0.96730472368014819</v>
      </c>
      <c r="F990" s="2" t="s">
        <v>70</v>
      </c>
      <c r="G990" s="2" t="s">
        <v>70</v>
      </c>
      <c r="H990" s="2">
        <v>0.88777503409132785</v>
      </c>
      <c r="I990" s="2">
        <v>0.99704510108864697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295</v>
      </c>
      <c r="B991" t="s">
        <v>17</v>
      </c>
      <c r="C991" s="2">
        <v>0.99468797236018136</v>
      </c>
      <c r="D991" s="2">
        <v>0.97661500480043895</v>
      </c>
      <c r="E991" s="2">
        <v>0.96466500751546203</v>
      </c>
      <c r="F991" s="2">
        <v>0</v>
      </c>
      <c r="G991" s="2" t="s">
        <v>70</v>
      </c>
      <c r="H991" s="2">
        <v>0.86446204005589189</v>
      </c>
      <c r="I991" s="2">
        <v>0.99668184273477878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295</v>
      </c>
      <c r="B992" t="s">
        <v>21</v>
      </c>
      <c r="C992" s="2">
        <v>0.94357664472606995</v>
      </c>
      <c r="D992" s="2">
        <v>0.74007541636116059</v>
      </c>
      <c r="E992" s="2">
        <v>0.93248116741161557</v>
      </c>
      <c r="F992" s="2">
        <v>0.81390806094543555</v>
      </c>
      <c r="G992" s="2" t="s">
        <v>70</v>
      </c>
      <c r="H992" s="2">
        <v>0.92256907068532479</v>
      </c>
      <c r="I992" s="2">
        <v>0.99666363360630883</v>
      </c>
      <c r="J992" s="2">
        <v>6.0814124570868072E-2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295</v>
      </c>
      <c r="B993" t="s">
        <v>23</v>
      </c>
      <c r="C993" s="2">
        <v>0.99507209760205761</v>
      </c>
      <c r="D993" s="2">
        <v>0.97045669291338599</v>
      </c>
      <c r="E993" s="2">
        <v>0.9756039378675696</v>
      </c>
      <c r="F993" s="2" t="s">
        <v>70</v>
      </c>
      <c r="G993" s="2" t="s">
        <v>70</v>
      </c>
      <c r="H993" s="2">
        <v>0.80415294548115623</v>
      </c>
      <c r="I993" s="2">
        <v>0.99673028667021524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295</v>
      </c>
      <c r="B994" t="s">
        <v>25</v>
      </c>
      <c r="C994" s="2">
        <v>0.86233390207331573</v>
      </c>
      <c r="D994" s="2">
        <v>0.97870744373918062</v>
      </c>
      <c r="E994" s="2">
        <v>0.92592658398777583</v>
      </c>
      <c r="F994" s="2">
        <v>0.84499201657100942</v>
      </c>
      <c r="G994" s="2" t="s">
        <v>70</v>
      </c>
      <c r="H994" s="2">
        <v>0.35749440715883668</v>
      </c>
      <c r="I994" s="2">
        <v>0.99676025917926558</v>
      </c>
      <c r="J994" s="2">
        <v>0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295</v>
      </c>
      <c r="B995" t="s">
        <v>27</v>
      </c>
      <c r="C995" s="2">
        <v>0.99160915824537244</v>
      </c>
      <c r="D995" s="2">
        <v>0.98162409049869881</v>
      </c>
      <c r="E995" s="2">
        <v>0.91307152491350163</v>
      </c>
      <c r="F995" s="2">
        <v>0.10197268588770864</v>
      </c>
      <c r="G995" s="2">
        <v>0</v>
      </c>
      <c r="H995" s="2">
        <v>0.84217947426729778</v>
      </c>
      <c r="I995" s="2">
        <v>0.99584998462957275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295</v>
      </c>
      <c r="B996" t="s">
        <v>29</v>
      </c>
      <c r="C996" s="2">
        <v>0.99609599415051964</v>
      </c>
      <c r="D996" s="2">
        <v>0.96166226002988842</v>
      </c>
      <c r="E996" s="2">
        <v>0.97848782031002846</v>
      </c>
      <c r="F996" s="2" t="s">
        <v>70</v>
      </c>
      <c r="G996" s="2" t="s">
        <v>70</v>
      </c>
      <c r="H996" s="2">
        <v>0.86732499451393463</v>
      </c>
      <c r="I996" s="2">
        <v>0.99690018598884078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295</v>
      </c>
      <c r="B997" t="s">
        <v>33</v>
      </c>
      <c r="C997" s="2">
        <v>0.99728230912655236</v>
      </c>
      <c r="D997" s="2">
        <v>0.94216797442603895</v>
      </c>
      <c r="E997" s="2">
        <v>0.93798883724403115</v>
      </c>
      <c r="F997" s="2">
        <v>0.54952422703009363</v>
      </c>
      <c r="G997" s="2">
        <v>0</v>
      </c>
      <c r="H997" s="2">
        <v>0.64232908079816808</v>
      </c>
      <c r="I997" s="2">
        <v>0.99684688148888723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295</v>
      </c>
      <c r="B998" t="s">
        <v>35</v>
      </c>
      <c r="C998" s="2">
        <v>0.91119558661598121</v>
      </c>
      <c r="D998" s="2">
        <v>0.81169222314984091</v>
      </c>
      <c r="E998" s="2">
        <v>0.72956266144116866</v>
      </c>
      <c r="F998" s="2">
        <v>0.18265079157398928</v>
      </c>
      <c r="G998" s="2" t="s">
        <v>70</v>
      </c>
      <c r="H998" s="2">
        <v>0.57306378657804857</v>
      </c>
      <c r="I998" s="2">
        <v>0.99339805825242722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291</v>
      </c>
      <c r="B999" t="s">
        <v>6</v>
      </c>
      <c r="C999" s="2">
        <v>0.97754058261062915</v>
      </c>
      <c r="D999" s="2">
        <v>0.2996200989176403</v>
      </c>
      <c r="E999" s="2">
        <v>0.8087581252138214</v>
      </c>
      <c r="F999" s="2" t="s">
        <v>70</v>
      </c>
      <c r="G999" s="2" t="s">
        <v>70</v>
      </c>
      <c r="H999" s="2">
        <v>0.73365894211784266</v>
      </c>
      <c r="I999" s="2">
        <v>0.98915180196578079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291</v>
      </c>
      <c r="B1000" t="s">
        <v>7</v>
      </c>
      <c r="C1000" s="2">
        <v>0.95861345354214444</v>
      </c>
      <c r="D1000" s="2">
        <v>0.8675896139705882</v>
      </c>
      <c r="E1000" s="2">
        <v>0.91020408163265321</v>
      </c>
      <c r="F1000" s="2" t="s">
        <v>70</v>
      </c>
      <c r="G1000" s="2" t="s">
        <v>70</v>
      </c>
      <c r="H1000" s="2">
        <v>0.84548047604996557</v>
      </c>
      <c r="I1000" s="2">
        <v>0.99299668263914476</v>
      </c>
      <c r="J1000" s="2">
        <v>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291</v>
      </c>
      <c r="B1001" t="s">
        <v>8</v>
      </c>
      <c r="C1001" s="2">
        <v>0.96966125003508197</v>
      </c>
      <c r="D1001" s="2">
        <v>0.96629872442033382</v>
      </c>
      <c r="E1001" s="2">
        <v>0.91460251258837277</v>
      </c>
      <c r="F1001" s="2" t="s">
        <v>70</v>
      </c>
      <c r="G1001" s="2" t="s">
        <v>70</v>
      </c>
      <c r="H1001" s="2">
        <v>0.84403326791888611</v>
      </c>
      <c r="I1001" s="2">
        <v>0.98783566674317203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291</v>
      </c>
      <c r="B1002" t="s">
        <v>12</v>
      </c>
      <c r="C1002" s="2">
        <v>0.99044269439559596</v>
      </c>
      <c r="D1002" s="2">
        <v>0.90760855804532203</v>
      </c>
      <c r="E1002" s="2">
        <v>0.94660102253361122</v>
      </c>
      <c r="F1002" s="2">
        <v>0.94907919895340642</v>
      </c>
      <c r="G1002" s="2" t="s">
        <v>70</v>
      </c>
      <c r="H1002" s="2">
        <v>0.55256613158489709</v>
      </c>
      <c r="I1002" s="2">
        <v>0.99452371770150405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291</v>
      </c>
      <c r="B1003" t="s">
        <v>294</v>
      </c>
      <c r="C1003" s="2">
        <v>0.93469569080408721</v>
      </c>
      <c r="D1003" s="2">
        <v>0.96732338580257438</v>
      </c>
      <c r="E1003" s="2">
        <v>0.94401099567449565</v>
      </c>
      <c r="F1003" s="2">
        <v>0.91593389367451439</v>
      </c>
      <c r="G1003" s="2" t="s">
        <v>70</v>
      </c>
      <c r="H1003" s="2">
        <v>0.90568343858219602</v>
      </c>
      <c r="I1003" s="2">
        <v>0.99250138132449284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291</v>
      </c>
      <c r="B1004" t="s">
        <v>13</v>
      </c>
      <c r="C1004" s="2">
        <v>0.98535564853556479</v>
      </c>
      <c r="D1004" s="2">
        <v>0.92393882576185415</v>
      </c>
      <c r="E1004" s="2">
        <v>0.96723034734917723</v>
      </c>
      <c r="F1004" s="2">
        <v>0.94312681510164564</v>
      </c>
      <c r="G1004" s="2" t="s">
        <v>70</v>
      </c>
      <c r="H1004" s="2">
        <v>0.90100344466077575</v>
      </c>
      <c r="I1004" s="2">
        <v>0.99137997980896175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291</v>
      </c>
      <c r="B1005" t="s">
        <v>15</v>
      </c>
      <c r="C1005" s="2">
        <v>0.97973756484589558</v>
      </c>
      <c r="D1005" s="2">
        <v>0.9615038412425948</v>
      </c>
      <c r="E1005" s="2">
        <v>0.97068211590619757</v>
      </c>
      <c r="F1005" s="2" t="s">
        <v>70</v>
      </c>
      <c r="G1005" s="2" t="s">
        <v>70</v>
      </c>
      <c r="H1005" s="2">
        <v>0.84370484779034427</v>
      </c>
      <c r="I1005" s="2">
        <v>0.99369063301670957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291</v>
      </c>
      <c r="B1006" t="s">
        <v>23</v>
      </c>
      <c r="C1006" s="2">
        <v>0.99704646888947235</v>
      </c>
      <c r="D1006" s="2">
        <v>0.94071113504110682</v>
      </c>
      <c r="E1006" s="2">
        <v>0.97855741991719325</v>
      </c>
      <c r="F1006" s="2" t="s">
        <v>70</v>
      </c>
      <c r="G1006" s="2" t="s">
        <v>70</v>
      </c>
      <c r="H1006" s="2">
        <v>0.93265394414267178</v>
      </c>
      <c r="I1006" s="2">
        <v>0.99543661536081685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 t="s">
        <v>70</v>
      </c>
    </row>
    <row r="1007" spans="1:14" x14ac:dyDescent="0.3">
      <c r="A1007" t="s">
        <v>291</v>
      </c>
      <c r="B1007" t="s">
        <v>25</v>
      </c>
      <c r="C1007" s="2">
        <v>0.99658497009490399</v>
      </c>
      <c r="D1007" s="2">
        <v>0.90838141052596155</v>
      </c>
      <c r="E1007" s="2">
        <v>0.94864776636617043</v>
      </c>
      <c r="F1007" s="2">
        <v>0.84845883730003901</v>
      </c>
      <c r="G1007" s="2">
        <v>0</v>
      </c>
      <c r="H1007" s="2">
        <v>0.91370026921926417</v>
      </c>
      <c r="I1007" s="2">
        <v>0.99592652371070645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 t="s">
        <v>70</v>
      </c>
    </row>
    <row r="1008" spans="1:14" x14ac:dyDescent="0.3">
      <c r="A1008" t="s">
        <v>291</v>
      </c>
      <c r="B1008" t="s">
        <v>27</v>
      </c>
      <c r="C1008" s="2">
        <v>0.99516063092442397</v>
      </c>
      <c r="D1008" s="2">
        <v>0.94884512585934078</v>
      </c>
      <c r="E1008" s="2">
        <v>0.96114888962860801</v>
      </c>
      <c r="F1008" s="2" t="s">
        <v>70</v>
      </c>
      <c r="G1008" s="2" t="s">
        <v>70</v>
      </c>
      <c r="H1008" s="2">
        <v>0.88739877237323983</v>
      </c>
      <c r="I1008" s="2">
        <v>0.99366501854140921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 t="s">
        <v>70</v>
      </c>
    </row>
    <row r="1009" spans="1:14" x14ac:dyDescent="0.3">
      <c r="A1009" t="s">
        <v>291</v>
      </c>
      <c r="B1009" t="s">
        <v>29</v>
      </c>
      <c r="C1009" s="2">
        <v>0.99715931984849704</v>
      </c>
      <c r="D1009" s="2">
        <v>0.97559708448573557</v>
      </c>
      <c r="E1009" s="2">
        <v>0.97783563427083675</v>
      </c>
      <c r="F1009" s="2" t="s">
        <v>70</v>
      </c>
      <c r="G1009" s="2" t="s">
        <v>70</v>
      </c>
      <c r="H1009" s="2">
        <v>0.91658839840780004</v>
      </c>
      <c r="I1009" s="2">
        <v>0.99587580733016878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291</v>
      </c>
      <c r="B1010" t="s">
        <v>33</v>
      </c>
      <c r="C1010" s="2">
        <v>0.99694557206479317</v>
      </c>
      <c r="D1010" s="2">
        <v>0.94590097459345324</v>
      </c>
      <c r="E1010" s="2">
        <v>0.98323781462783644</v>
      </c>
      <c r="F1010" s="2" t="s">
        <v>70</v>
      </c>
      <c r="G1010" s="2" t="s">
        <v>70</v>
      </c>
      <c r="H1010" s="2">
        <v>0.94190871369294604</v>
      </c>
      <c r="I1010" s="2">
        <v>0.99544003647970802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291</v>
      </c>
      <c r="B1011" t="s">
        <v>35</v>
      </c>
      <c r="C1011" s="2">
        <v>0.99577191885550842</v>
      </c>
      <c r="D1011" s="2">
        <v>0.89396853677795551</v>
      </c>
      <c r="E1011" s="2">
        <v>0.94635573530677219</v>
      </c>
      <c r="F1011" s="2" t="s">
        <v>70</v>
      </c>
      <c r="G1011" s="2" t="s">
        <v>70</v>
      </c>
      <c r="H1011" s="2">
        <v>0.82062618061975001</v>
      </c>
      <c r="I1011" s="2">
        <v>0.9939817222676276</v>
      </c>
      <c r="J1011" s="2">
        <v>0.45304850912327549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272</v>
      </c>
      <c r="B1012" t="s">
        <v>6</v>
      </c>
      <c r="C1012" s="2">
        <v>0.99332425781454525</v>
      </c>
      <c r="D1012" s="2">
        <v>0.94239199467137558</v>
      </c>
      <c r="E1012" s="2">
        <v>0.84352870574114824</v>
      </c>
      <c r="F1012" s="2">
        <v>0.67511919477308846</v>
      </c>
      <c r="G1012" s="2" t="s">
        <v>70</v>
      </c>
      <c r="H1012" s="2">
        <v>0.74710959127177989</v>
      </c>
      <c r="I1012" s="2">
        <v>0.98777060387390803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272</v>
      </c>
      <c r="B1013" t="s">
        <v>7</v>
      </c>
      <c r="C1013" s="2">
        <v>0.99509763419537856</v>
      </c>
      <c r="D1013" s="2">
        <v>0.95334053344634762</v>
      </c>
      <c r="E1013" s="2">
        <v>0.93759504364967616</v>
      </c>
      <c r="F1013" s="2">
        <v>0.79850293344123002</v>
      </c>
      <c r="G1013" s="2" t="s">
        <v>70</v>
      </c>
      <c r="H1013" s="2">
        <v>0.91476925761144556</v>
      </c>
      <c r="I1013" s="2">
        <v>0.99186749235245841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272</v>
      </c>
      <c r="B1014" t="s">
        <v>8</v>
      </c>
      <c r="C1014" s="2">
        <v>0.9905798461249764</v>
      </c>
      <c r="D1014" s="2">
        <v>0.960795769916158</v>
      </c>
      <c r="E1014" s="2">
        <v>0.89410700147042188</v>
      </c>
      <c r="F1014" s="2" t="s">
        <v>70</v>
      </c>
      <c r="G1014" s="2">
        <v>0</v>
      </c>
      <c r="H1014" s="2">
        <v>0.74228351627732436</v>
      </c>
      <c r="I1014" s="2">
        <v>0.98688403112263801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272</v>
      </c>
      <c r="B1015" t="s">
        <v>12</v>
      </c>
      <c r="C1015" s="2">
        <v>0.99066603957888644</v>
      </c>
      <c r="D1015" s="2">
        <v>0.97235007890583902</v>
      </c>
      <c r="E1015" s="2">
        <v>0.86988719538448289</v>
      </c>
      <c r="F1015" s="2">
        <v>0</v>
      </c>
      <c r="G1015" s="2" t="s">
        <v>70</v>
      </c>
      <c r="H1015" s="2">
        <v>0.80513495720868988</v>
      </c>
      <c r="I1015" s="2">
        <v>0.99124758937843038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272</v>
      </c>
      <c r="B1016" t="s">
        <v>13</v>
      </c>
      <c r="C1016" s="2">
        <v>0.99415779415779415</v>
      </c>
      <c r="D1016" s="2">
        <v>0.98133187929574839</v>
      </c>
      <c r="E1016" s="2">
        <v>0.9491404761406228</v>
      </c>
      <c r="F1016" s="2">
        <v>0.64608873321657911</v>
      </c>
      <c r="G1016" s="2" t="s">
        <v>70</v>
      </c>
      <c r="H1016" s="2">
        <v>0.8425558902806406</v>
      </c>
      <c r="I1016" s="2">
        <v>0.98365527488855864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272</v>
      </c>
      <c r="B1017" t="s">
        <v>15</v>
      </c>
      <c r="C1017" s="2">
        <v>0.99461174220335424</v>
      </c>
      <c r="D1017" s="2">
        <v>0.96904321717010244</v>
      </c>
      <c r="E1017" s="2">
        <v>0.97602703107290278</v>
      </c>
      <c r="F1017" s="2" t="s">
        <v>70</v>
      </c>
      <c r="G1017" s="2" t="s">
        <v>70</v>
      </c>
      <c r="H1017" s="2">
        <v>0.88578874750881498</v>
      </c>
      <c r="I1017" s="2">
        <v>0.99074635922330101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272</v>
      </c>
      <c r="B1018" t="s">
        <v>17</v>
      </c>
      <c r="C1018" s="2">
        <v>0.99139885557994745</v>
      </c>
      <c r="D1018" s="2">
        <v>0.95036899630336436</v>
      </c>
      <c r="E1018" s="2">
        <v>0.97086657407706478</v>
      </c>
      <c r="F1018" s="2">
        <v>0</v>
      </c>
      <c r="G1018" s="2" t="s">
        <v>70</v>
      </c>
      <c r="H1018" s="2">
        <v>0.74962151250811049</v>
      </c>
      <c r="I1018" s="2">
        <v>0.99040767386091122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272</v>
      </c>
      <c r="B1019" t="s">
        <v>308</v>
      </c>
      <c r="C1019" s="2">
        <v>0.9931995264447564</v>
      </c>
      <c r="D1019" s="2">
        <v>0.90092676125645876</v>
      </c>
      <c r="E1019" s="2">
        <v>0.71491383442038803</v>
      </c>
      <c r="F1019" s="2">
        <v>0</v>
      </c>
      <c r="G1019" s="2">
        <v>0.90940565493364123</v>
      </c>
      <c r="H1019" s="2">
        <v>0.59042778483693348</v>
      </c>
      <c r="I1019" s="2">
        <v>0.9897974493623406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272</v>
      </c>
      <c r="B1020" t="s">
        <v>21</v>
      </c>
      <c r="C1020" s="2">
        <v>0.98642804994477618</v>
      </c>
      <c r="D1020" s="2">
        <v>0.93492655453230844</v>
      </c>
      <c r="E1020" s="2">
        <v>0.90912209975554314</v>
      </c>
      <c r="F1020" s="2" t="s">
        <v>70</v>
      </c>
      <c r="G1020" s="2">
        <v>0.67468879668049797</v>
      </c>
      <c r="H1020" s="2">
        <v>0.91327656890570796</v>
      </c>
      <c r="I1020" s="2">
        <v>0.99110874686526318</v>
      </c>
      <c r="J1020" s="2">
        <v>0.97046052490855805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272</v>
      </c>
      <c r="B1021" t="s">
        <v>23</v>
      </c>
      <c r="C1021" s="2">
        <v>0.99703561238843796</v>
      </c>
      <c r="D1021" s="2">
        <v>0.97207254566960177</v>
      </c>
      <c r="E1021" s="2">
        <v>0.9752779289434812</v>
      </c>
      <c r="F1021" s="2" t="s">
        <v>70</v>
      </c>
      <c r="G1021" s="2" t="s">
        <v>70</v>
      </c>
      <c r="H1021" s="2">
        <v>0.90836344863190499</v>
      </c>
      <c r="I1021" s="2">
        <v>0.99523516753765762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272</v>
      </c>
      <c r="B1022" t="s">
        <v>25</v>
      </c>
      <c r="C1022" s="2">
        <v>0.99624612049854677</v>
      </c>
      <c r="D1022" s="2">
        <v>0.92484904174323956</v>
      </c>
      <c r="E1022" s="2">
        <v>0.90381515314347116</v>
      </c>
      <c r="F1022" s="2">
        <v>0.80468955616700566</v>
      </c>
      <c r="G1022" s="2" t="s">
        <v>70</v>
      </c>
      <c r="H1022" s="2">
        <v>0.77340803792694757</v>
      </c>
      <c r="I1022" s="2">
        <v>0.98552254561906205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272</v>
      </c>
      <c r="B1023" t="s">
        <v>27</v>
      </c>
      <c r="C1023" s="2">
        <v>0.99703179492401295</v>
      </c>
      <c r="D1023" s="2">
        <v>0.9627408845140718</v>
      </c>
      <c r="E1023" s="2">
        <v>0.89131437355880094</v>
      </c>
      <c r="F1023" s="2" t="s">
        <v>70</v>
      </c>
      <c r="G1023" s="2" t="s">
        <v>70</v>
      </c>
      <c r="H1023" s="2">
        <v>0.78258834542476008</v>
      </c>
      <c r="I1023" s="2">
        <v>0.99029275808936823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272</v>
      </c>
      <c r="B1024" t="s">
        <v>29</v>
      </c>
      <c r="C1024" s="2">
        <v>0.99791986609137961</v>
      </c>
      <c r="D1024" s="2">
        <v>0.95406471981057617</v>
      </c>
      <c r="E1024" s="2">
        <v>0.91897165282751125</v>
      </c>
      <c r="F1024" s="2">
        <v>0.60597523422656097</v>
      </c>
      <c r="G1024" s="2" t="s">
        <v>70</v>
      </c>
      <c r="H1024" s="2">
        <v>0.58977329141155055</v>
      </c>
      <c r="I1024" s="2">
        <v>0.99098416546708079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269</v>
      </c>
      <c r="B1025" t="s">
        <v>6</v>
      </c>
      <c r="C1025" s="2">
        <v>0.98902385482218635</v>
      </c>
      <c r="D1025" s="2">
        <v>0.97649504977761881</v>
      </c>
      <c r="E1025" s="2">
        <v>0.969694641828308</v>
      </c>
      <c r="F1025" s="2" t="s">
        <v>70</v>
      </c>
      <c r="G1025" s="2" t="s">
        <v>70</v>
      </c>
      <c r="H1025" s="2">
        <v>0.86018178302069237</v>
      </c>
      <c r="I1025" s="2">
        <v>0.98911819887429642</v>
      </c>
      <c r="J1025" s="2">
        <v>0.67249539836970817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269</v>
      </c>
      <c r="B1026" t="s">
        <v>7</v>
      </c>
      <c r="C1026" s="2">
        <v>0.99393411993550196</v>
      </c>
      <c r="D1026" s="2">
        <v>0.86977048227774545</v>
      </c>
      <c r="E1026" s="2">
        <v>0.92904841402337224</v>
      </c>
      <c r="F1026" s="2">
        <v>0.78918918918918923</v>
      </c>
      <c r="G1026" s="2" t="s">
        <v>70</v>
      </c>
      <c r="H1026" s="2">
        <v>0.81181574054947325</v>
      </c>
      <c r="I1026" s="2">
        <v>0.99214759472440339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269</v>
      </c>
      <c r="B1027" t="s">
        <v>8</v>
      </c>
      <c r="C1027" s="2">
        <v>0.99306293356665198</v>
      </c>
      <c r="D1027" s="2">
        <v>0.96130033543046922</v>
      </c>
      <c r="E1027" s="2">
        <v>0.93335812569728516</v>
      </c>
      <c r="F1027" s="2" t="s">
        <v>70</v>
      </c>
      <c r="G1027" s="2" t="s">
        <v>70</v>
      </c>
      <c r="H1027" s="2">
        <v>0.80651569328565753</v>
      </c>
      <c r="I1027" s="2">
        <v>0.99502037120869158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269</v>
      </c>
      <c r="B1028" t="s">
        <v>12</v>
      </c>
      <c r="C1028" s="2">
        <v>0.99552300853826237</v>
      </c>
      <c r="D1028" s="2">
        <v>0.972527725369288</v>
      </c>
      <c r="E1028" s="2">
        <v>0.91025062090765396</v>
      </c>
      <c r="F1028" s="2">
        <v>0.7946511131659435</v>
      </c>
      <c r="G1028" s="2" t="s">
        <v>70</v>
      </c>
      <c r="H1028" s="2">
        <v>0.85660329850182548</v>
      </c>
      <c r="I1028" s="2">
        <v>0.99533764475861042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269</v>
      </c>
      <c r="B1029" t="s">
        <v>13</v>
      </c>
      <c r="C1029" s="2">
        <v>0.99572963701914663</v>
      </c>
      <c r="D1029" s="2">
        <v>0.96008689449452045</v>
      </c>
      <c r="E1029" s="2">
        <v>0.94889271979843515</v>
      </c>
      <c r="F1029" s="2" t="s">
        <v>70</v>
      </c>
      <c r="G1029" s="2">
        <v>0.94007989347536602</v>
      </c>
      <c r="H1029" s="2">
        <v>0.80447745580081598</v>
      </c>
      <c r="I1029" s="2">
        <v>0.99603501159572083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269</v>
      </c>
      <c r="B1030" t="s">
        <v>15</v>
      </c>
      <c r="C1030" s="2">
        <v>0.99369732679722778</v>
      </c>
      <c r="D1030" s="2">
        <v>0.96605956382396618</v>
      </c>
      <c r="E1030" s="2">
        <v>0.971084256235904</v>
      </c>
      <c r="F1030" s="2">
        <v>0</v>
      </c>
      <c r="G1030" s="2" t="s">
        <v>70</v>
      </c>
      <c r="H1030" s="2">
        <v>0.86180459996068415</v>
      </c>
      <c r="I1030" s="2">
        <v>0.99308374680499178</v>
      </c>
      <c r="J1030" s="2">
        <v>0.94906280916602037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269</v>
      </c>
      <c r="B1031" t="s">
        <v>17</v>
      </c>
      <c r="C1031" s="2">
        <v>0.95975931497338562</v>
      </c>
      <c r="D1031" s="2">
        <v>0.91963928900317959</v>
      </c>
      <c r="E1031" s="2">
        <v>0.89195961910216937</v>
      </c>
      <c r="F1031" s="2">
        <v>0</v>
      </c>
      <c r="G1031" s="2" t="s">
        <v>70</v>
      </c>
      <c r="H1031" s="2">
        <v>0.88939127522398054</v>
      </c>
      <c r="I1031" s="2">
        <v>0.99613489958317558</v>
      </c>
      <c r="J1031" s="2">
        <v>0.85650754334609325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269</v>
      </c>
      <c r="B1032" t="s">
        <v>21</v>
      </c>
      <c r="C1032" s="2">
        <v>0.99606240612695018</v>
      </c>
      <c r="D1032" s="2">
        <v>0.95679055963821358</v>
      </c>
      <c r="E1032" s="2">
        <v>0.93263111122727682</v>
      </c>
      <c r="F1032" s="2">
        <v>0.85358280254777075</v>
      </c>
      <c r="G1032" s="2" t="s">
        <v>70</v>
      </c>
      <c r="H1032" s="2">
        <v>0.89684842421210609</v>
      </c>
      <c r="I1032" s="2">
        <v>0.99356270810210878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269</v>
      </c>
      <c r="B1033" t="s">
        <v>23</v>
      </c>
      <c r="C1033" s="2">
        <v>0.99407018336086317</v>
      </c>
      <c r="D1033" s="2">
        <v>0.87816909232307516</v>
      </c>
      <c r="E1033" s="2">
        <v>0.8770713094395316</v>
      </c>
      <c r="F1033" s="2">
        <v>0.85391156757131226</v>
      </c>
      <c r="G1033" s="2">
        <v>0.82316227461858527</v>
      </c>
      <c r="H1033" s="2">
        <v>0.47196358369542729</v>
      </c>
      <c r="I1033" s="2">
        <v>0.98986363304893155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>
        <v>0</v>
      </c>
    </row>
    <row r="1034" spans="1:14" x14ac:dyDescent="0.3">
      <c r="A1034" t="s">
        <v>269</v>
      </c>
      <c r="B1034" t="s">
        <v>144</v>
      </c>
      <c r="C1034" s="2">
        <v>0.99769828330296362</v>
      </c>
      <c r="D1034" s="2">
        <v>0.89327108162345903</v>
      </c>
      <c r="E1034" s="2">
        <v>0.94639042082774383</v>
      </c>
      <c r="F1034" s="2">
        <v>0.87201387691340115</v>
      </c>
      <c r="G1034" s="2" t="s">
        <v>70</v>
      </c>
      <c r="H1034" s="2">
        <v>0.8984990028340506</v>
      </c>
      <c r="I1034" s="2">
        <v>0.9953632148377124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269</v>
      </c>
      <c r="B1035" t="s">
        <v>25</v>
      </c>
      <c r="C1035" s="2">
        <v>0.99533260474468199</v>
      </c>
      <c r="D1035" s="2">
        <v>0.9584148727984344</v>
      </c>
      <c r="E1035" s="2">
        <v>0.87479258010118044</v>
      </c>
      <c r="F1035" s="2">
        <v>0.72183651323760256</v>
      </c>
      <c r="G1035" s="2">
        <v>0.71077547339945901</v>
      </c>
      <c r="H1035" s="2">
        <v>0.88934653465346536</v>
      </c>
      <c r="I1035" s="2">
        <v>0.99380713653789443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269</v>
      </c>
      <c r="B1036" t="s">
        <v>27</v>
      </c>
      <c r="C1036" s="2">
        <v>0.99602445837643105</v>
      </c>
      <c r="D1036" s="2">
        <v>0.95087994008918542</v>
      </c>
      <c r="E1036" s="2">
        <v>0.84867152346260977</v>
      </c>
      <c r="F1036" s="2">
        <v>0.82573703981968449</v>
      </c>
      <c r="G1036" s="2" t="s">
        <v>70</v>
      </c>
      <c r="H1036" s="2">
        <v>0</v>
      </c>
      <c r="I1036" s="2">
        <v>0.99233801978725</v>
      </c>
      <c r="J1036" s="2" t="s">
        <v>70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269</v>
      </c>
      <c r="B1037" t="s">
        <v>29</v>
      </c>
      <c r="C1037" s="2">
        <v>0.99603121895239055</v>
      </c>
      <c r="D1037" s="2">
        <v>0.9787495609413418</v>
      </c>
      <c r="E1037" s="2">
        <v>0.9494778675009512</v>
      </c>
      <c r="F1037" s="2" t="s">
        <v>70</v>
      </c>
      <c r="G1037" s="2" t="s">
        <v>70</v>
      </c>
      <c r="H1037" s="2">
        <v>0.57779212395093604</v>
      </c>
      <c r="I1037" s="2">
        <v>0.99287802683859361</v>
      </c>
      <c r="J1037" s="2" t="s">
        <v>70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269</v>
      </c>
      <c r="B1038" t="s">
        <v>33</v>
      </c>
      <c r="C1038" s="2">
        <v>0.99742432106866197</v>
      </c>
      <c r="D1038" s="2">
        <v>0.97601591288714362</v>
      </c>
      <c r="E1038" s="2">
        <v>0.87378862159388893</v>
      </c>
      <c r="F1038" s="2">
        <v>0</v>
      </c>
      <c r="G1038" s="2" t="s">
        <v>70</v>
      </c>
      <c r="H1038" s="2">
        <v>0.90683812831463839</v>
      </c>
      <c r="I1038" s="2">
        <v>0.99451804476930117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297</v>
      </c>
      <c r="B1039" t="s">
        <v>6</v>
      </c>
      <c r="C1039" s="2">
        <v>0.90809652063980639</v>
      </c>
      <c r="D1039" s="2">
        <v>0.94163969273877957</v>
      </c>
      <c r="E1039" s="2">
        <v>0.80324262279401215</v>
      </c>
      <c r="F1039" s="2">
        <v>0</v>
      </c>
      <c r="G1039" s="2">
        <v>0.31728454501685122</v>
      </c>
      <c r="H1039" s="2">
        <v>0.85050901946776214</v>
      </c>
      <c r="I1039" s="2">
        <v>0.98826023153432241</v>
      </c>
      <c r="J1039" s="2">
        <v>0.4745647750395659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297</v>
      </c>
      <c r="B1040" t="s">
        <v>7</v>
      </c>
      <c r="C1040" s="2">
        <v>0.9926713674719686</v>
      </c>
      <c r="D1040" s="2">
        <v>0.96125668569373901</v>
      </c>
      <c r="E1040" s="2">
        <v>0.9223084557686988</v>
      </c>
      <c r="F1040" s="2">
        <v>0</v>
      </c>
      <c r="G1040" s="2">
        <v>0.43757159221076741</v>
      </c>
      <c r="H1040" s="2">
        <v>0.78840508806262233</v>
      </c>
      <c r="I1040" s="2">
        <v>0.98919494749657599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297</v>
      </c>
      <c r="B1041" t="s">
        <v>8</v>
      </c>
      <c r="C1041" s="2">
        <v>0.99145821955215718</v>
      </c>
      <c r="D1041" s="2">
        <v>0.91845112615111502</v>
      </c>
      <c r="E1041" s="2">
        <v>0.9168922305764412</v>
      </c>
      <c r="F1041" s="2">
        <v>0.85700277270575509</v>
      </c>
      <c r="G1041" s="2" t="s">
        <v>70</v>
      </c>
      <c r="H1041" s="2">
        <v>0.79617692820626806</v>
      </c>
      <c r="I1041" s="2">
        <v>0.98768939393939403</v>
      </c>
      <c r="J1041" s="2">
        <v>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297</v>
      </c>
      <c r="B1042" t="s">
        <v>12</v>
      </c>
      <c r="C1042" s="2">
        <v>0.99632601659016884</v>
      </c>
      <c r="D1042" s="2">
        <v>0.95149467117234199</v>
      </c>
      <c r="E1042" s="2">
        <v>0.91251703953171359</v>
      </c>
      <c r="F1042" s="2">
        <v>0.9027177811429028</v>
      </c>
      <c r="G1042" s="2" t="s">
        <v>70</v>
      </c>
      <c r="H1042" s="2">
        <v>0.88955905126742196</v>
      </c>
      <c r="I1042" s="2">
        <v>0.99299741208707559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>
        <v>0</v>
      </c>
    </row>
    <row r="1043" spans="1:14" x14ac:dyDescent="0.3">
      <c r="A1043" t="s">
        <v>297</v>
      </c>
      <c r="B1043" t="s">
        <v>13</v>
      </c>
      <c r="C1043" s="2">
        <v>0.9928971507427552</v>
      </c>
      <c r="D1043" s="2">
        <v>0.94398080160464204</v>
      </c>
      <c r="E1043" s="2">
        <v>0.89934582547954323</v>
      </c>
      <c r="F1043" s="2">
        <v>0.89989184401693023</v>
      </c>
      <c r="G1043" s="2">
        <v>0.88394888849991249</v>
      </c>
      <c r="H1043" s="2">
        <v>0.89942359722385601</v>
      </c>
      <c r="I1043" s="2">
        <v>0.99510603588906998</v>
      </c>
      <c r="J1043" s="2" t="s">
        <v>70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297</v>
      </c>
      <c r="B1044" t="s">
        <v>15</v>
      </c>
      <c r="C1044" s="2">
        <v>0.97515106734010137</v>
      </c>
      <c r="D1044" s="2">
        <v>0.95383489024770518</v>
      </c>
      <c r="E1044" s="2">
        <v>0.75156640490826609</v>
      </c>
      <c r="F1044" s="2">
        <v>0</v>
      </c>
      <c r="G1044" s="2">
        <v>0.78548375175540175</v>
      </c>
      <c r="H1044" s="2">
        <v>0.87869615832363213</v>
      </c>
      <c r="I1044" s="2">
        <v>0.9918515165233136</v>
      </c>
      <c r="J1044" s="2">
        <v>0.78398291510945006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297</v>
      </c>
      <c r="B1045" t="s">
        <v>17</v>
      </c>
      <c r="C1045" s="2">
        <v>0.98551297842767238</v>
      </c>
      <c r="D1045" s="2">
        <v>0.97257649054470063</v>
      </c>
      <c r="E1045" s="2">
        <v>0.78900571850212142</v>
      </c>
      <c r="F1045" s="2">
        <v>0.5550023648900948</v>
      </c>
      <c r="G1045" s="2" t="s">
        <v>70</v>
      </c>
      <c r="H1045" s="2">
        <v>0.63105924596050267</v>
      </c>
      <c r="I1045" s="2">
        <v>0.98185362927414521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297</v>
      </c>
      <c r="B1046" t="s">
        <v>21</v>
      </c>
      <c r="C1046" s="2">
        <v>0.99607534603738024</v>
      </c>
      <c r="D1046" s="2">
        <v>0.94243382839168599</v>
      </c>
      <c r="E1046" s="2">
        <v>0.9308238730664542</v>
      </c>
      <c r="F1046" s="2">
        <v>0.1989025031947681</v>
      </c>
      <c r="G1046" s="2">
        <v>0</v>
      </c>
      <c r="H1046" s="2">
        <v>0.89634986225895319</v>
      </c>
      <c r="I1046" s="2">
        <v>0.99205136044023245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297</v>
      </c>
      <c r="B1047" t="s">
        <v>23</v>
      </c>
      <c r="C1047" s="2">
        <v>0.99628857738316157</v>
      </c>
      <c r="D1047" s="2">
        <v>0.96191429351287416</v>
      </c>
      <c r="E1047" s="2">
        <v>0.88076332385713818</v>
      </c>
      <c r="F1047" s="2">
        <v>0.90270120429975043</v>
      </c>
      <c r="G1047" s="2" t="s">
        <v>70</v>
      </c>
      <c r="H1047" s="2">
        <v>0.85781013875532353</v>
      </c>
      <c r="I1047" s="2">
        <v>0.9933671478735856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297</v>
      </c>
      <c r="B1048" t="s">
        <v>25</v>
      </c>
      <c r="C1048" s="2">
        <v>0.99812761214823076</v>
      </c>
      <c r="D1048" s="2">
        <v>0.93967866998493244</v>
      </c>
      <c r="E1048" s="2">
        <v>0.95980298697171917</v>
      </c>
      <c r="F1048" s="2">
        <v>0.89649514213745951</v>
      </c>
      <c r="G1048" s="2" t="s">
        <v>70</v>
      </c>
      <c r="H1048" s="2">
        <v>0.93271926311573883</v>
      </c>
      <c r="I1048" s="2">
        <v>0.9925948781240358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297</v>
      </c>
      <c r="B1049" t="s">
        <v>27</v>
      </c>
      <c r="C1049" s="2">
        <v>0.99767286960669044</v>
      </c>
      <c r="D1049" s="2">
        <v>0.98107232013115242</v>
      </c>
      <c r="E1049" s="2">
        <v>0.85486303435794786</v>
      </c>
      <c r="F1049" s="2">
        <v>0.51710223311431769</v>
      </c>
      <c r="G1049" s="2" t="s">
        <v>70</v>
      </c>
      <c r="H1049" s="2">
        <v>0.60911796960676801</v>
      </c>
      <c r="I1049" s="2">
        <v>0.99411269974768723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297</v>
      </c>
      <c r="B1050" t="s">
        <v>29</v>
      </c>
      <c r="C1050" s="2">
        <v>0.98139253587617725</v>
      </c>
      <c r="D1050" s="2">
        <v>0.96397821121068361</v>
      </c>
      <c r="E1050" s="2">
        <v>0.94824155756843442</v>
      </c>
      <c r="F1050" s="2">
        <v>0.59470684039087951</v>
      </c>
      <c r="G1050" s="2" t="s">
        <v>70</v>
      </c>
      <c r="H1050" s="2">
        <v>0.66081904653414592</v>
      </c>
      <c r="I1050" s="2">
        <v>0.99306666666666676</v>
      </c>
      <c r="J1050" s="2">
        <v>0.67834360471402311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297</v>
      </c>
      <c r="B1051" t="s">
        <v>33</v>
      </c>
      <c r="C1051" s="2">
        <v>0.99791797188945641</v>
      </c>
      <c r="D1051" s="2">
        <v>0.96348906409504576</v>
      </c>
      <c r="E1051" s="2">
        <v>0.89360257637740448</v>
      </c>
      <c r="F1051" s="2">
        <v>0.62094801223241591</v>
      </c>
      <c r="G1051" s="2" t="s">
        <v>70</v>
      </c>
      <c r="H1051" s="2">
        <v>0.89013021033977968</v>
      </c>
      <c r="I1051" s="2">
        <v>0.989175179143162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297</v>
      </c>
      <c r="B1052" t="s">
        <v>35</v>
      </c>
      <c r="C1052" s="2">
        <v>0.98715388107126645</v>
      </c>
      <c r="D1052" s="2">
        <v>0.92872093023255819</v>
      </c>
      <c r="E1052" s="2">
        <v>0.92591531734932842</v>
      </c>
      <c r="F1052" s="2">
        <v>0</v>
      </c>
      <c r="G1052" s="2">
        <v>0.94829268292682922</v>
      </c>
      <c r="H1052" s="2">
        <v>0.80530374780138003</v>
      </c>
      <c r="I1052" s="2">
        <v>0.99001842751842761</v>
      </c>
      <c r="J1052" s="2">
        <v>0.87678259977428952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351</v>
      </c>
      <c r="B1053" t="s">
        <v>6</v>
      </c>
      <c r="C1053" s="2">
        <v>0.965170836172491</v>
      </c>
      <c r="D1053" s="2">
        <v>0.95300990601981195</v>
      </c>
      <c r="E1053" s="2">
        <v>0.85741784683074385</v>
      </c>
      <c r="F1053" s="2" t="s">
        <v>70</v>
      </c>
      <c r="G1053" s="2" t="s">
        <v>70</v>
      </c>
      <c r="H1053" s="2">
        <v>0.93166482640166837</v>
      </c>
      <c r="I1053" s="2">
        <v>0.98914633207605263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351</v>
      </c>
      <c r="B1054" t="s">
        <v>7</v>
      </c>
      <c r="C1054" s="2">
        <v>0.95768720714348876</v>
      </c>
      <c r="D1054" s="2">
        <v>0.97239525277031003</v>
      </c>
      <c r="E1054" s="2">
        <v>0.82475945147359653</v>
      </c>
      <c r="F1054" s="2" t="s">
        <v>70</v>
      </c>
      <c r="G1054" s="2" t="s">
        <v>70</v>
      </c>
      <c r="H1054" s="2">
        <v>0.94899293748365166</v>
      </c>
      <c r="I1054" s="2">
        <v>0.98817267888823179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351</v>
      </c>
      <c r="B1055" t="s">
        <v>8</v>
      </c>
      <c r="C1055" s="2">
        <v>0.98412218357780124</v>
      </c>
      <c r="D1055" s="2">
        <v>0.96381672177609823</v>
      </c>
      <c r="E1055" s="2">
        <v>0.91124609803425283</v>
      </c>
      <c r="F1055" s="2" t="s">
        <v>70</v>
      </c>
      <c r="G1055" s="2" t="s">
        <v>70</v>
      </c>
      <c r="H1055" s="2">
        <v>0.86525152660657167</v>
      </c>
      <c r="I1055" s="2">
        <v>0.98399878085949399</v>
      </c>
      <c r="J1055" s="2">
        <v>0.94436353043984855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351</v>
      </c>
      <c r="B1056" t="s">
        <v>12</v>
      </c>
      <c r="C1056" s="2">
        <v>0.97446511922613899</v>
      </c>
      <c r="D1056" s="2">
        <v>0.97149758454106283</v>
      </c>
      <c r="E1056" s="2">
        <v>0.94407421926042079</v>
      </c>
      <c r="F1056" s="2" t="s">
        <v>70</v>
      </c>
      <c r="G1056" s="2" t="s">
        <v>70</v>
      </c>
      <c r="H1056" s="2">
        <v>0.82414151925078039</v>
      </c>
      <c r="I1056" s="2">
        <v>0.99269743280885359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351</v>
      </c>
      <c r="B1057" t="s">
        <v>13</v>
      </c>
      <c r="C1057" s="2">
        <v>0.98393903868698718</v>
      </c>
      <c r="D1057" s="2">
        <v>0.96888646288209601</v>
      </c>
      <c r="E1057" s="2">
        <v>0.87548861807312028</v>
      </c>
      <c r="F1057" s="2" t="s">
        <v>70</v>
      </c>
      <c r="G1057" s="2" t="s">
        <v>70</v>
      </c>
      <c r="H1057" s="2">
        <v>0.4630872483221477</v>
      </c>
      <c r="I1057" s="2">
        <v>0.98813493602171398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351</v>
      </c>
      <c r="B1058" t="s">
        <v>15</v>
      </c>
      <c r="C1058" s="2">
        <v>0.9932464770007976</v>
      </c>
      <c r="D1058" s="2">
        <v>0.96914065914852698</v>
      </c>
      <c r="E1058" s="2">
        <v>0.85301933848481126</v>
      </c>
      <c r="F1058" s="2">
        <v>0</v>
      </c>
      <c r="G1058" s="2">
        <v>0.81693648816936493</v>
      </c>
      <c r="H1058" s="2">
        <v>0.82982874485150659</v>
      </c>
      <c r="I1058" s="2">
        <v>0.9926064285158378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351</v>
      </c>
      <c r="B1059" t="s">
        <v>17</v>
      </c>
      <c r="C1059" s="2">
        <v>0.98966584278847081</v>
      </c>
      <c r="D1059" s="2">
        <v>0.97334703917177579</v>
      </c>
      <c r="E1059" s="2">
        <v>0.83398029932461237</v>
      </c>
      <c r="F1059" s="2">
        <v>0</v>
      </c>
      <c r="G1059" s="2">
        <v>0.49749649509313038</v>
      </c>
      <c r="H1059" s="2">
        <v>0.83026278874029735</v>
      </c>
      <c r="I1059" s="2">
        <v>0.99488213399503722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351</v>
      </c>
      <c r="B1060" t="s">
        <v>21</v>
      </c>
      <c r="C1060" s="2">
        <v>0.98421626585547839</v>
      </c>
      <c r="D1060" s="2">
        <v>0.98135075680467543</v>
      </c>
      <c r="E1060" s="2">
        <v>0.79261160655217122</v>
      </c>
      <c r="F1060" s="2">
        <v>0</v>
      </c>
      <c r="G1060" s="2">
        <v>0.79120385953102212</v>
      </c>
      <c r="H1060" s="2">
        <v>0.62476275538684822</v>
      </c>
      <c r="I1060" s="2">
        <v>0.98599968538618843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351</v>
      </c>
      <c r="B1061" t="s">
        <v>23</v>
      </c>
      <c r="C1061" s="2">
        <v>0.99430244270964496</v>
      </c>
      <c r="D1061" s="2">
        <v>0.93814550425273402</v>
      </c>
      <c r="E1061" s="2">
        <v>0.94560644217574241</v>
      </c>
      <c r="F1061" s="2" t="s">
        <v>70</v>
      </c>
      <c r="G1061" s="2">
        <v>0</v>
      </c>
      <c r="H1061" s="2">
        <v>0.87267395962557803</v>
      </c>
      <c r="I1061" s="2">
        <v>0.99465737514518004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351</v>
      </c>
      <c r="B1062" t="s">
        <v>25</v>
      </c>
      <c r="C1062" s="2">
        <v>0.92605957687681317</v>
      </c>
      <c r="D1062" s="2">
        <v>0.98758625472450501</v>
      </c>
      <c r="E1062" s="2">
        <v>0.89759631215014812</v>
      </c>
      <c r="F1062" s="2" t="s">
        <v>70</v>
      </c>
      <c r="G1062" s="2">
        <v>0</v>
      </c>
      <c r="H1062" s="2">
        <v>0.67600270253669925</v>
      </c>
      <c r="I1062" s="2">
        <v>0.99057320967006235</v>
      </c>
      <c r="J1062" s="2">
        <v>0.65991918716409714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351</v>
      </c>
      <c r="B1063" t="s">
        <v>27</v>
      </c>
      <c r="C1063" s="2">
        <v>0.99097811082626697</v>
      </c>
      <c r="D1063" s="2">
        <v>0.96735463557254797</v>
      </c>
      <c r="E1063" s="2">
        <v>0.96909687373608755</v>
      </c>
      <c r="F1063" s="2" t="s">
        <v>70</v>
      </c>
      <c r="G1063" s="2" t="s">
        <v>70</v>
      </c>
      <c r="H1063" s="2">
        <v>0.8908407317304351</v>
      </c>
      <c r="I1063" s="2">
        <v>0.99496006823292238</v>
      </c>
      <c r="J1063" s="2">
        <v>0.96238938053097345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351</v>
      </c>
      <c r="B1064" t="s">
        <v>29</v>
      </c>
      <c r="C1064" s="2">
        <v>0.99535024764985358</v>
      </c>
      <c r="D1064" s="2">
        <v>0.96777698677357715</v>
      </c>
      <c r="E1064" s="2">
        <v>0.96756647593402878</v>
      </c>
      <c r="F1064" s="2" t="s">
        <v>70</v>
      </c>
      <c r="G1064" s="2" t="s">
        <v>70</v>
      </c>
      <c r="H1064" s="2">
        <v>0.68402688507731291</v>
      </c>
      <c r="I1064" s="2">
        <v>0.98874353513842395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351</v>
      </c>
      <c r="B1065" t="s">
        <v>33</v>
      </c>
      <c r="C1065" s="2">
        <v>0.99619162502154057</v>
      </c>
      <c r="D1065" s="2">
        <v>0.95175179898549001</v>
      </c>
      <c r="E1065" s="2">
        <v>0.65805595907282255</v>
      </c>
      <c r="F1065" s="2" t="s">
        <v>70</v>
      </c>
      <c r="G1065" s="2">
        <v>0</v>
      </c>
      <c r="H1065" s="2">
        <v>0.84888778426742884</v>
      </c>
      <c r="I1065" s="2">
        <v>0.99510907538234605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351</v>
      </c>
      <c r="B1066" t="s">
        <v>35</v>
      </c>
      <c r="C1066" s="2">
        <v>0.99532936882672718</v>
      </c>
      <c r="D1066" s="2">
        <v>0.94853105576174923</v>
      </c>
      <c r="E1066" s="2">
        <v>0.96267140680548502</v>
      </c>
      <c r="F1066" s="2" t="s">
        <v>70</v>
      </c>
      <c r="G1066" s="2">
        <v>0.80888446875517983</v>
      </c>
      <c r="H1066" s="2">
        <v>0.75112094218927483</v>
      </c>
      <c r="I1066" s="2">
        <v>0.99105766265803263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283</v>
      </c>
      <c r="B1067" t="s">
        <v>8</v>
      </c>
      <c r="C1067" s="2">
        <v>0.9900963417098968</v>
      </c>
      <c r="D1067" s="2">
        <v>0.96994447758454561</v>
      </c>
      <c r="E1067" s="2">
        <v>0.91477917591907243</v>
      </c>
      <c r="F1067" s="2" t="s">
        <v>70</v>
      </c>
      <c r="G1067" s="2" t="s">
        <v>70</v>
      </c>
      <c r="H1067" s="2">
        <v>0.87016419009660795</v>
      </c>
      <c r="I1067" s="2">
        <v>0.9896483483026336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283</v>
      </c>
      <c r="B1068" t="s">
        <v>12</v>
      </c>
      <c r="C1068" s="2">
        <v>0.98561749673124921</v>
      </c>
      <c r="D1068" s="2">
        <v>0.96753979195387896</v>
      </c>
      <c r="E1068" s="2">
        <v>0.8546118233618234</v>
      </c>
      <c r="F1068" s="2" t="s">
        <v>70</v>
      </c>
      <c r="G1068" s="2" t="s">
        <v>70</v>
      </c>
      <c r="H1068" s="2">
        <v>0.72701173689099041</v>
      </c>
      <c r="I1068" s="2">
        <v>0.99472414832680123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283</v>
      </c>
      <c r="B1069" t="s">
        <v>13</v>
      </c>
      <c r="C1069" s="2">
        <v>0.99192619501173962</v>
      </c>
      <c r="D1069" s="2">
        <v>0.97861185582365195</v>
      </c>
      <c r="E1069" s="2">
        <v>0.89897752384441876</v>
      </c>
      <c r="F1069" s="2" t="s">
        <v>70</v>
      </c>
      <c r="G1069" s="2">
        <v>0</v>
      </c>
      <c r="H1069" s="2">
        <v>0.8693533964416762</v>
      </c>
      <c r="I1069" s="2">
        <v>0.99631223110018441</v>
      </c>
      <c r="J1069" s="2" t="s">
        <v>70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283</v>
      </c>
      <c r="B1070" t="s">
        <v>15</v>
      </c>
      <c r="C1070" s="2">
        <v>0.99520449407412481</v>
      </c>
      <c r="D1070" s="2">
        <v>0.98133571854502077</v>
      </c>
      <c r="E1070" s="2">
        <v>0.96968059682882723</v>
      </c>
      <c r="F1070" s="2" t="s">
        <v>70</v>
      </c>
      <c r="G1070" s="2">
        <v>0</v>
      </c>
      <c r="H1070" s="2">
        <v>0.8480182316528595</v>
      </c>
      <c r="I1070" s="2">
        <v>0.99489638107021339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283</v>
      </c>
      <c r="B1071" t="s">
        <v>17</v>
      </c>
      <c r="C1071" s="2">
        <v>0.99706006589507479</v>
      </c>
      <c r="D1071" s="2">
        <v>0.98196888177984598</v>
      </c>
      <c r="E1071" s="2">
        <v>0.95807164768250419</v>
      </c>
      <c r="F1071" s="2" t="s">
        <v>70</v>
      </c>
      <c r="G1071" s="2" t="s">
        <v>70</v>
      </c>
      <c r="H1071" s="2">
        <v>0.80711779811204742</v>
      </c>
      <c r="I1071" s="2">
        <v>0.99559337486704158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283</v>
      </c>
      <c r="B1072" t="s">
        <v>21</v>
      </c>
      <c r="C1072" s="2">
        <v>0.99614362841717363</v>
      </c>
      <c r="D1072" s="2">
        <v>0.97181666178270398</v>
      </c>
      <c r="E1072" s="2">
        <v>0.95312769082712856</v>
      </c>
      <c r="F1072" s="2">
        <v>0.87877102143865804</v>
      </c>
      <c r="G1072" s="2" t="s">
        <v>70</v>
      </c>
      <c r="H1072" s="2">
        <v>0.67859563508201171</v>
      </c>
      <c r="I1072" s="2">
        <v>0.99512863449535682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283</v>
      </c>
      <c r="B1073" t="s">
        <v>23</v>
      </c>
      <c r="C1073" s="2">
        <v>0.99643755443984461</v>
      </c>
      <c r="D1073" s="2">
        <v>0.96226353977714441</v>
      </c>
      <c r="E1073" s="2">
        <v>0.94779540205629598</v>
      </c>
      <c r="F1073" s="2" t="s">
        <v>70</v>
      </c>
      <c r="G1073" s="2" t="s">
        <v>70</v>
      </c>
      <c r="H1073" s="2">
        <v>0.83556526237140061</v>
      </c>
      <c r="I1073" s="2">
        <v>0.9957440340477276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283</v>
      </c>
      <c r="B1074" t="s">
        <v>25</v>
      </c>
      <c r="C1074" s="2">
        <v>0.99589227268794001</v>
      </c>
      <c r="D1074" s="2">
        <v>0.95767660191581117</v>
      </c>
      <c r="E1074" s="2">
        <v>0.93131285798042662</v>
      </c>
      <c r="F1074" s="2" t="s">
        <v>70</v>
      </c>
      <c r="G1074" s="2" t="s">
        <v>70</v>
      </c>
      <c r="H1074" s="2">
        <v>0.72989330068217595</v>
      </c>
      <c r="I1074" s="2">
        <v>0.996406453092744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283</v>
      </c>
      <c r="B1075" t="s">
        <v>27</v>
      </c>
      <c r="C1075" s="2">
        <v>0.99537566961219714</v>
      </c>
      <c r="D1075" s="2">
        <v>0.96862911882050362</v>
      </c>
      <c r="E1075" s="2">
        <v>0.94328562011488837</v>
      </c>
      <c r="F1075" s="2">
        <v>0</v>
      </c>
      <c r="G1075" s="2" t="s">
        <v>70</v>
      </c>
      <c r="H1075" s="2">
        <v>0.85894961606372933</v>
      </c>
      <c r="I1075" s="2">
        <v>0.99491487950475344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283</v>
      </c>
      <c r="B1076" t="s">
        <v>29</v>
      </c>
      <c r="C1076" s="2">
        <v>0.99696939879956703</v>
      </c>
      <c r="D1076" s="2">
        <v>0.94908871542694184</v>
      </c>
      <c r="E1076" s="2">
        <v>0.91392433062870115</v>
      </c>
      <c r="F1076" s="2" t="s">
        <v>70</v>
      </c>
      <c r="G1076" s="2">
        <v>0.78584192439862544</v>
      </c>
      <c r="H1076" s="2">
        <v>0.70047929598491399</v>
      </c>
      <c r="I1076" s="2">
        <v>0.99515738498789341</v>
      </c>
      <c r="J1076" s="2" t="s">
        <v>70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302</v>
      </c>
      <c r="B1077" t="s">
        <v>6</v>
      </c>
      <c r="C1077" s="2">
        <v>0.99421540721696799</v>
      </c>
      <c r="D1077" s="2">
        <v>0.89043803974612423</v>
      </c>
      <c r="E1077" s="2">
        <v>0.86734359646249592</v>
      </c>
      <c r="F1077" s="2" t="s">
        <v>70</v>
      </c>
      <c r="G1077" s="2" t="s">
        <v>70</v>
      </c>
      <c r="H1077" s="2">
        <v>0.81872896052228905</v>
      </c>
      <c r="I1077" s="2">
        <v>0.9929985696002408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302</v>
      </c>
      <c r="B1078" t="s">
        <v>7</v>
      </c>
      <c r="C1078" s="2">
        <v>0.98831377454046043</v>
      </c>
      <c r="D1078" s="2">
        <v>0.96702262230459202</v>
      </c>
      <c r="E1078" s="2">
        <v>0.92569750367107195</v>
      </c>
      <c r="F1078" s="2" t="s">
        <v>70</v>
      </c>
      <c r="G1078" s="2" t="s">
        <v>70</v>
      </c>
      <c r="H1078" s="2">
        <v>0.85840176246745448</v>
      </c>
      <c r="I1078" s="2">
        <v>0.99252136752136755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302</v>
      </c>
      <c r="B1079" t="s">
        <v>8</v>
      </c>
      <c r="C1079" s="2">
        <v>0.9946742302120104</v>
      </c>
      <c r="D1079" s="2">
        <v>0.9602435923594872</v>
      </c>
      <c r="E1079" s="2">
        <v>0.93855818585765716</v>
      </c>
      <c r="F1079" s="2">
        <v>0.84243427100569956</v>
      </c>
      <c r="G1079" s="2" t="s">
        <v>70</v>
      </c>
      <c r="H1079" s="2">
        <v>0.8350740830701967</v>
      </c>
      <c r="I1079" s="2">
        <v>0.99471698113207563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302</v>
      </c>
      <c r="B1080" t="s">
        <v>12</v>
      </c>
      <c r="C1080" s="2">
        <v>0.99099543604292584</v>
      </c>
      <c r="D1080" s="2">
        <v>0.94658714380384357</v>
      </c>
      <c r="E1080" s="2">
        <v>0.94063133507095276</v>
      </c>
      <c r="F1080" s="2" t="s">
        <v>70</v>
      </c>
      <c r="G1080" s="2" t="s">
        <v>70</v>
      </c>
      <c r="H1080" s="2">
        <v>0.817528642630591</v>
      </c>
      <c r="I1080" s="2">
        <v>0.99334241186261163</v>
      </c>
      <c r="J1080" s="2">
        <v>0.93203568532035685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302</v>
      </c>
      <c r="B1081" t="s">
        <v>13</v>
      </c>
      <c r="C1081" s="2">
        <v>0.99420982491613441</v>
      </c>
      <c r="D1081" s="2">
        <v>0.94965963874118065</v>
      </c>
      <c r="E1081" s="2">
        <v>0.9323377218838016</v>
      </c>
      <c r="F1081" s="2" t="s">
        <v>70</v>
      </c>
      <c r="G1081" s="2" t="s">
        <v>70</v>
      </c>
      <c r="H1081" s="2">
        <v>0.82585769155653932</v>
      </c>
      <c r="I1081" s="2">
        <v>0.9971286081305728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302</v>
      </c>
      <c r="B1082" t="s">
        <v>15</v>
      </c>
      <c r="C1082" s="2">
        <v>0.98159857904085257</v>
      </c>
      <c r="D1082" s="2">
        <v>0.95771971496437058</v>
      </c>
      <c r="E1082" s="2">
        <v>0.93135759424711262</v>
      </c>
      <c r="F1082" s="2">
        <v>0</v>
      </c>
      <c r="G1082" s="2" t="s">
        <v>70</v>
      </c>
      <c r="H1082" s="2">
        <v>0.78469559883453455</v>
      </c>
      <c r="I1082" s="2">
        <v>0.99338654503990875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302</v>
      </c>
      <c r="B1083" t="s">
        <v>17</v>
      </c>
      <c r="C1083" s="2">
        <v>0.99589337350861418</v>
      </c>
      <c r="D1083" s="2">
        <v>0.96952469350659398</v>
      </c>
      <c r="E1083" s="2">
        <v>0.87991622061903652</v>
      </c>
      <c r="F1083" s="2">
        <v>0.75653727464674358</v>
      </c>
      <c r="G1083" s="2" t="s">
        <v>70</v>
      </c>
      <c r="H1083" s="2">
        <v>0.67680525164113781</v>
      </c>
      <c r="I1083" s="2">
        <v>0.99682923146610303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302</v>
      </c>
      <c r="B1084" t="s">
        <v>21</v>
      </c>
      <c r="C1084" s="2">
        <v>0.99265868992090855</v>
      </c>
      <c r="D1084" s="2">
        <v>0.9887434867348156</v>
      </c>
      <c r="E1084" s="2">
        <v>0.86719709510332676</v>
      </c>
      <c r="F1084" s="2">
        <v>0.70565036819879245</v>
      </c>
      <c r="G1084" s="2" t="s">
        <v>70</v>
      </c>
      <c r="H1084" s="2">
        <v>0.75339445282580941</v>
      </c>
      <c r="I1084" s="2">
        <v>0.99630272391156716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302</v>
      </c>
      <c r="B1085" t="s">
        <v>326</v>
      </c>
      <c r="C1085" s="2">
        <v>0.98775316079426101</v>
      </c>
      <c r="D1085" s="2">
        <v>0.97631329613643536</v>
      </c>
      <c r="E1085" s="2">
        <v>0.91688126677990245</v>
      </c>
      <c r="F1085" s="2">
        <v>0.97554848881643996</v>
      </c>
      <c r="G1085" s="2" t="s">
        <v>70</v>
      </c>
      <c r="H1085" s="2">
        <v>0.91355219811427923</v>
      </c>
      <c r="I1085" s="2">
        <v>0.9935679152478244</v>
      </c>
      <c r="J1085" s="2" t="s">
        <v>70</v>
      </c>
      <c r="K1085" s="2" t="s">
        <v>70</v>
      </c>
      <c r="L1085" s="2">
        <v>0</v>
      </c>
      <c r="M1085" s="2" t="s">
        <v>70</v>
      </c>
      <c r="N1085" s="2">
        <v>0</v>
      </c>
    </row>
    <row r="1086" spans="1:14" x14ac:dyDescent="0.3">
      <c r="A1086" t="s">
        <v>302</v>
      </c>
      <c r="B1086" t="s">
        <v>179</v>
      </c>
      <c r="C1086" s="2">
        <v>0.98989401035247715</v>
      </c>
      <c r="D1086" s="2">
        <v>0.98987096406377684</v>
      </c>
      <c r="E1086" s="2">
        <v>0.90274770222799683</v>
      </c>
      <c r="F1086" s="2">
        <v>0.94772833998591222</v>
      </c>
      <c r="G1086" s="2" t="s">
        <v>70</v>
      </c>
      <c r="H1086" s="2">
        <v>0.89892315222711694</v>
      </c>
      <c r="I1086" s="2">
        <v>0.99229956213196435</v>
      </c>
      <c r="J1086" s="2" t="s">
        <v>70</v>
      </c>
      <c r="K1086" s="2">
        <v>0</v>
      </c>
      <c r="L1086" s="2" t="s">
        <v>70</v>
      </c>
      <c r="M1086" s="2" t="s">
        <v>70</v>
      </c>
      <c r="N1086" s="2">
        <v>0.89328968903436989</v>
      </c>
    </row>
    <row r="1087" spans="1:14" x14ac:dyDescent="0.3">
      <c r="A1087" t="s">
        <v>302</v>
      </c>
      <c r="B1087" t="s">
        <v>159</v>
      </c>
      <c r="C1087" s="2">
        <v>0.98359395026916163</v>
      </c>
      <c r="D1087" s="2">
        <v>0.95579316650805202</v>
      </c>
      <c r="E1087" s="2">
        <v>0.90890349181806485</v>
      </c>
      <c r="F1087" s="2">
        <v>0.92678353469777641</v>
      </c>
      <c r="G1087" s="2" t="s">
        <v>70</v>
      </c>
      <c r="H1087" s="2">
        <v>0.91807258162398364</v>
      </c>
      <c r="I1087" s="2">
        <v>0.99538193655840723</v>
      </c>
      <c r="J1087" s="2" t="s">
        <v>70</v>
      </c>
      <c r="K1087" s="2">
        <v>0</v>
      </c>
      <c r="L1087" s="2" t="s">
        <v>70</v>
      </c>
      <c r="M1087" s="2" t="s">
        <v>70</v>
      </c>
      <c r="N1087" s="2">
        <v>0.78673804178898288</v>
      </c>
    </row>
    <row r="1088" spans="1:14" x14ac:dyDescent="0.3">
      <c r="A1088" t="s">
        <v>302</v>
      </c>
      <c r="B1088" t="s">
        <v>330</v>
      </c>
      <c r="C1088" s="2">
        <v>0.995867652433025</v>
      </c>
      <c r="D1088" s="2">
        <v>0.96599966864863884</v>
      </c>
      <c r="E1088" s="2">
        <v>0.90565268777764196</v>
      </c>
      <c r="F1088" s="2">
        <v>0.81707381603315987</v>
      </c>
      <c r="G1088" s="2">
        <v>0</v>
      </c>
      <c r="H1088" s="2">
        <v>0.91199807646068765</v>
      </c>
      <c r="I1088" s="2">
        <v>0.99467923380966861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>
        <v>0.48045637016691323</v>
      </c>
    </row>
    <row r="1089" spans="1:14" x14ac:dyDescent="0.3">
      <c r="A1089" t="s">
        <v>302</v>
      </c>
      <c r="B1089" t="s">
        <v>23</v>
      </c>
      <c r="C1089" s="2">
        <v>0.99686132354891477</v>
      </c>
      <c r="D1089" s="2">
        <v>0.92761794522338181</v>
      </c>
      <c r="E1089" s="2">
        <v>0.95244734931009445</v>
      </c>
      <c r="F1089" s="2">
        <v>0.91827428972290437</v>
      </c>
      <c r="G1089" s="2" t="s">
        <v>70</v>
      </c>
      <c r="H1089" s="2">
        <v>0.89132770529547201</v>
      </c>
      <c r="I1089" s="2">
        <v>0.99422766104825677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302</v>
      </c>
      <c r="B1090" t="s">
        <v>25</v>
      </c>
      <c r="C1090" s="2">
        <v>0.99761727970919722</v>
      </c>
      <c r="D1090" s="2">
        <v>0.91784871010056845</v>
      </c>
      <c r="E1090" s="2">
        <v>0.75906464497615078</v>
      </c>
      <c r="F1090" s="2">
        <v>0</v>
      </c>
      <c r="G1090" s="2">
        <v>0</v>
      </c>
      <c r="H1090" s="2">
        <v>0.71050947575682988</v>
      </c>
      <c r="I1090" s="2">
        <v>0.99544626593806917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302</v>
      </c>
      <c r="B1091" t="s">
        <v>27</v>
      </c>
      <c r="C1091" s="2">
        <v>0.98578709574166856</v>
      </c>
      <c r="D1091" s="2">
        <v>0.98573844772504238</v>
      </c>
      <c r="E1091" s="2">
        <v>0.87781837910290572</v>
      </c>
      <c r="F1091" s="2">
        <v>0.61490085349419243</v>
      </c>
      <c r="G1091" s="2" t="s">
        <v>70</v>
      </c>
      <c r="H1091" s="2">
        <v>0.86481419484432542</v>
      </c>
      <c r="I1091" s="2">
        <v>0.99604923263941636</v>
      </c>
      <c r="J1091" s="2">
        <v>0.89326230860097622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302</v>
      </c>
      <c r="B1092" t="s">
        <v>29</v>
      </c>
      <c r="C1092" s="2">
        <v>0.99496883945176096</v>
      </c>
      <c r="D1092" s="2">
        <v>0.95325449296955023</v>
      </c>
      <c r="E1092" s="2">
        <v>0.87851875932794465</v>
      </c>
      <c r="F1092" s="2">
        <v>0.64329535495179668</v>
      </c>
      <c r="G1092" s="2" t="s">
        <v>70</v>
      </c>
      <c r="H1092" s="2">
        <v>0.87573203828024571</v>
      </c>
      <c r="I1092" s="2">
        <v>0.99579414238739761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302</v>
      </c>
      <c r="B1093" t="s">
        <v>33</v>
      </c>
      <c r="C1093" s="2">
        <v>0.98671019069358523</v>
      </c>
      <c r="D1093" s="2">
        <v>0.88196546927420016</v>
      </c>
      <c r="E1093" s="2">
        <v>0.83813700367209998</v>
      </c>
      <c r="F1093" s="2">
        <v>0.37988242978445458</v>
      </c>
      <c r="G1093" s="2" t="s">
        <v>70</v>
      </c>
      <c r="H1093" s="2">
        <v>0.32924693520140103</v>
      </c>
      <c r="I1093" s="2">
        <v>0.99340829778984119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277</v>
      </c>
      <c r="B1094" t="s">
        <v>6</v>
      </c>
      <c r="C1094" s="2">
        <v>0.99583600562857155</v>
      </c>
      <c r="D1094" s="2">
        <v>0.94935294665301184</v>
      </c>
      <c r="E1094" s="2">
        <v>0.86104672441136998</v>
      </c>
      <c r="F1094" s="2" t="s">
        <v>70</v>
      </c>
      <c r="G1094" s="2" t="s">
        <v>70</v>
      </c>
      <c r="H1094" s="2">
        <v>0.87723913315796065</v>
      </c>
      <c r="I1094" s="2">
        <v>0.97997127957070518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277</v>
      </c>
      <c r="B1095" t="s">
        <v>7</v>
      </c>
      <c r="C1095" s="2">
        <v>0.99464111401079758</v>
      </c>
      <c r="D1095" s="2">
        <v>0.97964314527477059</v>
      </c>
      <c r="E1095" s="2">
        <v>0.85877343962315422</v>
      </c>
      <c r="F1095" s="2" t="s">
        <v>70</v>
      </c>
      <c r="G1095" s="2" t="s">
        <v>70</v>
      </c>
      <c r="H1095" s="2">
        <v>0.65599492828274819</v>
      </c>
      <c r="I1095" s="2">
        <v>0.99403728583289319</v>
      </c>
      <c r="J1095" s="2">
        <v>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277</v>
      </c>
      <c r="B1096" t="s">
        <v>8</v>
      </c>
      <c r="C1096" s="2">
        <v>0.98531978079172156</v>
      </c>
      <c r="D1096" s="2">
        <v>0.96749466889516456</v>
      </c>
      <c r="E1096" s="2">
        <v>0.89175461854995608</v>
      </c>
      <c r="F1096" s="2">
        <v>5.0868182929811691E-2</v>
      </c>
      <c r="G1096" s="2" t="s">
        <v>70</v>
      </c>
      <c r="H1096" s="2">
        <v>0.84457618205287566</v>
      </c>
      <c r="I1096" s="2">
        <v>0.99136868064118377</v>
      </c>
      <c r="J1096" s="2">
        <v>0.95850291122232401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277</v>
      </c>
      <c r="B1097" t="s">
        <v>12</v>
      </c>
      <c r="C1097" s="2">
        <v>0.94543188333541084</v>
      </c>
      <c r="D1097" s="2">
        <v>0.93137317228226324</v>
      </c>
      <c r="E1097" s="2">
        <v>0.77598691894417193</v>
      </c>
      <c r="F1097" s="2">
        <v>0.72931865638936866</v>
      </c>
      <c r="G1097" s="2" t="s">
        <v>70</v>
      </c>
      <c r="H1097" s="2">
        <v>0</v>
      </c>
      <c r="I1097" s="2">
        <v>0.98770646353420322</v>
      </c>
      <c r="J1097" s="2">
        <v>0.88772520078141959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277</v>
      </c>
      <c r="B1098" t="s">
        <v>13</v>
      </c>
      <c r="C1098" s="2">
        <v>0.99188818170472981</v>
      </c>
      <c r="D1098" s="2">
        <v>0.97766515410454358</v>
      </c>
      <c r="E1098" s="2">
        <v>0.90935401566407281</v>
      </c>
      <c r="F1098" s="2">
        <v>0.55595208854083888</v>
      </c>
      <c r="G1098" s="2">
        <v>0.83863032569123286</v>
      </c>
      <c r="H1098" s="2">
        <v>0.62192063726213309</v>
      </c>
      <c r="I1098" s="2">
        <v>0.9948367501898252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277</v>
      </c>
      <c r="B1099" t="s">
        <v>15</v>
      </c>
      <c r="C1099" s="2">
        <v>0.97739657352107756</v>
      </c>
      <c r="D1099" s="2">
        <v>0.93646516640960364</v>
      </c>
      <c r="E1099" s="2">
        <v>0.92109764148112583</v>
      </c>
      <c r="F1099" s="2">
        <v>0</v>
      </c>
      <c r="G1099" s="2">
        <v>0.90909090909090917</v>
      </c>
      <c r="H1099" s="2">
        <v>0.84010695187165774</v>
      </c>
      <c r="I1099" s="2">
        <v>0.98656660412757957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277</v>
      </c>
      <c r="B1100" t="s">
        <v>17</v>
      </c>
      <c r="C1100" s="2">
        <v>0.99426051359962864</v>
      </c>
      <c r="D1100" s="2">
        <v>0.96470634115903597</v>
      </c>
      <c r="E1100" s="2">
        <v>0.94492345198555161</v>
      </c>
      <c r="F1100" s="2">
        <v>0</v>
      </c>
      <c r="G1100" s="2">
        <v>0</v>
      </c>
      <c r="H1100" s="2">
        <v>0.8481122987292995</v>
      </c>
      <c r="I1100" s="2">
        <v>0.99111242778847564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277</v>
      </c>
      <c r="B1101" t="s">
        <v>21</v>
      </c>
      <c r="C1101" s="2">
        <v>0.99607628995820885</v>
      </c>
      <c r="D1101" s="2">
        <v>0.93273886237765158</v>
      </c>
      <c r="E1101" s="2">
        <v>0.91587937780322559</v>
      </c>
      <c r="F1101" s="2">
        <v>0</v>
      </c>
      <c r="G1101" s="2" t="s">
        <v>70</v>
      </c>
      <c r="H1101" s="2">
        <v>0.81838661231495391</v>
      </c>
      <c r="I1101" s="2">
        <v>0.99044441073866218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277</v>
      </c>
      <c r="B1102" t="s">
        <v>23</v>
      </c>
      <c r="C1102" s="2">
        <v>0.99751820659912938</v>
      </c>
      <c r="D1102" s="2">
        <v>0.96521360069747164</v>
      </c>
      <c r="E1102" s="2">
        <v>0.87535472604234887</v>
      </c>
      <c r="F1102" s="2">
        <v>0.75367161395601834</v>
      </c>
      <c r="G1102" s="2">
        <v>0.69031857674803476</v>
      </c>
      <c r="H1102" s="2">
        <v>0.82116566115016332</v>
      </c>
      <c r="I1102" s="2">
        <v>0.99461345876640617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277</v>
      </c>
      <c r="B1103" t="s">
        <v>25</v>
      </c>
      <c r="C1103" s="2">
        <v>0.99782462356067325</v>
      </c>
      <c r="D1103" s="2">
        <v>0.977204064817358</v>
      </c>
      <c r="E1103" s="2">
        <v>0.91906470546301355</v>
      </c>
      <c r="F1103" s="2">
        <v>0.76019717241752882</v>
      </c>
      <c r="G1103" s="2" t="s">
        <v>70</v>
      </c>
      <c r="H1103" s="2">
        <v>0.68564423862707713</v>
      </c>
      <c r="I1103" s="2">
        <v>0.99423121298361661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277</v>
      </c>
      <c r="B1104" t="s">
        <v>27</v>
      </c>
      <c r="C1104" s="2">
        <v>0.99668326508229921</v>
      </c>
      <c r="D1104" s="2">
        <v>0.97779582416173361</v>
      </c>
      <c r="E1104" s="2">
        <v>0.92433243831793477</v>
      </c>
      <c r="F1104" s="2" t="s">
        <v>70</v>
      </c>
      <c r="G1104" s="2" t="s">
        <v>70</v>
      </c>
      <c r="H1104" s="2">
        <v>0.7153197224579444</v>
      </c>
      <c r="I1104" s="2">
        <v>0.99535023248837562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277</v>
      </c>
      <c r="B1105" t="s">
        <v>29</v>
      </c>
      <c r="C1105" s="2">
        <v>0.97333082160445639</v>
      </c>
      <c r="D1105" s="2">
        <v>0.7956013473350505</v>
      </c>
      <c r="E1105" s="2">
        <v>0.94654873109035298</v>
      </c>
      <c r="F1105" s="2">
        <v>0.8024661153789695</v>
      </c>
      <c r="G1105" s="2" t="s">
        <v>70</v>
      </c>
      <c r="H1105" s="2">
        <v>0.84954620989390262</v>
      </c>
      <c r="I1105" s="2">
        <v>0.99561031959953805</v>
      </c>
      <c r="J1105" s="2">
        <v>0.11248120300751881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277</v>
      </c>
      <c r="B1106" t="s">
        <v>33</v>
      </c>
      <c r="C1106" s="2">
        <v>0.99820895154304523</v>
      </c>
      <c r="D1106" s="2">
        <v>0.94159490827405479</v>
      </c>
      <c r="E1106" s="2">
        <v>0.88751350146587349</v>
      </c>
      <c r="F1106" s="2" t="s">
        <v>70</v>
      </c>
      <c r="G1106" s="2" t="s">
        <v>70</v>
      </c>
      <c r="H1106" s="2">
        <v>0.63027806385169927</v>
      </c>
      <c r="I1106" s="2">
        <v>0.99562178354712338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277</v>
      </c>
      <c r="B1107" t="s">
        <v>35</v>
      </c>
      <c r="C1107" s="2">
        <v>0.99773534198652802</v>
      </c>
      <c r="D1107" s="2">
        <v>0.95650213184650701</v>
      </c>
      <c r="E1107" s="2">
        <v>0.76517029883857501</v>
      </c>
      <c r="F1107" s="2">
        <v>0</v>
      </c>
      <c r="G1107" s="2" t="s">
        <v>70</v>
      </c>
      <c r="H1107" s="2">
        <v>0.22990872923004915</v>
      </c>
      <c r="I1107" s="2">
        <v>0.99529804337934158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273</v>
      </c>
      <c r="B1108" t="s">
        <v>6</v>
      </c>
      <c r="C1108" s="2">
        <v>0.97268938362619639</v>
      </c>
      <c r="D1108" s="2">
        <v>0.97725760926235561</v>
      </c>
      <c r="E1108" s="2">
        <v>0.84593348699374382</v>
      </c>
      <c r="F1108" s="2">
        <v>0.16248725790010193</v>
      </c>
      <c r="G1108" s="2" t="s">
        <v>70</v>
      </c>
      <c r="H1108" s="2">
        <v>0.81249549094581919</v>
      </c>
      <c r="I1108" s="2">
        <v>0.98968759478313617</v>
      </c>
      <c r="J1108" s="2">
        <v>0.9129339905700814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273</v>
      </c>
      <c r="B1109" t="s">
        <v>7</v>
      </c>
      <c r="C1109" s="2">
        <v>0.991143690219909</v>
      </c>
      <c r="D1109" s="2">
        <v>0.95207753345937984</v>
      </c>
      <c r="E1109" s="2">
        <v>0.86637576908330749</v>
      </c>
      <c r="F1109" s="2">
        <v>0.68350775893179361</v>
      </c>
      <c r="G1109" s="2" t="s">
        <v>70</v>
      </c>
      <c r="H1109" s="2">
        <v>0.69558086560364463</v>
      </c>
      <c r="I1109" s="2">
        <v>0.99205553413035097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273</v>
      </c>
      <c r="B1110" t="s">
        <v>290</v>
      </c>
      <c r="C1110" s="2">
        <v>0.97924096936442617</v>
      </c>
      <c r="D1110" s="2">
        <v>0.94406408908837802</v>
      </c>
      <c r="E1110" s="2">
        <v>0.93478617970760558</v>
      </c>
      <c r="F1110" s="2">
        <v>0.88670814615513971</v>
      </c>
      <c r="G1110" s="2" t="s">
        <v>70</v>
      </c>
      <c r="H1110" s="2">
        <v>0.90542706663613459</v>
      </c>
      <c r="I1110" s="2">
        <v>0.99299954344848562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273</v>
      </c>
      <c r="B1111" t="s">
        <v>8</v>
      </c>
      <c r="C1111" s="2">
        <v>0.98962255487188922</v>
      </c>
      <c r="D1111" s="2">
        <v>0.97499369437538275</v>
      </c>
      <c r="E1111" s="2">
        <v>0.92050904905032938</v>
      </c>
      <c r="F1111" s="2">
        <v>0.72767429648163595</v>
      </c>
      <c r="G1111" s="2" t="s">
        <v>70</v>
      </c>
      <c r="H1111" s="2">
        <v>0.888987962550156</v>
      </c>
      <c r="I1111" s="2">
        <v>0.99547511312217196</v>
      </c>
      <c r="J1111" s="2">
        <v>0.965186074429772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273</v>
      </c>
      <c r="B1112" t="s">
        <v>12</v>
      </c>
      <c r="C1112" s="2">
        <v>0.992351863164325</v>
      </c>
      <c r="D1112" s="2">
        <v>0.95597849774807497</v>
      </c>
      <c r="E1112" s="2">
        <v>0.91570584640456321</v>
      </c>
      <c r="F1112" s="2">
        <v>0.70902495328130155</v>
      </c>
      <c r="G1112" s="2" t="s">
        <v>70</v>
      </c>
      <c r="H1112" s="2">
        <v>0.91683353357362163</v>
      </c>
      <c r="I1112" s="2">
        <v>0.995435156776173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273</v>
      </c>
      <c r="B1113" t="s">
        <v>13</v>
      </c>
      <c r="C1113" s="2">
        <v>0.98401374340865155</v>
      </c>
      <c r="D1113" s="2">
        <v>0.97562437562437565</v>
      </c>
      <c r="E1113" s="2">
        <v>0.96920669042635443</v>
      </c>
      <c r="F1113" s="2" t="s">
        <v>70</v>
      </c>
      <c r="G1113" s="2" t="s">
        <v>70</v>
      </c>
      <c r="H1113" s="2">
        <v>0.77317535084737532</v>
      </c>
      <c r="I1113" s="2">
        <v>0.99503930397618878</v>
      </c>
      <c r="J1113" s="2">
        <v>0.67579908675799083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273</v>
      </c>
      <c r="B1114" t="s">
        <v>15</v>
      </c>
      <c r="C1114" s="2">
        <v>0.99311246187996605</v>
      </c>
      <c r="D1114" s="2">
        <v>0.97529774083087462</v>
      </c>
      <c r="E1114" s="2">
        <v>0.71829044117647056</v>
      </c>
      <c r="F1114" s="2" t="s">
        <v>70</v>
      </c>
      <c r="G1114" s="2" t="s">
        <v>70</v>
      </c>
      <c r="H1114" s="2">
        <v>0.66861201343390408</v>
      </c>
      <c r="I1114" s="2">
        <v>0.99450129830456702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273</v>
      </c>
      <c r="B1115" t="s">
        <v>17</v>
      </c>
      <c r="C1115" s="2">
        <v>0.96986491167301703</v>
      </c>
      <c r="D1115" s="2">
        <v>0.93546888764314884</v>
      </c>
      <c r="E1115" s="2">
        <v>0.89434075040073902</v>
      </c>
      <c r="F1115" s="2" t="s">
        <v>70</v>
      </c>
      <c r="G1115" s="2" t="s">
        <v>70</v>
      </c>
      <c r="H1115" s="2">
        <v>0.82715600775193798</v>
      </c>
      <c r="I1115" s="2">
        <v>0.98987397100604635</v>
      </c>
      <c r="J1115" s="2">
        <v>0.83633333333333337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273</v>
      </c>
      <c r="B1116" t="s">
        <v>21</v>
      </c>
      <c r="C1116" s="2">
        <v>0.9873914026959778</v>
      </c>
      <c r="D1116" s="2">
        <v>0.77467941590690093</v>
      </c>
      <c r="E1116" s="2">
        <v>0.89270911831198196</v>
      </c>
      <c r="F1116" s="2" t="s">
        <v>70</v>
      </c>
      <c r="G1116" s="2" t="s">
        <v>70</v>
      </c>
      <c r="H1116" s="2">
        <v>0.92378489722575285</v>
      </c>
      <c r="I1116" s="2">
        <v>0.9879975691279248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273</v>
      </c>
      <c r="B1117" t="s">
        <v>23</v>
      </c>
      <c r="C1117" s="2">
        <v>0.99707481112953755</v>
      </c>
      <c r="D1117" s="2">
        <v>0.94312185227839185</v>
      </c>
      <c r="E1117" s="2">
        <v>0.94872068609658022</v>
      </c>
      <c r="F1117" s="2">
        <v>0.81094666294331197</v>
      </c>
      <c r="G1117" s="2" t="s">
        <v>70</v>
      </c>
      <c r="H1117" s="2">
        <v>0.93470991963395322</v>
      </c>
      <c r="I1117" s="2">
        <v>0.99566965666563556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273</v>
      </c>
      <c r="B1118" t="s">
        <v>25</v>
      </c>
      <c r="C1118" s="2">
        <v>0.99577147152790824</v>
      </c>
      <c r="D1118" s="2">
        <v>0.96036032737059884</v>
      </c>
      <c r="E1118" s="2">
        <v>0.90783803387805595</v>
      </c>
      <c r="F1118" s="2">
        <v>0.71800884719927516</v>
      </c>
      <c r="G1118" s="2" t="s">
        <v>70</v>
      </c>
      <c r="H1118" s="2">
        <v>0.87150771430273422</v>
      </c>
      <c r="I1118" s="2">
        <v>0.99354541263254958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273</v>
      </c>
      <c r="B1119" t="s">
        <v>27</v>
      </c>
      <c r="C1119" s="2">
        <v>0.99707524594522723</v>
      </c>
      <c r="D1119" s="2">
        <v>0.93435704659904961</v>
      </c>
      <c r="E1119" s="2">
        <v>0.91784091144914604</v>
      </c>
      <c r="F1119" s="2">
        <v>0.70007202387076861</v>
      </c>
      <c r="G1119" s="2" t="s">
        <v>70</v>
      </c>
      <c r="H1119" s="2">
        <v>0.86189258312020456</v>
      </c>
      <c r="I1119" s="2">
        <v>0.99242366266166682</v>
      </c>
      <c r="J1119" s="2">
        <v>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273</v>
      </c>
      <c r="B1120" t="s">
        <v>29</v>
      </c>
      <c r="C1120" s="2">
        <v>0.99401618024860761</v>
      </c>
      <c r="D1120" s="2">
        <v>0.92716445258818136</v>
      </c>
      <c r="E1120" s="2">
        <v>0.94014811649932362</v>
      </c>
      <c r="F1120" s="2">
        <v>0.78240965526808626</v>
      </c>
      <c r="G1120" s="2" t="s">
        <v>70</v>
      </c>
      <c r="H1120" s="2">
        <v>0.68171585031944026</v>
      </c>
      <c r="I1120" s="2">
        <v>0.99306032181804316</v>
      </c>
      <c r="J1120" s="2">
        <v>0.89685384309040228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273</v>
      </c>
      <c r="B1121" t="s">
        <v>33</v>
      </c>
      <c r="C1121" s="2">
        <v>0.99760885130297339</v>
      </c>
      <c r="D1121" s="2">
        <v>0.95447174247952637</v>
      </c>
      <c r="E1121" s="2">
        <v>0.96546502179212523</v>
      </c>
      <c r="F1121" s="2" t="s">
        <v>70</v>
      </c>
      <c r="G1121" s="2" t="s">
        <v>70</v>
      </c>
      <c r="H1121" s="2">
        <v>0.908218799003782</v>
      </c>
      <c r="I1121" s="2">
        <v>0.99469133929925679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279</v>
      </c>
      <c r="B1122" t="s">
        <v>8</v>
      </c>
      <c r="C1122" s="2">
        <v>0.98989372368157202</v>
      </c>
      <c r="D1122" s="2">
        <v>0.90067789833342415</v>
      </c>
      <c r="E1122" s="2">
        <v>0.92278898721084857</v>
      </c>
      <c r="F1122" s="2" t="s">
        <v>70</v>
      </c>
      <c r="G1122" s="2" t="s">
        <v>70</v>
      </c>
      <c r="H1122" s="2">
        <v>0.67047489129508053</v>
      </c>
      <c r="I1122" s="2">
        <v>0.99215477187904644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279</v>
      </c>
      <c r="B1123" t="s">
        <v>12</v>
      </c>
      <c r="C1123" s="2">
        <v>0.99691191495712284</v>
      </c>
      <c r="D1123" s="2">
        <v>0.90778671108769182</v>
      </c>
      <c r="E1123" s="2">
        <v>0.95820176612255836</v>
      </c>
      <c r="F1123" s="2" t="s">
        <v>70</v>
      </c>
      <c r="G1123" s="2">
        <v>0.69254401512466024</v>
      </c>
      <c r="H1123" s="2">
        <v>0.79955094021891659</v>
      </c>
      <c r="I1123" s="2">
        <v>0.99098410757946198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279</v>
      </c>
      <c r="B1124" t="s">
        <v>13</v>
      </c>
      <c r="C1124" s="2">
        <v>0.99429258558943201</v>
      </c>
      <c r="D1124" s="2">
        <v>0.96023474328961278</v>
      </c>
      <c r="E1124" s="2">
        <v>0.94214770090630562</v>
      </c>
      <c r="F1124" s="2" t="s">
        <v>70</v>
      </c>
      <c r="G1124" s="2">
        <v>0.67341575002433562</v>
      </c>
      <c r="H1124" s="2">
        <v>0.88686536070696553</v>
      </c>
      <c r="I1124" s="2">
        <v>0.99431294189978481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279</v>
      </c>
      <c r="B1125" t="s">
        <v>15</v>
      </c>
      <c r="C1125" s="2">
        <v>0.99279501826977523</v>
      </c>
      <c r="D1125" s="2">
        <v>0.96118704984050463</v>
      </c>
      <c r="E1125" s="2">
        <v>0.93707120322670823</v>
      </c>
      <c r="F1125" s="2" t="s">
        <v>70</v>
      </c>
      <c r="G1125" s="2">
        <v>0.88326086956521743</v>
      </c>
      <c r="H1125" s="2">
        <v>0.76625680185190748</v>
      </c>
      <c r="I1125" s="2">
        <v>0.98901769371568038</v>
      </c>
      <c r="J1125" s="2">
        <v>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279</v>
      </c>
      <c r="B1126" t="s">
        <v>17</v>
      </c>
      <c r="C1126" s="2">
        <v>0.97943708156852038</v>
      </c>
      <c r="D1126" s="2">
        <v>0.98148756330700238</v>
      </c>
      <c r="E1126" s="2">
        <v>0.77917484097259382</v>
      </c>
      <c r="F1126" s="2" t="s">
        <v>70</v>
      </c>
      <c r="G1126" s="2">
        <v>0.89971771150674973</v>
      </c>
      <c r="H1126" s="2">
        <v>0.79994863893168977</v>
      </c>
      <c r="I1126" s="2">
        <v>0.99490740740740757</v>
      </c>
      <c r="J1126" s="2">
        <v>0.8412379845780078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279</v>
      </c>
      <c r="B1127" t="s">
        <v>21</v>
      </c>
      <c r="C1127" s="2">
        <v>0.99199541350982601</v>
      </c>
      <c r="D1127" s="2">
        <v>0.96041151848302997</v>
      </c>
      <c r="E1127" s="2">
        <v>0.84221718327890549</v>
      </c>
      <c r="F1127" s="2" t="s">
        <v>70</v>
      </c>
      <c r="G1127" s="2">
        <v>0.86339675686530448</v>
      </c>
      <c r="H1127" s="2">
        <v>0.73344413193556635</v>
      </c>
      <c r="I1127" s="2">
        <v>0.99236641221374045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279</v>
      </c>
      <c r="B1128" t="s">
        <v>23</v>
      </c>
      <c r="C1128" s="2">
        <v>0.99521368405879596</v>
      </c>
      <c r="D1128" s="2">
        <v>0.9337887727288412</v>
      </c>
      <c r="E1128" s="2">
        <v>0.79378360914278201</v>
      </c>
      <c r="F1128" s="2" t="s">
        <v>70</v>
      </c>
      <c r="G1128" s="2">
        <v>0.8142620815881173</v>
      </c>
      <c r="H1128" s="2">
        <v>0.7924565954899222</v>
      </c>
      <c r="I1128" s="2">
        <v>0.99446834665027661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279</v>
      </c>
      <c r="B1129" t="s">
        <v>320</v>
      </c>
      <c r="C1129" s="2">
        <v>0.99339825373163237</v>
      </c>
      <c r="D1129" s="2">
        <v>0.87887494329351279</v>
      </c>
      <c r="E1129" s="2">
        <v>0.87911434575367742</v>
      </c>
      <c r="F1129" s="2">
        <v>0</v>
      </c>
      <c r="G1129" s="2">
        <v>0.52914860173077916</v>
      </c>
      <c r="H1129" s="2">
        <v>0.71426104972375692</v>
      </c>
      <c r="I1129" s="2">
        <v>0.99261197475758045</v>
      </c>
      <c r="J1129" s="2" t="s">
        <v>70</v>
      </c>
      <c r="K1129" s="2">
        <v>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279</v>
      </c>
      <c r="B1130" t="s">
        <v>25</v>
      </c>
      <c r="C1130" s="2">
        <v>0.99238320423011561</v>
      </c>
      <c r="D1130" s="2">
        <v>0.96090489786953659</v>
      </c>
      <c r="E1130" s="2">
        <v>0.81885072255428615</v>
      </c>
      <c r="F1130" s="2" t="s">
        <v>70</v>
      </c>
      <c r="G1130" s="2">
        <v>0.88212178469171298</v>
      </c>
      <c r="H1130" s="2">
        <v>0.80008453085376163</v>
      </c>
      <c r="I1130" s="2">
        <v>0.99330305596181956</v>
      </c>
      <c r="J1130" s="2">
        <v>0.96359635685040235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279</v>
      </c>
      <c r="B1131" t="s">
        <v>27</v>
      </c>
      <c r="C1131" s="2">
        <v>0.99010724956046803</v>
      </c>
      <c r="D1131" s="2">
        <v>0.89000805801772764</v>
      </c>
      <c r="E1131" s="2">
        <v>0.52231115009319151</v>
      </c>
      <c r="F1131" s="2">
        <v>0</v>
      </c>
      <c r="G1131" s="2">
        <v>0.34579519206091197</v>
      </c>
      <c r="H1131" s="2">
        <v>0</v>
      </c>
      <c r="I1131" s="2">
        <v>0.99446676267717715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279</v>
      </c>
      <c r="B1132" t="s">
        <v>29</v>
      </c>
      <c r="C1132" s="2">
        <v>0.99643559366430923</v>
      </c>
      <c r="D1132" s="2">
        <v>0.94933542946977278</v>
      </c>
      <c r="E1132" s="2">
        <v>0.83067588542401583</v>
      </c>
      <c r="F1132" s="2" t="s">
        <v>70</v>
      </c>
      <c r="G1132" s="2">
        <v>0.84394074313931844</v>
      </c>
      <c r="H1132" s="2">
        <v>0.68657348581109701</v>
      </c>
      <c r="I1132" s="2">
        <v>0.99373040752351083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279</v>
      </c>
      <c r="B1133" t="s">
        <v>33</v>
      </c>
      <c r="C1133" s="2">
        <v>0.99755697985226921</v>
      </c>
      <c r="D1133" s="2">
        <v>0.92024387979325917</v>
      </c>
      <c r="E1133" s="2">
        <v>0.84064950113617554</v>
      </c>
      <c r="F1133" s="2">
        <v>0.46489751460540646</v>
      </c>
      <c r="G1133" s="2">
        <v>0.91769959196242978</v>
      </c>
      <c r="H1133" s="2" t="s">
        <v>70</v>
      </c>
      <c r="I1133" s="2">
        <v>0.99220859368973235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279</v>
      </c>
      <c r="B1134" t="s">
        <v>310</v>
      </c>
      <c r="C1134" s="2">
        <v>0.96655020674307524</v>
      </c>
      <c r="D1134" s="2">
        <v>0.9459393865849588</v>
      </c>
      <c r="E1134" s="2">
        <v>0.59557012211238569</v>
      </c>
      <c r="F1134" s="2">
        <v>0.13930252046670535</v>
      </c>
      <c r="G1134" s="2">
        <v>0.69240788202176384</v>
      </c>
      <c r="H1134" s="2">
        <v>0</v>
      </c>
      <c r="I1134" s="2">
        <v>0.99299622873855165</v>
      </c>
      <c r="J1134" s="2">
        <v>0.45773381294964027</v>
      </c>
      <c r="K1134" s="2">
        <v>0.95541401273885362</v>
      </c>
      <c r="L1134" s="2" t="s">
        <v>70</v>
      </c>
      <c r="M1134" s="2" t="s">
        <v>70</v>
      </c>
      <c r="N1134" s="2">
        <v>0</v>
      </c>
    </row>
    <row r="1135" spans="1:14" x14ac:dyDescent="0.3">
      <c r="A1135" t="s">
        <v>279</v>
      </c>
      <c r="B1135" t="s">
        <v>305</v>
      </c>
      <c r="C1135" s="2">
        <v>0.98740644663733723</v>
      </c>
      <c r="D1135" s="2">
        <v>0.95080593262193758</v>
      </c>
      <c r="E1135" s="2">
        <v>0.8172889307872756</v>
      </c>
      <c r="F1135" s="2">
        <v>0.7756449489048387</v>
      </c>
      <c r="G1135" s="2">
        <v>0.83424874893201517</v>
      </c>
      <c r="H1135" s="2">
        <v>1.5197568389057751E-3</v>
      </c>
      <c r="I1135" s="2">
        <v>0.99303108605434198</v>
      </c>
      <c r="J1135" s="2">
        <v>7.6477404403244492E-2</v>
      </c>
      <c r="K1135" s="2">
        <v>0.59751332149200709</v>
      </c>
      <c r="L1135" s="2" t="s">
        <v>70</v>
      </c>
      <c r="M1135" s="2" t="s">
        <v>70</v>
      </c>
      <c r="N1135" s="2">
        <v>0.94095634095634095</v>
      </c>
    </row>
    <row r="1136" spans="1:14" x14ac:dyDescent="0.3">
      <c r="A1136" t="s">
        <v>286</v>
      </c>
      <c r="B1136" t="s">
        <v>6</v>
      </c>
      <c r="C1136" s="2">
        <v>0.99017908723281345</v>
      </c>
      <c r="D1136" s="2">
        <v>0.93305773136060344</v>
      </c>
      <c r="E1136" s="2">
        <v>0.93319891759961804</v>
      </c>
      <c r="F1136" s="2" t="s">
        <v>70</v>
      </c>
      <c r="G1136" s="2" t="s">
        <v>70</v>
      </c>
      <c r="H1136" s="2">
        <v>0.84838076545632979</v>
      </c>
      <c r="I1136" s="2">
        <v>0.99317486467404081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286</v>
      </c>
      <c r="B1137" t="s">
        <v>7</v>
      </c>
      <c r="C1137" s="2">
        <v>0.992890625580376</v>
      </c>
      <c r="D1137" s="2">
        <v>0.98176851131642362</v>
      </c>
      <c r="E1137" s="2">
        <v>0.91634637124123897</v>
      </c>
      <c r="F1137" s="2" t="s">
        <v>70</v>
      </c>
      <c r="G1137" s="2" t="s">
        <v>70</v>
      </c>
      <c r="H1137" s="2">
        <v>0.79858399708469985</v>
      </c>
      <c r="I1137" s="2">
        <v>0.99348609088819062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286</v>
      </c>
      <c r="B1138" t="s">
        <v>8</v>
      </c>
      <c r="C1138" s="2">
        <v>0.98995806665195318</v>
      </c>
      <c r="D1138" s="2">
        <v>0.94381408065618599</v>
      </c>
      <c r="E1138" s="2">
        <v>0.8519408363991291</v>
      </c>
      <c r="F1138" s="2" t="s">
        <v>70</v>
      </c>
      <c r="G1138" s="2" t="s">
        <v>70</v>
      </c>
      <c r="H1138" s="2">
        <v>0.61494694756266344</v>
      </c>
      <c r="I1138" s="2">
        <v>0.98976360556742038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286</v>
      </c>
      <c r="B1139" t="s">
        <v>12</v>
      </c>
      <c r="C1139" s="2">
        <v>0.99334327059281002</v>
      </c>
      <c r="D1139" s="2">
        <v>0.91854275257846285</v>
      </c>
      <c r="E1139" s="2">
        <v>0.95112272065102721</v>
      </c>
      <c r="F1139" s="2" t="s">
        <v>70</v>
      </c>
      <c r="G1139" s="2" t="s">
        <v>70</v>
      </c>
      <c r="H1139" s="2">
        <v>0.95190369845852163</v>
      </c>
      <c r="I1139" s="2">
        <v>0.99372780170785158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286</v>
      </c>
      <c r="B1140" t="s">
        <v>13</v>
      </c>
      <c r="C1140" s="2">
        <v>0.99197934350570804</v>
      </c>
      <c r="D1140" s="2">
        <v>0.93280778696867084</v>
      </c>
      <c r="E1140" s="2">
        <v>0.91140724530071515</v>
      </c>
      <c r="F1140" s="2" t="s">
        <v>70</v>
      </c>
      <c r="G1140" s="2" t="s">
        <v>70</v>
      </c>
      <c r="H1140" s="2">
        <v>0.82520013922728852</v>
      </c>
      <c r="I1140" s="2">
        <v>0.99083269671504959</v>
      </c>
      <c r="J1140" s="2">
        <v>0.94625072022388679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286</v>
      </c>
      <c r="B1141" t="s">
        <v>15</v>
      </c>
      <c r="C1141" s="2">
        <v>0.99523693893942522</v>
      </c>
      <c r="D1141" s="2">
        <v>0.98659352952851798</v>
      </c>
      <c r="E1141" s="2">
        <v>0.83849821215733011</v>
      </c>
      <c r="F1141" s="2" t="s">
        <v>70</v>
      </c>
      <c r="G1141" s="2" t="s">
        <v>70</v>
      </c>
      <c r="H1141" s="2">
        <v>0.798645903859174</v>
      </c>
      <c r="I1141" s="2">
        <v>0.9933184855233852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286</v>
      </c>
      <c r="B1142" t="s">
        <v>17</v>
      </c>
      <c r="C1142" s="2">
        <v>0.99734573015434658</v>
      </c>
      <c r="D1142" s="2">
        <v>0.97064531780689001</v>
      </c>
      <c r="E1142" s="2">
        <v>0.93639184397163122</v>
      </c>
      <c r="F1142" s="2" t="s">
        <v>70</v>
      </c>
      <c r="G1142" s="2" t="s">
        <v>70</v>
      </c>
      <c r="H1142" s="2">
        <v>0.86873080859774821</v>
      </c>
      <c r="I1142" s="2">
        <v>0.99297497829347237</v>
      </c>
      <c r="J1142" s="2">
        <v>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286</v>
      </c>
      <c r="B1143" t="s">
        <v>21</v>
      </c>
      <c r="C1143" s="2">
        <v>0.99791938541846203</v>
      </c>
      <c r="D1143" s="2">
        <v>0.9760134902608576</v>
      </c>
      <c r="E1143" s="2">
        <v>0.95697980684811235</v>
      </c>
      <c r="F1143" s="2" t="s">
        <v>70</v>
      </c>
      <c r="G1143" s="2" t="s">
        <v>70</v>
      </c>
      <c r="H1143" s="2">
        <v>0.89156626506024095</v>
      </c>
      <c r="I1143" s="2">
        <v>0.99459459459459465</v>
      </c>
      <c r="J1143" s="2">
        <v>0.94050913115661317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286</v>
      </c>
      <c r="B1144" t="s">
        <v>23</v>
      </c>
      <c r="C1144" s="2">
        <v>0.99037425321991679</v>
      </c>
      <c r="D1144" s="2">
        <v>0.98622914312848964</v>
      </c>
      <c r="E1144" s="2">
        <v>0.92316863386302861</v>
      </c>
      <c r="F1144" s="2">
        <v>0.92146120452692837</v>
      </c>
      <c r="G1144" s="2" t="s">
        <v>70</v>
      </c>
      <c r="H1144" s="2">
        <v>0.81940902021772943</v>
      </c>
      <c r="I1144" s="2">
        <v>0.99324067745120381</v>
      </c>
      <c r="J1144" s="2">
        <v>0.60752829692024213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286</v>
      </c>
      <c r="B1145" t="s">
        <v>25</v>
      </c>
      <c r="C1145" s="2">
        <v>0.99662353892102296</v>
      </c>
      <c r="D1145" s="2">
        <v>0.96085538238492196</v>
      </c>
      <c r="E1145" s="2">
        <v>0.88570057422760595</v>
      </c>
      <c r="F1145" s="2">
        <v>0.68929153162835222</v>
      </c>
      <c r="G1145" s="2" t="s">
        <v>70</v>
      </c>
      <c r="H1145" s="2">
        <v>0.83391218060034733</v>
      </c>
      <c r="I1145" s="2">
        <v>0.99415204678362556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286</v>
      </c>
      <c r="B1146" t="s">
        <v>206</v>
      </c>
      <c r="C1146" s="2">
        <v>0.99698281670172062</v>
      </c>
      <c r="D1146" s="2">
        <v>0.9886196710197096</v>
      </c>
      <c r="E1146" s="2">
        <v>0.93364531675630358</v>
      </c>
      <c r="F1146" s="2">
        <v>0.71334581135499975</v>
      </c>
      <c r="G1146" s="2" t="s">
        <v>70</v>
      </c>
      <c r="H1146" s="2">
        <v>0.83889033602500651</v>
      </c>
      <c r="I1146" s="2">
        <v>0.99368965255074881</v>
      </c>
      <c r="J1146" s="2" t="s">
        <v>70</v>
      </c>
      <c r="K1146" s="2" t="s">
        <v>70</v>
      </c>
      <c r="L1146" s="2">
        <v>0.96737044145873319</v>
      </c>
      <c r="M1146" s="2" t="s">
        <v>70</v>
      </c>
      <c r="N1146" s="2" t="s">
        <v>70</v>
      </c>
    </row>
    <row r="1147" spans="1:14" x14ac:dyDescent="0.3">
      <c r="A1147" t="s">
        <v>286</v>
      </c>
      <c r="B1147" t="s">
        <v>27</v>
      </c>
      <c r="C1147" s="2">
        <v>0.99742813598069524</v>
      </c>
      <c r="D1147" s="2">
        <v>0.97205180640763478</v>
      </c>
      <c r="E1147" s="2">
        <v>0.83098904959887565</v>
      </c>
      <c r="F1147" s="2">
        <v>0</v>
      </c>
      <c r="G1147" s="2">
        <v>0</v>
      </c>
      <c r="H1147" s="2">
        <v>0.80312398307842503</v>
      </c>
      <c r="I1147" s="2">
        <v>0.99017500767577515</v>
      </c>
      <c r="J1147" s="2" t="s">
        <v>70</v>
      </c>
      <c r="K1147" s="2" t="s">
        <v>70</v>
      </c>
      <c r="L1147" s="2">
        <v>0.6467065868263473</v>
      </c>
      <c r="M1147" s="2" t="s">
        <v>70</v>
      </c>
      <c r="N1147" s="2" t="s">
        <v>70</v>
      </c>
    </row>
    <row r="1148" spans="1:14" x14ac:dyDescent="0.3">
      <c r="A1148" t="s">
        <v>286</v>
      </c>
      <c r="B1148" t="s">
        <v>33</v>
      </c>
      <c r="C1148" s="2">
        <v>0.99188050887933643</v>
      </c>
      <c r="D1148" s="2">
        <v>0.94891637548500518</v>
      </c>
      <c r="E1148" s="2">
        <v>0.94805973919358399</v>
      </c>
      <c r="F1148" s="2" t="s">
        <v>70</v>
      </c>
      <c r="G1148" s="2" t="s">
        <v>70</v>
      </c>
      <c r="H1148" s="2">
        <v>0.9357824787440876</v>
      </c>
      <c r="I1148" s="2">
        <v>0.99371563236449323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286</v>
      </c>
      <c r="B1149" t="s">
        <v>35</v>
      </c>
      <c r="C1149" s="2">
        <v>0.99110766292671282</v>
      </c>
      <c r="D1149" s="2">
        <v>0.96698885082800601</v>
      </c>
      <c r="E1149" s="2">
        <v>0.87652195818288692</v>
      </c>
      <c r="F1149" s="2" t="s">
        <v>70</v>
      </c>
      <c r="G1149" s="2" t="s">
        <v>70</v>
      </c>
      <c r="H1149" s="2">
        <v>0.54341377375130284</v>
      </c>
      <c r="I1149" s="2">
        <v>0.99134232899149843</v>
      </c>
      <c r="J1149" s="2">
        <v>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336</v>
      </c>
      <c r="B1150" t="s">
        <v>12</v>
      </c>
      <c r="C1150" s="2">
        <v>0.97166921898928038</v>
      </c>
      <c r="D1150" s="2">
        <v>0.95137876176587555</v>
      </c>
      <c r="E1150" s="2">
        <v>0.89975550122249393</v>
      </c>
      <c r="F1150" s="2">
        <v>0.89354056239331592</v>
      </c>
      <c r="G1150" s="2" t="s">
        <v>70</v>
      </c>
      <c r="H1150" s="2" t="s">
        <v>70</v>
      </c>
      <c r="I1150" s="2">
        <v>0.99052132701421802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>
        <v>0</v>
      </c>
    </row>
    <row r="1151" spans="1:14" x14ac:dyDescent="0.3">
      <c r="A1151" t="s">
        <v>336</v>
      </c>
      <c r="B1151" t="s">
        <v>13</v>
      </c>
      <c r="C1151" s="2">
        <v>0.98248686514886163</v>
      </c>
      <c r="D1151" s="2">
        <v>0.93823208695346305</v>
      </c>
      <c r="E1151" s="2">
        <v>0.88159490172856214</v>
      </c>
      <c r="F1151" s="2">
        <v>0.90066799061202385</v>
      </c>
      <c r="G1151" s="2" t="s">
        <v>70</v>
      </c>
      <c r="H1151" s="2">
        <v>0.92060301507537678</v>
      </c>
      <c r="I1151" s="2">
        <v>0.99001448281118998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336</v>
      </c>
      <c r="B1152" t="s">
        <v>15</v>
      </c>
      <c r="C1152" s="2">
        <v>0.99087476400251717</v>
      </c>
      <c r="D1152" s="2">
        <v>0.94259881525617484</v>
      </c>
      <c r="E1152" s="2">
        <v>0.93530222248846817</v>
      </c>
      <c r="F1152" s="2">
        <v>0.74164437520209292</v>
      </c>
      <c r="G1152" s="2" t="s">
        <v>70</v>
      </c>
      <c r="H1152" s="2">
        <v>0.79298888761599262</v>
      </c>
      <c r="I1152" s="2">
        <v>0.98976716594987402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336</v>
      </c>
      <c r="B1153" t="s">
        <v>17</v>
      </c>
      <c r="C1153" s="2">
        <v>0.98710436795881684</v>
      </c>
      <c r="D1153" s="2">
        <v>0.94356041770263555</v>
      </c>
      <c r="E1153" s="2">
        <v>0.82568209330477693</v>
      </c>
      <c r="F1153" s="2" t="s">
        <v>70</v>
      </c>
      <c r="G1153" s="2" t="s">
        <v>70</v>
      </c>
      <c r="H1153" s="2">
        <v>0.83706175135371652</v>
      </c>
      <c r="I1153" s="2">
        <v>0.98524762908324559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336</v>
      </c>
      <c r="B1154" t="s">
        <v>21</v>
      </c>
      <c r="C1154" s="2">
        <v>0.99139831658973676</v>
      </c>
      <c r="D1154" s="2">
        <v>0.91628792616992605</v>
      </c>
      <c r="E1154" s="2">
        <v>0.79778201351585509</v>
      </c>
      <c r="F1154" s="2" t="s">
        <v>70</v>
      </c>
      <c r="G1154" s="2" t="s">
        <v>70</v>
      </c>
      <c r="H1154" s="2">
        <v>0.66380976388538782</v>
      </c>
      <c r="I1154" s="2">
        <v>0.98543372708167243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336</v>
      </c>
      <c r="B1155" t="s">
        <v>23</v>
      </c>
      <c r="C1155" s="2">
        <v>0.99482100050051359</v>
      </c>
      <c r="D1155" s="2">
        <v>0.96412578616352196</v>
      </c>
      <c r="E1155" s="2">
        <v>0.92082636732744205</v>
      </c>
      <c r="F1155" s="2" t="s">
        <v>70</v>
      </c>
      <c r="G1155" s="2" t="s">
        <v>70</v>
      </c>
      <c r="H1155" s="2">
        <v>0.8092777586404869</v>
      </c>
      <c r="I1155" s="2">
        <v>0.98924899945067879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336</v>
      </c>
      <c r="B1156" t="s">
        <v>25</v>
      </c>
      <c r="C1156" s="2">
        <v>0.97269475616913903</v>
      </c>
      <c r="D1156" s="2">
        <v>0.96394119984108062</v>
      </c>
      <c r="E1156" s="2">
        <v>0.84418539061765541</v>
      </c>
      <c r="F1156" s="2">
        <v>0.8143437284499272</v>
      </c>
      <c r="G1156" s="2" t="s">
        <v>70</v>
      </c>
      <c r="H1156" s="2" t="s">
        <v>70</v>
      </c>
      <c r="I1156" s="2">
        <v>0.98331802877257424</v>
      </c>
      <c r="J1156" s="2">
        <v>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336</v>
      </c>
      <c r="B1157" t="s">
        <v>27</v>
      </c>
      <c r="C1157" s="2">
        <v>0.99465743417082242</v>
      </c>
      <c r="D1157" s="2">
        <v>0.92802533857579717</v>
      </c>
      <c r="E1157" s="2">
        <v>0.82212868310282616</v>
      </c>
      <c r="F1157" s="2">
        <v>0.45614095049301911</v>
      </c>
      <c r="G1157" s="2">
        <v>0</v>
      </c>
      <c r="H1157" s="2">
        <v>0.55239786856127882</v>
      </c>
      <c r="I1157" s="2">
        <v>0.97999227500965624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336</v>
      </c>
      <c r="B1158" t="s">
        <v>29</v>
      </c>
      <c r="C1158" s="2">
        <v>0.99571117318209923</v>
      </c>
      <c r="D1158" s="2">
        <v>0.97666014715469884</v>
      </c>
      <c r="E1158" s="2">
        <v>0.93970117395944519</v>
      </c>
      <c r="F1158" s="2" t="s">
        <v>70</v>
      </c>
      <c r="G1158" s="2" t="s">
        <v>70</v>
      </c>
      <c r="H1158" s="2">
        <v>0.76220282876918444</v>
      </c>
      <c r="I1158" s="2">
        <v>0.99088699878493325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336</v>
      </c>
      <c r="B1159" t="s">
        <v>33</v>
      </c>
      <c r="C1159" s="2">
        <v>0.99331717643250517</v>
      </c>
      <c r="D1159" s="2">
        <v>0.97138799683702604</v>
      </c>
      <c r="E1159" s="2">
        <v>0.93563754307723479</v>
      </c>
      <c r="F1159" s="2" t="s">
        <v>70</v>
      </c>
      <c r="G1159" s="2" t="s">
        <v>70</v>
      </c>
      <c r="H1159" s="2">
        <v>0.75762144669584086</v>
      </c>
      <c r="I1159" s="2">
        <v>0.98159046325637545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336</v>
      </c>
      <c r="B1160" t="s">
        <v>35</v>
      </c>
      <c r="C1160" s="2">
        <v>0.99547330448772398</v>
      </c>
      <c r="D1160" s="2">
        <v>0.95633139577661685</v>
      </c>
      <c r="E1160" s="2">
        <v>0.92861998640380683</v>
      </c>
      <c r="F1160" s="2">
        <v>0.84260506897658005</v>
      </c>
      <c r="G1160" s="2" t="s">
        <v>70</v>
      </c>
      <c r="H1160" s="2">
        <v>0.80343716433942003</v>
      </c>
      <c r="I1160" s="2">
        <v>0.98545765611633884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363</v>
      </c>
      <c r="B1161" t="s">
        <v>6</v>
      </c>
      <c r="C1161" s="2">
        <v>0.99092341492643321</v>
      </c>
      <c r="D1161" s="2">
        <v>0.95896667914638722</v>
      </c>
      <c r="E1161" s="2">
        <v>0.95816378935724722</v>
      </c>
      <c r="F1161" s="2" t="s">
        <v>70</v>
      </c>
      <c r="G1161" s="2" t="s">
        <v>70</v>
      </c>
      <c r="H1161" s="2">
        <v>0.83542724761650178</v>
      </c>
      <c r="I1161" s="2">
        <v>0.99331951163326437</v>
      </c>
      <c r="J1161" s="2" t="s">
        <v>70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363</v>
      </c>
      <c r="B1162" t="s">
        <v>7</v>
      </c>
      <c r="C1162" s="2">
        <v>0.9900301334481274</v>
      </c>
      <c r="D1162" s="2">
        <v>0.92653601500165461</v>
      </c>
      <c r="E1162" s="2">
        <v>0.8646959006876842</v>
      </c>
      <c r="F1162" s="2" t="s">
        <v>70</v>
      </c>
      <c r="G1162" s="2" t="s">
        <v>70</v>
      </c>
      <c r="H1162" s="2">
        <v>0.81616633075209499</v>
      </c>
      <c r="I1162" s="2">
        <v>0.98989898989898994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363</v>
      </c>
      <c r="B1163" t="s">
        <v>8</v>
      </c>
      <c r="C1163" s="2">
        <v>0.97149827442580039</v>
      </c>
      <c r="D1163" s="2">
        <v>0.96373037789350779</v>
      </c>
      <c r="E1163" s="2">
        <v>0.92241244731227556</v>
      </c>
      <c r="F1163" s="2" t="s">
        <v>70</v>
      </c>
      <c r="G1163" s="2" t="s">
        <v>70</v>
      </c>
      <c r="H1163" s="2">
        <v>0.88191330343796714</v>
      </c>
      <c r="I1163" s="2">
        <v>0.99367135730772083</v>
      </c>
      <c r="J1163" s="2">
        <v>0.85844352915673106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363</v>
      </c>
      <c r="B1164" t="s">
        <v>12</v>
      </c>
      <c r="C1164" s="2">
        <v>0.99109962675854157</v>
      </c>
      <c r="D1164" s="2">
        <v>0.9170007710100232</v>
      </c>
      <c r="E1164" s="2">
        <v>0.90145833333333336</v>
      </c>
      <c r="F1164" s="2" t="s">
        <v>70</v>
      </c>
      <c r="G1164" s="2" t="s">
        <v>70</v>
      </c>
      <c r="H1164" s="2">
        <v>0.92712272258508077</v>
      </c>
      <c r="I1164" s="2">
        <v>0.9895841252946096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363</v>
      </c>
      <c r="B1165" t="s">
        <v>13</v>
      </c>
      <c r="C1165" s="2">
        <v>0.9929530979608584</v>
      </c>
      <c r="D1165" s="2">
        <v>0.97802032529059157</v>
      </c>
      <c r="E1165" s="2">
        <v>0.90870600688012704</v>
      </c>
      <c r="F1165" s="2" t="s">
        <v>70</v>
      </c>
      <c r="G1165" s="2" t="s">
        <v>70</v>
      </c>
      <c r="H1165" s="2">
        <v>0.92497844208105762</v>
      </c>
      <c r="I1165" s="2">
        <v>0.99269278606965161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363</v>
      </c>
      <c r="B1166" t="s">
        <v>15</v>
      </c>
      <c r="C1166" s="2">
        <v>0.99459031534503239</v>
      </c>
      <c r="D1166" s="2">
        <v>0.94959758551307838</v>
      </c>
      <c r="E1166" s="2">
        <v>0.92375186452575242</v>
      </c>
      <c r="F1166" s="2" t="s">
        <v>70</v>
      </c>
      <c r="G1166" s="2" t="s">
        <v>70</v>
      </c>
      <c r="H1166" s="2">
        <v>0.84153574029757572</v>
      </c>
      <c r="I1166" s="2">
        <v>0.99261652053530225</v>
      </c>
      <c r="J1166" s="2">
        <v>0.89817671809256661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363</v>
      </c>
      <c r="B1167" t="s">
        <v>17</v>
      </c>
      <c r="C1167" s="2">
        <v>0.99554664228625356</v>
      </c>
      <c r="D1167" s="2">
        <v>0.97804622551095444</v>
      </c>
      <c r="E1167" s="2">
        <v>0.94180364282541096</v>
      </c>
      <c r="F1167" s="2" t="s">
        <v>70</v>
      </c>
      <c r="G1167" s="2" t="s">
        <v>70</v>
      </c>
      <c r="H1167" s="2">
        <v>0.77753854103867026</v>
      </c>
      <c r="I1167" s="2">
        <v>0.99472622925391641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363</v>
      </c>
      <c r="B1168" t="s">
        <v>21</v>
      </c>
      <c r="C1168" s="2">
        <v>0.99393400617058003</v>
      </c>
      <c r="D1168" s="2">
        <v>0.9738124001402908</v>
      </c>
      <c r="E1168" s="2">
        <v>0.91514862323518675</v>
      </c>
      <c r="F1168" s="2" t="s">
        <v>70</v>
      </c>
      <c r="G1168" s="2">
        <v>0</v>
      </c>
      <c r="H1168" s="2">
        <v>0.80392699115044253</v>
      </c>
      <c r="I1168" s="2">
        <v>0.99307479224376716</v>
      </c>
      <c r="J1168" s="2">
        <v>0.98160563864535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363</v>
      </c>
      <c r="B1169" t="s">
        <v>23</v>
      </c>
      <c r="C1169" s="2">
        <v>0.99211815664276082</v>
      </c>
      <c r="D1169" s="2">
        <v>0.94333188079043595</v>
      </c>
      <c r="E1169" s="2">
        <v>0.85750579567467999</v>
      </c>
      <c r="F1169" s="2">
        <v>6.778606965174129E-2</v>
      </c>
      <c r="G1169" s="2" t="s">
        <v>70</v>
      </c>
      <c r="H1169" s="2">
        <v>0.78434690639873084</v>
      </c>
      <c r="I1169" s="2">
        <v>0.99443155452436205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363</v>
      </c>
      <c r="B1170" t="s">
        <v>401</v>
      </c>
      <c r="C1170" s="2">
        <v>0.99527797749752245</v>
      </c>
      <c r="D1170" s="2">
        <v>0.9616966024669984</v>
      </c>
      <c r="E1170" s="2">
        <v>0.768740999014629</v>
      </c>
      <c r="F1170" s="2">
        <v>0.87296316657504125</v>
      </c>
      <c r="G1170" s="2">
        <v>0.9247356417167738</v>
      </c>
      <c r="H1170" s="2">
        <v>0.58688705234159777</v>
      </c>
      <c r="I1170" s="2">
        <v>0.99470157394421077</v>
      </c>
      <c r="J1170" s="2" t="s">
        <v>70</v>
      </c>
      <c r="K1170" s="2" t="s">
        <v>70</v>
      </c>
      <c r="L1170" s="2">
        <v>0.94736842105263164</v>
      </c>
      <c r="M1170" s="2" t="s">
        <v>70</v>
      </c>
      <c r="N1170" s="2" t="s">
        <v>70</v>
      </c>
    </row>
    <row r="1171" spans="1:14" x14ac:dyDescent="0.3">
      <c r="A1171" t="s">
        <v>363</v>
      </c>
      <c r="B1171" t="s">
        <v>66</v>
      </c>
      <c r="C1171" s="2">
        <v>0.99100873437232395</v>
      </c>
      <c r="D1171" s="2">
        <v>0.9626256706189984</v>
      </c>
      <c r="E1171" s="2">
        <v>0.85255692422545726</v>
      </c>
      <c r="F1171" s="2">
        <v>0.86039912120102524</v>
      </c>
      <c r="G1171" s="2">
        <v>0.78411115069469184</v>
      </c>
      <c r="H1171" s="2">
        <v>0.73615341229554432</v>
      </c>
      <c r="I1171" s="2">
        <v>0.99203675344563558</v>
      </c>
      <c r="J1171" s="2" t="s">
        <v>70</v>
      </c>
      <c r="K1171" s="2" t="s">
        <v>70</v>
      </c>
      <c r="L1171" s="2">
        <v>0</v>
      </c>
      <c r="M1171" s="2" t="s">
        <v>70</v>
      </c>
      <c r="N1171" s="2" t="s">
        <v>70</v>
      </c>
    </row>
    <row r="1172" spans="1:14" x14ac:dyDescent="0.3">
      <c r="A1172" t="s">
        <v>363</v>
      </c>
      <c r="B1172" t="s">
        <v>27</v>
      </c>
      <c r="C1172" s="2">
        <v>0.99074337267502921</v>
      </c>
      <c r="D1172" s="2">
        <v>0.98403328201931284</v>
      </c>
      <c r="E1172" s="2">
        <v>0.95215207517243039</v>
      </c>
      <c r="F1172" s="2">
        <v>0.89021810489459474</v>
      </c>
      <c r="G1172" s="2" t="s">
        <v>70</v>
      </c>
      <c r="H1172" s="2">
        <v>0.90850389161141543</v>
      </c>
      <c r="I1172" s="2">
        <v>0.99452097683155916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363</v>
      </c>
      <c r="B1173" t="s">
        <v>29</v>
      </c>
      <c r="C1173" s="2">
        <v>0.99213529019919644</v>
      </c>
      <c r="D1173" s="2">
        <v>0.96967175356999558</v>
      </c>
      <c r="E1173" s="2">
        <v>0.76113453607059744</v>
      </c>
      <c r="F1173" s="2">
        <v>0.67558299039780523</v>
      </c>
      <c r="G1173" s="2">
        <v>0.43665893271461714</v>
      </c>
      <c r="H1173" s="2">
        <v>0.72044270833333335</v>
      </c>
      <c r="I1173" s="2">
        <v>0.99392914777530161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363</v>
      </c>
      <c r="B1174" t="s">
        <v>33</v>
      </c>
      <c r="C1174" s="2">
        <v>0.99643417806683121</v>
      </c>
      <c r="D1174" s="2">
        <v>0.97187103847603384</v>
      </c>
      <c r="E1174" s="2">
        <v>0.91282080627163742</v>
      </c>
      <c r="F1174" s="2">
        <v>0.79093257481206281</v>
      </c>
      <c r="G1174" s="2" t="s">
        <v>70</v>
      </c>
      <c r="H1174" s="2">
        <v>0.89504592681825024</v>
      </c>
      <c r="I1174" s="2">
        <v>0.99396378269617702</v>
      </c>
      <c r="J1174" s="2">
        <v>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360</v>
      </c>
      <c r="B1175" t="s">
        <v>7</v>
      </c>
      <c r="C1175" s="2">
        <v>0.99158337716991041</v>
      </c>
      <c r="D1175" s="2">
        <v>0.92842479813877099</v>
      </c>
      <c r="E1175" s="2">
        <v>0.95635819502217101</v>
      </c>
      <c r="F1175" s="2">
        <v>0.7128447737213246</v>
      </c>
      <c r="G1175" s="2" t="s">
        <v>70</v>
      </c>
      <c r="H1175" s="2">
        <v>0.78468468468468466</v>
      </c>
      <c r="I1175" s="2">
        <v>0.99557064816181895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360</v>
      </c>
      <c r="B1176" t="s">
        <v>8</v>
      </c>
      <c r="C1176" s="2">
        <v>0.99628093645484961</v>
      </c>
      <c r="D1176" s="2">
        <v>0.92019354702389755</v>
      </c>
      <c r="E1176" s="2">
        <v>0.88965873522350869</v>
      </c>
      <c r="F1176" s="2">
        <v>0.53392718682943541</v>
      </c>
      <c r="G1176" s="2">
        <v>0</v>
      </c>
      <c r="H1176" s="2">
        <v>0.83617146212566063</v>
      </c>
      <c r="I1176" s="2">
        <v>0.99048050770625562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360</v>
      </c>
      <c r="B1177" t="s">
        <v>12</v>
      </c>
      <c r="C1177" s="2">
        <v>0.99569139286434183</v>
      </c>
      <c r="D1177" s="2">
        <v>0.97375396799424041</v>
      </c>
      <c r="E1177" s="2">
        <v>0.87524189543267172</v>
      </c>
      <c r="F1177" s="2">
        <v>0.77362395978540954</v>
      </c>
      <c r="G1177" s="2">
        <v>0</v>
      </c>
      <c r="H1177" s="2">
        <v>0.85764309764309765</v>
      </c>
      <c r="I1177" s="2">
        <v>0.99134492360954318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360</v>
      </c>
      <c r="B1178" t="s">
        <v>13</v>
      </c>
      <c r="C1178" s="2">
        <v>0.98916653891358797</v>
      </c>
      <c r="D1178" s="2">
        <v>0.97297737527079642</v>
      </c>
      <c r="E1178" s="2">
        <v>0.87832986963914605</v>
      </c>
      <c r="F1178" s="2">
        <v>0.90537206526064462</v>
      </c>
      <c r="G1178" s="2" t="s">
        <v>70</v>
      </c>
      <c r="H1178" s="2">
        <v>0.8693035253654342</v>
      </c>
      <c r="I1178" s="2">
        <v>0.99012780286217184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360</v>
      </c>
      <c r="B1179" t="s">
        <v>15</v>
      </c>
      <c r="C1179" s="2">
        <v>0.99649562875797704</v>
      </c>
      <c r="D1179" s="2">
        <v>0.89269860200092754</v>
      </c>
      <c r="E1179" s="2">
        <v>0.9494117647058824</v>
      </c>
      <c r="F1179" s="2">
        <v>0.80381478291706776</v>
      </c>
      <c r="G1179" s="2">
        <v>0</v>
      </c>
      <c r="H1179" s="2">
        <v>0.76064573535019697</v>
      </c>
      <c r="I1179" s="2">
        <v>0.99412650602409636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360</v>
      </c>
      <c r="B1180" t="s">
        <v>17</v>
      </c>
      <c r="C1180" s="2">
        <v>0.99621292850468057</v>
      </c>
      <c r="D1180" s="2">
        <v>0.97425361881785277</v>
      </c>
      <c r="E1180" s="2">
        <v>0.93756361750753803</v>
      </c>
      <c r="F1180" s="2">
        <v>0.77906757859070086</v>
      </c>
      <c r="G1180" s="2" t="s">
        <v>70</v>
      </c>
      <c r="H1180" s="2">
        <v>0.80015203344735841</v>
      </c>
      <c r="I1180" s="2">
        <v>0.99168463196797041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360</v>
      </c>
      <c r="B1181" t="s">
        <v>21</v>
      </c>
      <c r="C1181" s="2">
        <v>0.99755508381524038</v>
      </c>
      <c r="D1181" s="2">
        <v>0.97833069247569682</v>
      </c>
      <c r="E1181" s="2">
        <v>0.93941363239690279</v>
      </c>
      <c r="F1181" s="2">
        <v>0.88826852424908809</v>
      </c>
      <c r="G1181" s="2">
        <v>0.8672345359675333</v>
      </c>
      <c r="H1181" s="2">
        <v>0.81823276667289369</v>
      </c>
      <c r="I1181" s="2">
        <v>0.99610478881845277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360</v>
      </c>
      <c r="B1182" t="s">
        <v>23</v>
      </c>
      <c r="C1182" s="2">
        <v>0.99855221653996262</v>
      </c>
      <c r="D1182" s="2">
        <v>0.95211390066297141</v>
      </c>
      <c r="E1182" s="2">
        <v>0.88681794369847533</v>
      </c>
      <c r="F1182" s="2">
        <v>0</v>
      </c>
      <c r="G1182" s="2">
        <v>0.66980518237838249</v>
      </c>
      <c r="H1182" s="2">
        <v>0.83613345011545503</v>
      </c>
      <c r="I1182" s="2">
        <v>0.99546885799861762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360</v>
      </c>
      <c r="B1183" t="s">
        <v>25</v>
      </c>
      <c r="C1183" s="2">
        <v>0.99816196721691675</v>
      </c>
      <c r="D1183" s="2">
        <v>0.89627723904391232</v>
      </c>
      <c r="E1183" s="2">
        <v>0.85846967646697014</v>
      </c>
      <c r="F1183" s="2">
        <v>0.71914151576123408</v>
      </c>
      <c r="G1183" s="2">
        <v>0.91575968654767081</v>
      </c>
      <c r="H1183" s="2">
        <v>0.79863140089189599</v>
      </c>
      <c r="I1183" s="2">
        <v>0.99509322865554461</v>
      </c>
      <c r="J1183" s="2">
        <v>0.88306897823681296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354</v>
      </c>
      <c r="B1184" t="s">
        <v>6</v>
      </c>
      <c r="C1184" s="2">
        <v>0.98429750006231165</v>
      </c>
      <c r="D1184" s="2">
        <v>0.95430501561404624</v>
      </c>
      <c r="E1184" s="2">
        <v>0.88313729342140801</v>
      </c>
      <c r="F1184" s="2">
        <v>0.82895736318900892</v>
      </c>
      <c r="G1184" s="2" t="s">
        <v>70</v>
      </c>
      <c r="H1184" s="2">
        <v>0.72596298149074534</v>
      </c>
      <c r="I1184" s="2">
        <v>0.98450661853188925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354</v>
      </c>
      <c r="B1185" t="s">
        <v>7</v>
      </c>
      <c r="C1185" s="2">
        <v>0.99071156853135445</v>
      </c>
      <c r="D1185" s="2">
        <v>0.92482172007904462</v>
      </c>
      <c r="E1185" s="2">
        <v>0.88689454929391576</v>
      </c>
      <c r="F1185" s="2">
        <v>0.49623823216606927</v>
      </c>
      <c r="G1185" s="2" t="s">
        <v>70</v>
      </c>
      <c r="H1185" s="2">
        <v>0.86147695202257757</v>
      </c>
      <c r="I1185" s="2">
        <v>0.99330594857751398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354</v>
      </c>
      <c r="B1186" t="s">
        <v>8</v>
      </c>
      <c r="C1186" s="2">
        <v>0.98976916604680076</v>
      </c>
      <c r="D1186" s="2">
        <v>0.9433257384485908</v>
      </c>
      <c r="E1186" s="2">
        <v>0.89600870263410082</v>
      </c>
      <c r="F1186" s="2">
        <v>0.7272309530374047</v>
      </c>
      <c r="G1186" s="2" t="s">
        <v>70</v>
      </c>
      <c r="H1186" s="2">
        <v>0.75540735400144199</v>
      </c>
      <c r="I1186" s="2">
        <v>0.9917866023660612</v>
      </c>
      <c r="J1186" s="2">
        <v>0.86895444511338549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354</v>
      </c>
      <c r="B1187" t="s">
        <v>12</v>
      </c>
      <c r="C1187" s="2">
        <v>0.99236071223434796</v>
      </c>
      <c r="D1187" s="2">
        <v>0.98077434216355097</v>
      </c>
      <c r="E1187" s="2">
        <v>0.98267640683952795</v>
      </c>
      <c r="F1187" s="2" t="s">
        <v>70</v>
      </c>
      <c r="G1187" s="2" t="s">
        <v>70</v>
      </c>
      <c r="H1187" s="2">
        <v>0.91119467746601102</v>
      </c>
      <c r="I1187" s="2">
        <v>0.99212355212355197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354</v>
      </c>
      <c r="B1188" t="s">
        <v>13</v>
      </c>
      <c r="C1188" s="2">
        <v>0.99543775100401599</v>
      </c>
      <c r="D1188" s="2">
        <v>0.92051577421872099</v>
      </c>
      <c r="E1188" s="2">
        <v>0.87699328669850052</v>
      </c>
      <c r="F1188" s="2">
        <v>0.76302933481512347</v>
      </c>
      <c r="G1188" s="2" t="s">
        <v>70</v>
      </c>
      <c r="H1188" s="2">
        <v>0.65342163355408389</v>
      </c>
      <c r="I1188" s="2">
        <v>0.99302949061662205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354</v>
      </c>
      <c r="B1189" t="s">
        <v>364</v>
      </c>
      <c r="C1189" s="2">
        <v>0.9968404195461168</v>
      </c>
      <c r="D1189" s="2">
        <v>0.96153052805280514</v>
      </c>
      <c r="E1189" s="2">
        <v>0.90443931611206241</v>
      </c>
      <c r="F1189" s="2">
        <v>0.66707920792079212</v>
      </c>
      <c r="G1189" s="2" t="s">
        <v>70</v>
      </c>
      <c r="H1189" s="2">
        <v>0.53374965561575904</v>
      </c>
      <c r="I1189" s="2">
        <v>0.99518532670997317</v>
      </c>
      <c r="J1189" s="2" t="s">
        <v>70</v>
      </c>
      <c r="K1189" s="2" t="s">
        <v>70</v>
      </c>
      <c r="L1189" s="2">
        <v>0.42499999999999999</v>
      </c>
      <c r="M1189" s="2" t="s">
        <v>70</v>
      </c>
      <c r="N1189" s="2" t="s">
        <v>70</v>
      </c>
    </row>
    <row r="1190" spans="1:14" x14ac:dyDescent="0.3">
      <c r="A1190" t="s">
        <v>354</v>
      </c>
      <c r="B1190" t="s">
        <v>15</v>
      </c>
      <c r="C1190" s="2">
        <v>0.99724800597042762</v>
      </c>
      <c r="D1190" s="2">
        <v>0.96824244024825035</v>
      </c>
      <c r="E1190" s="2">
        <v>0.90592760690776242</v>
      </c>
      <c r="F1190" s="2">
        <v>0.84548733080417782</v>
      </c>
      <c r="G1190" s="2">
        <v>0.86348458063248867</v>
      </c>
      <c r="H1190" s="2">
        <v>0.4428211586901763</v>
      </c>
      <c r="I1190" s="2">
        <v>0.99512566641279521</v>
      </c>
      <c r="J1190" s="2" t="s">
        <v>70</v>
      </c>
      <c r="K1190" s="2">
        <v>0</v>
      </c>
      <c r="L1190" s="2">
        <v>0</v>
      </c>
      <c r="M1190" s="2" t="s">
        <v>70</v>
      </c>
      <c r="N1190" s="2" t="s">
        <v>70</v>
      </c>
    </row>
    <row r="1191" spans="1:14" x14ac:dyDescent="0.3">
      <c r="A1191" t="s">
        <v>354</v>
      </c>
      <c r="B1191" t="s">
        <v>353</v>
      </c>
      <c r="C1191" s="2">
        <v>0.99751802734575801</v>
      </c>
      <c r="D1191" s="2">
        <v>0.96701123260066424</v>
      </c>
      <c r="E1191" s="2">
        <v>0.85610249093395163</v>
      </c>
      <c r="F1191" s="2">
        <v>0.6785631223967693</v>
      </c>
      <c r="G1191" s="2" t="s">
        <v>70</v>
      </c>
      <c r="H1191" s="2">
        <v>0.71000535045478863</v>
      </c>
      <c r="I1191" s="2">
        <v>0.99702039880815962</v>
      </c>
      <c r="J1191" s="2" t="s">
        <v>70</v>
      </c>
      <c r="K1191" s="2">
        <v>0.93006993006993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354</v>
      </c>
      <c r="B1192" t="s">
        <v>17</v>
      </c>
      <c r="C1192" s="2">
        <v>0.9964993072242786</v>
      </c>
      <c r="D1192" s="2">
        <v>0.95502175650475096</v>
      </c>
      <c r="E1192" s="2">
        <v>0.93196224820397244</v>
      </c>
      <c r="F1192" s="2">
        <v>0.96539898340376018</v>
      </c>
      <c r="G1192" s="2" t="s">
        <v>70</v>
      </c>
      <c r="H1192" s="2">
        <v>0.61086594805758521</v>
      </c>
      <c r="I1192" s="2">
        <v>0.99578585921648199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354</v>
      </c>
      <c r="B1193" t="s">
        <v>393</v>
      </c>
      <c r="C1193" s="2">
        <v>0.99738146074205358</v>
      </c>
      <c r="D1193" s="2">
        <v>0.97106312067917222</v>
      </c>
      <c r="E1193" s="2">
        <v>0.92894872058370159</v>
      </c>
      <c r="F1193" s="2">
        <v>0.89198913687809311</v>
      </c>
      <c r="G1193" s="2">
        <v>0.96443139174416703</v>
      </c>
      <c r="H1193" s="2">
        <v>0.75970706093685225</v>
      </c>
      <c r="I1193" s="2">
        <v>0.9912750650543396</v>
      </c>
      <c r="J1193" s="2" t="s">
        <v>70</v>
      </c>
      <c r="K1193" s="2">
        <v>0.75163398692810457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354</v>
      </c>
      <c r="B1194" t="s">
        <v>21</v>
      </c>
      <c r="C1194" s="2">
        <v>0.99785058020286044</v>
      </c>
      <c r="D1194" s="2">
        <v>0.94006994990074677</v>
      </c>
      <c r="E1194" s="2">
        <v>0.92106187905312598</v>
      </c>
      <c r="F1194" s="2">
        <v>0.80967161652146313</v>
      </c>
      <c r="G1194" s="2">
        <v>0.97013093289689045</v>
      </c>
      <c r="H1194" s="2">
        <v>0.79291858870465026</v>
      </c>
      <c r="I1194" s="2">
        <v>0.99466975666280422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354</v>
      </c>
      <c r="B1195" t="s">
        <v>23</v>
      </c>
      <c r="C1195" s="2">
        <v>0.99752716069401659</v>
      </c>
      <c r="D1195" s="2">
        <v>0.95813329873275377</v>
      </c>
      <c r="E1195" s="2">
        <v>0.92296020938436441</v>
      </c>
      <c r="F1195" s="2">
        <v>0.58571752951861944</v>
      </c>
      <c r="G1195" s="2" t="s">
        <v>70</v>
      </c>
      <c r="H1195" s="2">
        <v>0.48768962944541161</v>
      </c>
      <c r="I1195" s="2">
        <v>0.99253085934428797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370</v>
      </c>
      <c r="B1196" t="s">
        <v>6</v>
      </c>
      <c r="C1196" s="2">
        <v>0.99422743392612156</v>
      </c>
      <c r="D1196" s="2">
        <v>0.95947453737816035</v>
      </c>
      <c r="E1196" s="2">
        <v>0.93825893620660161</v>
      </c>
      <c r="F1196" s="2" t="s">
        <v>70</v>
      </c>
      <c r="G1196" s="2" t="s">
        <v>70</v>
      </c>
      <c r="H1196" s="2">
        <v>0.94761301225179562</v>
      </c>
      <c r="I1196" s="2">
        <v>0.99479326186830019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370</v>
      </c>
      <c r="B1197" t="s">
        <v>7</v>
      </c>
      <c r="C1197" s="2">
        <v>0.99596171437495817</v>
      </c>
      <c r="D1197" s="2">
        <v>0.93146557694971599</v>
      </c>
      <c r="E1197" s="2">
        <v>0.81788383374852502</v>
      </c>
      <c r="F1197" s="2" t="s">
        <v>70</v>
      </c>
      <c r="G1197" s="2" t="s">
        <v>70</v>
      </c>
      <c r="H1197" s="2">
        <v>0.792185200053526</v>
      </c>
      <c r="I1197" s="2">
        <v>0.9961907664177968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370</v>
      </c>
      <c r="B1198" t="s">
        <v>8</v>
      </c>
      <c r="C1198" s="2">
        <v>0.99488647124429197</v>
      </c>
      <c r="D1198" s="2">
        <v>0.98871257435694637</v>
      </c>
      <c r="E1198" s="2">
        <v>0.91819699499165275</v>
      </c>
      <c r="F1198" s="2" t="s">
        <v>70</v>
      </c>
      <c r="G1198" s="2" t="s">
        <v>70</v>
      </c>
      <c r="H1198" s="2">
        <v>0.92656775963096882</v>
      </c>
      <c r="I1198" s="2">
        <v>0.99192879233612441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370</v>
      </c>
      <c r="B1199" t="s">
        <v>12</v>
      </c>
      <c r="C1199" s="2">
        <v>0.99546020496121057</v>
      </c>
      <c r="D1199" s="2">
        <v>0.93050766767171122</v>
      </c>
      <c r="E1199" s="2">
        <v>0.89450023912003829</v>
      </c>
      <c r="F1199" s="2" t="s">
        <v>70</v>
      </c>
      <c r="G1199" s="2" t="s">
        <v>70</v>
      </c>
      <c r="H1199" s="2">
        <v>0.85815602836879434</v>
      </c>
      <c r="I1199" s="2">
        <v>0.9904791154791156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370</v>
      </c>
      <c r="B1200" t="s">
        <v>13</v>
      </c>
      <c r="C1200" s="2">
        <v>0.99520492630728841</v>
      </c>
      <c r="D1200" s="2">
        <v>0.99051167325336442</v>
      </c>
      <c r="E1200" s="2">
        <v>0.98172896220505323</v>
      </c>
      <c r="F1200" s="2" t="s">
        <v>70</v>
      </c>
      <c r="G1200" s="2" t="s">
        <v>70</v>
      </c>
      <c r="H1200" s="2">
        <v>0.8884465323672267</v>
      </c>
      <c r="I1200" s="2">
        <v>0.99534812781209481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370</v>
      </c>
      <c r="B1201" t="s">
        <v>15</v>
      </c>
      <c r="C1201" s="2">
        <v>0.99338411316648523</v>
      </c>
      <c r="D1201" s="2">
        <v>0.97004068992834236</v>
      </c>
      <c r="E1201" s="2">
        <v>0.93086317532601959</v>
      </c>
      <c r="F1201" s="2" t="s">
        <v>70</v>
      </c>
      <c r="G1201" s="2" t="s">
        <v>70</v>
      </c>
      <c r="H1201" s="2">
        <v>0.80023262576330334</v>
      </c>
      <c r="I1201" s="2">
        <v>0.99679633867276884</v>
      </c>
      <c r="J1201" s="2">
        <v>0.96461622210125197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370</v>
      </c>
      <c r="B1202" t="s">
        <v>17</v>
      </c>
      <c r="C1202" s="2">
        <v>0.99347597334268678</v>
      </c>
      <c r="D1202" s="2">
        <v>0.96489346489346495</v>
      </c>
      <c r="E1202" s="2">
        <v>0.905427838422456</v>
      </c>
      <c r="F1202" s="2">
        <v>0.63369916074887023</v>
      </c>
      <c r="G1202" s="2" t="s">
        <v>70</v>
      </c>
      <c r="H1202" s="2">
        <v>0.76764164450807937</v>
      </c>
      <c r="I1202" s="2">
        <v>0.99605110336817659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370</v>
      </c>
      <c r="B1203" t="s">
        <v>21</v>
      </c>
      <c r="C1203" s="2">
        <v>0.99196820402417818</v>
      </c>
      <c r="D1203" s="2">
        <v>0.98147238402694925</v>
      </c>
      <c r="E1203" s="2">
        <v>0.95225514247971321</v>
      </c>
      <c r="F1203" s="2" t="s">
        <v>70</v>
      </c>
      <c r="G1203" s="2" t="s">
        <v>70</v>
      </c>
      <c r="H1203" s="2">
        <v>0.6429479034307497</v>
      </c>
      <c r="I1203" s="2">
        <v>0.99292742927429278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370</v>
      </c>
      <c r="B1204" t="s">
        <v>23</v>
      </c>
      <c r="C1204" s="2">
        <v>0.9956206225988522</v>
      </c>
      <c r="D1204" s="2">
        <v>0.97194298574643656</v>
      </c>
      <c r="E1204" s="2">
        <v>0.91369433508569275</v>
      </c>
      <c r="F1204" s="2">
        <v>0</v>
      </c>
      <c r="G1204" s="2" t="s">
        <v>70</v>
      </c>
      <c r="H1204" s="2">
        <v>0.82124969209294685</v>
      </c>
      <c r="I1204" s="2">
        <v>0.99507464983838678</v>
      </c>
      <c r="J1204" s="2">
        <v>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370</v>
      </c>
      <c r="B1205" t="s">
        <v>374</v>
      </c>
      <c r="C1205" s="2">
        <v>0.97786715775440336</v>
      </c>
      <c r="D1205" s="2">
        <v>0.96329681608246498</v>
      </c>
      <c r="E1205" s="2">
        <v>0.90171982679758478</v>
      </c>
      <c r="F1205" s="2" t="s">
        <v>70</v>
      </c>
      <c r="G1205" s="2">
        <v>0.8904109589041096</v>
      </c>
      <c r="H1205" s="2">
        <v>0.74562177145017006</v>
      </c>
      <c r="I1205" s="2">
        <v>0.99044511768818455</v>
      </c>
      <c r="J1205" s="2">
        <v>0</v>
      </c>
      <c r="K1205" s="2" t="s">
        <v>70</v>
      </c>
      <c r="L1205" s="2">
        <v>0.96333333333333337</v>
      </c>
      <c r="M1205" s="2" t="s">
        <v>70</v>
      </c>
      <c r="N1205" s="2" t="s">
        <v>70</v>
      </c>
    </row>
    <row r="1206" spans="1:14" x14ac:dyDescent="0.3">
      <c r="A1206" t="s">
        <v>370</v>
      </c>
      <c r="B1206" t="s">
        <v>175</v>
      </c>
      <c r="C1206" s="2">
        <v>0.99562432007736001</v>
      </c>
      <c r="D1206" s="2">
        <v>0.93910719289547995</v>
      </c>
      <c r="E1206" s="2">
        <v>0.81959542710981492</v>
      </c>
      <c r="F1206" s="2">
        <v>2.0978120978120979E-2</v>
      </c>
      <c r="G1206" s="2">
        <v>0.94474899019042125</v>
      </c>
      <c r="H1206" s="2">
        <v>0.79223683033717918</v>
      </c>
      <c r="I1206" s="2">
        <v>0.99341238471673243</v>
      </c>
      <c r="J1206" s="2" t="s">
        <v>70</v>
      </c>
      <c r="K1206" s="2" t="s">
        <v>70</v>
      </c>
      <c r="L1206" s="2">
        <v>0.88356164383561642</v>
      </c>
      <c r="M1206" s="2" t="s">
        <v>70</v>
      </c>
      <c r="N1206" s="2" t="s">
        <v>70</v>
      </c>
    </row>
    <row r="1207" spans="1:14" x14ac:dyDescent="0.3">
      <c r="A1207" t="s">
        <v>370</v>
      </c>
      <c r="B1207" t="s">
        <v>25</v>
      </c>
      <c r="C1207" s="2">
        <v>0.9884369313846334</v>
      </c>
      <c r="D1207" s="2">
        <v>0.96614286010835959</v>
      </c>
      <c r="E1207" s="2">
        <v>0.89263015068199669</v>
      </c>
      <c r="F1207" s="2">
        <v>0.70118456247611771</v>
      </c>
      <c r="G1207" s="2">
        <v>0.55905952603097597</v>
      </c>
      <c r="H1207" s="2">
        <v>0.83315770987003868</v>
      </c>
      <c r="I1207" s="2">
        <v>0.99376994377754135</v>
      </c>
      <c r="J1207" s="2" t="s">
        <v>70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426</v>
      </c>
      <c r="B1208" t="s">
        <v>6</v>
      </c>
      <c r="C1208" s="2">
        <v>0.99396156267802005</v>
      </c>
      <c r="D1208" s="2">
        <v>0.93916332482683196</v>
      </c>
      <c r="E1208" s="2">
        <v>0.92704034363682319</v>
      </c>
      <c r="F1208" s="2">
        <v>0</v>
      </c>
      <c r="G1208" s="2" t="s">
        <v>70</v>
      </c>
      <c r="H1208" s="2">
        <v>0.93471951801917641</v>
      </c>
      <c r="I1208" s="2">
        <v>0.99659323188734961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426</v>
      </c>
      <c r="B1209" t="s">
        <v>7</v>
      </c>
      <c r="C1209" s="2">
        <v>0.99474982101662557</v>
      </c>
      <c r="D1209" s="2">
        <v>0.96378181378257</v>
      </c>
      <c r="E1209" s="2">
        <v>0.96035033731802577</v>
      </c>
      <c r="F1209" s="2" t="s">
        <v>70</v>
      </c>
      <c r="G1209" s="2" t="s">
        <v>70</v>
      </c>
      <c r="H1209" s="2">
        <v>0.91294636850461519</v>
      </c>
      <c r="I1209" s="2">
        <v>0.99577549788774899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426</v>
      </c>
      <c r="B1210" t="s">
        <v>8</v>
      </c>
      <c r="C1210" s="2">
        <v>0.99747923467911881</v>
      </c>
      <c r="D1210" s="2">
        <v>0.97399757935423403</v>
      </c>
      <c r="E1210" s="2">
        <v>0.98404914851734837</v>
      </c>
      <c r="F1210" s="2" t="s">
        <v>70</v>
      </c>
      <c r="G1210" s="2" t="s">
        <v>70</v>
      </c>
      <c r="H1210" s="2">
        <v>0.83410540083928275</v>
      </c>
      <c r="I1210" s="2">
        <v>0.99461704091048919</v>
      </c>
      <c r="J1210" s="2" t="s">
        <v>70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426</v>
      </c>
      <c r="B1211" t="s">
        <v>12</v>
      </c>
      <c r="C1211" s="2">
        <v>0.97553783990389864</v>
      </c>
      <c r="D1211" s="2">
        <v>0.98977569945311883</v>
      </c>
      <c r="E1211" s="2">
        <v>0.9593309514922056</v>
      </c>
      <c r="F1211" s="2">
        <v>0.88267206477732796</v>
      </c>
      <c r="G1211" s="2" t="s">
        <v>70</v>
      </c>
      <c r="H1211" s="2">
        <v>0.89610864880250474</v>
      </c>
      <c r="I1211" s="2">
        <v>0.99563452554185483</v>
      </c>
      <c r="J1211" s="2">
        <v>0.934735463807848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426</v>
      </c>
      <c r="B1212" t="s">
        <v>13</v>
      </c>
      <c r="C1212" s="2">
        <v>0.99690413009457723</v>
      </c>
      <c r="D1212" s="2">
        <v>0.98517822560543022</v>
      </c>
      <c r="E1212" s="2">
        <v>0.96344685224984916</v>
      </c>
      <c r="F1212" s="2" t="s">
        <v>70</v>
      </c>
      <c r="G1212" s="2" t="s">
        <v>70</v>
      </c>
      <c r="H1212" s="2">
        <v>0.79850899592028413</v>
      </c>
      <c r="I1212" s="2">
        <v>0.99505867819641758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426</v>
      </c>
      <c r="B1213" t="s">
        <v>15</v>
      </c>
      <c r="C1213" s="2">
        <v>0.99735438967804957</v>
      </c>
      <c r="D1213" s="2">
        <v>0.96083070452155639</v>
      </c>
      <c r="E1213" s="2">
        <v>0.93034351145038163</v>
      </c>
      <c r="F1213" s="2">
        <v>0.87756906077348062</v>
      </c>
      <c r="G1213" s="2">
        <v>0</v>
      </c>
      <c r="H1213" s="2">
        <v>0.902471482889734</v>
      </c>
      <c r="I1213" s="2">
        <v>0.99399422821932759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426</v>
      </c>
      <c r="B1214" t="s">
        <v>17</v>
      </c>
      <c r="C1214" s="2">
        <v>0.99752263974185484</v>
      </c>
      <c r="D1214" s="2">
        <v>0.97184748516797037</v>
      </c>
      <c r="E1214" s="2">
        <v>0.97985666676497485</v>
      </c>
      <c r="F1214" s="2" t="s">
        <v>70</v>
      </c>
      <c r="G1214" s="2" t="s">
        <v>70</v>
      </c>
      <c r="H1214" s="2">
        <v>0.92815795162491277</v>
      </c>
      <c r="I1214" s="2">
        <v>0.99255163940720259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426</v>
      </c>
      <c r="B1215" t="s">
        <v>21</v>
      </c>
      <c r="C1215" s="2">
        <v>0.99852377123726421</v>
      </c>
      <c r="D1215" s="2">
        <v>0.98688626961205217</v>
      </c>
      <c r="E1215" s="2">
        <v>0.97360752470729761</v>
      </c>
      <c r="F1215" s="2" t="s">
        <v>70</v>
      </c>
      <c r="G1215" s="2">
        <v>0</v>
      </c>
      <c r="H1215" s="2">
        <v>0.92319577352472082</v>
      </c>
      <c r="I1215" s="2">
        <v>0.99629343629343636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426</v>
      </c>
      <c r="B1216" t="s">
        <v>23</v>
      </c>
      <c r="C1216" s="2">
        <v>0.9960025789813024</v>
      </c>
      <c r="D1216" s="2">
        <v>0.97718666993199321</v>
      </c>
      <c r="E1216" s="2">
        <v>0.96944623344867864</v>
      </c>
      <c r="F1216" s="2" t="s">
        <v>70</v>
      </c>
      <c r="G1216" s="2" t="s">
        <v>70</v>
      </c>
      <c r="H1216" s="2">
        <v>0.91610522938723116</v>
      </c>
      <c r="I1216" s="2">
        <v>0.99218989280245018</v>
      </c>
      <c r="J1216" s="2">
        <v>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426</v>
      </c>
      <c r="B1217" t="s">
        <v>25</v>
      </c>
      <c r="C1217" s="2">
        <v>0.99627453789941256</v>
      </c>
      <c r="D1217" s="2">
        <v>0.98850213731134962</v>
      </c>
      <c r="E1217" s="2">
        <v>0.87562189054726369</v>
      </c>
      <c r="F1217" s="2">
        <v>0.76052460719387094</v>
      </c>
      <c r="G1217" s="2">
        <v>0</v>
      </c>
      <c r="H1217" s="2">
        <v>0.66909675027801807</v>
      </c>
      <c r="I1217" s="2">
        <v>0.99509503372164321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426</v>
      </c>
      <c r="B1218" t="s">
        <v>237</v>
      </c>
      <c r="C1218" s="2">
        <v>0.99679222004499601</v>
      </c>
      <c r="D1218" s="2">
        <v>0.96622763769544995</v>
      </c>
      <c r="E1218" s="2">
        <v>0.93271169354838723</v>
      </c>
      <c r="F1218" s="2">
        <v>0.92915307893281462</v>
      </c>
      <c r="G1218" s="2" t="s">
        <v>70</v>
      </c>
      <c r="H1218" s="2">
        <v>0.84773524987464488</v>
      </c>
      <c r="I1218" s="2">
        <v>0.99572714787120398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426</v>
      </c>
      <c r="B1219" t="s">
        <v>427</v>
      </c>
      <c r="C1219" s="2">
        <v>0.99687153237641835</v>
      </c>
      <c r="D1219" s="2">
        <v>0.97087593257806037</v>
      </c>
      <c r="E1219" s="2">
        <v>0.96593658058188958</v>
      </c>
      <c r="F1219" s="2">
        <v>0.77192929354077122</v>
      </c>
      <c r="G1219" s="2">
        <v>6.1083743842364535E-2</v>
      </c>
      <c r="H1219" s="2">
        <v>0.94151019856814799</v>
      </c>
      <c r="I1219" s="2">
        <v>0.99329472721731182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426</v>
      </c>
      <c r="B1220" t="s">
        <v>27</v>
      </c>
      <c r="C1220" s="2">
        <v>0.99794778014832874</v>
      </c>
      <c r="D1220" s="2">
        <v>0.96551179547922217</v>
      </c>
      <c r="E1220" s="2">
        <v>0.93802456945372159</v>
      </c>
      <c r="F1220" s="2">
        <v>0</v>
      </c>
      <c r="G1220" s="2" t="s">
        <v>70</v>
      </c>
      <c r="H1220" s="2">
        <v>0.93271132295522541</v>
      </c>
      <c r="I1220" s="2">
        <v>0.9945396632792356</v>
      </c>
      <c r="J1220" s="2" t="s">
        <v>70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426</v>
      </c>
      <c r="B1221" t="s">
        <v>29</v>
      </c>
      <c r="C1221" s="2">
        <v>0.99823171495802077</v>
      </c>
      <c r="D1221" s="2">
        <v>0.9696146839445916</v>
      </c>
      <c r="E1221" s="2">
        <v>0.76776276116491082</v>
      </c>
      <c r="F1221" s="2" t="s">
        <v>70</v>
      </c>
      <c r="G1221" s="2" t="s">
        <v>70</v>
      </c>
      <c r="H1221" s="2">
        <v>0.63590749613309694</v>
      </c>
      <c r="I1221" s="2">
        <v>0.99161344925752082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426</v>
      </c>
      <c r="B1222" t="s">
        <v>33</v>
      </c>
      <c r="C1222" s="2">
        <v>0.99712741613515765</v>
      </c>
      <c r="D1222" s="2">
        <v>0.96009637661013802</v>
      </c>
      <c r="E1222" s="2">
        <v>0.89690163712623461</v>
      </c>
      <c r="F1222" s="2" t="s">
        <v>70</v>
      </c>
      <c r="G1222" s="2" t="s">
        <v>70</v>
      </c>
      <c r="H1222" s="2">
        <v>0.86517679923546276</v>
      </c>
      <c r="I1222" s="2">
        <v>0.99525254883648517</v>
      </c>
      <c r="J1222" s="2">
        <v>0.95521318523826582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338</v>
      </c>
      <c r="B1223" t="s">
        <v>6</v>
      </c>
      <c r="C1223" s="2">
        <v>0.99403293030165485</v>
      </c>
      <c r="D1223" s="2">
        <v>0.97630671537332281</v>
      </c>
      <c r="E1223" s="2">
        <v>0.94703640425811542</v>
      </c>
      <c r="F1223" s="2" t="s">
        <v>70</v>
      </c>
      <c r="G1223" s="2" t="s">
        <v>70</v>
      </c>
      <c r="H1223" s="2">
        <v>0.72319676517809361</v>
      </c>
      <c r="I1223" s="2">
        <v>0.99239923224568138</v>
      </c>
      <c r="J1223" s="2" t="s">
        <v>70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338</v>
      </c>
      <c r="B1224" t="s">
        <v>7</v>
      </c>
      <c r="C1224" s="2">
        <v>0.95321828268673336</v>
      </c>
      <c r="D1224" s="2">
        <v>0.92422944486436565</v>
      </c>
      <c r="E1224" s="2">
        <v>0.81580881272230221</v>
      </c>
      <c r="F1224" s="2">
        <v>0</v>
      </c>
      <c r="G1224" s="2">
        <v>0.34925373134328358</v>
      </c>
      <c r="H1224" s="2">
        <v>0.6996275844355978</v>
      </c>
      <c r="I1224" s="2">
        <v>0.99123943018206762</v>
      </c>
      <c r="J1224" s="2">
        <v>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338</v>
      </c>
      <c r="B1225" t="s">
        <v>8</v>
      </c>
      <c r="C1225" s="2">
        <v>0.99341917024320459</v>
      </c>
      <c r="D1225" s="2">
        <v>0.96458795497494043</v>
      </c>
      <c r="E1225" s="2">
        <v>0.93795733597916398</v>
      </c>
      <c r="F1225" s="2" t="s">
        <v>70</v>
      </c>
      <c r="G1225" s="2">
        <v>0.96420192234920155</v>
      </c>
      <c r="H1225" s="2">
        <v>0.73124057933023134</v>
      </c>
      <c r="I1225" s="2">
        <v>0.9910103726469458</v>
      </c>
      <c r="J1225" s="2">
        <v>0.95138061721710876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338</v>
      </c>
      <c r="B1226" t="s">
        <v>12</v>
      </c>
      <c r="C1226" s="2">
        <v>0.98985916954119879</v>
      </c>
      <c r="D1226" s="2">
        <v>0.97789115646258518</v>
      </c>
      <c r="E1226" s="2">
        <v>0.78864668151556094</v>
      </c>
      <c r="F1226" s="2">
        <v>0</v>
      </c>
      <c r="G1226" s="2" t="s">
        <v>70</v>
      </c>
      <c r="H1226" s="2">
        <v>0.86926695413563304</v>
      </c>
      <c r="I1226" s="2">
        <v>0.9912950519242516</v>
      </c>
      <c r="J1226" s="2" t="s">
        <v>70</v>
      </c>
      <c r="K1226" s="2" t="s">
        <v>70</v>
      </c>
      <c r="L1226" s="2" t="s">
        <v>70</v>
      </c>
      <c r="M1226" s="2" t="s">
        <v>70</v>
      </c>
      <c r="N1226" s="2" t="s">
        <v>70</v>
      </c>
    </row>
    <row r="1227" spans="1:14" x14ac:dyDescent="0.3">
      <c r="A1227" t="s">
        <v>338</v>
      </c>
      <c r="B1227" t="s">
        <v>13</v>
      </c>
      <c r="C1227" s="2">
        <v>0.99762219286657861</v>
      </c>
      <c r="D1227" s="2">
        <v>0.98087004825886204</v>
      </c>
      <c r="E1227" s="2">
        <v>0.94322730467198324</v>
      </c>
      <c r="F1227" s="2" t="s">
        <v>70</v>
      </c>
      <c r="G1227" s="2" t="s">
        <v>70</v>
      </c>
      <c r="H1227" s="2">
        <v>0.75974486180014178</v>
      </c>
      <c r="I1227" s="2">
        <v>0.99439733494851601</v>
      </c>
      <c r="J1227" s="2">
        <v>0.92957881378253482</v>
      </c>
      <c r="K1227" s="2" t="s">
        <v>70</v>
      </c>
      <c r="L1227" s="2" t="s">
        <v>70</v>
      </c>
      <c r="M1227" s="2" t="s">
        <v>70</v>
      </c>
      <c r="N1227" s="2" t="s">
        <v>70</v>
      </c>
    </row>
    <row r="1228" spans="1:14" x14ac:dyDescent="0.3">
      <c r="A1228" t="s">
        <v>338</v>
      </c>
      <c r="B1228" t="s">
        <v>15</v>
      </c>
      <c r="C1228" s="2">
        <v>0.97060715422272481</v>
      </c>
      <c r="D1228" s="2">
        <v>0.9827142070386754</v>
      </c>
      <c r="E1228" s="2">
        <v>0.88182623451190489</v>
      </c>
      <c r="F1228" s="2">
        <v>0.63615585546364828</v>
      </c>
      <c r="G1228" s="2">
        <v>0.90114210821943441</v>
      </c>
      <c r="H1228" s="2">
        <v>0.58310358408822371</v>
      </c>
      <c r="I1228" s="2">
        <v>0.9949803073596416</v>
      </c>
      <c r="J1228" s="2">
        <v>0.62052548051490042</v>
      </c>
      <c r="K1228" s="2" t="s">
        <v>70</v>
      </c>
      <c r="L1228" s="2" t="s">
        <v>70</v>
      </c>
      <c r="M1228" s="2" t="s">
        <v>70</v>
      </c>
      <c r="N1228" s="2" t="s">
        <v>70</v>
      </c>
    </row>
    <row r="1229" spans="1:14" x14ac:dyDescent="0.3">
      <c r="A1229" t="s">
        <v>338</v>
      </c>
      <c r="B1229" t="s">
        <v>17</v>
      </c>
      <c r="C1229" s="2">
        <v>0.99438328985347957</v>
      </c>
      <c r="D1229" s="2">
        <v>0.95797835597513237</v>
      </c>
      <c r="E1229" s="2">
        <v>0.9460578458626604</v>
      </c>
      <c r="F1229" s="2" t="s">
        <v>70</v>
      </c>
      <c r="G1229" s="2">
        <v>0.90826331792094706</v>
      </c>
      <c r="H1229" s="2">
        <v>0.89591836734693875</v>
      </c>
      <c r="I1229" s="2">
        <v>0.9958772331653688</v>
      </c>
      <c r="J1229" s="2" t="s">
        <v>70</v>
      </c>
      <c r="K1229" s="2" t="s">
        <v>70</v>
      </c>
      <c r="L1229" s="2" t="s">
        <v>70</v>
      </c>
      <c r="M1229" s="2" t="s">
        <v>70</v>
      </c>
      <c r="N1229" s="2" t="s">
        <v>70</v>
      </c>
    </row>
    <row r="1230" spans="1:14" x14ac:dyDescent="0.3">
      <c r="A1230" t="s">
        <v>338</v>
      </c>
      <c r="B1230" t="s">
        <v>21</v>
      </c>
      <c r="C1230" s="2">
        <v>0.98992534486966921</v>
      </c>
      <c r="D1230" s="2">
        <v>0.95366264546986035</v>
      </c>
      <c r="E1230" s="2">
        <v>0.85946955066306163</v>
      </c>
      <c r="F1230" s="2" t="s">
        <v>70</v>
      </c>
      <c r="G1230" s="2">
        <v>0.96772103333617521</v>
      </c>
      <c r="H1230" s="2">
        <v>0.83330458778889271</v>
      </c>
      <c r="I1230" s="2">
        <v>0.99518753341990684</v>
      </c>
      <c r="J1230" s="2" t="s">
        <v>70</v>
      </c>
      <c r="K1230" s="2" t="s">
        <v>70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338</v>
      </c>
      <c r="B1231" t="s">
        <v>23</v>
      </c>
      <c r="C1231" s="2">
        <v>0.99163456077606715</v>
      </c>
      <c r="D1231" s="2">
        <v>0.9524105072926744</v>
      </c>
      <c r="E1231" s="2">
        <v>0.92165689930740557</v>
      </c>
      <c r="F1231" s="2">
        <v>0.6626083450917154</v>
      </c>
      <c r="G1231" s="2">
        <v>0.95971375563212302</v>
      </c>
      <c r="H1231" s="2">
        <v>0.81396600784434359</v>
      </c>
      <c r="I1231" s="2">
        <v>0.99121478339896996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338</v>
      </c>
      <c r="B1232" t="s">
        <v>25</v>
      </c>
      <c r="C1232" s="2">
        <v>0.99590794759169576</v>
      </c>
      <c r="D1232" s="2">
        <v>0.96192737184559918</v>
      </c>
      <c r="E1232" s="2">
        <v>0.95652892789726762</v>
      </c>
      <c r="F1232" s="2">
        <v>0.85077629339247951</v>
      </c>
      <c r="G1232" s="2" t="s">
        <v>70</v>
      </c>
      <c r="H1232" s="2">
        <v>0.90376970527758738</v>
      </c>
      <c r="I1232" s="2">
        <v>0.99473322647126161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338</v>
      </c>
      <c r="B1233" t="s">
        <v>27</v>
      </c>
      <c r="C1233" s="2">
        <v>0.99771154579632759</v>
      </c>
      <c r="D1233" s="2">
        <v>0.97532617229915963</v>
      </c>
      <c r="E1233" s="2">
        <v>0.94808143495042763</v>
      </c>
      <c r="F1233" s="2">
        <v>0.95022025163389279</v>
      </c>
      <c r="G1233" s="2">
        <v>0.88908606921029276</v>
      </c>
      <c r="H1233" s="2">
        <v>0.92119528391380945</v>
      </c>
      <c r="I1233" s="2">
        <v>0.99601043424888758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338</v>
      </c>
      <c r="B1234" t="s">
        <v>29</v>
      </c>
      <c r="C1234" s="2">
        <v>0.99350983676695603</v>
      </c>
      <c r="D1234" s="2">
        <v>0.9803606119475472</v>
      </c>
      <c r="E1234" s="2">
        <v>0.75896868147075736</v>
      </c>
      <c r="F1234" s="2" t="s">
        <v>70</v>
      </c>
      <c r="G1234" s="2">
        <v>0.94492443811050741</v>
      </c>
      <c r="H1234" s="2">
        <v>0.7974395843963078</v>
      </c>
      <c r="I1234" s="2">
        <v>0.9947717518532968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338</v>
      </c>
      <c r="B1235" t="s">
        <v>33</v>
      </c>
      <c r="C1235" s="2">
        <v>0.87654364361375092</v>
      </c>
      <c r="D1235" s="2">
        <v>0.96976547855824402</v>
      </c>
      <c r="E1235" s="2">
        <v>0.87197266355722947</v>
      </c>
      <c r="F1235" s="2">
        <v>0.44278324639326017</v>
      </c>
      <c r="G1235" s="2">
        <v>0.74965751687046522</v>
      </c>
      <c r="H1235" s="2" t="s">
        <v>70</v>
      </c>
      <c r="I1235" s="2">
        <v>0.99473644061331923</v>
      </c>
      <c r="J1235" s="2">
        <v>0.55069147023245169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338</v>
      </c>
      <c r="B1236" t="s">
        <v>35</v>
      </c>
      <c r="C1236" s="2">
        <v>0.99180157591392859</v>
      </c>
      <c r="D1236" s="2">
        <v>0.97424155695477965</v>
      </c>
      <c r="E1236" s="2">
        <v>0.87894033402514427</v>
      </c>
      <c r="F1236" s="2">
        <v>0.51048343469779189</v>
      </c>
      <c r="G1236" s="2">
        <v>0</v>
      </c>
      <c r="H1236" s="2">
        <v>0.29973707274320771</v>
      </c>
      <c r="I1236" s="2">
        <v>0.99566110984242961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428</v>
      </c>
      <c r="B1237" t="s">
        <v>7</v>
      </c>
      <c r="C1237" s="2">
        <v>0.99617068835999201</v>
      </c>
      <c r="D1237" s="2">
        <v>0.9708968798097104</v>
      </c>
      <c r="E1237" s="2">
        <v>0.78342355347046799</v>
      </c>
      <c r="F1237" s="2">
        <v>0.13906074691456966</v>
      </c>
      <c r="G1237" s="2">
        <v>0</v>
      </c>
      <c r="H1237" s="2">
        <v>0.91609175069284743</v>
      </c>
      <c r="I1237" s="2">
        <v>0.98858344599669523</v>
      </c>
      <c r="J1237" s="2" t="s">
        <v>70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428</v>
      </c>
      <c r="B1238" t="s">
        <v>8</v>
      </c>
      <c r="C1238" s="2">
        <v>0.98894135526065841</v>
      </c>
      <c r="D1238" s="2">
        <v>0.97501676727028841</v>
      </c>
      <c r="E1238" s="2">
        <v>0.83944793675857732</v>
      </c>
      <c r="F1238" s="2">
        <v>0.34065214544502159</v>
      </c>
      <c r="G1238" s="2">
        <v>0.84927399815231219</v>
      </c>
      <c r="H1238" s="2">
        <v>0.64204432022359748</v>
      </c>
      <c r="I1238" s="2">
        <v>0.99672580522348275</v>
      </c>
      <c r="J1238" s="2">
        <v>0.98263696358872321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428</v>
      </c>
      <c r="B1239" t="s">
        <v>12</v>
      </c>
      <c r="C1239" s="2">
        <v>0.997551673807618</v>
      </c>
      <c r="D1239" s="2">
        <v>0.98255757457972981</v>
      </c>
      <c r="E1239" s="2">
        <v>0.94892238510125282</v>
      </c>
      <c r="F1239" s="2">
        <v>0.84500160356179377</v>
      </c>
      <c r="G1239" s="2">
        <v>0.20452906389730272</v>
      </c>
      <c r="H1239" s="2">
        <v>0.75599720518593272</v>
      </c>
      <c r="I1239" s="2">
        <v>0.99503172055338984</v>
      </c>
      <c r="J1239" s="2" t="s">
        <v>70</v>
      </c>
      <c r="K1239" s="2" t="s">
        <v>70</v>
      </c>
      <c r="L1239" s="2" t="s">
        <v>70</v>
      </c>
      <c r="M1239" s="2" t="s">
        <v>70</v>
      </c>
      <c r="N1239" s="2" t="s">
        <v>70</v>
      </c>
    </row>
    <row r="1240" spans="1:14" x14ac:dyDescent="0.3">
      <c r="A1240" t="s">
        <v>428</v>
      </c>
      <c r="B1240" t="s">
        <v>13</v>
      </c>
      <c r="C1240" s="2">
        <v>0.9982373184857728</v>
      </c>
      <c r="D1240" s="2">
        <v>0.97640531770124561</v>
      </c>
      <c r="E1240" s="2">
        <v>0.93580565661307358</v>
      </c>
      <c r="F1240" s="2">
        <v>0.85143905370358652</v>
      </c>
      <c r="G1240" s="2">
        <v>0.93633578938653861</v>
      </c>
      <c r="H1240" s="2">
        <v>0.94211137600097805</v>
      </c>
      <c r="I1240" s="2">
        <v>0.99567967906187316</v>
      </c>
      <c r="J1240" s="2" t="s">
        <v>70</v>
      </c>
      <c r="K1240" s="2">
        <v>0</v>
      </c>
      <c r="L1240" s="2" t="s">
        <v>70</v>
      </c>
      <c r="M1240" s="2" t="s">
        <v>70</v>
      </c>
      <c r="N1240" s="2" t="s">
        <v>70</v>
      </c>
    </row>
    <row r="1241" spans="1:14" x14ac:dyDescent="0.3">
      <c r="A1241" t="s">
        <v>428</v>
      </c>
      <c r="B1241" t="s">
        <v>296</v>
      </c>
      <c r="C1241" s="2">
        <v>0.99792123268335498</v>
      </c>
      <c r="D1241" s="2">
        <v>0.98429513602638075</v>
      </c>
      <c r="E1241" s="2">
        <v>0.91449377249404518</v>
      </c>
      <c r="F1241" s="2">
        <v>0.78849790730119362</v>
      </c>
      <c r="G1241" s="2">
        <v>0.84787310742609945</v>
      </c>
      <c r="H1241" s="2">
        <v>0.82297420496594631</v>
      </c>
      <c r="I1241" s="2">
        <v>0.99645444735625099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>
        <v>1.1111111111111112E-2</v>
      </c>
    </row>
    <row r="1242" spans="1:14" x14ac:dyDescent="0.3">
      <c r="A1242" t="s">
        <v>428</v>
      </c>
      <c r="B1242" t="s">
        <v>15</v>
      </c>
      <c r="C1242" s="2">
        <v>0.99808518111467381</v>
      </c>
      <c r="D1242" s="2">
        <v>0.98065233506300964</v>
      </c>
      <c r="E1242" s="2">
        <v>0.92640921484614103</v>
      </c>
      <c r="F1242" s="2">
        <v>0.7109872774579501</v>
      </c>
      <c r="G1242" s="2">
        <v>0.91378150595497176</v>
      </c>
      <c r="H1242" s="2">
        <v>0.68702175543885968</v>
      </c>
      <c r="I1242" s="2">
        <v>0.9954359093370464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428</v>
      </c>
      <c r="B1243" t="s">
        <v>17</v>
      </c>
      <c r="C1243" s="2">
        <v>0.99757168560248621</v>
      </c>
      <c r="D1243" s="2">
        <v>0.91167241113226005</v>
      </c>
      <c r="E1243" s="2">
        <v>0.90310571176643484</v>
      </c>
      <c r="F1243" s="2">
        <v>0.87635384711700992</v>
      </c>
      <c r="G1243" s="2">
        <v>0</v>
      </c>
      <c r="H1243" s="2" t="s">
        <v>70</v>
      </c>
      <c r="I1243" s="2">
        <v>0.99559069484567442</v>
      </c>
      <c r="J1243" s="2" t="s">
        <v>70</v>
      </c>
      <c r="K1243" s="2" t="s">
        <v>70</v>
      </c>
      <c r="L1243" s="2">
        <v>0</v>
      </c>
      <c r="M1243" s="2" t="s">
        <v>70</v>
      </c>
      <c r="N1243" s="2" t="s">
        <v>70</v>
      </c>
    </row>
    <row r="1244" spans="1:14" x14ac:dyDescent="0.3">
      <c r="A1244" t="s">
        <v>428</v>
      </c>
      <c r="B1244" t="s">
        <v>21</v>
      </c>
      <c r="C1244" s="2">
        <v>0.99754951473365239</v>
      </c>
      <c r="D1244" s="2">
        <v>0.93274962441238718</v>
      </c>
      <c r="E1244" s="2">
        <v>0.94677603461548676</v>
      </c>
      <c r="F1244" s="2">
        <v>0.75777491478986936</v>
      </c>
      <c r="G1244" s="2">
        <v>0.76878563526508381</v>
      </c>
      <c r="H1244" s="2">
        <v>0.84542341220423411</v>
      </c>
      <c r="I1244" s="2">
        <v>0.99439883372976279</v>
      </c>
      <c r="J1244" s="2" t="s">
        <v>70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428</v>
      </c>
      <c r="B1245" t="s">
        <v>23</v>
      </c>
      <c r="C1245" s="2">
        <v>0.9980444627418692</v>
      </c>
      <c r="D1245" s="2">
        <v>0.98293207868261678</v>
      </c>
      <c r="E1245" s="2">
        <v>0.86690056800337389</v>
      </c>
      <c r="F1245" s="2">
        <v>0.39512870503800401</v>
      </c>
      <c r="G1245" s="2">
        <v>0.78534258456201211</v>
      </c>
      <c r="H1245" s="2">
        <v>0.66874212437921576</v>
      </c>
      <c r="I1245" s="2">
        <v>0.99362176285253201</v>
      </c>
      <c r="J1245" s="2" t="s">
        <v>70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425</v>
      </c>
      <c r="B1246" t="s">
        <v>6</v>
      </c>
      <c r="C1246" s="2">
        <v>0.98891237197203719</v>
      </c>
      <c r="D1246" s="2">
        <v>0.97507103565079856</v>
      </c>
      <c r="E1246" s="2">
        <v>0.93950140815687921</v>
      </c>
      <c r="F1246" s="2" t="s">
        <v>70</v>
      </c>
      <c r="G1246" s="2" t="s">
        <v>70</v>
      </c>
      <c r="H1246" s="2">
        <v>0.9057278569432804</v>
      </c>
      <c r="I1246" s="2">
        <v>0.99069039994041841</v>
      </c>
      <c r="J1246" s="2" t="s">
        <v>70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425</v>
      </c>
      <c r="B1247" t="s">
        <v>7</v>
      </c>
      <c r="C1247" s="2">
        <v>0.98729560364241642</v>
      </c>
      <c r="D1247" s="2">
        <v>0.972564255827854</v>
      </c>
      <c r="E1247" s="2">
        <v>0.85688185140073081</v>
      </c>
      <c r="F1247" s="2">
        <v>0.56995609849207862</v>
      </c>
      <c r="G1247" s="2" t="s">
        <v>70</v>
      </c>
      <c r="H1247" s="2">
        <v>0.87239758226997988</v>
      </c>
      <c r="I1247" s="2">
        <v>0.99289310038495704</v>
      </c>
      <c r="J1247" s="2">
        <v>0.90616425827693436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425</v>
      </c>
      <c r="B1248" t="s">
        <v>8</v>
      </c>
      <c r="C1248" s="2">
        <v>0.99090737052690403</v>
      </c>
      <c r="D1248" s="2">
        <v>0.84663199679970458</v>
      </c>
      <c r="E1248" s="2">
        <v>0.92778702163061555</v>
      </c>
      <c r="F1248" s="2" t="s">
        <v>70</v>
      </c>
      <c r="G1248" s="2" t="s">
        <v>70</v>
      </c>
      <c r="H1248" s="2">
        <v>0.91996679119966795</v>
      </c>
      <c r="I1248" s="2">
        <v>0.99068255687974005</v>
      </c>
      <c r="J1248" s="2" t="s">
        <v>70</v>
      </c>
      <c r="K1248" s="2" t="s">
        <v>70</v>
      </c>
      <c r="L1248" s="2" t="s">
        <v>70</v>
      </c>
      <c r="M1248" s="2" t="s">
        <v>70</v>
      </c>
      <c r="N1248" s="2" t="s">
        <v>70</v>
      </c>
    </row>
    <row r="1249" spans="1:14" x14ac:dyDescent="0.3">
      <c r="A1249" t="s">
        <v>425</v>
      </c>
      <c r="B1249" t="s">
        <v>448</v>
      </c>
      <c r="C1249" s="2">
        <v>0.99688891961560877</v>
      </c>
      <c r="D1249" s="2">
        <v>0.94445977373960344</v>
      </c>
      <c r="E1249" s="2">
        <v>0.95233277121978643</v>
      </c>
      <c r="F1249" s="2" t="s">
        <v>70</v>
      </c>
      <c r="G1249" s="2" t="s">
        <v>70</v>
      </c>
      <c r="H1249" s="2">
        <v>0.906217794572312</v>
      </c>
      <c r="I1249" s="2">
        <v>0.99423332840455403</v>
      </c>
      <c r="J1249" s="2">
        <v>0.98552378235755544</v>
      </c>
      <c r="K1249" s="2" t="s">
        <v>70</v>
      </c>
      <c r="L1249" s="2" t="s">
        <v>70</v>
      </c>
      <c r="M1249" s="2" t="s">
        <v>70</v>
      </c>
      <c r="N1249" s="2" t="s">
        <v>70</v>
      </c>
    </row>
    <row r="1250" spans="1:14" x14ac:dyDescent="0.3">
      <c r="A1250" t="s">
        <v>425</v>
      </c>
      <c r="B1250" t="s">
        <v>13</v>
      </c>
      <c r="C1250" s="2">
        <v>0.97987826990365479</v>
      </c>
      <c r="D1250" s="2">
        <v>0.97205451095394158</v>
      </c>
      <c r="E1250" s="2">
        <v>0.94651089592860715</v>
      </c>
      <c r="F1250" s="2" t="s">
        <v>70</v>
      </c>
      <c r="G1250" s="2" t="s">
        <v>70</v>
      </c>
      <c r="H1250" s="2">
        <v>0.88508718851421975</v>
      </c>
      <c r="I1250" s="2">
        <v>0.99556424328997817</v>
      </c>
      <c r="J1250" s="2">
        <v>0.96490906424171319</v>
      </c>
      <c r="K1250" s="2" t="s">
        <v>70</v>
      </c>
      <c r="L1250" s="2" t="s">
        <v>70</v>
      </c>
      <c r="M1250" s="2" t="s">
        <v>70</v>
      </c>
      <c r="N1250" s="2" t="s">
        <v>70</v>
      </c>
    </row>
    <row r="1251" spans="1:14" x14ac:dyDescent="0.3">
      <c r="A1251" t="s">
        <v>425</v>
      </c>
      <c r="B1251" t="s">
        <v>15</v>
      </c>
      <c r="C1251" s="2">
        <v>0.99732075876111881</v>
      </c>
      <c r="D1251" s="2">
        <v>0.94312077096575764</v>
      </c>
      <c r="E1251" s="2">
        <v>0.94116570033567282</v>
      </c>
      <c r="F1251" s="2">
        <v>0.88622827276042304</v>
      </c>
      <c r="G1251" s="2">
        <v>0</v>
      </c>
      <c r="H1251" s="2">
        <v>0.94238268964649641</v>
      </c>
      <c r="I1251" s="2">
        <v>0.99265652206828681</v>
      </c>
      <c r="J1251" s="2" t="s">
        <v>70</v>
      </c>
      <c r="K1251" s="2" t="s">
        <v>70</v>
      </c>
      <c r="L1251" s="2" t="s">
        <v>70</v>
      </c>
      <c r="M1251" s="2" t="s">
        <v>70</v>
      </c>
      <c r="N1251" s="2" t="s">
        <v>70</v>
      </c>
    </row>
    <row r="1252" spans="1:14" x14ac:dyDescent="0.3">
      <c r="A1252" t="s">
        <v>425</v>
      </c>
      <c r="B1252" t="s">
        <v>424</v>
      </c>
      <c r="C1252" s="2">
        <v>0.98738738738738741</v>
      </c>
      <c r="D1252" s="2">
        <v>0.96179500410909158</v>
      </c>
      <c r="E1252" s="2">
        <v>0.72436476920295401</v>
      </c>
      <c r="F1252" s="2">
        <v>0.2074856835511121</v>
      </c>
      <c r="G1252" s="2" t="s">
        <v>70</v>
      </c>
      <c r="H1252" s="2">
        <v>0.30426152948044366</v>
      </c>
      <c r="I1252" s="2">
        <v>0.99610061931340321</v>
      </c>
      <c r="J1252" s="2">
        <v>0</v>
      </c>
      <c r="K1252" s="2">
        <v>0</v>
      </c>
      <c r="L1252" s="2" t="s">
        <v>70</v>
      </c>
      <c r="M1252" s="2" t="s">
        <v>70</v>
      </c>
      <c r="N1252" s="2">
        <v>0.97374256039211105</v>
      </c>
    </row>
    <row r="1253" spans="1:14" x14ac:dyDescent="0.3">
      <c r="A1253" t="s">
        <v>425</v>
      </c>
      <c r="B1253" t="s">
        <v>17</v>
      </c>
      <c r="C1253" s="2">
        <v>0.99504613658338603</v>
      </c>
      <c r="D1253" s="2">
        <v>0.97930112727080876</v>
      </c>
      <c r="E1253" s="2">
        <v>0.90982595227469598</v>
      </c>
      <c r="F1253" s="2">
        <v>0.89048728001650801</v>
      </c>
      <c r="G1253" s="2" t="s">
        <v>70</v>
      </c>
      <c r="H1253" s="2">
        <v>0.86569612466680335</v>
      </c>
      <c r="I1253" s="2">
        <v>0.99394775147475678</v>
      </c>
      <c r="J1253" s="2">
        <v>0.76802730763760485</v>
      </c>
      <c r="K1253" s="2" t="s">
        <v>70</v>
      </c>
      <c r="L1253" s="2" t="s">
        <v>70</v>
      </c>
      <c r="M1253" s="2" t="s">
        <v>70</v>
      </c>
      <c r="N1253" s="2" t="s">
        <v>70</v>
      </c>
    </row>
    <row r="1254" spans="1:14" x14ac:dyDescent="0.3">
      <c r="A1254" t="s">
        <v>425</v>
      </c>
      <c r="B1254" t="s">
        <v>21</v>
      </c>
      <c r="C1254" s="2">
        <v>0.99069122935280662</v>
      </c>
      <c r="D1254" s="2">
        <v>0.95653466634456363</v>
      </c>
      <c r="E1254" s="2">
        <v>0.93190778713220723</v>
      </c>
      <c r="F1254" s="2">
        <v>0.89888323750552857</v>
      </c>
      <c r="G1254" s="2" t="s">
        <v>70</v>
      </c>
      <c r="H1254" s="2">
        <v>0.84090572739381386</v>
      </c>
      <c r="I1254" s="2">
        <v>0.99516908212560384</v>
      </c>
      <c r="J1254" s="2">
        <v>0.94217619856922641</v>
      </c>
      <c r="K1254" s="2" t="s">
        <v>70</v>
      </c>
      <c r="L1254" s="2" t="s">
        <v>70</v>
      </c>
      <c r="M1254" s="2" t="s">
        <v>70</v>
      </c>
      <c r="N1254" s="2" t="s">
        <v>70</v>
      </c>
    </row>
    <row r="1255" spans="1:14" x14ac:dyDescent="0.3">
      <c r="A1255" t="s">
        <v>425</v>
      </c>
      <c r="B1255" t="s">
        <v>23</v>
      </c>
      <c r="C1255" s="2">
        <v>0.99534966911107137</v>
      </c>
      <c r="D1255" s="2">
        <v>0.97176452852943396</v>
      </c>
      <c r="E1255" s="2">
        <v>0.84087717954609276</v>
      </c>
      <c r="F1255" s="2">
        <v>0.61101460464517787</v>
      </c>
      <c r="G1255" s="2">
        <v>0.41629895952497686</v>
      </c>
      <c r="H1255" s="2">
        <v>0</v>
      </c>
      <c r="I1255" s="2">
        <v>0.99382574891378916</v>
      </c>
      <c r="J1255" s="2">
        <v>0.5</v>
      </c>
      <c r="K1255" s="2" t="s">
        <v>70</v>
      </c>
      <c r="L1255" s="2" t="s">
        <v>70</v>
      </c>
      <c r="M1255" s="2" t="s">
        <v>70</v>
      </c>
      <c r="N1255" s="2">
        <v>0</v>
      </c>
    </row>
    <row r="1256" spans="1:14" x14ac:dyDescent="0.3">
      <c r="A1256" t="s">
        <v>425</v>
      </c>
      <c r="B1256" t="s">
        <v>25</v>
      </c>
      <c r="C1256" s="2">
        <v>0.99324991768192294</v>
      </c>
      <c r="D1256" s="2">
        <v>0.97226179170623617</v>
      </c>
      <c r="E1256" s="2">
        <v>0.98301970571572939</v>
      </c>
      <c r="F1256" s="2" t="s">
        <v>70</v>
      </c>
      <c r="G1256" s="2" t="s">
        <v>70</v>
      </c>
      <c r="H1256" s="2">
        <v>0.92230734565119421</v>
      </c>
      <c r="I1256" s="2">
        <v>0.9937925360855584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 t="s">
        <v>70</v>
      </c>
    </row>
    <row r="1257" spans="1:14" x14ac:dyDescent="0.3">
      <c r="A1257" t="s">
        <v>425</v>
      </c>
      <c r="B1257" t="s">
        <v>27</v>
      </c>
      <c r="C1257" s="2">
        <v>0.99533847371661444</v>
      </c>
      <c r="D1257" s="2">
        <v>0.98418148375229919</v>
      </c>
      <c r="E1257" s="2">
        <v>0.9604583740757896</v>
      </c>
      <c r="F1257" s="2">
        <v>0</v>
      </c>
      <c r="G1257" s="2" t="s">
        <v>70</v>
      </c>
      <c r="H1257" s="2">
        <v>0.94032157026519103</v>
      </c>
      <c r="I1257" s="2">
        <v>0.99530658591975762</v>
      </c>
      <c r="J1257" s="2" t="s">
        <v>70</v>
      </c>
      <c r="K1257" s="2" t="s">
        <v>70</v>
      </c>
      <c r="L1257" s="2" t="s">
        <v>70</v>
      </c>
      <c r="M1257" s="2" t="s">
        <v>70</v>
      </c>
      <c r="N1257" s="2" t="s">
        <v>70</v>
      </c>
    </row>
    <row r="1258" spans="1:14" x14ac:dyDescent="0.3">
      <c r="A1258" t="s">
        <v>349</v>
      </c>
      <c r="B1258" t="s">
        <v>6</v>
      </c>
      <c r="C1258" s="2">
        <v>0.99753349402993441</v>
      </c>
      <c r="D1258" s="2">
        <v>0.97005449021908596</v>
      </c>
      <c r="E1258" s="2">
        <v>0.91413261888814479</v>
      </c>
      <c r="F1258" s="2" t="s">
        <v>70</v>
      </c>
      <c r="G1258" s="2" t="s">
        <v>70</v>
      </c>
      <c r="H1258" s="2">
        <v>0.83404666574623776</v>
      </c>
      <c r="I1258" s="2">
        <v>0.99383608553382541</v>
      </c>
      <c r="J1258" s="2">
        <v>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349</v>
      </c>
      <c r="B1259" t="s">
        <v>7</v>
      </c>
      <c r="C1259" s="2">
        <v>0.99453233384240536</v>
      </c>
      <c r="D1259" s="2">
        <v>0.98355499333310537</v>
      </c>
      <c r="E1259" s="2">
        <v>0.93761061046807304</v>
      </c>
      <c r="F1259" s="2" t="s">
        <v>70</v>
      </c>
      <c r="G1259" s="2">
        <v>0.90569843671205241</v>
      </c>
      <c r="H1259" s="2">
        <v>0.81910845338407179</v>
      </c>
      <c r="I1259" s="2">
        <v>0.99312636906110718</v>
      </c>
      <c r="J1259" s="2">
        <v>0.98863101577787138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349</v>
      </c>
      <c r="B1260" t="s">
        <v>8</v>
      </c>
      <c r="C1260" s="2">
        <v>0.995057390104928</v>
      </c>
      <c r="D1260" s="2">
        <v>0.97008994629823597</v>
      </c>
      <c r="E1260" s="2">
        <v>0.91434838074349278</v>
      </c>
      <c r="F1260" s="2">
        <v>0.86037435860374356</v>
      </c>
      <c r="G1260" s="2" t="s">
        <v>70</v>
      </c>
      <c r="H1260" s="2">
        <v>0.73556882560097991</v>
      </c>
      <c r="I1260" s="2">
        <v>0.99453306373099681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349</v>
      </c>
      <c r="B1261" t="s">
        <v>12</v>
      </c>
      <c r="C1261" s="2">
        <v>0.993615938818046</v>
      </c>
      <c r="D1261" s="2">
        <v>0.98304602807890518</v>
      </c>
      <c r="E1261" s="2">
        <v>0.88355580800908828</v>
      </c>
      <c r="F1261" s="2">
        <v>0.77976311612194227</v>
      </c>
      <c r="G1261" s="2" t="s">
        <v>70</v>
      </c>
      <c r="H1261" s="2">
        <v>0.70869990224828938</v>
      </c>
      <c r="I1261" s="2">
        <v>0.99532189797282244</v>
      </c>
      <c r="J1261" s="2" t="s">
        <v>70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349</v>
      </c>
      <c r="B1262" t="s">
        <v>405</v>
      </c>
      <c r="C1262" s="2">
        <v>0.99349278321968781</v>
      </c>
      <c r="D1262" s="2">
        <v>0.9848631239935588</v>
      </c>
      <c r="E1262" s="2">
        <v>0.86161930398620223</v>
      </c>
      <c r="F1262" s="2">
        <v>0.72404290499003687</v>
      </c>
      <c r="G1262" s="2">
        <v>0.76656848306332848</v>
      </c>
      <c r="H1262" s="2">
        <v>0.76830953477660069</v>
      </c>
      <c r="I1262" s="2">
        <v>0.99504547807439181</v>
      </c>
      <c r="J1262" s="2" t="s">
        <v>70</v>
      </c>
      <c r="K1262" s="2">
        <v>0.88178913738019171</v>
      </c>
      <c r="L1262" s="2">
        <v>0.97017892644135184</v>
      </c>
      <c r="M1262" s="2" t="s">
        <v>70</v>
      </c>
      <c r="N1262" s="2" t="s">
        <v>70</v>
      </c>
    </row>
    <row r="1263" spans="1:14" x14ac:dyDescent="0.3">
      <c r="A1263" t="s">
        <v>349</v>
      </c>
      <c r="B1263" t="s">
        <v>413</v>
      </c>
      <c r="C1263" s="2">
        <v>0.99413605784796921</v>
      </c>
      <c r="D1263" s="2">
        <v>0.97257214330385078</v>
      </c>
      <c r="E1263" s="2">
        <v>0.77308815575987022</v>
      </c>
      <c r="F1263" s="2">
        <v>0.75123710254790477</v>
      </c>
      <c r="G1263" s="2">
        <v>0.7618227661275444</v>
      </c>
      <c r="H1263" s="2">
        <v>0.69895728220652542</v>
      </c>
      <c r="I1263" s="2">
        <v>0.99695868259031239</v>
      </c>
      <c r="J1263" s="2" t="s">
        <v>70</v>
      </c>
      <c r="K1263" s="2">
        <v>0.78481012658227844</v>
      </c>
      <c r="L1263" s="2">
        <v>0.75064267352185088</v>
      </c>
      <c r="M1263" s="2" t="s">
        <v>70</v>
      </c>
      <c r="N1263" s="2" t="s">
        <v>70</v>
      </c>
    </row>
    <row r="1264" spans="1:14" x14ac:dyDescent="0.3">
      <c r="A1264" t="s">
        <v>349</v>
      </c>
      <c r="B1264" t="s">
        <v>381</v>
      </c>
      <c r="C1264" s="2">
        <v>0.99318511098789064</v>
      </c>
      <c r="D1264" s="2">
        <v>0.98941178592687462</v>
      </c>
      <c r="E1264" s="2">
        <v>0.90334175793316485</v>
      </c>
      <c r="F1264" s="2">
        <v>0.88991138377641443</v>
      </c>
      <c r="G1264" s="2">
        <v>0.93701399688957998</v>
      </c>
      <c r="H1264" s="2">
        <v>0.76664425016812376</v>
      </c>
      <c r="I1264" s="2">
        <v>0.99441007676827919</v>
      </c>
      <c r="J1264" s="2" t="s">
        <v>70</v>
      </c>
      <c r="K1264" s="2">
        <v>0.7531380753138075</v>
      </c>
      <c r="L1264" s="2">
        <v>0.93117408906882604</v>
      </c>
      <c r="M1264" s="2" t="s">
        <v>70</v>
      </c>
      <c r="N1264" s="2" t="s">
        <v>70</v>
      </c>
    </row>
    <row r="1265" spans="1:14" x14ac:dyDescent="0.3">
      <c r="A1265" t="s">
        <v>349</v>
      </c>
      <c r="B1265" t="s">
        <v>366</v>
      </c>
      <c r="C1265" s="2">
        <v>0.98875738613585262</v>
      </c>
      <c r="D1265" s="2">
        <v>0.97752690441021317</v>
      </c>
      <c r="E1265" s="2">
        <v>0.88337019907500502</v>
      </c>
      <c r="F1265" s="2">
        <v>0.87643075162151851</v>
      </c>
      <c r="G1265" s="2">
        <v>0.95957150638503919</v>
      </c>
      <c r="H1265" s="2">
        <v>0.12778904665314403</v>
      </c>
      <c r="I1265" s="2">
        <v>0.99449076831447281</v>
      </c>
      <c r="J1265" s="2" t="s">
        <v>70</v>
      </c>
      <c r="K1265" s="2">
        <v>0.48351648351648352</v>
      </c>
      <c r="L1265" s="2">
        <v>0.65294117647058825</v>
      </c>
      <c r="M1265" s="2" t="s">
        <v>70</v>
      </c>
      <c r="N1265" s="2" t="s">
        <v>70</v>
      </c>
    </row>
    <row r="1266" spans="1:14" x14ac:dyDescent="0.3">
      <c r="A1266" t="s">
        <v>349</v>
      </c>
      <c r="B1266" t="s">
        <v>188</v>
      </c>
      <c r="C1266" s="2">
        <v>0.99496820569532762</v>
      </c>
      <c r="D1266" s="2">
        <v>0.98779750257924503</v>
      </c>
      <c r="E1266" s="2">
        <v>0.94582031249999998</v>
      </c>
      <c r="F1266" s="2">
        <v>0.88598611627618695</v>
      </c>
      <c r="G1266" s="2">
        <v>0.95907990314769975</v>
      </c>
      <c r="H1266" s="2">
        <v>0.6876541759661694</v>
      </c>
      <c r="I1266" s="2">
        <v>0.99393491124260358</v>
      </c>
      <c r="J1266" s="2" t="s">
        <v>70</v>
      </c>
      <c r="K1266" s="2">
        <v>0.86274509803921573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349</v>
      </c>
      <c r="B1267" t="s">
        <v>13</v>
      </c>
      <c r="C1267" s="2">
        <v>0.99467784856060004</v>
      </c>
      <c r="D1267" s="2">
        <v>0.98445447381617601</v>
      </c>
      <c r="E1267" s="2">
        <v>0.86839858971979955</v>
      </c>
      <c r="F1267" s="2">
        <v>0.88466038892293974</v>
      </c>
      <c r="G1267" s="2">
        <v>0.96388650042992263</v>
      </c>
      <c r="H1267" s="2">
        <v>0.79687863964593519</v>
      </c>
      <c r="I1267" s="2">
        <v>0.99256700953525046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349</v>
      </c>
      <c r="B1268" t="s">
        <v>15</v>
      </c>
      <c r="C1268" s="2">
        <v>0.99374803534630296</v>
      </c>
      <c r="D1268" s="2">
        <v>0.98172395449007244</v>
      </c>
      <c r="E1268" s="2">
        <v>0.939024971028527</v>
      </c>
      <c r="F1268" s="2">
        <v>0.9586037391952722</v>
      </c>
      <c r="G1268" s="2" t="s">
        <v>70</v>
      </c>
      <c r="H1268" s="2">
        <v>0.70404944312109707</v>
      </c>
      <c r="I1268" s="2">
        <v>0.99430796884361883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349</v>
      </c>
      <c r="B1269" t="s">
        <v>17</v>
      </c>
      <c r="C1269" s="2">
        <v>0.9966911827735776</v>
      </c>
      <c r="D1269" s="2">
        <v>0.96647823068531202</v>
      </c>
      <c r="E1269" s="2">
        <v>0.96352439602084317</v>
      </c>
      <c r="F1269" s="2">
        <v>0.8949855101879729</v>
      </c>
      <c r="G1269" s="2" t="s">
        <v>70</v>
      </c>
      <c r="H1269" s="2">
        <v>0.92412903225806442</v>
      </c>
      <c r="I1269" s="2">
        <v>0.994471836246825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349</v>
      </c>
      <c r="B1270" t="s">
        <v>198</v>
      </c>
      <c r="C1270" s="2">
        <v>0.99561078794288738</v>
      </c>
      <c r="D1270" s="2">
        <v>0.98569125687600756</v>
      </c>
      <c r="E1270" s="2">
        <v>0.94462956398440279</v>
      </c>
      <c r="F1270" s="2">
        <v>0.79454075986720762</v>
      </c>
      <c r="G1270" s="2" t="s">
        <v>70</v>
      </c>
      <c r="H1270" s="2">
        <v>0.82760370417353801</v>
      </c>
      <c r="I1270" s="2">
        <v>0.98977597353781399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349</v>
      </c>
      <c r="B1271" t="s">
        <v>21</v>
      </c>
      <c r="C1271" s="2">
        <v>0.99775481683429179</v>
      </c>
      <c r="D1271" s="2">
        <v>0.96238228203749643</v>
      </c>
      <c r="E1271" s="2">
        <v>0.97490439770554482</v>
      </c>
      <c r="F1271" s="2">
        <v>0.91840076686503958</v>
      </c>
      <c r="G1271" s="2" t="s">
        <v>70</v>
      </c>
      <c r="H1271" s="2">
        <v>0.92242857142857138</v>
      </c>
      <c r="I1271" s="2">
        <v>0.99458738044042416</v>
      </c>
      <c r="J1271" s="2" t="s">
        <v>70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349</v>
      </c>
      <c r="B1272" t="s">
        <v>23</v>
      </c>
      <c r="C1272" s="2">
        <v>0.99736438745373657</v>
      </c>
      <c r="D1272" s="2">
        <v>0.9496378922833596</v>
      </c>
      <c r="E1272" s="2">
        <v>0.93007624608792461</v>
      </c>
      <c r="F1272" s="2">
        <v>0.72442580387457556</v>
      </c>
      <c r="G1272" s="2" t="s">
        <v>70</v>
      </c>
      <c r="H1272" s="2">
        <v>0.83459162663006181</v>
      </c>
      <c r="I1272" s="2">
        <v>0.99455264532497578</v>
      </c>
      <c r="J1272" s="2" t="s">
        <v>70</v>
      </c>
      <c r="K1272" s="2" t="s">
        <v>70</v>
      </c>
      <c r="L1272" s="2" t="s">
        <v>70</v>
      </c>
      <c r="M1272" s="2" t="s">
        <v>70</v>
      </c>
      <c r="N1272" s="2" t="s">
        <v>70</v>
      </c>
    </row>
    <row r="1273" spans="1:14" x14ac:dyDescent="0.3">
      <c r="A1273" t="s">
        <v>349</v>
      </c>
      <c r="B1273" t="s">
        <v>25</v>
      </c>
      <c r="C1273" s="2">
        <v>0.93265195240832477</v>
      </c>
      <c r="D1273" s="2">
        <v>0.95929592959295917</v>
      </c>
      <c r="E1273" s="2">
        <v>0.8703830109973455</v>
      </c>
      <c r="F1273" s="2">
        <v>0.32816399286987524</v>
      </c>
      <c r="G1273" s="2">
        <v>0</v>
      </c>
      <c r="H1273" s="2">
        <v>0.85131267886027129</v>
      </c>
      <c r="I1273" s="2">
        <v>0.99346696362286557</v>
      </c>
      <c r="J1273" s="2">
        <v>0.5456343076067478</v>
      </c>
      <c r="K1273" s="2" t="s">
        <v>70</v>
      </c>
      <c r="L1273" s="2" t="s">
        <v>70</v>
      </c>
      <c r="M1273" s="2" t="s">
        <v>70</v>
      </c>
      <c r="N1273" s="2" t="s">
        <v>70</v>
      </c>
    </row>
    <row r="1274" spans="1:14" x14ac:dyDescent="0.3">
      <c r="A1274" t="s">
        <v>349</v>
      </c>
      <c r="B1274" t="s">
        <v>27</v>
      </c>
      <c r="C1274" s="2">
        <v>0.99559795169997478</v>
      </c>
      <c r="D1274" s="2">
        <v>0.99001253040465842</v>
      </c>
      <c r="E1274" s="2">
        <v>0.94086575048122123</v>
      </c>
      <c r="F1274" s="2">
        <v>0.71938217937197946</v>
      </c>
      <c r="G1274" s="2" t="s">
        <v>70</v>
      </c>
      <c r="H1274" s="2">
        <v>0.89450141077695955</v>
      </c>
      <c r="I1274" s="2">
        <v>0.99493369095514839</v>
      </c>
      <c r="J1274" s="2" t="s">
        <v>70</v>
      </c>
      <c r="K1274" s="2" t="s">
        <v>70</v>
      </c>
      <c r="L1274" s="2" t="s">
        <v>70</v>
      </c>
      <c r="M1274" s="2" t="s">
        <v>70</v>
      </c>
      <c r="N1274" s="2" t="s">
        <v>70</v>
      </c>
    </row>
    <row r="1275" spans="1:14" x14ac:dyDescent="0.3">
      <c r="A1275" t="s">
        <v>349</v>
      </c>
      <c r="B1275" t="s">
        <v>203</v>
      </c>
      <c r="C1275" s="2">
        <v>0.99425185185185183</v>
      </c>
      <c r="D1275" s="2">
        <v>0.95203366058906036</v>
      </c>
      <c r="E1275" s="2">
        <v>0.90724736887139557</v>
      </c>
      <c r="F1275" s="2">
        <v>0.8577760743863625</v>
      </c>
      <c r="G1275" s="2" t="s">
        <v>70</v>
      </c>
      <c r="H1275" s="2">
        <v>0.77198364008179954</v>
      </c>
      <c r="I1275" s="2">
        <v>0.99659813637035943</v>
      </c>
      <c r="J1275" s="2" t="s">
        <v>70</v>
      </c>
      <c r="K1275" s="2" t="s">
        <v>70</v>
      </c>
      <c r="L1275" s="2">
        <v>0.63468634686346859</v>
      </c>
      <c r="M1275" s="2" t="s">
        <v>70</v>
      </c>
      <c r="N1275" s="2" t="s">
        <v>70</v>
      </c>
    </row>
    <row r="1276" spans="1:14" x14ac:dyDescent="0.3">
      <c r="A1276" t="s">
        <v>349</v>
      </c>
      <c r="B1276" t="s">
        <v>408</v>
      </c>
      <c r="C1276" s="2">
        <v>0.99302492089521199</v>
      </c>
      <c r="D1276" s="2">
        <v>0.95470503597122303</v>
      </c>
      <c r="E1276" s="2">
        <v>0.93399812007029304</v>
      </c>
      <c r="F1276" s="2">
        <v>0.86752935368992634</v>
      </c>
      <c r="G1276" s="2" t="s">
        <v>70</v>
      </c>
      <c r="H1276" s="2">
        <v>0.75676805686213022</v>
      </c>
      <c r="I1276" s="2">
        <v>0.99468085106382975</v>
      </c>
      <c r="J1276" s="2" t="s">
        <v>70</v>
      </c>
      <c r="K1276" s="2" t="s">
        <v>70</v>
      </c>
      <c r="L1276" s="2">
        <v>0</v>
      </c>
      <c r="M1276" s="2" t="s">
        <v>70</v>
      </c>
      <c r="N1276" s="2" t="s">
        <v>70</v>
      </c>
    </row>
    <row r="1277" spans="1:14" x14ac:dyDescent="0.3">
      <c r="A1277" t="s">
        <v>349</v>
      </c>
      <c r="B1277" t="s">
        <v>168</v>
      </c>
      <c r="C1277" s="2">
        <v>0.99732805612511</v>
      </c>
      <c r="D1277" s="2">
        <v>0.96564919621622602</v>
      </c>
      <c r="E1277" s="2">
        <v>0.81656579739535473</v>
      </c>
      <c r="F1277" s="2">
        <v>0.78591575958353055</v>
      </c>
      <c r="G1277" s="2" t="s">
        <v>70</v>
      </c>
      <c r="H1277" s="2">
        <v>0</v>
      </c>
      <c r="I1277" s="2">
        <v>0.99310551558753002</v>
      </c>
      <c r="J1277" s="2" t="s">
        <v>70</v>
      </c>
      <c r="K1277" s="2" t="s">
        <v>70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423</v>
      </c>
      <c r="B1278" t="s">
        <v>6</v>
      </c>
      <c r="C1278" s="2">
        <v>0.93106599530524836</v>
      </c>
      <c r="D1278" s="2">
        <v>0.9454522837061764</v>
      </c>
      <c r="E1278" s="2">
        <v>0.88195811254100431</v>
      </c>
      <c r="F1278" s="2" t="s">
        <v>70</v>
      </c>
      <c r="G1278" s="2" t="s">
        <v>70</v>
      </c>
      <c r="H1278" s="2">
        <v>0.89842588319745675</v>
      </c>
      <c r="I1278" s="2">
        <v>0.97267681798776162</v>
      </c>
      <c r="J1278" s="2" t="s">
        <v>70</v>
      </c>
      <c r="K1278" s="2" t="s">
        <v>70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423</v>
      </c>
      <c r="B1279" t="s">
        <v>7</v>
      </c>
      <c r="C1279" s="2">
        <v>0.99014729299363058</v>
      </c>
      <c r="D1279" s="2">
        <v>0.98149529144482395</v>
      </c>
      <c r="E1279" s="2">
        <v>0.96136178625421564</v>
      </c>
      <c r="F1279" s="2" t="s">
        <v>70</v>
      </c>
      <c r="G1279" s="2" t="s">
        <v>70</v>
      </c>
      <c r="H1279" s="2">
        <v>0.84355051170331341</v>
      </c>
      <c r="I1279" s="2">
        <v>0.99208681890119843</v>
      </c>
      <c r="J1279" s="2">
        <v>0.33691701125108181</v>
      </c>
      <c r="K1279" s="2" t="s">
        <v>70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423</v>
      </c>
      <c r="B1280" t="s">
        <v>8</v>
      </c>
      <c r="C1280" s="2">
        <v>0.98875686725437584</v>
      </c>
      <c r="D1280" s="2">
        <v>0.96063567962871799</v>
      </c>
      <c r="E1280" s="2">
        <v>0.79791467439923502</v>
      </c>
      <c r="F1280" s="2">
        <v>2.4914874179885393E-3</v>
      </c>
      <c r="G1280" s="2">
        <v>0.92670092497430623</v>
      </c>
      <c r="H1280" s="2">
        <v>0.69004852302715591</v>
      </c>
      <c r="I1280" s="2">
        <v>0.99348879466989704</v>
      </c>
      <c r="J1280" s="2">
        <v>0</v>
      </c>
      <c r="K1280" s="2" t="s">
        <v>70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423</v>
      </c>
      <c r="B1281" t="s">
        <v>12</v>
      </c>
      <c r="C1281" s="2">
        <v>0.99485132708042323</v>
      </c>
      <c r="D1281" s="2">
        <v>0.98059907219397957</v>
      </c>
      <c r="E1281" s="2">
        <v>0.88219134450770398</v>
      </c>
      <c r="F1281" s="2">
        <v>0.71771508279337648</v>
      </c>
      <c r="G1281" s="2">
        <v>0.88172176010389935</v>
      </c>
      <c r="H1281" s="2">
        <v>0.92315781566889521</v>
      </c>
      <c r="I1281" s="2">
        <v>0.99046740467404681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423</v>
      </c>
      <c r="B1282" t="s">
        <v>13</v>
      </c>
      <c r="C1282" s="2">
        <v>0.98399296598869201</v>
      </c>
      <c r="D1282" s="2">
        <v>0.96751586009898038</v>
      </c>
      <c r="E1282" s="2">
        <v>0.9392179744948892</v>
      </c>
      <c r="F1282" s="2">
        <v>0.75283281827546511</v>
      </c>
      <c r="G1282" s="2">
        <v>0</v>
      </c>
      <c r="H1282" s="2">
        <v>0.90624224886316662</v>
      </c>
      <c r="I1282" s="2">
        <v>0.99439818319454965</v>
      </c>
      <c r="J1282" s="2">
        <v>0.87482196550087044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423</v>
      </c>
      <c r="B1283" t="s">
        <v>15</v>
      </c>
      <c r="C1283" s="2">
        <v>0.99716965217336961</v>
      </c>
      <c r="D1283" s="2">
        <v>0.95946829374591402</v>
      </c>
      <c r="E1283" s="2">
        <v>0.97534222534222537</v>
      </c>
      <c r="F1283" s="2" t="s">
        <v>70</v>
      </c>
      <c r="G1283" s="2" t="s">
        <v>70</v>
      </c>
      <c r="H1283" s="2">
        <v>0.82381733737519813</v>
      </c>
      <c r="I1283" s="2">
        <v>0.99400569459013921</v>
      </c>
      <c r="J1283" s="2" t="s">
        <v>70</v>
      </c>
      <c r="K1283" s="2" t="s">
        <v>70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423</v>
      </c>
      <c r="B1284" t="s">
        <v>447</v>
      </c>
      <c r="C1284" s="2">
        <v>0.9965988050607556</v>
      </c>
      <c r="D1284" s="2">
        <v>0.88251584294670316</v>
      </c>
      <c r="E1284" s="2">
        <v>0.94590180000653357</v>
      </c>
      <c r="F1284" s="2">
        <v>0.90493346783878559</v>
      </c>
      <c r="G1284" s="2">
        <v>0.95759233926128595</v>
      </c>
      <c r="H1284" s="2">
        <v>0.88972799999999996</v>
      </c>
      <c r="I1284" s="2">
        <v>0.99471608245888221</v>
      </c>
      <c r="J1284" s="2" t="s">
        <v>70</v>
      </c>
      <c r="K1284" s="2" t="s">
        <v>70</v>
      </c>
      <c r="L1284" s="2">
        <v>0</v>
      </c>
      <c r="M1284" s="2" t="s">
        <v>70</v>
      </c>
      <c r="N1284" s="2" t="s">
        <v>70</v>
      </c>
    </row>
    <row r="1285" spans="1:14" x14ac:dyDescent="0.3">
      <c r="A1285" t="s">
        <v>423</v>
      </c>
      <c r="B1285" t="s">
        <v>17</v>
      </c>
      <c r="C1285" s="2">
        <v>0.99308629233405443</v>
      </c>
      <c r="D1285" s="2">
        <v>0.96682116095310044</v>
      </c>
      <c r="E1285" s="2">
        <v>0.81376342922090228</v>
      </c>
      <c r="F1285" s="2">
        <v>0.45419748039689323</v>
      </c>
      <c r="G1285" s="2" t="s">
        <v>70</v>
      </c>
      <c r="H1285" s="2">
        <v>0.90704188652205064</v>
      </c>
      <c r="I1285" s="2">
        <v>0.99666008805222395</v>
      </c>
      <c r="J1285" s="2" t="s">
        <v>70</v>
      </c>
      <c r="K1285" s="2" t="s">
        <v>70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423</v>
      </c>
      <c r="B1286" t="s">
        <v>21</v>
      </c>
      <c r="C1286" s="2">
        <v>0.99684948241496818</v>
      </c>
      <c r="D1286" s="2">
        <v>0.92410982827204802</v>
      </c>
      <c r="E1286" s="2">
        <v>0.91022833906787604</v>
      </c>
      <c r="F1286" s="2">
        <v>0.70991327344144983</v>
      </c>
      <c r="G1286" s="2">
        <v>0</v>
      </c>
      <c r="H1286" s="2">
        <v>0.69994660971703149</v>
      </c>
      <c r="I1286" s="2">
        <v>0.9914353219137626</v>
      </c>
      <c r="J1286" s="2">
        <v>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423</v>
      </c>
      <c r="B1287" t="s">
        <v>23</v>
      </c>
      <c r="C1287" s="2">
        <v>0.97572267221520403</v>
      </c>
      <c r="D1287" s="2">
        <v>0.86845803347102157</v>
      </c>
      <c r="E1287" s="2">
        <v>0.61744338084553418</v>
      </c>
      <c r="F1287" s="2" t="s">
        <v>70</v>
      </c>
      <c r="G1287" s="2" t="s">
        <v>70</v>
      </c>
      <c r="H1287" s="2">
        <v>6.5043140858732834E-2</v>
      </c>
      <c r="I1287" s="2">
        <v>0.99359658484525082</v>
      </c>
      <c r="J1287" s="2" t="s">
        <v>70</v>
      </c>
      <c r="K1287" s="2" t="s">
        <v>70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439</v>
      </c>
      <c r="B1288" t="s">
        <v>8</v>
      </c>
      <c r="C1288" s="2">
        <v>0.99315493114313935</v>
      </c>
      <c r="D1288" s="2">
        <v>0.93488010326509685</v>
      </c>
      <c r="E1288" s="2">
        <v>0.94924479872047884</v>
      </c>
      <c r="F1288" s="2" t="s">
        <v>70</v>
      </c>
      <c r="G1288" s="2" t="s">
        <v>70</v>
      </c>
      <c r="H1288" s="2">
        <v>0.74582924435721298</v>
      </c>
      <c r="I1288" s="2">
        <v>0.98936327374796884</v>
      </c>
      <c r="J1288" s="2" t="s">
        <v>70</v>
      </c>
      <c r="K1288" s="2" t="s">
        <v>70</v>
      </c>
      <c r="L1288" s="2" t="s">
        <v>70</v>
      </c>
      <c r="M1288" s="2" t="s">
        <v>70</v>
      </c>
      <c r="N1288" s="2" t="s">
        <v>70</v>
      </c>
    </row>
    <row r="1289" spans="1:14" x14ac:dyDescent="0.3">
      <c r="A1289" t="s">
        <v>439</v>
      </c>
      <c r="B1289" t="s">
        <v>12</v>
      </c>
      <c r="C1289" s="2">
        <v>0.9980236025270468</v>
      </c>
      <c r="D1289" s="2">
        <v>0.98481990478756842</v>
      </c>
      <c r="E1289" s="2">
        <v>0.9033250048049204</v>
      </c>
      <c r="F1289" s="2">
        <v>0.26942608029127146</v>
      </c>
      <c r="G1289" s="2" t="s">
        <v>70</v>
      </c>
      <c r="H1289" s="2">
        <v>0.73192472763288219</v>
      </c>
      <c r="I1289" s="2">
        <v>0.99672929185365478</v>
      </c>
      <c r="J1289" s="2" t="s">
        <v>70</v>
      </c>
      <c r="K1289" s="2" t="s">
        <v>70</v>
      </c>
      <c r="L1289" s="2" t="s">
        <v>70</v>
      </c>
      <c r="M1289" s="2" t="s">
        <v>70</v>
      </c>
      <c r="N1289" s="2" t="s">
        <v>70</v>
      </c>
    </row>
    <row r="1290" spans="1:14" x14ac:dyDescent="0.3">
      <c r="A1290" t="s">
        <v>439</v>
      </c>
      <c r="B1290" t="s">
        <v>143</v>
      </c>
      <c r="C1290" s="2">
        <v>0.98412060705282078</v>
      </c>
      <c r="D1290" s="2">
        <v>0.934642597121362</v>
      </c>
      <c r="E1290" s="2">
        <v>0.89160236041761232</v>
      </c>
      <c r="F1290" s="2">
        <v>0.85899296155928528</v>
      </c>
      <c r="G1290" s="2" t="s">
        <v>70</v>
      </c>
      <c r="H1290" s="2">
        <v>0</v>
      </c>
      <c r="I1290" s="2">
        <v>0.99354354354354357</v>
      </c>
      <c r="J1290" s="2">
        <v>0</v>
      </c>
      <c r="K1290" s="2" t="s">
        <v>70</v>
      </c>
      <c r="L1290" s="2" t="s">
        <v>70</v>
      </c>
      <c r="M1290" s="2" t="s">
        <v>70</v>
      </c>
      <c r="N1290" s="2" t="s">
        <v>70</v>
      </c>
    </row>
    <row r="1291" spans="1:14" x14ac:dyDescent="0.3">
      <c r="A1291" t="s">
        <v>440</v>
      </c>
      <c r="B1291" t="s">
        <v>6</v>
      </c>
      <c r="C1291" s="2">
        <v>0.98718645150982598</v>
      </c>
      <c r="D1291" s="2">
        <v>0.94530679327976641</v>
      </c>
      <c r="E1291" s="2">
        <v>0.86682084070194532</v>
      </c>
      <c r="F1291" s="2" t="s">
        <v>70</v>
      </c>
      <c r="G1291" s="2" t="s">
        <v>70</v>
      </c>
      <c r="H1291" s="2">
        <v>0.83567810917276308</v>
      </c>
      <c r="I1291" s="2">
        <v>0.98541681781905244</v>
      </c>
      <c r="J1291" s="2">
        <v>0</v>
      </c>
      <c r="K1291" s="2" t="s">
        <v>70</v>
      </c>
      <c r="L1291" s="2" t="s">
        <v>70</v>
      </c>
      <c r="M1291" s="2" t="s">
        <v>70</v>
      </c>
      <c r="N1291" s="2" t="s">
        <v>70</v>
      </c>
    </row>
    <row r="1292" spans="1:14" x14ac:dyDescent="0.3">
      <c r="A1292" t="s">
        <v>440</v>
      </c>
      <c r="B1292" t="s">
        <v>7</v>
      </c>
      <c r="C1292" s="2">
        <v>0.9708341831531716</v>
      </c>
      <c r="D1292" s="2">
        <v>0.8698560203613549</v>
      </c>
      <c r="E1292" s="2">
        <v>0.78264218770060345</v>
      </c>
      <c r="F1292" s="2" t="s">
        <v>70</v>
      </c>
      <c r="G1292" s="2" t="s">
        <v>70</v>
      </c>
      <c r="H1292" s="2">
        <v>0.75846415736712691</v>
      </c>
      <c r="I1292" s="2">
        <v>0.98581456566247438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 t="s">
        <v>70</v>
      </c>
    </row>
    <row r="1293" spans="1:14" x14ac:dyDescent="0.3">
      <c r="A1293" t="s">
        <v>440</v>
      </c>
      <c r="B1293" t="s">
        <v>8</v>
      </c>
      <c r="C1293" s="2">
        <v>0.97549820320156799</v>
      </c>
      <c r="D1293" s="2">
        <v>0.96879651734306982</v>
      </c>
      <c r="E1293" s="2">
        <v>0.84617044228694716</v>
      </c>
      <c r="F1293" s="2" t="s">
        <v>70</v>
      </c>
      <c r="G1293" s="2" t="s">
        <v>70</v>
      </c>
      <c r="H1293" s="2">
        <v>0.80820695807314902</v>
      </c>
      <c r="I1293" s="2">
        <v>0.97072507336625879</v>
      </c>
      <c r="J1293" s="2">
        <v>0</v>
      </c>
      <c r="K1293" s="2" t="s">
        <v>70</v>
      </c>
      <c r="L1293" s="2" t="s">
        <v>70</v>
      </c>
      <c r="M1293" s="2" t="s">
        <v>70</v>
      </c>
      <c r="N1293" s="2" t="s">
        <v>70</v>
      </c>
    </row>
    <row r="1294" spans="1:14" x14ac:dyDescent="0.3">
      <c r="A1294" t="s">
        <v>440</v>
      </c>
      <c r="B1294" t="s">
        <v>12</v>
      </c>
      <c r="C1294" s="2">
        <v>0.98810463565342843</v>
      </c>
      <c r="D1294" s="2">
        <v>0.96423388081792183</v>
      </c>
      <c r="E1294" s="2">
        <v>0.79842463301109923</v>
      </c>
      <c r="F1294" s="2" t="s">
        <v>70</v>
      </c>
      <c r="G1294" s="2" t="s">
        <v>70</v>
      </c>
      <c r="H1294" s="2">
        <v>0.73811118553248489</v>
      </c>
      <c r="I1294" s="2">
        <v>0.98954552054595601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440</v>
      </c>
      <c r="B1295" t="s">
        <v>13</v>
      </c>
      <c r="C1295" s="2">
        <v>0.99415239572766878</v>
      </c>
      <c r="D1295" s="2">
        <v>0.94593934127996959</v>
      </c>
      <c r="E1295" s="2">
        <v>0.77946127946127941</v>
      </c>
      <c r="F1295" s="2" t="s">
        <v>70</v>
      </c>
      <c r="G1295" s="2" t="s">
        <v>70</v>
      </c>
      <c r="H1295" s="2">
        <v>0.75285285285285286</v>
      </c>
      <c r="I1295" s="2">
        <v>0.99526276831976324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440</v>
      </c>
      <c r="B1296" t="s">
        <v>15</v>
      </c>
      <c r="C1296" s="2">
        <v>0.98918735453840201</v>
      </c>
      <c r="D1296" s="2">
        <v>0.98268200138780215</v>
      </c>
      <c r="E1296" s="2">
        <v>0.78548161935784089</v>
      </c>
      <c r="F1296" s="2" t="s">
        <v>70</v>
      </c>
      <c r="G1296" s="2" t="s">
        <v>70</v>
      </c>
      <c r="H1296" s="2">
        <v>0.67417362876861608</v>
      </c>
      <c r="I1296" s="2">
        <v>0.99202834366696202</v>
      </c>
      <c r="J1296" s="2">
        <v>0.81494057724957558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440</v>
      </c>
      <c r="B1297" t="s">
        <v>17</v>
      </c>
      <c r="C1297" s="2">
        <v>0.99553675205727843</v>
      </c>
      <c r="D1297" s="2">
        <v>0.93733345046707084</v>
      </c>
      <c r="E1297" s="2">
        <v>0.78154681139755766</v>
      </c>
      <c r="F1297" s="2" t="s">
        <v>70</v>
      </c>
      <c r="G1297" s="2" t="s">
        <v>70</v>
      </c>
      <c r="H1297" s="2">
        <v>0.70217076700434156</v>
      </c>
      <c r="I1297" s="2">
        <v>0.99329259204054243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440</v>
      </c>
      <c r="B1298" t="s">
        <v>21</v>
      </c>
      <c r="C1298" s="2">
        <v>0.98783882783882782</v>
      </c>
      <c r="D1298" s="2">
        <v>0.9633734726664408</v>
      </c>
      <c r="E1298" s="2">
        <v>0.88666098551305828</v>
      </c>
      <c r="F1298" s="2" t="s">
        <v>70</v>
      </c>
      <c r="G1298" s="2" t="s">
        <v>70</v>
      </c>
      <c r="H1298" s="2">
        <v>0.76763875823142047</v>
      </c>
      <c r="I1298" s="2">
        <v>0.98942917547568721</v>
      </c>
      <c r="J1298" s="2">
        <v>0.90260517552832598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440</v>
      </c>
      <c r="B1299" t="s">
        <v>23</v>
      </c>
      <c r="C1299" s="2">
        <v>0.99244143153440323</v>
      </c>
      <c r="D1299" s="2">
        <v>0.96235362431046156</v>
      </c>
      <c r="E1299" s="2">
        <v>0.91355948773096096</v>
      </c>
      <c r="F1299" s="2" t="s">
        <v>70</v>
      </c>
      <c r="G1299" s="2" t="s">
        <v>70</v>
      </c>
      <c r="H1299" s="2">
        <v>0.18253654681943896</v>
      </c>
      <c r="I1299" s="2">
        <v>0.98447756583519963</v>
      </c>
      <c r="J1299" s="2">
        <v>0.98920497205305757</v>
      </c>
      <c r="K1299" s="2" t="s">
        <v>70</v>
      </c>
      <c r="L1299" s="2" t="s">
        <v>70</v>
      </c>
      <c r="M1299" s="2" t="s">
        <v>70</v>
      </c>
      <c r="N1299" s="2" t="s">
        <v>70</v>
      </c>
    </row>
    <row r="1300" spans="1:14" x14ac:dyDescent="0.3">
      <c r="A1300" t="s">
        <v>440</v>
      </c>
      <c r="B1300" t="s">
        <v>25</v>
      </c>
      <c r="C1300" s="2">
        <v>0.99184766897296039</v>
      </c>
      <c r="D1300" s="2">
        <v>0.86916367367880965</v>
      </c>
      <c r="E1300" s="2">
        <v>0.95653857572511003</v>
      </c>
      <c r="F1300" s="2">
        <v>0.64491792405902837</v>
      </c>
      <c r="G1300" s="2">
        <v>0.9590350477924442</v>
      </c>
      <c r="H1300" s="2">
        <v>0.79048603929679417</v>
      </c>
      <c r="I1300" s="2">
        <v>0.99524348810872043</v>
      </c>
      <c r="J1300" s="2">
        <v>0.22530570867388963</v>
      </c>
      <c r="K1300" s="2" t="s">
        <v>70</v>
      </c>
      <c r="L1300" s="2" t="s">
        <v>70</v>
      </c>
      <c r="M1300" s="2" t="s">
        <v>70</v>
      </c>
      <c r="N1300" s="2" t="s">
        <v>70</v>
      </c>
    </row>
    <row r="1301" spans="1:14" x14ac:dyDescent="0.3">
      <c r="A1301" t="s">
        <v>440</v>
      </c>
      <c r="B1301" t="s">
        <v>66</v>
      </c>
      <c r="C1301" s="2">
        <v>0.99238222926442798</v>
      </c>
      <c r="D1301" s="2">
        <v>0.89001868161195619</v>
      </c>
      <c r="E1301" s="2">
        <v>0.9661540071144592</v>
      </c>
      <c r="F1301" s="2">
        <v>0.89427606996516185</v>
      </c>
      <c r="G1301" s="2" t="s">
        <v>70</v>
      </c>
      <c r="H1301" s="2">
        <v>0.9293342422176778</v>
      </c>
      <c r="I1301" s="2">
        <v>0.98873890670445219</v>
      </c>
      <c r="J1301" s="2" t="s">
        <v>70</v>
      </c>
      <c r="K1301" s="2" t="s">
        <v>70</v>
      </c>
      <c r="L1301" s="2" t="s">
        <v>70</v>
      </c>
      <c r="M1301" s="2" t="s">
        <v>70</v>
      </c>
      <c r="N1301" s="2">
        <v>0</v>
      </c>
    </row>
    <row r="1302" spans="1:14" x14ac:dyDescent="0.3">
      <c r="A1302" t="s">
        <v>440</v>
      </c>
      <c r="B1302" t="s">
        <v>27</v>
      </c>
      <c r="C1302" s="2">
        <v>0.99052957390782115</v>
      </c>
      <c r="D1302" s="2">
        <v>0.95138677232551039</v>
      </c>
      <c r="E1302" s="2">
        <v>0.90789304261985482</v>
      </c>
      <c r="F1302" s="2">
        <v>0.85760496579459267</v>
      </c>
      <c r="G1302" s="2">
        <v>0</v>
      </c>
      <c r="H1302" s="2">
        <v>0.85725929699439629</v>
      </c>
      <c r="I1302" s="2">
        <v>0.98836940614649915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>
        <v>0</v>
      </c>
    </row>
    <row r="1303" spans="1:14" x14ac:dyDescent="0.3">
      <c r="A1303" t="s">
        <v>440</v>
      </c>
      <c r="B1303" t="s">
        <v>29</v>
      </c>
      <c r="C1303" s="2">
        <v>0.98303276431718056</v>
      </c>
      <c r="D1303" s="2">
        <v>0.9823117484585554</v>
      </c>
      <c r="E1303" s="2">
        <v>0.85466143700702557</v>
      </c>
      <c r="F1303" s="2">
        <v>0.57937382280820215</v>
      </c>
      <c r="G1303" s="2" t="s">
        <v>70</v>
      </c>
      <c r="H1303" s="2">
        <v>0.90891488503428797</v>
      </c>
      <c r="I1303" s="2">
        <v>0.99146074208418344</v>
      </c>
      <c r="J1303" s="2">
        <v>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440</v>
      </c>
      <c r="B1304" t="s">
        <v>33</v>
      </c>
      <c r="C1304" s="2">
        <v>0.9769277801755144</v>
      </c>
      <c r="D1304" s="2">
        <v>0.93832770545924704</v>
      </c>
      <c r="E1304" s="2">
        <v>0.87482309728299035</v>
      </c>
      <c r="F1304" s="2" t="s">
        <v>70</v>
      </c>
      <c r="G1304" s="2" t="s">
        <v>70</v>
      </c>
      <c r="H1304" s="2">
        <v>0.54933405816798042</v>
      </c>
      <c r="I1304" s="2">
        <v>0.984375</v>
      </c>
      <c r="J1304" s="2">
        <v>0.88004207204838281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440</v>
      </c>
      <c r="B1305" t="s">
        <v>35</v>
      </c>
      <c r="C1305" s="2">
        <v>0.99632106343624882</v>
      </c>
      <c r="D1305" s="2">
        <v>0.94978789568862076</v>
      </c>
      <c r="E1305" s="2">
        <v>0.93993743482794578</v>
      </c>
      <c r="F1305" s="2">
        <v>0.85331561275881362</v>
      </c>
      <c r="G1305" s="2" t="s">
        <v>70</v>
      </c>
      <c r="H1305" s="2">
        <v>0.94813536573674639</v>
      </c>
      <c r="I1305" s="2">
        <v>0.99359698681732578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430</v>
      </c>
      <c r="B1306" t="s">
        <v>6</v>
      </c>
      <c r="C1306" s="2">
        <v>0.99249216093273862</v>
      </c>
      <c r="D1306" s="2">
        <v>0.97636538367566339</v>
      </c>
      <c r="E1306" s="2">
        <v>0.97698897219568281</v>
      </c>
      <c r="F1306" s="2" t="s">
        <v>70</v>
      </c>
      <c r="G1306" s="2" t="s">
        <v>70</v>
      </c>
      <c r="H1306" s="2">
        <v>0.75495408409859832</v>
      </c>
      <c r="I1306" s="2">
        <v>0.98677054240776119</v>
      </c>
      <c r="J1306" s="2" t="s">
        <v>70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430</v>
      </c>
      <c r="B1307" t="s">
        <v>7</v>
      </c>
      <c r="C1307" s="2">
        <v>0.99187396204296596</v>
      </c>
      <c r="D1307" s="2">
        <v>0.97166002585956679</v>
      </c>
      <c r="E1307" s="2">
        <v>0.9165587039341192</v>
      </c>
      <c r="F1307" s="2">
        <v>0.59843290891283052</v>
      </c>
      <c r="G1307" s="2" t="s">
        <v>70</v>
      </c>
      <c r="H1307" s="2">
        <v>0.91210017958549716</v>
      </c>
      <c r="I1307" s="2">
        <v>0.99392975863564104</v>
      </c>
      <c r="J1307" s="2">
        <v>0.92695883134130141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430</v>
      </c>
      <c r="B1308" t="s">
        <v>8</v>
      </c>
      <c r="C1308" s="2">
        <v>0.99203199700028122</v>
      </c>
      <c r="D1308" s="2">
        <v>0.97966169955698756</v>
      </c>
      <c r="E1308" s="2">
        <v>0.81410237143458264</v>
      </c>
      <c r="F1308" s="2">
        <v>0.74598272234904439</v>
      </c>
      <c r="G1308" s="2">
        <v>0.29055772164773691</v>
      </c>
      <c r="H1308" s="2">
        <v>0</v>
      </c>
      <c r="I1308" s="2">
        <v>0.98976007175424163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430</v>
      </c>
      <c r="B1309" t="s">
        <v>12</v>
      </c>
      <c r="C1309" s="2">
        <v>0.98776888772297999</v>
      </c>
      <c r="D1309" s="2">
        <v>0.984360604116858</v>
      </c>
      <c r="E1309" s="2">
        <v>0.948931991161306</v>
      </c>
      <c r="F1309" s="2">
        <v>0.86091483124107349</v>
      </c>
      <c r="G1309" s="2">
        <v>0.97120329105245118</v>
      </c>
      <c r="H1309" s="2" t="s">
        <v>70</v>
      </c>
      <c r="I1309" s="2">
        <v>0.98861861191698275</v>
      </c>
      <c r="J1309" s="2" t="s">
        <v>70</v>
      </c>
      <c r="K1309" s="2">
        <v>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430</v>
      </c>
      <c r="B1310" t="s">
        <v>13</v>
      </c>
      <c r="C1310" s="2">
        <v>0.98630308560795155</v>
      </c>
      <c r="D1310" s="2">
        <v>0.96620291595769525</v>
      </c>
      <c r="E1310" s="2">
        <v>0.87004501234209375</v>
      </c>
      <c r="F1310" s="2">
        <v>0.44773358001850139</v>
      </c>
      <c r="G1310" s="2" t="s">
        <v>70</v>
      </c>
      <c r="H1310" s="2">
        <v>0.77405167674546449</v>
      </c>
      <c r="I1310" s="2">
        <v>0.98651196519216822</v>
      </c>
      <c r="J1310" s="2" t="s">
        <v>70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430</v>
      </c>
      <c r="B1311" t="s">
        <v>15</v>
      </c>
      <c r="C1311" s="2">
        <v>0.90988014033180142</v>
      </c>
      <c r="D1311" s="2">
        <v>0.95755750795677597</v>
      </c>
      <c r="E1311" s="2">
        <v>0.85812923723513368</v>
      </c>
      <c r="F1311" s="2">
        <v>0</v>
      </c>
      <c r="G1311" s="2">
        <v>0</v>
      </c>
      <c r="H1311" s="2">
        <v>0.85705773699576948</v>
      </c>
      <c r="I1311" s="2">
        <v>0.99154177177622804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>
        <v>0</v>
      </c>
    </row>
    <row r="1312" spans="1:14" x14ac:dyDescent="0.3">
      <c r="A1312" t="s">
        <v>430</v>
      </c>
      <c r="B1312" t="s">
        <v>17</v>
      </c>
      <c r="C1312" s="2">
        <v>0.99539107106005364</v>
      </c>
      <c r="D1312" s="2">
        <v>0.97556706294216322</v>
      </c>
      <c r="E1312" s="2">
        <v>0.9265410497981158</v>
      </c>
      <c r="F1312" s="2">
        <v>0.91714312494141903</v>
      </c>
      <c r="G1312" s="2">
        <v>0.98272468838836635</v>
      </c>
      <c r="H1312" s="2">
        <v>0.81332778998633959</v>
      </c>
      <c r="I1312" s="2">
        <v>0.99130566265971121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430</v>
      </c>
      <c r="B1313" t="s">
        <v>23</v>
      </c>
      <c r="C1313" s="2">
        <v>0.99558625593620642</v>
      </c>
      <c r="D1313" s="2">
        <v>0.97224517137434396</v>
      </c>
      <c r="E1313" s="2">
        <v>0.8613421417888768</v>
      </c>
      <c r="F1313" s="2">
        <v>0.63008729553351983</v>
      </c>
      <c r="G1313" s="2" t="s">
        <v>70</v>
      </c>
      <c r="H1313" s="2">
        <v>0.30089628681177977</v>
      </c>
      <c r="I1313" s="2">
        <v>0.99402360675332435</v>
      </c>
      <c r="J1313" s="2" t="s">
        <v>70</v>
      </c>
      <c r="K1313" s="2" t="s">
        <v>70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430</v>
      </c>
      <c r="B1314" t="s">
        <v>25</v>
      </c>
      <c r="C1314" s="2">
        <v>0.99534129071896837</v>
      </c>
      <c r="D1314" s="2">
        <v>0.9456344998232592</v>
      </c>
      <c r="E1314" s="2">
        <v>0.94084915456807539</v>
      </c>
      <c r="F1314" s="2">
        <v>0.75314539040304707</v>
      </c>
      <c r="G1314" s="2" t="s">
        <v>70</v>
      </c>
      <c r="H1314" s="2">
        <v>0.85470198238612005</v>
      </c>
      <c r="I1314" s="2">
        <v>0.98955122904607984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430</v>
      </c>
      <c r="B1315" t="s">
        <v>27</v>
      </c>
      <c r="C1315" s="2">
        <v>0.99197968634645084</v>
      </c>
      <c r="D1315" s="2">
        <v>0.97014509386015235</v>
      </c>
      <c r="E1315" s="2">
        <v>0.81918352440251907</v>
      </c>
      <c r="F1315" s="2">
        <v>0.49891133058258852</v>
      </c>
      <c r="G1315" s="2">
        <v>0</v>
      </c>
      <c r="H1315" s="2">
        <v>0</v>
      </c>
      <c r="I1315" s="2">
        <v>0.99223626122697517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430</v>
      </c>
      <c r="B1316" t="s">
        <v>29</v>
      </c>
      <c r="C1316" s="2">
        <v>0.99519777802414522</v>
      </c>
      <c r="D1316" s="2">
        <v>0.98023574764623023</v>
      </c>
      <c r="E1316" s="2">
        <v>0.93188913972813281</v>
      </c>
      <c r="F1316" s="2">
        <v>0.88394593785846087</v>
      </c>
      <c r="G1316" s="2" t="s">
        <v>70</v>
      </c>
      <c r="H1316" s="2">
        <v>0.55830142707970765</v>
      </c>
      <c r="I1316" s="2">
        <v>0.99293837805693896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430</v>
      </c>
      <c r="B1317" t="s">
        <v>33</v>
      </c>
      <c r="C1317" s="2">
        <v>0.993495714865818</v>
      </c>
      <c r="D1317" s="2">
        <v>0.98391269783912683</v>
      </c>
      <c r="E1317" s="2">
        <v>0.88810380476368789</v>
      </c>
      <c r="F1317" s="2">
        <v>0.80834537771550252</v>
      </c>
      <c r="G1317" s="2" t="s">
        <v>70</v>
      </c>
      <c r="H1317" s="2">
        <v>0</v>
      </c>
      <c r="I1317" s="2">
        <v>0.99198801946836401</v>
      </c>
      <c r="J1317" s="2" t="s">
        <v>70</v>
      </c>
      <c r="K1317" s="2" t="s">
        <v>70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430</v>
      </c>
      <c r="B1318" t="s">
        <v>429</v>
      </c>
      <c r="C1318" s="2">
        <v>0.99739738820251378</v>
      </c>
      <c r="D1318" s="2">
        <v>0.94852882010567818</v>
      </c>
      <c r="E1318" s="2">
        <v>0.84700869465077444</v>
      </c>
      <c r="F1318" s="2">
        <v>0.89381515754949048</v>
      </c>
      <c r="G1318" s="2" t="s">
        <v>70</v>
      </c>
      <c r="H1318" s="2">
        <v>0</v>
      </c>
      <c r="I1318" s="2">
        <v>0.99556890724746516</v>
      </c>
      <c r="J1318" s="2" t="s">
        <v>70</v>
      </c>
      <c r="K1318" s="2" t="s">
        <v>70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430</v>
      </c>
      <c r="B1319" t="s">
        <v>443</v>
      </c>
      <c r="C1319" s="2">
        <v>0.99726444531818603</v>
      </c>
      <c r="D1319" s="2">
        <v>0.94554199263340521</v>
      </c>
      <c r="E1319" s="2">
        <v>0.88684032476319352</v>
      </c>
      <c r="F1319" s="2">
        <v>0.82080443650381985</v>
      </c>
      <c r="G1319" s="2" t="s">
        <v>70</v>
      </c>
      <c r="H1319" s="2">
        <v>0</v>
      </c>
      <c r="I1319" s="2">
        <v>0.99068346128046503</v>
      </c>
      <c r="J1319" s="2" t="s">
        <v>70</v>
      </c>
      <c r="K1319" s="2" t="s">
        <v>70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430</v>
      </c>
      <c r="B1320" t="s">
        <v>35</v>
      </c>
      <c r="C1320" s="2">
        <v>0.99708516185448481</v>
      </c>
      <c r="D1320" s="2">
        <v>0.95237959451367304</v>
      </c>
      <c r="E1320" s="2">
        <v>0.85229027277406078</v>
      </c>
      <c r="F1320" s="2">
        <v>0.82151564839238611</v>
      </c>
      <c r="G1320" s="2" t="s">
        <v>70</v>
      </c>
      <c r="H1320" s="2">
        <v>0.40637920850561132</v>
      </c>
      <c r="I1320" s="2">
        <v>0.99334140435835361</v>
      </c>
      <c r="J1320" s="2" t="s">
        <v>70</v>
      </c>
      <c r="K1320" s="2" t="s">
        <v>70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350</v>
      </c>
      <c r="B1321" t="s">
        <v>6</v>
      </c>
      <c r="C1321" s="2">
        <v>0.98560129791117423</v>
      </c>
      <c r="D1321" s="2">
        <v>0.94862187703836298</v>
      </c>
      <c r="E1321" s="2">
        <v>0.85262105730786319</v>
      </c>
      <c r="F1321" s="2" t="s">
        <v>70</v>
      </c>
      <c r="G1321" s="2" t="s">
        <v>70</v>
      </c>
      <c r="H1321" s="2">
        <v>0.80832692648885207</v>
      </c>
      <c r="I1321" s="2">
        <v>0.98589052227229079</v>
      </c>
      <c r="J1321" s="2" t="s">
        <v>70</v>
      </c>
      <c r="K1321" s="2" t="s">
        <v>70</v>
      </c>
      <c r="L1321" s="2" t="s">
        <v>70</v>
      </c>
      <c r="M1321" s="2" t="s">
        <v>70</v>
      </c>
      <c r="N1321" s="2" t="s">
        <v>70</v>
      </c>
    </row>
    <row r="1322" spans="1:14" x14ac:dyDescent="0.3">
      <c r="A1322" t="s">
        <v>350</v>
      </c>
      <c r="B1322" t="s">
        <v>7</v>
      </c>
      <c r="C1322" s="2">
        <v>0.993263454239248</v>
      </c>
      <c r="D1322" s="2">
        <v>0.971409381630566</v>
      </c>
      <c r="E1322" s="2">
        <v>0.91069857100951279</v>
      </c>
      <c r="F1322" s="2" t="s">
        <v>70</v>
      </c>
      <c r="G1322" s="2" t="s">
        <v>70</v>
      </c>
      <c r="H1322" s="2">
        <v>0.83707727695394707</v>
      </c>
      <c r="I1322" s="2">
        <v>0.98995909259947923</v>
      </c>
      <c r="J1322" s="2" t="s">
        <v>70</v>
      </c>
      <c r="K1322" s="2" t="s">
        <v>70</v>
      </c>
      <c r="L1322" s="2" t="s">
        <v>70</v>
      </c>
      <c r="M1322" s="2" t="s">
        <v>70</v>
      </c>
      <c r="N1322" s="2" t="s">
        <v>70</v>
      </c>
    </row>
    <row r="1323" spans="1:14" x14ac:dyDescent="0.3">
      <c r="A1323" t="s">
        <v>350</v>
      </c>
      <c r="B1323" t="s">
        <v>8</v>
      </c>
      <c r="C1323" s="2">
        <v>0.99516809928284422</v>
      </c>
      <c r="D1323" s="2">
        <v>0.92112520683949239</v>
      </c>
      <c r="E1323" s="2">
        <v>0.95989546688109362</v>
      </c>
      <c r="F1323" s="2" t="s">
        <v>70</v>
      </c>
      <c r="G1323" s="2" t="s">
        <v>70</v>
      </c>
      <c r="H1323" s="2">
        <v>0.877720207253886</v>
      </c>
      <c r="I1323" s="2">
        <v>0.99157007376185458</v>
      </c>
      <c r="J1323" s="2" t="s">
        <v>70</v>
      </c>
      <c r="K1323" s="2" t="s">
        <v>70</v>
      </c>
      <c r="L1323" s="2" t="s">
        <v>70</v>
      </c>
      <c r="M1323" s="2" t="s">
        <v>70</v>
      </c>
      <c r="N1323" s="2" t="s">
        <v>70</v>
      </c>
    </row>
    <row r="1324" spans="1:14" x14ac:dyDescent="0.3">
      <c r="A1324" t="s">
        <v>350</v>
      </c>
      <c r="B1324" t="s">
        <v>12</v>
      </c>
      <c r="C1324" s="2">
        <v>0.99190381981433562</v>
      </c>
      <c r="D1324" s="2">
        <v>0.94935506207829445</v>
      </c>
      <c r="E1324" s="2">
        <v>0.93038879979194655</v>
      </c>
      <c r="F1324" s="2">
        <v>0.93198867851941403</v>
      </c>
      <c r="G1324" s="2" t="s">
        <v>70</v>
      </c>
      <c r="H1324" s="2">
        <v>0.82875551034248895</v>
      </c>
      <c r="I1324" s="2">
        <v>0.99135053110773896</v>
      </c>
      <c r="J1324" s="2">
        <v>0</v>
      </c>
      <c r="K1324" s="2" t="s">
        <v>70</v>
      </c>
      <c r="L1324" s="2" t="s">
        <v>70</v>
      </c>
      <c r="M1324" s="2" t="s">
        <v>70</v>
      </c>
      <c r="N1324" s="2" t="s">
        <v>70</v>
      </c>
    </row>
    <row r="1325" spans="1:14" x14ac:dyDescent="0.3">
      <c r="A1325" t="s">
        <v>350</v>
      </c>
      <c r="B1325" t="s">
        <v>13</v>
      </c>
      <c r="C1325" s="2">
        <v>0.98256395069040836</v>
      </c>
      <c r="D1325" s="2">
        <v>0.9752060772587684</v>
      </c>
      <c r="E1325" s="2">
        <v>0.67607326291307301</v>
      </c>
      <c r="F1325" s="2">
        <v>0</v>
      </c>
      <c r="G1325" s="2">
        <v>0.87844212088402973</v>
      </c>
      <c r="H1325" s="2">
        <v>5.1020408163265302E-3</v>
      </c>
      <c r="I1325" s="2">
        <v>0.99110801824789296</v>
      </c>
      <c r="J1325" s="2">
        <v>0</v>
      </c>
      <c r="K1325" s="2" t="s">
        <v>70</v>
      </c>
      <c r="L1325" s="2" t="s">
        <v>70</v>
      </c>
      <c r="M1325" s="2" t="s">
        <v>70</v>
      </c>
      <c r="N1325" s="2" t="s">
        <v>70</v>
      </c>
    </row>
    <row r="1326" spans="1:14" x14ac:dyDescent="0.3">
      <c r="A1326" t="s">
        <v>350</v>
      </c>
      <c r="B1326" t="s">
        <v>15</v>
      </c>
      <c r="C1326" s="2">
        <v>0.98920181343591163</v>
      </c>
      <c r="D1326" s="2">
        <v>0.96567704016276079</v>
      </c>
      <c r="E1326" s="2">
        <v>0.59190843870316212</v>
      </c>
      <c r="F1326" s="2">
        <v>0</v>
      </c>
      <c r="G1326" s="2">
        <v>0.90345852740065402</v>
      </c>
      <c r="H1326" s="2" t="s">
        <v>70</v>
      </c>
      <c r="I1326" s="2">
        <v>0.98960659019170083</v>
      </c>
      <c r="J1326" s="2">
        <v>0.95848970772205155</v>
      </c>
      <c r="K1326" s="2" t="s">
        <v>70</v>
      </c>
      <c r="L1326" s="2" t="s">
        <v>70</v>
      </c>
      <c r="M1326" s="2" t="s">
        <v>70</v>
      </c>
      <c r="N1326" s="2" t="s">
        <v>70</v>
      </c>
    </row>
    <row r="1327" spans="1:14" x14ac:dyDescent="0.3">
      <c r="A1327" t="s">
        <v>350</v>
      </c>
      <c r="B1327" t="s">
        <v>410</v>
      </c>
      <c r="C1327" s="2">
        <v>0.97178048446694965</v>
      </c>
      <c r="D1327" s="2">
        <v>0.92722985608586062</v>
      </c>
      <c r="E1327" s="2">
        <v>0.86228881541316149</v>
      </c>
      <c r="F1327" s="2" t="s">
        <v>70</v>
      </c>
      <c r="G1327" s="2">
        <v>0.86905739574778718</v>
      </c>
      <c r="H1327" s="2">
        <v>0.22614840989399293</v>
      </c>
      <c r="I1327" s="2">
        <v>0.9957889901232676</v>
      </c>
      <c r="J1327" s="2" t="s">
        <v>70</v>
      </c>
      <c r="K1327" s="2">
        <v>0</v>
      </c>
      <c r="L1327" s="2">
        <v>0</v>
      </c>
      <c r="M1327" s="2" t="s">
        <v>70</v>
      </c>
      <c r="N1327" s="2">
        <v>0.77924173164829258</v>
      </c>
    </row>
    <row r="1328" spans="1:14" x14ac:dyDescent="0.3">
      <c r="A1328" t="s">
        <v>350</v>
      </c>
      <c r="B1328" t="s">
        <v>145</v>
      </c>
      <c r="C1328" s="2">
        <v>0.97445332955912523</v>
      </c>
      <c r="D1328" s="2">
        <v>0.9087170540220576</v>
      </c>
      <c r="E1328" s="2">
        <v>0.91612903225806441</v>
      </c>
      <c r="F1328" s="2" t="s">
        <v>70</v>
      </c>
      <c r="G1328" s="2">
        <v>0.86612092488869741</v>
      </c>
      <c r="H1328" s="2">
        <v>0.65055731836302988</v>
      </c>
      <c r="I1328" s="2">
        <v>0.99631788892298256</v>
      </c>
      <c r="J1328" s="2" t="s">
        <v>70</v>
      </c>
      <c r="K1328" s="2">
        <v>0</v>
      </c>
      <c r="L1328" s="2">
        <v>0.42514970059880242</v>
      </c>
      <c r="M1328" s="2" t="s">
        <v>70</v>
      </c>
      <c r="N1328" s="2">
        <v>0.9515177426250534</v>
      </c>
    </row>
    <row r="1329" spans="1:14" x14ac:dyDescent="0.3">
      <c r="A1329" t="s">
        <v>350</v>
      </c>
      <c r="B1329" t="s">
        <v>17</v>
      </c>
      <c r="C1329" s="2">
        <v>0.98771830186000276</v>
      </c>
      <c r="D1329" s="2">
        <v>0.89420739540307126</v>
      </c>
      <c r="E1329" s="2">
        <v>0.89779765495123065</v>
      </c>
      <c r="F1329" s="2">
        <v>0</v>
      </c>
      <c r="G1329" s="2">
        <v>0.85222493887530559</v>
      </c>
      <c r="H1329" s="2">
        <v>0.73491879350348033</v>
      </c>
      <c r="I1329" s="2">
        <v>0.99492151431209597</v>
      </c>
      <c r="J1329" s="2" t="s">
        <v>70</v>
      </c>
      <c r="K1329" s="2">
        <v>0</v>
      </c>
      <c r="L1329" s="2">
        <v>0</v>
      </c>
      <c r="M1329" s="2" t="s">
        <v>70</v>
      </c>
      <c r="N1329" s="2">
        <v>0.96100668013049562</v>
      </c>
    </row>
    <row r="1330" spans="1:14" x14ac:dyDescent="0.3">
      <c r="A1330" t="s">
        <v>350</v>
      </c>
      <c r="B1330" t="s">
        <v>402</v>
      </c>
      <c r="C1330" s="2">
        <v>0.98326389886510557</v>
      </c>
      <c r="D1330" s="2">
        <v>0.88138779695778502</v>
      </c>
      <c r="E1330" s="2">
        <v>0.86840576424411597</v>
      </c>
      <c r="F1330" s="2">
        <v>0</v>
      </c>
      <c r="G1330" s="2">
        <v>0.67902191093067221</v>
      </c>
      <c r="H1330" s="2">
        <v>0.76025210771875251</v>
      </c>
      <c r="I1330" s="2">
        <v>0.99468749999999995</v>
      </c>
      <c r="J1330" s="2" t="s">
        <v>70</v>
      </c>
      <c r="K1330" s="2">
        <v>0.91287878787878785</v>
      </c>
      <c r="L1330" s="2" t="s">
        <v>70</v>
      </c>
      <c r="M1330" s="2" t="s">
        <v>70</v>
      </c>
      <c r="N1330" s="2">
        <v>0.93889452332657197</v>
      </c>
    </row>
    <row r="1331" spans="1:14" x14ac:dyDescent="0.3">
      <c r="A1331" t="s">
        <v>350</v>
      </c>
      <c r="B1331" t="s">
        <v>45</v>
      </c>
      <c r="C1331" s="2">
        <v>0.95072849283598315</v>
      </c>
      <c r="D1331" s="2">
        <v>0.95901852258876641</v>
      </c>
      <c r="E1331" s="2">
        <v>0.8209995297336582</v>
      </c>
      <c r="F1331" s="2">
        <v>0.46487138704546699</v>
      </c>
      <c r="G1331" s="2">
        <v>0.68824701195219129</v>
      </c>
      <c r="H1331" s="2">
        <v>0.66955215970320647</v>
      </c>
      <c r="I1331" s="2">
        <v>0.99427510444066225</v>
      </c>
      <c r="J1331" s="2" t="s">
        <v>70</v>
      </c>
      <c r="K1331" s="2">
        <v>0</v>
      </c>
      <c r="L1331" s="2">
        <v>0.60550458715596334</v>
      </c>
      <c r="M1331" s="2" t="s">
        <v>70</v>
      </c>
      <c r="N1331" s="2">
        <v>0.7709891688109628</v>
      </c>
    </row>
    <row r="1332" spans="1:14" x14ac:dyDescent="0.3">
      <c r="A1332" t="s">
        <v>350</v>
      </c>
      <c r="B1332" t="s">
        <v>391</v>
      </c>
      <c r="C1332" s="2">
        <v>0.92520927679429121</v>
      </c>
      <c r="D1332" s="2">
        <v>0.92013118359812263</v>
      </c>
      <c r="E1332" s="2">
        <v>0.89867189066621422</v>
      </c>
      <c r="F1332" s="2">
        <v>0.84206628402147754</v>
      </c>
      <c r="G1332" s="2">
        <v>0.85276835223040637</v>
      </c>
      <c r="H1332" s="2">
        <v>0.86037079953650053</v>
      </c>
      <c r="I1332" s="2">
        <v>0.99378214477623406</v>
      </c>
      <c r="J1332" s="2" t="s">
        <v>70</v>
      </c>
      <c r="K1332" s="2" t="s">
        <v>70</v>
      </c>
      <c r="L1332" s="2">
        <v>0</v>
      </c>
      <c r="M1332" s="2" t="s">
        <v>70</v>
      </c>
      <c r="N1332" s="2">
        <v>0.81618186262527503</v>
      </c>
    </row>
    <row r="1333" spans="1:14" x14ac:dyDescent="0.3">
      <c r="A1333" t="s">
        <v>350</v>
      </c>
      <c r="B1333" t="s">
        <v>414</v>
      </c>
      <c r="C1333" s="2">
        <v>0.9851454036450894</v>
      </c>
      <c r="D1333" s="2">
        <v>0.96570497536162758</v>
      </c>
      <c r="E1333" s="2">
        <v>0.91075854494723885</v>
      </c>
      <c r="F1333" s="2">
        <v>0.50995665556881709</v>
      </c>
      <c r="G1333" s="2">
        <v>0.74442730968736859</v>
      </c>
      <c r="H1333" s="2">
        <v>0.84799999999999998</v>
      </c>
      <c r="I1333" s="2">
        <v>0.99233833895188484</v>
      </c>
      <c r="J1333" s="2" t="s">
        <v>70</v>
      </c>
      <c r="K1333" s="2">
        <v>0</v>
      </c>
      <c r="L1333" s="2" t="s">
        <v>70</v>
      </c>
      <c r="M1333" s="2" t="s">
        <v>70</v>
      </c>
      <c r="N1333" s="2">
        <v>0.9706073752711496</v>
      </c>
    </row>
    <row r="1334" spans="1:14" x14ac:dyDescent="0.3">
      <c r="A1334" t="s">
        <v>350</v>
      </c>
      <c r="B1334" t="s">
        <v>143</v>
      </c>
      <c r="C1334" s="2">
        <v>0.990498748418701</v>
      </c>
      <c r="D1334" s="2">
        <v>0.96086981577885777</v>
      </c>
      <c r="E1334" s="2">
        <v>0.93092737760686284</v>
      </c>
      <c r="F1334" s="2">
        <v>0.86199073636449575</v>
      </c>
      <c r="G1334" s="2">
        <v>0.91774491682070236</v>
      </c>
      <c r="H1334" s="2">
        <v>0.74919820397690828</v>
      </c>
      <c r="I1334" s="2">
        <v>0.99624434735954637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>
        <v>0.97632529795610201</v>
      </c>
    </row>
    <row r="1335" spans="1:14" x14ac:dyDescent="0.3">
      <c r="A1335" t="s">
        <v>350</v>
      </c>
      <c r="B1335" t="s">
        <v>319</v>
      </c>
      <c r="C1335" s="2">
        <v>0.99325929877309538</v>
      </c>
      <c r="D1335" s="2">
        <v>0.93854950346072841</v>
      </c>
      <c r="E1335" s="2">
        <v>0.9322966541369504</v>
      </c>
      <c r="F1335" s="2">
        <v>0.67448732083792728</v>
      </c>
      <c r="G1335" s="2">
        <v>0.61661023700458073</v>
      </c>
      <c r="H1335" s="2">
        <v>0.81948424068767911</v>
      </c>
      <c r="I1335" s="2">
        <v>0.99134298628667739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>
        <v>0.95090186487312744</v>
      </c>
    </row>
    <row r="1336" spans="1:14" x14ac:dyDescent="0.3">
      <c r="A1336" t="s">
        <v>350</v>
      </c>
      <c r="B1336" t="s">
        <v>358</v>
      </c>
      <c r="C1336" s="2">
        <v>0.99665452697552304</v>
      </c>
      <c r="D1336" s="2">
        <v>0.9446958270487682</v>
      </c>
      <c r="E1336" s="2">
        <v>0.9109331431165294</v>
      </c>
      <c r="F1336" s="2">
        <v>0.84989158836937784</v>
      </c>
      <c r="G1336" s="2">
        <v>0.41106179583475588</v>
      </c>
      <c r="H1336" s="2">
        <v>0.7334500875656742</v>
      </c>
      <c r="I1336" s="2">
        <v>0.9919028340080972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>
        <v>0.95983086680761098</v>
      </c>
    </row>
    <row r="1337" spans="1:14" x14ac:dyDescent="0.3">
      <c r="A1337" t="s">
        <v>350</v>
      </c>
      <c r="B1337" t="s">
        <v>21</v>
      </c>
      <c r="C1337" s="2">
        <v>0.99699699699699695</v>
      </c>
      <c r="D1337" s="2">
        <v>0.98379716450378818</v>
      </c>
      <c r="E1337" s="2">
        <v>0.91772326005951921</v>
      </c>
      <c r="F1337" s="2">
        <v>0.59339603762257354</v>
      </c>
      <c r="G1337" s="2">
        <v>0</v>
      </c>
      <c r="H1337" s="2">
        <v>0.65907797381900968</v>
      </c>
      <c r="I1337" s="2">
        <v>0.99526355996944238</v>
      </c>
      <c r="J1337" s="2">
        <v>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350</v>
      </c>
      <c r="B1338" t="s">
        <v>23</v>
      </c>
      <c r="C1338" s="2">
        <v>0.99319566565726602</v>
      </c>
      <c r="D1338" s="2">
        <v>0.97386611466380801</v>
      </c>
      <c r="E1338" s="2">
        <v>0.93410065062586456</v>
      </c>
      <c r="F1338" s="2">
        <v>0.68213252514120404</v>
      </c>
      <c r="G1338" s="2">
        <v>0</v>
      </c>
      <c r="H1338" s="2">
        <v>0.77435336976320579</v>
      </c>
      <c r="I1338" s="2">
        <v>0.99515943142527841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350</v>
      </c>
      <c r="B1339" t="s">
        <v>25</v>
      </c>
      <c r="C1339" s="2">
        <v>0.99216945678168778</v>
      </c>
      <c r="D1339" s="2">
        <v>0.94312499999999999</v>
      </c>
      <c r="E1339" s="2">
        <v>0.87126090713947202</v>
      </c>
      <c r="F1339" s="2">
        <v>0</v>
      </c>
      <c r="G1339" s="2">
        <v>0.96770152096018436</v>
      </c>
      <c r="H1339" s="2">
        <v>0.80811089471875353</v>
      </c>
      <c r="I1339" s="2">
        <v>0.99528629935862756</v>
      </c>
      <c r="J1339" s="2" t="s">
        <v>70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350</v>
      </c>
      <c r="B1340" t="s">
        <v>27</v>
      </c>
      <c r="C1340" s="2">
        <v>0.89496541285312137</v>
      </c>
      <c r="D1340" s="2">
        <v>0.97131477479767803</v>
      </c>
      <c r="E1340" s="2">
        <v>0.68811881188118806</v>
      </c>
      <c r="F1340" s="2" t="s">
        <v>70</v>
      </c>
      <c r="G1340" s="2">
        <v>0.93100464669123539</v>
      </c>
      <c r="H1340" s="2" t="s">
        <v>70</v>
      </c>
      <c r="I1340" s="2">
        <v>0.99372919408531402</v>
      </c>
      <c r="J1340" s="2">
        <v>0.84885259921402534</v>
      </c>
      <c r="K1340" s="2">
        <v>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350</v>
      </c>
      <c r="B1341" t="s">
        <v>29</v>
      </c>
      <c r="C1341" s="2">
        <v>0.99626119116428524</v>
      </c>
      <c r="D1341" s="2">
        <v>0.92639661106698445</v>
      </c>
      <c r="E1341" s="2">
        <v>0.48727251533563548</v>
      </c>
      <c r="F1341" s="2">
        <v>0</v>
      </c>
      <c r="G1341" s="2">
        <v>0.84874894416817237</v>
      </c>
      <c r="H1341" s="2" t="s">
        <v>70</v>
      </c>
      <c r="I1341" s="2">
        <v>0.99529720144938705</v>
      </c>
      <c r="J1341" s="2" t="s">
        <v>70</v>
      </c>
      <c r="K1341" s="2" t="s">
        <v>70</v>
      </c>
      <c r="L1341" s="2" t="s">
        <v>70</v>
      </c>
      <c r="M1341" s="2" t="s">
        <v>70</v>
      </c>
      <c r="N1341" s="2" t="s">
        <v>70</v>
      </c>
    </row>
    <row r="1342" spans="1:14" x14ac:dyDescent="0.3">
      <c r="A1342" t="s">
        <v>350</v>
      </c>
      <c r="B1342" t="s">
        <v>33</v>
      </c>
      <c r="C1342" s="2">
        <v>0.99535317927531874</v>
      </c>
      <c r="D1342" s="2">
        <v>0.97405543347274404</v>
      </c>
      <c r="E1342" s="2">
        <v>0.50186563186286004</v>
      </c>
      <c r="F1342" s="2">
        <v>0</v>
      </c>
      <c r="G1342" s="2">
        <v>0.41434599156118146</v>
      </c>
      <c r="H1342" s="2">
        <v>0.74837755688819518</v>
      </c>
      <c r="I1342" s="2">
        <v>0.99520198111747404</v>
      </c>
      <c r="J1342" s="2" t="s">
        <v>70</v>
      </c>
      <c r="K1342" s="2" t="s">
        <v>70</v>
      </c>
      <c r="L1342" s="2" t="s">
        <v>70</v>
      </c>
      <c r="M1342" s="2" t="s">
        <v>70</v>
      </c>
      <c r="N1342" s="2" t="s">
        <v>70</v>
      </c>
    </row>
    <row r="1343" spans="1:14" x14ac:dyDescent="0.3">
      <c r="A1343" t="s">
        <v>350</v>
      </c>
      <c r="B1343" t="s">
        <v>35</v>
      </c>
      <c r="C1343" s="2">
        <v>0.99735150900167835</v>
      </c>
      <c r="D1343" s="2">
        <v>0.97007698038241863</v>
      </c>
      <c r="E1343" s="2">
        <v>0.7977352177922663</v>
      </c>
      <c r="F1343" s="2">
        <v>0</v>
      </c>
      <c r="G1343" s="2">
        <v>0.87675643729811803</v>
      </c>
      <c r="H1343" s="2">
        <v>0.80890374802041176</v>
      </c>
      <c r="I1343" s="2">
        <v>0.99604804339403319</v>
      </c>
      <c r="J1343" s="2" t="s">
        <v>70</v>
      </c>
      <c r="K1343" s="2" t="s">
        <v>70</v>
      </c>
      <c r="L1343" s="2" t="s">
        <v>70</v>
      </c>
      <c r="M1343" s="2" t="s">
        <v>70</v>
      </c>
      <c r="N1343" s="2" t="s">
        <v>70</v>
      </c>
    </row>
    <row r="1344" spans="1:14" x14ac:dyDescent="0.3">
      <c r="A1344" t="s">
        <v>422</v>
      </c>
      <c r="B1344" t="s">
        <v>6</v>
      </c>
      <c r="C1344" s="2">
        <v>0.95619487579353124</v>
      </c>
      <c r="D1344" s="2">
        <v>0.82848212541512012</v>
      </c>
      <c r="E1344" s="2">
        <v>0.90562686346239241</v>
      </c>
      <c r="F1344" s="2" t="s">
        <v>70</v>
      </c>
      <c r="G1344" s="2" t="s">
        <v>70</v>
      </c>
      <c r="H1344" s="2">
        <v>0.83938134042907031</v>
      </c>
      <c r="I1344" s="2">
        <v>0.99009753555208102</v>
      </c>
      <c r="J1344" s="2" t="s">
        <v>70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422</v>
      </c>
      <c r="B1345" t="s">
        <v>7</v>
      </c>
      <c r="C1345" s="2">
        <v>0.97520043862088679</v>
      </c>
      <c r="D1345" s="2">
        <v>0.8801969582654966</v>
      </c>
      <c r="E1345" s="2">
        <v>0.86724804240940456</v>
      </c>
      <c r="F1345" s="2">
        <v>0.7458447847140427</v>
      </c>
      <c r="G1345" s="2" t="s">
        <v>70</v>
      </c>
      <c r="H1345" s="2">
        <v>0.89617257008561357</v>
      </c>
      <c r="I1345" s="2">
        <v>0.98550938932426435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422</v>
      </c>
      <c r="B1346" t="s">
        <v>8</v>
      </c>
      <c r="C1346" s="2">
        <v>0.98265988333377718</v>
      </c>
      <c r="D1346" s="2">
        <v>0.73567537103137326</v>
      </c>
      <c r="E1346" s="2">
        <v>0.83924956134431095</v>
      </c>
      <c r="F1346" s="2">
        <v>0.7806681588327945</v>
      </c>
      <c r="G1346" s="2" t="s">
        <v>70</v>
      </c>
      <c r="H1346" s="2">
        <v>0.88544507810562856</v>
      </c>
      <c r="I1346" s="2">
        <v>0.99104160340115399</v>
      </c>
      <c r="J1346" s="2" t="s">
        <v>70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422</v>
      </c>
      <c r="B1347" t="s">
        <v>12</v>
      </c>
      <c r="C1347" s="2">
        <v>0.99608527584363238</v>
      </c>
      <c r="D1347" s="2">
        <v>0.96210930679238682</v>
      </c>
      <c r="E1347" s="2">
        <v>0.95256361453544558</v>
      </c>
      <c r="F1347" s="2" t="s">
        <v>70</v>
      </c>
      <c r="G1347" s="2" t="s">
        <v>70</v>
      </c>
      <c r="H1347" s="2">
        <v>0.90463253880135119</v>
      </c>
      <c r="I1347" s="2">
        <v>0.98887405429461517</v>
      </c>
      <c r="J1347" s="2" t="s">
        <v>70</v>
      </c>
      <c r="K1347" s="2" t="s">
        <v>70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422</v>
      </c>
      <c r="B1348" t="s">
        <v>13</v>
      </c>
      <c r="C1348" s="2">
        <v>0.99335777192225183</v>
      </c>
      <c r="D1348" s="2">
        <v>0.9595998834612024</v>
      </c>
      <c r="E1348" s="2">
        <v>0.95923106151226445</v>
      </c>
      <c r="F1348" s="2" t="s">
        <v>70</v>
      </c>
      <c r="G1348" s="2" t="s">
        <v>70</v>
      </c>
      <c r="H1348" s="2">
        <v>0.83157568238213397</v>
      </c>
      <c r="I1348" s="2">
        <v>0.99142835469923385</v>
      </c>
      <c r="J1348" s="2" t="s">
        <v>70</v>
      </c>
      <c r="K1348" s="2" t="s">
        <v>70</v>
      </c>
      <c r="L1348" s="2" t="s">
        <v>70</v>
      </c>
      <c r="M1348" s="2" t="s">
        <v>70</v>
      </c>
      <c r="N1348" s="2" t="s">
        <v>70</v>
      </c>
    </row>
    <row r="1349" spans="1:14" x14ac:dyDescent="0.3">
      <c r="A1349" t="s">
        <v>422</v>
      </c>
      <c r="B1349" t="s">
        <v>15</v>
      </c>
      <c r="C1349" s="2">
        <v>0.99147718493705239</v>
      </c>
      <c r="D1349" s="2">
        <v>0.96929824561403521</v>
      </c>
      <c r="E1349" s="2">
        <v>0.90966603489967979</v>
      </c>
      <c r="F1349" s="2" t="s">
        <v>70</v>
      </c>
      <c r="G1349" s="2" t="s">
        <v>70</v>
      </c>
      <c r="H1349" s="2">
        <v>0.74332091384339893</v>
      </c>
      <c r="I1349" s="2">
        <v>0.98927511979919358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422</v>
      </c>
      <c r="B1350" t="s">
        <v>17</v>
      </c>
      <c r="C1350" s="2">
        <v>0.99577153575913635</v>
      </c>
      <c r="D1350" s="2">
        <v>0.94442554156742642</v>
      </c>
      <c r="E1350" s="2">
        <v>0.87806776785268725</v>
      </c>
      <c r="F1350" s="2">
        <v>0.12301703163017032</v>
      </c>
      <c r="G1350" s="2" t="s">
        <v>70</v>
      </c>
      <c r="H1350" s="2">
        <v>0.83231255238218038</v>
      </c>
      <c r="I1350" s="2">
        <v>0.99137996796094285</v>
      </c>
      <c r="J1350" s="2" t="s">
        <v>70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422</v>
      </c>
      <c r="B1351" t="s">
        <v>21</v>
      </c>
      <c r="C1351" s="2">
        <v>0.99226861714013315</v>
      </c>
      <c r="D1351" s="2">
        <v>0.98092133525383485</v>
      </c>
      <c r="E1351" s="2">
        <v>0.93361167457707239</v>
      </c>
      <c r="F1351" s="2">
        <v>0.86210600780779212</v>
      </c>
      <c r="G1351" s="2" t="s">
        <v>70</v>
      </c>
      <c r="H1351" s="2">
        <v>0.9047667036178576</v>
      </c>
      <c r="I1351" s="2">
        <v>0.98731135971169004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422</v>
      </c>
      <c r="B1352" t="s">
        <v>23</v>
      </c>
      <c r="C1352" s="2">
        <v>0.99672266878255755</v>
      </c>
      <c r="D1352" s="2">
        <v>0.96849601362334559</v>
      </c>
      <c r="E1352" s="2">
        <v>0.94489940115598903</v>
      </c>
      <c r="F1352" s="2">
        <v>0.91457010258915483</v>
      </c>
      <c r="G1352" s="2">
        <v>0.958881408596582</v>
      </c>
      <c r="H1352" s="2">
        <v>0.66704903928878689</v>
      </c>
      <c r="I1352" s="2">
        <v>0.99263085922661998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422</v>
      </c>
      <c r="B1353" t="s">
        <v>25</v>
      </c>
      <c r="C1353" s="2">
        <v>0.98911510427320981</v>
      </c>
      <c r="D1353" s="2">
        <v>0.85891998869098107</v>
      </c>
      <c r="E1353" s="2">
        <v>0.84230558260850097</v>
      </c>
      <c r="F1353" s="2">
        <v>0.6267360542881768</v>
      </c>
      <c r="G1353" s="2">
        <v>0.71545382308461281</v>
      </c>
      <c r="H1353" s="2">
        <v>0</v>
      </c>
      <c r="I1353" s="2">
        <v>0.99325153374233122</v>
      </c>
      <c r="J1353" s="2">
        <v>0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422</v>
      </c>
      <c r="B1354" t="s">
        <v>27</v>
      </c>
      <c r="C1354" s="2">
        <v>0.99523086617781842</v>
      </c>
      <c r="D1354" s="2">
        <v>0.97913660266601443</v>
      </c>
      <c r="E1354" s="2">
        <v>0.7594441301921695</v>
      </c>
      <c r="F1354" s="2">
        <v>0.165220872814627</v>
      </c>
      <c r="G1354" s="2">
        <v>0.90044840802625314</v>
      </c>
      <c r="H1354" s="2">
        <v>0.4264489795918367</v>
      </c>
      <c r="I1354" s="2">
        <v>0.99449541284403675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 t="s">
        <v>70</v>
      </c>
    </row>
    <row r="1355" spans="1:14" x14ac:dyDescent="0.3">
      <c r="A1355" t="s">
        <v>422</v>
      </c>
      <c r="B1355" t="s">
        <v>29</v>
      </c>
      <c r="C1355" s="2">
        <v>0.99367832260413402</v>
      </c>
      <c r="D1355" s="2">
        <v>0.96811271783463104</v>
      </c>
      <c r="E1355" s="2">
        <v>0.86349552848390954</v>
      </c>
      <c r="F1355" s="2">
        <v>0.81450541625011985</v>
      </c>
      <c r="G1355" s="2">
        <v>0.67395264116575593</v>
      </c>
      <c r="H1355" s="2">
        <v>0.73125402520931093</v>
      </c>
      <c r="I1355" s="2">
        <v>0.99494753206373876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 t="s">
        <v>70</v>
      </c>
    </row>
    <row r="1356" spans="1:14" x14ac:dyDescent="0.3">
      <c r="A1356" t="s">
        <v>422</v>
      </c>
      <c r="B1356" t="s">
        <v>33</v>
      </c>
      <c r="C1356" s="2">
        <v>0.98628097194237485</v>
      </c>
      <c r="D1356" s="2">
        <v>0.96625142484937321</v>
      </c>
      <c r="E1356" s="2">
        <v>0.913807042759612</v>
      </c>
      <c r="F1356" s="2">
        <v>0.57121861604409063</v>
      </c>
      <c r="G1356" s="2">
        <v>0</v>
      </c>
      <c r="H1356" s="2">
        <v>0.85876851130163678</v>
      </c>
      <c r="I1356" s="2">
        <v>0.99093333333333322</v>
      </c>
      <c r="J1356" s="2">
        <v>0</v>
      </c>
      <c r="K1356" s="2" t="s">
        <v>70</v>
      </c>
      <c r="L1356" s="2" t="s">
        <v>70</v>
      </c>
      <c r="M1356" s="2" t="s">
        <v>70</v>
      </c>
      <c r="N1356" s="2" t="s">
        <v>70</v>
      </c>
    </row>
    <row r="1357" spans="1:14" x14ac:dyDescent="0.3">
      <c r="A1357" t="s">
        <v>435</v>
      </c>
      <c r="B1357" t="s">
        <v>7</v>
      </c>
      <c r="C1357" s="2">
        <v>0.99023818367536443</v>
      </c>
      <c r="D1357" s="2">
        <v>0.90903670579467122</v>
      </c>
      <c r="E1357" s="2">
        <v>0.89019135336042643</v>
      </c>
      <c r="F1357" s="2">
        <v>0.80651995869387172</v>
      </c>
      <c r="G1357" s="2">
        <v>0.62338009352037405</v>
      </c>
      <c r="H1357" s="2">
        <v>0.90308370044052877</v>
      </c>
      <c r="I1357" s="2">
        <v>0.99108734402852039</v>
      </c>
      <c r="J1357" s="2" t="s">
        <v>70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435</v>
      </c>
      <c r="B1358" t="s">
        <v>8</v>
      </c>
      <c r="C1358" s="2">
        <v>0.99040201005025119</v>
      </c>
      <c r="D1358" s="2">
        <v>0.83069640772921804</v>
      </c>
      <c r="E1358" s="2">
        <v>0.90674582046640395</v>
      </c>
      <c r="F1358" s="2">
        <v>0.91049790319964796</v>
      </c>
      <c r="G1358" s="2" t="s">
        <v>70</v>
      </c>
      <c r="H1358" s="2">
        <v>0.7599797877716018</v>
      </c>
      <c r="I1358" s="2">
        <v>0.98766856565947936</v>
      </c>
      <c r="J1358" s="2">
        <v>0.10855829982768524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435</v>
      </c>
      <c r="B1359" t="s">
        <v>12</v>
      </c>
      <c r="C1359" s="2">
        <v>0.98530083082260556</v>
      </c>
      <c r="D1359" s="2">
        <v>0.94812906468943403</v>
      </c>
      <c r="E1359" s="2">
        <v>0.88171098329375264</v>
      </c>
      <c r="F1359" s="2">
        <v>0.63196774292837576</v>
      </c>
      <c r="G1359" s="2" t="s">
        <v>70</v>
      </c>
      <c r="H1359" s="2">
        <v>0.74117053481331985</v>
      </c>
      <c r="I1359" s="2">
        <v>0.99054875815078036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435</v>
      </c>
      <c r="B1360" t="s">
        <v>13</v>
      </c>
      <c r="C1360" s="2">
        <v>0.98500673138241324</v>
      </c>
      <c r="D1360" s="2">
        <v>0.96329212659843522</v>
      </c>
      <c r="E1360" s="2">
        <v>0.95678766499772416</v>
      </c>
      <c r="F1360" s="2">
        <v>0.89246258503401366</v>
      </c>
      <c r="G1360" s="2" t="s">
        <v>70</v>
      </c>
      <c r="H1360" s="2">
        <v>0.88250484183344091</v>
      </c>
      <c r="I1360" s="2">
        <v>0.9876106194690264</v>
      </c>
      <c r="J1360" s="2" t="s">
        <v>70</v>
      </c>
      <c r="K1360" s="2" t="s">
        <v>70</v>
      </c>
      <c r="L1360" s="2" t="s">
        <v>70</v>
      </c>
      <c r="M1360" s="2" t="s">
        <v>70</v>
      </c>
      <c r="N1360" s="2" t="s">
        <v>70</v>
      </c>
    </row>
    <row r="1361" spans="1:14" x14ac:dyDescent="0.3">
      <c r="A1361" t="s">
        <v>435</v>
      </c>
      <c r="B1361" t="s">
        <v>15</v>
      </c>
      <c r="C1361" s="2">
        <v>0.99054418484436202</v>
      </c>
      <c r="D1361" s="2">
        <v>0.96990817286902564</v>
      </c>
      <c r="E1361" s="2">
        <v>0.90425901135405817</v>
      </c>
      <c r="F1361" s="2">
        <v>0.83681542147194832</v>
      </c>
      <c r="G1361" s="2" t="s">
        <v>70</v>
      </c>
      <c r="H1361" s="2">
        <v>0.94474851644869517</v>
      </c>
      <c r="I1361" s="2">
        <v>0.99593345656192245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435</v>
      </c>
      <c r="B1362" t="s">
        <v>17</v>
      </c>
      <c r="C1362" s="2">
        <v>0.9925431614432656</v>
      </c>
      <c r="D1362" s="2">
        <v>0.96222041602697239</v>
      </c>
      <c r="E1362" s="2">
        <v>0.93747921832397563</v>
      </c>
      <c r="F1362" s="2">
        <v>0.74004598813990075</v>
      </c>
      <c r="G1362" s="2" t="s">
        <v>70</v>
      </c>
      <c r="H1362" s="2">
        <v>0.87467532467532472</v>
      </c>
      <c r="I1362" s="2">
        <v>0.99206289213092436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435</v>
      </c>
      <c r="B1363" t="s">
        <v>21</v>
      </c>
      <c r="C1363" s="2">
        <v>0.98217952176915235</v>
      </c>
      <c r="D1363" s="2">
        <v>0.95164088654301981</v>
      </c>
      <c r="E1363" s="2">
        <v>0.91391751155886058</v>
      </c>
      <c r="F1363" s="2">
        <v>0</v>
      </c>
      <c r="G1363" s="2" t="s">
        <v>70</v>
      </c>
      <c r="H1363" s="2">
        <v>0.56627052526535426</v>
      </c>
      <c r="I1363" s="2">
        <v>0.99107866991078675</v>
      </c>
      <c r="J1363" s="2">
        <v>0.96856471641123165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435</v>
      </c>
      <c r="B1364" t="s">
        <v>23</v>
      </c>
      <c r="C1364" s="2">
        <v>0.99419054634974202</v>
      </c>
      <c r="D1364" s="2">
        <v>0.96682336686380566</v>
      </c>
      <c r="E1364" s="2">
        <v>0.9283704921288074</v>
      </c>
      <c r="F1364" s="2">
        <v>0.79651493149820063</v>
      </c>
      <c r="G1364" s="2">
        <v>0</v>
      </c>
      <c r="H1364" s="2">
        <v>0.43031358885017423</v>
      </c>
      <c r="I1364" s="2">
        <v>0.99493853940708599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435</v>
      </c>
      <c r="B1365" t="s">
        <v>25</v>
      </c>
      <c r="C1365" s="2">
        <v>0.98902621019990522</v>
      </c>
      <c r="D1365" s="2">
        <v>0.91775394854999737</v>
      </c>
      <c r="E1365" s="2">
        <v>0.90585120540154362</v>
      </c>
      <c r="F1365" s="2">
        <v>0.77862433862433866</v>
      </c>
      <c r="G1365" s="2" t="s">
        <v>70</v>
      </c>
      <c r="H1365" s="2">
        <v>0.81261747160251696</v>
      </c>
      <c r="I1365" s="2">
        <v>0.98949791396921305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435</v>
      </c>
      <c r="B1366" t="s">
        <v>27</v>
      </c>
      <c r="C1366" s="2">
        <v>0.99187972342820396</v>
      </c>
      <c r="D1366" s="2">
        <v>0.94864409542959638</v>
      </c>
      <c r="E1366" s="2">
        <v>0.91299096172268723</v>
      </c>
      <c r="F1366" s="2">
        <v>0.80757030235701954</v>
      </c>
      <c r="G1366" s="2">
        <v>0.72579946805220508</v>
      </c>
      <c r="H1366" s="2">
        <v>0.87275162648296978</v>
      </c>
      <c r="I1366" s="2">
        <v>0.99412207987942725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435</v>
      </c>
      <c r="B1367" t="s">
        <v>29</v>
      </c>
      <c r="C1367" s="2">
        <v>0.99619726441953516</v>
      </c>
      <c r="D1367" s="2">
        <v>0.96734405371973842</v>
      </c>
      <c r="E1367" s="2">
        <v>0.949590212929878</v>
      </c>
      <c r="F1367" s="2">
        <v>0.90250219693816203</v>
      </c>
      <c r="G1367" s="2" t="s">
        <v>70</v>
      </c>
      <c r="H1367" s="2">
        <v>0.91073342520287859</v>
      </c>
      <c r="I1367" s="2">
        <v>0.99577677224736039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435</v>
      </c>
      <c r="B1368" t="s">
        <v>33</v>
      </c>
      <c r="C1368" s="2">
        <v>0.99631761390019757</v>
      </c>
      <c r="D1368" s="2">
        <v>0.97477789815817983</v>
      </c>
      <c r="E1368" s="2">
        <v>0.92235982269341499</v>
      </c>
      <c r="F1368" s="2">
        <v>0.75358689414097146</v>
      </c>
      <c r="G1368" s="2" t="s">
        <v>70</v>
      </c>
      <c r="H1368" s="2">
        <v>0.89162386207598032</v>
      </c>
      <c r="I1368" s="2">
        <v>0.9968473202221888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435</v>
      </c>
      <c r="B1369" t="s">
        <v>35</v>
      </c>
      <c r="C1369" s="2">
        <v>0.99786007960011003</v>
      </c>
      <c r="D1369" s="2">
        <v>0.95557346947915278</v>
      </c>
      <c r="E1369" s="2">
        <v>0.85861957375988163</v>
      </c>
      <c r="F1369" s="2">
        <v>0</v>
      </c>
      <c r="G1369" s="2" t="s">
        <v>70</v>
      </c>
      <c r="H1369" s="2">
        <v>0.89752976993333078</v>
      </c>
      <c r="I1369" s="2">
        <v>0.99013628491830441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438</v>
      </c>
      <c r="B1370" t="s">
        <v>6</v>
      </c>
      <c r="C1370" s="2">
        <v>0.98292230038967476</v>
      </c>
      <c r="D1370" s="2">
        <v>0.92987828818217522</v>
      </c>
      <c r="E1370" s="2">
        <v>0.88721945722603057</v>
      </c>
      <c r="F1370" s="2" t="s">
        <v>70</v>
      </c>
      <c r="G1370" s="2" t="s">
        <v>70</v>
      </c>
      <c r="H1370" s="2">
        <v>0.7641676031465725</v>
      </c>
      <c r="I1370" s="2">
        <v>0.99155013833844319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438</v>
      </c>
      <c r="B1371" t="s">
        <v>7</v>
      </c>
      <c r="C1371" s="2">
        <v>0.99073441178704336</v>
      </c>
      <c r="D1371" s="2">
        <v>0.96495001898013399</v>
      </c>
      <c r="E1371" s="2">
        <v>0.59440495992741571</v>
      </c>
      <c r="F1371" s="2">
        <v>0</v>
      </c>
      <c r="G1371" s="2">
        <v>0.56347944583238696</v>
      </c>
      <c r="H1371" s="2">
        <v>0.34054177099931709</v>
      </c>
      <c r="I1371" s="2">
        <v>0.99278366344234603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438</v>
      </c>
      <c r="B1372" t="s">
        <v>8</v>
      </c>
      <c r="C1372" s="2">
        <v>0.69786238749407858</v>
      </c>
      <c r="D1372" s="2">
        <v>0.93628433928213362</v>
      </c>
      <c r="E1372" s="2">
        <v>0.76137863302949393</v>
      </c>
      <c r="F1372" s="2">
        <v>0</v>
      </c>
      <c r="G1372" s="2">
        <v>0.90739417559813795</v>
      </c>
      <c r="H1372" s="2">
        <v>0</v>
      </c>
      <c r="I1372" s="2">
        <v>0.99697565401481925</v>
      </c>
      <c r="J1372" s="2">
        <v>0.14476386036960986</v>
      </c>
      <c r="K1372" s="2" t="s">
        <v>70</v>
      </c>
      <c r="L1372" s="2" t="s">
        <v>70</v>
      </c>
      <c r="M1372" s="2" t="s">
        <v>70</v>
      </c>
      <c r="N1372" s="2" t="s">
        <v>70</v>
      </c>
    </row>
    <row r="1373" spans="1:14" x14ac:dyDescent="0.3">
      <c r="A1373" t="s">
        <v>438</v>
      </c>
      <c r="B1373" t="s">
        <v>12</v>
      </c>
      <c r="C1373" s="2">
        <v>0.99388704596190358</v>
      </c>
      <c r="D1373" s="2">
        <v>0.97381233243967824</v>
      </c>
      <c r="E1373" s="2">
        <v>0.66532266113096072</v>
      </c>
      <c r="F1373" s="2">
        <v>0</v>
      </c>
      <c r="G1373" s="2">
        <v>0.54380568855629896</v>
      </c>
      <c r="H1373" s="2">
        <v>0.56403669724770644</v>
      </c>
      <c r="I1373" s="2">
        <v>0.99353956069012683</v>
      </c>
      <c r="J1373" s="2" t="s">
        <v>70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438</v>
      </c>
      <c r="B1374" t="s">
        <v>13</v>
      </c>
      <c r="C1374" s="2">
        <v>0.99068311544835197</v>
      </c>
      <c r="D1374" s="2">
        <v>0.97365239584732599</v>
      </c>
      <c r="E1374" s="2">
        <v>0.84839203675344566</v>
      </c>
      <c r="F1374" s="2">
        <v>0.7775766958114384</v>
      </c>
      <c r="G1374" s="2">
        <v>0.81193934216146946</v>
      </c>
      <c r="H1374" s="2">
        <v>0.31382614647501711</v>
      </c>
      <c r="I1374" s="2">
        <v>0.99522329213738725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438</v>
      </c>
      <c r="B1375" t="s">
        <v>15</v>
      </c>
      <c r="C1375" s="2">
        <v>0.99633774945066245</v>
      </c>
      <c r="D1375" s="2">
        <v>0.96918827029324262</v>
      </c>
      <c r="E1375" s="2">
        <v>0.79307949463812788</v>
      </c>
      <c r="F1375" s="2">
        <v>0</v>
      </c>
      <c r="G1375" s="2">
        <v>0.93946717934633339</v>
      </c>
      <c r="H1375" s="2">
        <v>0.61836758388482527</v>
      </c>
      <c r="I1375" s="2">
        <v>0.99353366298973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438</v>
      </c>
      <c r="B1376" t="s">
        <v>17</v>
      </c>
      <c r="C1376" s="2">
        <v>0.96982611130120999</v>
      </c>
      <c r="D1376" s="2">
        <v>0.9794227392449516</v>
      </c>
      <c r="E1376" s="2">
        <v>0.8468708008119622</v>
      </c>
      <c r="F1376" s="2">
        <v>0.47713376479422176</v>
      </c>
      <c r="G1376" s="2">
        <v>9.8429319371727761E-2</v>
      </c>
      <c r="H1376" s="2">
        <v>0.62014703985553976</v>
      </c>
      <c r="I1376" s="2">
        <v>0.99560829031512443</v>
      </c>
      <c r="J1376" s="2">
        <v>0.96230428001377377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438</v>
      </c>
      <c r="B1377" t="s">
        <v>21</v>
      </c>
      <c r="C1377" s="2">
        <v>0.99571158598633525</v>
      </c>
      <c r="D1377" s="2">
        <v>0.96266517513808281</v>
      </c>
      <c r="E1377" s="2">
        <v>0.8205669799791796</v>
      </c>
      <c r="F1377" s="2">
        <v>0</v>
      </c>
      <c r="G1377" s="2">
        <v>0.78458362009635241</v>
      </c>
      <c r="H1377" s="2">
        <v>0.76698440685437219</v>
      </c>
      <c r="I1377" s="2">
        <v>0.99618495345643221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438</v>
      </c>
      <c r="B1378" t="s">
        <v>23</v>
      </c>
      <c r="C1378" s="2">
        <v>0.99091791358257164</v>
      </c>
      <c r="D1378" s="2">
        <v>0.95465062471078199</v>
      </c>
      <c r="E1378" s="2">
        <v>0.94172060033213822</v>
      </c>
      <c r="F1378" s="2" t="s">
        <v>70</v>
      </c>
      <c r="G1378" s="2">
        <v>0.95607358071677762</v>
      </c>
      <c r="H1378" s="2">
        <v>0.86261631089217294</v>
      </c>
      <c r="I1378" s="2">
        <v>0.99240663257399664</v>
      </c>
      <c r="J1378" s="2">
        <v>0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438</v>
      </c>
      <c r="B1379" t="s">
        <v>25</v>
      </c>
      <c r="C1379" s="2">
        <v>0.99016211722322278</v>
      </c>
      <c r="D1379" s="2">
        <v>0.94185888606514445</v>
      </c>
      <c r="E1379" s="2">
        <v>0.88134347216797992</v>
      </c>
      <c r="F1379" s="2">
        <v>0.81706633010797924</v>
      </c>
      <c r="G1379" s="2">
        <v>0.5534809282475327</v>
      </c>
      <c r="H1379" s="2">
        <v>0.44333170493404983</v>
      </c>
      <c r="I1379" s="2">
        <v>0.98761971501985524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438</v>
      </c>
      <c r="B1380" t="s">
        <v>27</v>
      </c>
      <c r="C1380" s="2">
        <v>0.99374651102985001</v>
      </c>
      <c r="D1380" s="2">
        <v>0.94967056323060561</v>
      </c>
      <c r="E1380" s="2">
        <v>0.88973619416109739</v>
      </c>
      <c r="F1380" s="2">
        <v>0.73460465817441778</v>
      </c>
      <c r="G1380" s="2">
        <v>0.80913869793772741</v>
      </c>
      <c r="H1380" s="2">
        <v>0.82226306117091097</v>
      </c>
      <c r="I1380" s="2">
        <v>0.99001126549004881</v>
      </c>
      <c r="J1380" s="2" t="s">
        <v>70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355</v>
      </c>
      <c r="B1381" t="s">
        <v>6</v>
      </c>
      <c r="C1381" s="2">
        <v>0.97155244366131877</v>
      </c>
      <c r="D1381" s="2">
        <v>0.89897028272062141</v>
      </c>
      <c r="E1381" s="2">
        <v>0.8660440384484287</v>
      </c>
      <c r="F1381" s="2" t="s">
        <v>70</v>
      </c>
      <c r="G1381" s="2" t="s">
        <v>70</v>
      </c>
      <c r="H1381" s="2">
        <v>0.82849962643482988</v>
      </c>
      <c r="I1381" s="2">
        <v>0.99110014209857156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355</v>
      </c>
      <c r="B1382" t="s">
        <v>7</v>
      </c>
      <c r="C1382" s="2">
        <v>0.96837562318624881</v>
      </c>
      <c r="D1382" s="2">
        <v>0.95186578202256678</v>
      </c>
      <c r="E1382" s="2">
        <v>0.81415363299672272</v>
      </c>
      <c r="F1382" s="2">
        <v>0.71048427083907217</v>
      </c>
      <c r="G1382" s="2" t="s">
        <v>70</v>
      </c>
      <c r="H1382" s="2">
        <v>0.86011801457827142</v>
      </c>
      <c r="I1382" s="2">
        <v>0.98929088277858179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355</v>
      </c>
      <c r="B1383" t="s">
        <v>8</v>
      </c>
      <c r="C1383" s="2">
        <v>0.96394023935546125</v>
      </c>
      <c r="D1383" s="2">
        <v>0.8444968553459119</v>
      </c>
      <c r="E1383" s="2">
        <v>0.92522533959629305</v>
      </c>
      <c r="F1383" s="2">
        <v>0.78472099090655789</v>
      </c>
      <c r="G1383" s="2">
        <v>0</v>
      </c>
      <c r="H1383" s="2">
        <v>0.84326200115673799</v>
      </c>
      <c r="I1383" s="2">
        <v>0.98935476862915495</v>
      </c>
      <c r="J1383" s="2" t="s">
        <v>70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355</v>
      </c>
      <c r="B1384" t="s">
        <v>12</v>
      </c>
      <c r="C1384" s="2">
        <v>0.98634180443535335</v>
      </c>
      <c r="D1384" s="2">
        <v>0.88897116294376566</v>
      </c>
      <c r="E1384" s="2">
        <v>0.95016568952332403</v>
      </c>
      <c r="F1384" s="2" t="s">
        <v>70</v>
      </c>
      <c r="G1384" s="2" t="s">
        <v>70</v>
      </c>
      <c r="H1384" s="2">
        <v>0.89057940808670277</v>
      </c>
      <c r="I1384" s="2">
        <v>0.98452458072410565</v>
      </c>
      <c r="J1384" s="2" t="s">
        <v>70</v>
      </c>
      <c r="K1384" s="2" t="s">
        <v>70</v>
      </c>
      <c r="L1384" s="2" t="s">
        <v>70</v>
      </c>
      <c r="M1384" s="2" t="s">
        <v>70</v>
      </c>
      <c r="N1384" s="2" t="s">
        <v>70</v>
      </c>
    </row>
    <row r="1385" spans="1:14" x14ac:dyDescent="0.3">
      <c r="A1385" t="s">
        <v>355</v>
      </c>
      <c r="B1385" t="s">
        <v>13</v>
      </c>
      <c r="C1385" s="2">
        <v>0.99296437870478083</v>
      </c>
      <c r="D1385" s="2">
        <v>0.90118101921796057</v>
      </c>
      <c r="E1385" s="2">
        <v>0.96547608600263279</v>
      </c>
      <c r="F1385" s="2">
        <v>0.83706426105356946</v>
      </c>
      <c r="G1385" s="2" t="s">
        <v>70</v>
      </c>
      <c r="H1385" s="2">
        <v>0.91575363664500165</v>
      </c>
      <c r="I1385" s="2">
        <v>0.99049316696375522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355</v>
      </c>
      <c r="B1386" t="s">
        <v>15</v>
      </c>
      <c r="C1386" s="2">
        <v>0.99016809387884563</v>
      </c>
      <c r="D1386" s="2">
        <v>0.93256640478862696</v>
      </c>
      <c r="E1386" s="2">
        <v>0.95438924010352577</v>
      </c>
      <c r="F1386" s="2">
        <v>0.8643417104881117</v>
      </c>
      <c r="G1386" s="2" t="s">
        <v>70</v>
      </c>
      <c r="H1386" s="2">
        <v>0.80488640255736954</v>
      </c>
      <c r="I1386" s="2">
        <v>0.99452486312157795</v>
      </c>
      <c r="J1386" s="2" t="s">
        <v>70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355</v>
      </c>
      <c r="B1387" t="s">
        <v>17</v>
      </c>
      <c r="C1387" s="2">
        <v>0.87154427554488423</v>
      </c>
      <c r="D1387" s="2">
        <v>0.970276290853476</v>
      </c>
      <c r="E1387" s="2">
        <v>0.89302261571631725</v>
      </c>
      <c r="F1387" s="2">
        <v>0.77302857811791215</v>
      </c>
      <c r="G1387" s="2">
        <v>0.6703587369813192</v>
      </c>
      <c r="H1387" s="2">
        <v>0.88590369853454287</v>
      </c>
      <c r="I1387" s="2">
        <v>0.99237658204426038</v>
      </c>
      <c r="J1387" s="2">
        <v>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355</v>
      </c>
      <c r="B1388" t="s">
        <v>378</v>
      </c>
      <c r="C1388" s="2">
        <v>0.98802660753880278</v>
      </c>
      <c r="D1388" s="2">
        <v>0.9671114382994388</v>
      </c>
      <c r="E1388" s="2">
        <v>0.94714490674318519</v>
      </c>
      <c r="F1388" s="2">
        <v>0.90688222543352603</v>
      </c>
      <c r="G1388" s="2">
        <v>0</v>
      </c>
      <c r="H1388" s="2">
        <v>0.84233261339092869</v>
      </c>
      <c r="I1388" s="2">
        <v>0.99442983134767138</v>
      </c>
      <c r="J1388" s="2">
        <v>0.88891691628566927</v>
      </c>
      <c r="K1388" s="2" t="s">
        <v>70</v>
      </c>
      <c r="L1388" s="2" t="s">
        <v>70</v>
      </c>
      <c r="M1388" s="2" t="s">
        <v>70</v>
      </c>
      <c r="N1388" s="2">
        <v>0.89772727272727271</v>
      </c>
    </row>
    <row r="1389" spans="1:14" x14ac:dyDescent="0.3">
      <c r="A1389" t="s">
        <v>355</v>
      </c>
      <c r="B1389" t="s">
        <v>200</v>
      </c>
      <c r="C1389" s="2">
        <v>0.98298724043032282</v>
      </c>
      <c r="D1389" s="2">
        <v>0.96090369819299515</v>
      </c>
      <c r="E1389" s="2">
        <v>0.93984999264669844</v>
      </c>
      <c r="F1389" s="2">
        <v>0.89043812095260189</v>
      </c>
      <c r="G1389" s="2" t="s">
        <v>70</v>
      </c>
      <c r="H1389" s="2">
        <v>0.66897746967071059</v>
      </c>
      <c r="I1389" s="2">
        <v>0.99291194738765076</v>
      </c>
      <c r="J1389" s="2">
        <v>0.94202301502293262</v>
      </c>
      <c r="K1389" s="2" t="s">
        <v>70</v>
      </c>
      <c r="L1389" s="2" t="s">
        <v>70</v>
      </c>
      <c r="M1389" s="2" t="s">
        <v>70</v>
      </c>
      <c r="N1389" s="2">
        <v>0.8070796460176991</v>
      </c>
    </row>
    <row r="1390" spans="1:14" x14ac:dyDescent="0.3">
      <c r="A1390" t="s">
        <v>355</v>
      </c>
      <c r="B1390" t="s">
        <v>143</v>
      </c>
      <c r="C1390" s="2">
        <v>0.98487145282561239</v>
      </c>
      <c r="D1390" s="2">
        <v>0.93830155466473397</v>
      </c>
      <c r="E1390" s="2">
        <v>0.91742487079691204</v>
      </c>
      <c r="F1390" s="2">
        <v>0.9374806016223336</v>
      </c>
      <c r="G1390" s="2" t="s">
        <v>70</v>
      </c>
      <c r="H1390" s="2">
        <v>0.85163887291546869</v>
      </c>
      <c r="I1390" s="2">
        <v>0.99461739889438461</v>
      </c>
      <c r="J1390" s="2">
        <v>0.96753246753246758</v>
      </c>
      <c r="K1390" s="2">
        <v>0.45714285714285713</v>
      </c>
      <c r="L1390" s="2" t="s">
        <v>70</v>
      </c>
      <c r="M1390" s="2" t="s">
        <v>70</v>
      </c>
      <c r="N1390" s="2">
        <v>0.8939247830279653</v>
      </c>
    </row>
    <row r="1391" spans="1:14" x14ac:dyDescent="0.3">
      <c r="A1391" t="s">
        <v>355</v>
      </c>
      <c r="B1391" t="s">
        <v>169</v>
      </c>
      <c r="C1391" s="2">
        <v>0.99160009318004305</v>
      </c>
      <c r="D1391" s="2">
        <v>0.96620891837679357</v>
      </c>
      <c r="E1391" s="2">
        <v>0.94198611530335041</v>
      </c>
      <c r="F1391" s="2">
        <v>0.86354042259128228</v>
      </c>
      <c r="G1391" s="2">
        <v>0</v>
      </c>
      <c r="H1391" s="2">
        <v>0.92307692307692324</v>
      </c>
      <c r="I1391" s="2">
        <v>0.99483242285545559</v>
      </c>
      <c r="J1391" s="2">
        <v>0.87678594276453281</v>
      </c>
      <c r="K1391" s="2">
        <v>0</v>
      </c>
      <c r="L1391" s="2" t="s">
        <v>70</v>
      </c>
      <c r="M1391" s="2" t="s">
        <v>70</v>
      </c>
      <c r="N1391" s="2">
        <v>0.90690070555842361</v>
      </c>
    </row>
    <row r="1392" spans="1:14" x14ac:dyDescent="0.3">
      <c r="A1392" t="s">
        <v>355</v>
      </c>
      <c r="B1392" t="s">
        <v>21</v>
      </c>
      <c r="C1392" s="2">
        <v>0.99464106943053998</v>
      </c>
      <c r="D1392" s="2">
        <v>0.91738332856493721</v>
      </c>
      <c r="E1392" s="2">
        <v>0.9135663618156884</v>
      </c>
      <c r="F1392" s="2">
        <v>0.79987885867566577</v>
      </c>
      <c r="G1392" s="2">
        <v>0.51601208459214498</v>
      </c>
      <c r="H1392" s="2">
        <v>0.71111415650267229</v>
      </c>
      <c r="I1392" s="2">
        <v>0.99205064036508162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355</v>
      </c>
      <c r="B1393" t="s">
        <v>380</v>
      </c>
      <c r="C1393" s="2">
        <v>0.99281251772561163</v>
      </c>
      <c r="D1393" s="2">
        <v>0.90021631148854353</v>
      </c>
      <c r="E1393" s="2">
        <v>0.955422592569388</v>
      </c>
      <c r="F1393" s="2">
        <v>0.82109935131444178</v>
      </c>
      <c r="G1393" s="2" t="s">
        <v>70</v>
      </c>
      <c r="H1393" s="2">
        <v>0.81479122434536444</v>
      </c>
      <c r="I1393" s="2">
        <v>0.99147043814245095</v>
      </c>
      <c r="J1393" s="2" t="s">
        <v>70</v>
      </c>
      <c r="K1393" s="2">
        <v>0.69244935543278086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355</v>
      </c>
      <c r="B1394" t="s">
        <v>23</v>
      </c>
      <c r="C1394" s="2">
        <v>0.99424863110930839</v>
      </c>
      <c r="D1394" s="2">
        <v>0.96394679372642444</v>
      </c>
      <c r="E1394" s="2">
        <v>0.93944740463671961</v>
      </c>
      <c r="F1394" s="2">
        <v>0.83107610976374091</v>
      </c>
      <c r="G1394" s="2" t="s">
        <v>70</v>
      </c>
      <c r="H1394" s="2">
        <v>0.7459700826077249</v>
      </c>
      <c r="I1394" s="2">
        <v>0.99299344066785922</v>
      </c>
      <c r="J1394" s="2" t="s">
        <v>70</v>
      </c>
      <c r="K1394" s="2">
        <v>0.76847290640394084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355</v>
      </c>
      <c r="B1395" t="s">
        <v>356</v>
      </c>
      <c r="C1395" s="2">
        <v>0.99497650299789342</v>
      </c>
      <c r="D1395" s="2">
        <v>0.97868298394044495</v>
      </c>
      <c r="E1395" s="2">
        <v>0.92987953485133357</v>
      </c>
      <c r="F1395" s="2">
        <v>0.73244641537324462</v>
      </c>
      <c r="G1395" s="2" t="s">
        <v>70</v>
      </c>
      <c r="H1395" s="2">
        <v>0.83231273581987997</v>
      </c>
      <c r="I1395" s="2">
        <v>0.99361828435737598</v>
      </c>
      <c r="J1395" s="2" t="s">
        <v>70</v>
      </c>
      <c r="K1395" s="2">
        <v>0.85302593659942361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355</v>
      </c>
      <c r="B1396" t="s">
        <v>214</v>
      </c>
      <c r="C1396" s="2">
        <v>0.99580941700727443</v>
      </c>
      <c r="D1396" s="2">
        <v>0.96875921682510158</v>
      </c>
      <c r="E1396" s="2">
        <v>0.93603869681702223</v>
      </c>
      <c r="F1396" s="2">
        <v>0.89030975472154317</v>
      </c>
      <c r="G1396" s="2" t="s">
        <v>70</v>
      </c>
      <c r="H1396" s="2">
        <v>0.75443720512244439</v>
      </c>
      <c r="I1396" s="2">
        <v>0.99409664018657518</v>
      </c>
      <c r="J1396" s="2" t="s">
        <v>70</v>
      </c>
      <c r="K1396" s="2">
        <v>0.81632653061224492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355</v>
      </c>
      <c r="B1397" t="s">
        <v>25</v>
      </c>
      <c r="C1397" s="2">
        <v>0.99475236582670357</v>
      </c>
      <c r="D1397" s="2">
        <v>0.96046489473182817</v>
      </c>
      <c r="E1397" s="2">
        <v>0.91253029492304305</v>
      </c>
      <c r="F1397" s="2">
        <v>0.71502224019409621</v>
      </c>
      <c r="G1397" s="2" t="s">
        <v>70</v>
      </c>
      <c r="H1397" s="2">
        <v>0.10768090886638676</v>
      </c>
      <c r="I1397" s="2">
        <v>0.99347972719778155</v>
      </c>
      <c r="J1397" s="2" t="s">
        <v>70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355</v>
      </c>
      <c r="B1398" t="s">
        <v>27</v>
      </c>
      <c r="C1398" s="2">
        <v>0.99487597246547999</v>
      </c>
      <c r="D1398" s="2">
        <v>0.97687694058203001</v>
      </c>
      <c r="E1398" s="2">
        <v>0.92440025578085361</v>
      </c>
      <c r="F1398" s="2">
        <v>0.79687695190505936</v>
      </c>
      <c r="G1398" s="2">
        <v>0</v>
      </c>
      <c r="H1398" s="2">
        <v>0.71832752613240414</v>
      </c>
      <c r="I1398" s="2">
        <v>0.99319630451908603</v>
      </c>
      <c r="J1398" s="2">
        <v>0.91235454320376319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355</v>
      </c>
      <c r="B1399" t="s">
        <v>369</v>
      </c>
      <c r="C1399" s="2">
        <v>0.99559414363997478</v>
      </c>
      <c r="D1399" s="2">
        <v>0.94381354964012343</v>
      </c>
      <c r="E1399" s="2">
        <v>0.92122708129222719</v>
      </c>
      <c r="F1399" s="2">
        <v>0.80274403958614482</v>
      </c>
      <c r="G1399" s="2" t="s">
        <v>70</v>
      </c>
      <c r="H1399" s="2">
        <v>0</v>
      </c>
      <c r="I1399" s="2">
        <v>0.98968778891970699</v>
      </c>
      <c r="J1399" s="2" t="s">
        <v>70</v>
      </c>
      <c r="K1399" s="2">
        <v>0.88575458392101547</v>
      </c>
      <c r="L1399" s="2">
        <v>0</v>
      </c>
      <c r="M1399" s="2" t="s">
        <v>70</v>
      </c>
      <c r="N1399" s="2" t="s">
        <v>70</v>
      </c>
    </row>
    <row r="1400" spans="1:14" x14ac:dyDescent="0.3">
      <c r="A1400" t="s">
        <v>355</v>
      </c>
      <c r="B1400" t="s">
        <v>167</v>
      </c>
      <c r="C1400" s="2">
        <v>0.99582256841347561</v>
      </c>
      <c r="D1400" s="2">
        <v>0.98970925268503118</v>
      </c>
      <c r="E1400" s="2">
        <v>0.92629299925378639</v>
      </c>
      <c r="F1400" s="2">
        <v>0.81353946297803093</v>
      </c>
      <c r="G1400" s="2">
        <v>0.68995633187772931</v>
      </c>
      <c r="H1400" s="2">
        <v>0.57342320654790568</v>
      </c>
      <c r="I1400" s="2">
        <v>0.9905209892381156</v>
      </c>
      <c r="J1400" s="2" t="s">
        <v>70</v>
      </c>
      <c r="K1400" s="2">
        <v>0.8865384615384615</v>
      </c>
      <c r="L1400" s="2">
        <v>0</v>
      </c>
      <c r="M1400" s="2" t="s">
        <v>70</v>
      </c>
      <c r="N1400" s="2" t="s">
        <v>70</v>
      </c>
    </row>
    <row r="1401" spans="1:14" x14ac:dyDescent="0.3">
      <c r="A1401" t="s">
        <v>355</v>
      </c>
      <c r="B1401" t="s">
        <v>125</v>
      </c>
      <c r="C1401" s="2">
        <v>0.99615863920757475</v>
      </c>
      <c r="D1401" s="2">
        <v>0.94993442178101395</v>
      </c>
      <c r="E1401" s="2">
        <v>0.9228631778698988</v>
      </c>
      <c r="F1401" s="2">
        <v>0.89247136841677011</v>
      </c>
      <c r="G1401" s="2">
        <v>0.6135113904163394</v>
      </c>
      <c r="H1401" s="2">
        <v>0.89465001178411496</v>
      </c>
      <c r="I1401" s="2">
        <v>0.9921134505462702</v>
      </c>
      <c r="J1401" s="2" t="s">
        <v>70</v>
      </c>
      <c r="K1401" s="2">
        <v>0.91108891108891121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355</v>
      </c>
      <c r="B1402" t="s">
        <v>29</v>
      </c>
      <c r="C1402" s="2">
        <v>0.99627711543496444</v>
      </c>
      <c r="D1402" s="2">
        <v>0.94601700113925158</v>
      </c>
      <c r="E1402" s="2">
        <v>0.914022114559911</v>
      </c>
      <c r="F1402" s="2">
        <v>0.84818103118519861</v>
      </c>
      <c r="G1402" s="2">
        <v>0.70427297878881034</v>
      </c>
      <c r="H1402" s="2">
        <v>0.90369473046638404</v>
      </c>
      <c r="I1402" s="2">
        <v>0.98918651494805276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355</v>
      </c>
      <c r="B1403" t="s">
        <v>322</v>
      </c>
      <c r="C1403" s="2">
        <v>0.9952852692728652</v>
      </c>
      <c r="D1403" s="2">
        <v>0.96807315192244137</v>
      </c>
      <c r="E1403" s="2">
        <v>0.85484697144320654</v>
      </c>
      <c r="F1403" s="2">
        <v>0.79608575334244658</v>
      </c>
      <c r="G1403" s="2">
        <v>0.49816295655932569</v>
      </c>
      <c r="H1403" s="2" t="s">
        <v>70</v>
      </c>
      <c r="I1403" s="2">
        <v>0.99387033965529681</v>
      </c>
      <c r="J1403" s="2" t="s">
        <v>70</v>
      </c>
      <c r="K1403" s="2">
        <v>0.88059701492537312</v>
      </c>
      <c r="L1403" s="2" t="s">
        <v>70</v>
      </c>
      <c r="M1403" s="2" t="s">
        <v>70</v>
      </c>
      <c r="N1403" s="2" t="s">
        <v>70</v>
      </c>
    </row>
    <row r="1404" spans="1:14" x14ac:dyDescent="0.3">
      <c r="A1404" t="s">
        <v>355</v>
      </c>
      <c r="B1404" t="s">
        <v>412</v>
      </c>
      <c r="C1404" s="2">
        <v>0.99519581844037042</v>
      </c>
      <c r="D1404" s="2">
        <v>0.96120075391899962</v>
      </c>
      <c r="E1404" s="2">
        <v>0.92254696162333816</v>
      </c>
      <c r="F1404" s="2">
        <v>0.91460833718228884</v>
      </c>
      <c r="G1404" s="2">
        <v>0.88517796196977083</v>
      </c>
      <c r="H1404" s="2">
        <v>0</v>
      </c>
      <c r="I1404" s="2">
        <v>0.99135739705134718</v>
      </c>
      <c r="J1404" s="2" t="s">
        <v>70</v>
      </c>
      <c r="K1404" s="2">
        <v>0.75460717749757522</v>
      </c>
      <c r="L1404" s="2" t="s">
        <v>70</v>
      </c>
      <c r="M1404" s="2" t="s">
        <v>70</v>
      </c>
      <c r="N1404" s="2">
        <v>0.62462462462462465</v>
      </c>
    </row>
    <row r="1405" spans="1:14" x14ac:dyDescent="0.3">
      <c r="A1405" t="s">
        <v>355</v>
      </c>
      <c r="B1405" t="s">
        <v>162</v>
      </c>
      <c r="C1405" s="2">
        <v>0.9940695982992056</v>
      </c>
      <c r="D1405" s="2">
        <v>0.96465174649654883</v>
      </c>
      <c r="E1405" s="2">
        <v>0.8198798998159269</v>
      </c>
      <c r="F1405" s="2">
        <v>0.84232501122695436</v>
      </c>
      <c r="G1405" s="2">
        <v>0.80135731252120801</v>
      </c>
      <c r="H1405" s="2" t="s">
        <v>70</v>
      </c>
      <c r="I1405" s="2">
        <v>0.99258073901658439</v>
      </c>
      <c r="J1405" s="2" t="s">
        <v>70</v>
      </c>
      <c r="K1405" s="2">
        <v>0.6693121693121693</v>
      </c>
      <c r="L1405" s="2">
        <v>0</v>
      </c>
      <c r="M1405" s="2" t="s">
        <v>70</v>
      </c>
      <c r="N1405" s="2">
        <v>0.36104513064133015</v>
      </c>
    </row>
    <row r="1406" spans="1:14" x14ac:dyDescent="0.3">
      <c r="A1406" t="s">
        <v>355</v>
      </c>
      <c r="B1406" t="s">
        <v>33</v>
      </c>
      <c r="C1406" s="2">
        <v>0.99598083926638004</v>
      </c>
      <c r="D1406" s="2">
        <v>0.98502932983036262</v>
      </c>
      <c r="E1406" s="2">
        <v>0.85929393407450749</v>
      </c>
      <c r="F1406" s="2">
        <v>0.89987428785406687</v>
      </c>
      <c r="G1406" s="2">
        <v>0.83337125521425859</v>
      </c>
      <c r="H1406" s="2" t="s">
        <v>70</v>
      </c>
      <c r="I1406" s="2">
        <v>0.99260777281709722</v>
      </c>
      <c r="J1406" s="2" t="s">
        <v>70</v>
      </c>
      <c r="K1406" s="2">
        <v>0.82875816993464058</v>
      </c>
      <c r="L1406" s="2" t="s">
        <v>70</v>
      </c>
      <c r="M1406" s="2" t="s">
        <v>70</v>
      </c>
      <c r="N1406" s="2">
        <v>0.9370629370629372</v>
      </c>
    </row>
    <row r="1407" spans="1:14" x14ac:dyDescent="0.3">
      <c r="A1407" t="s">
        <v>355</v>
      </c>
      <c r="B1407" t="s">
        <v>387</v>
      </c>
      <c r="C1407" s="2">
        <v>0.99650181156186979</v>
      </c>
      <c r="D1407" s="2">
        <v>0.79759352299273578</v>
      </c>
      <c r="E1407" s="2">
        <v>0.90867621987743641</v>
      </c>
      <c r="F1407" s="2">
        <v>0.88965589165727221</v>
      </c>
      <c r="G1407" s="2">
        <v>0.81999813276071332</v>
      </c>
      <c r="H1407" s="2" t="s">
        <v>70</v>
      </c>
      <c r="I1407" s="2">
        <v>0.9890076795663304</v>
      </c>
      <c r="J1407" s="2" t="s">
        <v>70</v>
      </c>
      <c r="K1407" s="2">
        <v>0.84918793503480283</v>
      </c>
      <c r="L1407" s="2" t="s">
        <v>70</v>
      </c>
      <c r="M1407" s="2" t="s">
        <v>70</v>
      </c>
      <c r="N1407" s="2">
        <v>0.87562688064192573</v>
      </c>
    </row>
    <row r="1408" spans="1:14" x14ac:dyDescent="0.3">
      <c r="A1408" t="s">
        <v>355</v>
      </c>
      <c r="B1408" t="s">
        <v>35</v>
      </c>
      <c r="C1408" s="2">
        <v>0.99629105851588962</v>
      </c>
      <c r="D1408" s="2">
        <v>0.83704726633607429</v>
      </c>
      <c r="E1408" s="2">
        <v>0.94991130613388119</v>
      </c>
      <c r="F1408" s="2">
        <v>0.84371530400661099</v>
      </c>
      <c r="G1408" s="2">
        <v>0.93661492524205758</v>
      </c>
      <c r="H1408" s="2" t="s">
        <v>70</v>
      </c>
      <c r="I1408" s="2">
        <v>0.99408104416451659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>
        <v>0.94674236280075696</v>
      </c>
    </row>
    <row r="1409" spans="1:14" x14ac:dyDescent="0.3">
      <c r="A1409" t="s">
        <v>355</v>
      </c>
      <c r="B1409" t="s">
        <v>164</v>
      </c>
      <c r="C1409" s="2">
        <v>0.99659647074671098</v>
      </c>
      <c r="D1409" s="2">
        <v>0.82438824972259539</v>
      </c>
      <c r="E1409" s="2">
        <v>0.95372180368556303</v>
      </c>
      <c r="F1409" s="2">
        <v>0.8915372282303442</v>
      </c>
      <c r="G1409" s="2">
        <v>0.82194936922255624</v>
      </c>
      <c r="H1409" s="2" t="s">
        <v>70</v>
      </c>
      <c r="I1409" s="2">
        <v>0.99368800721370598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>
        <v>1.9855595667870037E-2</v>
      </c>
    </row>
    <row r="1410" spans="1:14" x14ac:dyDescent="0.3">
      <c r="A1410" t="s">
        <v>352</v>
      </c>
      <c r="B1410" t="s">
        <v>6</v>
      </c>
      <c r="C1410" s="2">
        <v>0.98296724825408521</v>
      </c>
      <c r="D1410" s="2">
        <v>0.97900099637170301</v>
      </c>
      <c r="E1410" s="2">
        <v>0.84307942642123457</v>
      </c>
      <c r="F1410" s="2" t="s">
        <v>70</v>
      </c>
      <c r="G1410" s="2" t="s">
        <v>70</v>
      </c>
      <c r="H1410" s="2">
        <v>0.94201747418586179</v>
      </c>
      <c r="I1410" s="2">
        <v>0.9860024081878388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352</v>
      </c>
      <c r="B1411" t="s">
        <v>7</v>
      </c>
      <c r="C1411" s="2">
        <v>0.98759738111232542</v>
      </c>
      <c r="D1411" s="2">
        <v>0.96156566013718958</v>
      </c>
      <c r="E1411" s="2">
        <v>0.84583849747354367</v>
      </c>
      <c r="F1411" s="2" t="s">
        <v>70</v>
      </c>
      <c r="G1411" s="2" t="s">
        <v>70</v>
      </c>
      <c r="H1411" s="2">
        <v>0.91418831550487845</v>
      </c>
      <c r="I1411" s="2">
        <v>0.9914753091160432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352</v>
      </c>
      <c r="B1412" t="s">
        <v>8</v>
      </c>
      <c r="C1412" s="2">
        <v>0.98648959956636639</v>
      </c>
      <c r="D1412" s="2">
        <v>0.95832685698495756</v>
      </c>
      <c r="E1412" s="2">
        <v>0.87328446662507797</v>
      </c>
      <c r="F1412" s="2" t="s">
        <v>70</v>
      </c>
      <c r="G1412" s="2">
        <v>0.97454605754083401</v>
      </c>
      <c r="H1412" s="2">
        <v>0.81083511295942456</v>
      </c>
      <c r="I1412" s="2">
        <v>0.99253224711473198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352</v>
      </c>
      <c r="B1413" t="s">
        <v>399</v>
      </c>
      <c r="C1413" s="2">
        <v>0.993605401103274</v>
      </c>
      <c r="D1413" s="2">
        <v>0.96898464392088324</v>
      </c>
      <c r="E1413" s="2">
        <v>0.89043209876543206</v>
      </c>
      <c r="F1413" s="2" t="s">
        <v>70</v>
      </c>
      <c r="G1413" s="2">
        <v>0.97229682498804315</v>
      </c>
      <c r="H1413" s="2">
        <v>0.83042994810971094</v>
      </c>
      <c r="I1413" s="2">
        <v>0.99221967963386715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352</v>
      </c>
      <c r="B1414" t="s">
        <v>49</v>
      </c>
      <c r="C1414" s="2">
        <v>0.9946691498981064</v>
      </c>
      <c r="D1414" s="2">
        <v>0.96298974850385999</v>
      </c>
      <c r="E1414" s="2">
        <v>0.91786272559329263</v>
      </c>
      <c r="F1414" s="2" t="s">
        <v>70</v>
      </c>
      <c r="G1414" s="2">
        <v>0.9659017243614676</v>
      </c>
      <c r="H1414" s="2">
        <v>0.75952362173673005</v>
      </c>
      <c r="I1414" s="2">
        <v>0.99275757339771042</v>
      </c>
      <c r="J1414" s="2" t="s">
        <v>70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352</v>
      </c>
      <c r="B1415" t="s">
        <v>12</v>
      </c>
      <c r="C1415" s="2">
        <v>0.99237495627841898</v>
      </c>
      <c r="D1415" s="2">
        <v>0.98147514039172723</v>
      </c>
      <c r="E1415" s="2">
        <v>0.89523717608454378</v>
      </c>
      <c r="F1415" s="2" t="s">
        <v>70</v>
      </c>
      <c r="G1415" s="2" t="s">
        <v>70</v>
      </c>
      <c r="H1415" s="2">
        <v>0.79709868295476238</v>
      </c>
      <c r="I1415" s="2">
        <v>0.99313786650031199</v>
      </c>
      <c r="J1415" s="2" t="s">
        <v>70</v>
      </c>
      <c r="K1415" s="2" t="s">
        <v>70</v>
      </c>
      <c r="L1415" s="2" t="s">
        <v>70</v>
      </c>
      <c r="M1415" s="2" t="s">
        <v>70</v>
      </c>
      <c r="N1415" s="2" t="s">
        <v>70</v>
      </c>
    </row>
    <row r="1416" spans="1:14" x14ac:dyDescent="0.3">
      <c r="A1416" t="s">
        <v>352</v>
      </c>
      <c r="B1416" t="s">
        <v>13</v>
      </c>
      <c r="C1416" s="2">
        <v>0.99363432554942799</v>
      </c>
      <c r="D1416" s="2">
        <v>0.9679383843811572</v>
      </c>
      <c r="E1416" s="2">
        <v>0.94124856376867105</v>
      </c>
      <c r="F1416" s="2" t="s">
        <v>70</v>
      </c>
      <c r="G1416" s="2" t="s">
        <v>70</v>
      </c>
      <c r="H1416" s="2">
        <v>0.84573527411236571</v>
      </c>
      <c r="I1416" s="2">
        <v>0.9926961926961928</v>
      </c>
      <c r="J1416" s="2" t="s">
        <v>70</v>
      </c>
      <c r="K1416" s="2" t="s">
        <v>70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352</v>
      </c>
      <c r="B1417" t="s">
        <v>298</v>
      </c>
      <c r="C1417" s="2">
        <v>0.99339476801381277</v>
      </c>
      <c r="D1417" s="2">
        <v>0.96412171968309102</v>
      </c>
      <c r="E1417" s="2">
        <v>0.84601113172541742</v>
      </c>
      <c r="F1417" s="2" t="s">
        <v>70</v>
      </c>
      <c r="G1417" s="2">
        <v>0.95920057417324578</v>
      </c>
      <c r="H1417" s="2">
        <v>0.90025240721697675</v>
      </c>
      <c r="I1417" s="2">
        <v>0.99364439621764078</v>
      </c>
      <c r="J1417" s="2" t="s">
        <v>70</v>
      </c>
      <c r="K1417" s="2" t="s">
        <v>70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352</v>
      </c>
      <c r="B1418" t="s">
        <v>420</v>
      </c>
      <c r="C1418" s="2">
        <v>0.99171528374695961</v>
      </c>
      <c r="D1418" s="2">
        <v>0.97367148904059519</v>
      </c>
      <c r="E1418" s="2">
        <v>0.87106376312078959</v>
      </c>
      <c r="F1418" s="2" t="s">
        <v>70</v>
      </c>
      <c r="G1418" s="2">
        <v>0.96923378404859883</v>
      </c>
      <c r="H1418" s="2">
        <v>0.73012512030798848</v>
      </c>
      <c r="I1418" s="2">
        <v>0.99382088384825962</v>
      </c>
      <c r="J1418" s="2" t="s">
        <v>70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352</v>
      </c>
      <c r="B1419" t="s">
        <v>15</v>
      </c>
      <c r="C1419" s="2">
        <v>0.99324851467322794</v>
      </c>
      <c r="D1419" s="2">
        <v>0.93671412241504715</v>
      </c>
      <c r="E1419" s="2">
        <v>0.91854791141616177</v>
      </c>
      <c r="F1419" s="2" t="s">
        <v>70</v>
      </c>
      <c r="G1419" s="2">
        <v>0.95765746787444705</v>
      </c>
      <c r="H1419" s="2">
        <v>0.85974643423137875</v>
      </c>
      <c r="I1419" s="2">
        <v>0.99356716189309235</v>
      </c>
      <c r="J1419" s="2" t="s">
        <v>70</v>
      </c>
      <c r="K1419" s="2" t="s">
        <v>70</v>
      </c>
      <c r="L1419" s="2" t="s">
        <v>70</v>
      </c>
      <c r="M1419" s="2" t="s">
        <v>70</v>
      </c>
      <c r="N1419" s="2" t="s">
        <v>70</v>
      </c>
    </row>
    <row r="1420" spans="1:14" x14ac:dyDescent="0.3">
      <c r="A1420" t="s">
        <v>352</v>
      </c>
      <c r="B1420" t="s">
        <v>407</v>
      </c>
      <c r="C1420" s="2">
        <v>0.99219320597925764</v>
      </c>
      <c r="D1420" s="2">
        <v>0.97750451112744763</v>
      </c>
      <c r="E1420" s="2">
        <v>0.89144535552563942</v>
      </c>
      <c r="F1420" s="2" t="s">
        <v>70</v>
      </c>
      <c r="G1420" s="2">
        <v>0.94779116465863456</v>
      </c>
      <c r="H1420" s="2">
        <v>0.86119110701532087</v>
      </c>
      <c r="I1420" s="2">
        <v>0.99332463745875843</v>
      </c>
      <c r="J1420" s="2" t="s">
        <v>70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352</v>
      </c>
      <c r="B1421" t="s">
        <v>17</v>
      </c>
      <c r="C1421" s="2">
        <v>0.98967952199891362</v>
      </c>
      <c r="D1421" s="2">
        <v>0.94889397406559883</v>
      </c>
      <c r="E1421" s="2">
        <v>0.79049867217468284</v>
      </c>
      <c r="F1421" s="2" t="s">
        <v>70</v>
      </c>
      <c r="G1421" s="2">
        <v>0.78362814719173657</v>
      </c>
      <c r="H1421" s="2">
        <v>0.86578266494178524</v>
      </c>
      <c r="I1421" s="2">
        <v>0.99077692668438322</v>
      </c>
      <c r="J1421" s="2" t="s">
        <v>70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352</v>
      </c>
      <c r="B1422" t="s">
        <v>149</v>
      </c>
      <c r="C1422" s="2">
        <v>0.99336036492650781</v>
      </c>
      <c r="D1422" s="2">
        <v>0.94812790032420058</v>
      </c>
      <c r="E1422" s="2">
        <v>0.74419780837313854</v>
      </c>
      <c r="F1422" s="2">
        <v>0</v>
      </c>
      <c r="G1422" s="2">
        <v>0.88955626949760214</v>
      </c>
      <c r="H1422" s="2">
        <v>0.47444983215218201</v>
      </c>
      <c r="I1422" s="2">
        <v>0.9950280167311184</v>
      </c>
      <c r="J1422" s="2">
        <v>0.94592093084754725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352</v>
      </c>
      <c r="B1423" t="s">
        <v>23</v>
      </c>
      <c r="C1423" s="2">
        <v>0.99552000452239275</v>
      </c>
      <c r="D1423" s="2">
        <v>0.95137050158493397</v>
      </c>
      <c r="E1423" s="2">
        <v>0.9050623624358034</v>
      </c>
      <c r="F1423" s="2">
        <v>0.8231596653534593</v>
      </c>
      <c r="G1423" s="2">
        <v>0.90308184573930617</v>
      </c>
      <c r="H1423" s="2">
        <v>0.87663422785805567</v>
      </c>
      <c r="I1423" s="2">
        <v>0.99029867848139941</v>
      </c>
      <c r="J1423" s="2" t="s">
        <v>70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352</v>
      </c>
      <c r="B1424" t="s">
        <v>404</v>
      </c>
      <c r="C1424" s="2">
        <v>0.99513250405624665</v>
      </c>
      <c r="D1424" s="2">
        <v>0.9498498552496718</v>
      </c>
      <c r="E1424" s="2">
        <v>0.90321135844493217</v>
      </c>
      <c r="F1424" s="2">
        <v>0.92330762639245922</v>
      </c>
      <c r="G1424" s="2">
        <v>0.97994546270408345</v>
      </c>
      <c r="H1424" s="2">
        <v>0.89599295464553064</v>
      </c>
      <c r="I1424" s="2">
        <v>0.99342208300704782</v>
      </c>
      <c r="J1424" s="2" t="s">
        <v>70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352</v>
      </c>
      <c r="B1425" t="s">
        <v>25</v>
      </c>
      <c r="C1425" s="2">
        <v>0.98523032431315838</v>
      </c>
      <c r="D1425" s="2">
        <v>0.93456655785273846</v>
      </c>
      <c r="E1425" s="2">
        <v>0.85490871178139316</v>
      </c>
      <c r="F1425" s="2">
        <v>0</v>
      </c>
      <c r="G1425" s="2">
        <v>0.93342796309439324</v>
      </c>
      <c r="H1425" s="2">
        <v>0.70327912556651562</v>
      </c>
      <c r="I1425" s="2">
        <v>0.99466950959488276</v>
      </c>
      <c r="J1425" s="2">
        <v>0.92141551752782858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432</v>
      </c>
      <c r="B1426" t="s">
        <v>7</v>
      </c>
      <c r="C1426" s="2">
        <v>0.98951706188548283</v>
      </c>
      <c r="D1426" s="2">
        <v>0.96475291504719596</v>
      </c>
      <c r="E1426" s="2">
        <v>0.90109890109890123</v>
      </c>
      <c r="F1426" s="2" t="s">
        <v>70</v>
      </c>
      <c r="G1426" s="2" t="s">
        <v>70</v>
      </c>
      <c r="H1426" s="2">
        <v>0.8842353951890034</v>
      </c>
      <c r="I1426" s="2">
        <v>0.98947053991486822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432</v>
      </c>
      <c r="B1427" t="s">
        <v>8</v>
      </c>
      <c r="C1427" s="2">
        <v>0.98241916699018361</v>
      </c>
      <c r="D1427" s="2">
        <v>0.96938653960690879</v>
      </c>
      <c r="E1427" s="2">
        <v>0.92015621609893683</v>
      </c>
      <c r="F1427" s="2" t="s">
        <v>70</v>
      </c>
      <c r="G1427" s="2" t="s">
        <v>70</v>
      </c>
      <c r="H1427" s="2">
        <v>0.8941120607787274</v>
      </c>
      <c r="I1427" s="2">
        <v>0.99090169391227156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432</v>
      </c>
      <c r="B1428" t="s">
        <v>12</v>
      </c>
      <c r="C1428" s="2">
        <v>0.99159929423537763</v>
      </c>
      <c r="D1428" s="2">
        <v>0.97416209160363965</v>
      </c>
      <c r="E1428" s="2">
        <v>0.95021973631642043</v>
      </c>
      <c r="F1428" s="2" t="s">
        <v>70</v>
      </c>
      <c r="G1428" s="2" t="s">
        <v>70</v>
      </c>
      <c r="H1428" s="2">
        <v>0.92586558044806522</v>
      </c>
      <c r="I1428" s="2">
        <v>0.99602549681289843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432</v>
      </c>
      <c r="B1429" t="s">
        <v>381</v>
      </c>
      <c r="C1429" s="2">
        <v>0.9790365125642092</v>
      </c>
      <c r="D1429" s="2">
        <v>0.97745398998281519</v>
      </c>
      <c r="E1429" s="2">
        <v>0.94334526725708179</v>
      </c>
      <c r="F1429" s="2" t="s">
        <v>70</v>
      </c>
      <c r="G1429" s="2">
        <v>0.95869837296620763</v>
      </c>
      <c r="H1429" s="2">
        <v>0.75690877965272685</v>
      </c>
      <c r="I1429" s="2">
        <v>0.98636015325670501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432</v>
      </c>
      <c r="B1430" t="s">
        <v>176</v>
      </c>
      <c r="C1430" s="2">
        <v>0.92011514933429295</v>
      </c>
      <c r="D1430" s="2">
        <v>0.96842947916145483</v>
      </c>
      <c r="E1430" s="2">
        <v>0.88521189370739894</v>
      </c>
      <c r="F1430" s="2">
        <v>0.79706033610378402</v>
      </c>
      <c r="G1430" s="2" t="s">
        <v>70</v>
      </c>
      <c r="H1430" s="2">
        <v>0.16478797638217929</v>
      </c>
      <c r="I1430" s="2">
        <v>0.99114910356305319</v>
      </c>
      <c r="J1430" s="2" t="s">
        <v>70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432</v>
      </c>
      <c r="B1431" t="s">
        <v>243</v>
      </c>
      <c r="C1431" s="2">
        <v>0.98683530449058998</v>
      </c>
      <c r="D1431" s="2">
        <v>0.98071548836159761</v>
      </c>
      <c r="E1431" s="2">
        <v>0.96204128440366976</v>
      </c>
      <c r="F1431" s="2">
        <v>0.68526223429849142</v>
      </c>
      <c r="G1431" s="2" t="s">
        <v>70</v>
      </c>
      <c r="H1431" s="2">
        <v>0.93965517241379315</v>
      </c>
      <c r="I1431" s="2">
        <v>0.99496126945927643</v>
      </c>
      <c r="J1431" s="2" t="s">
        <v>70</v>
      </c>
      <c r="K1431" s="2" t="s">
        <v>70</v>
      </c>
      <c r="L1431" s="2" t="s">
        <v>70</v>
      </c>
      <c r="M1431" s="2" t="s">
        <v>70</v>
      </c>
      <c r="N1431" s="2" t="s">
        <v>70</v>
      </c>
    </row>
    <row r="1432" spans="1:14" x14ac:dyDescent="0.3">
      <c r="A1432" t="s">
        <v>432</v>
      </c>
      <c r="B1432" t="s">
        <v>13</v>
      </c>
      <c r="C1432" s="2">
        <v>0.99002852598894298</v>
      </c>
      <c r="D1432" s="2">
        <v>0.97709101784468144</v>
      </c>
      <c r="E1432" s="2">
        <v>0.94348060760274499</v>
      </c>
      <c r="F1432" s="2" t="s">
        <v>70</v>
      </c>
      <c r="G1432" s="2" t="s">
        <v>70</v>
      </c>
      <c r="H1432" s="2">
        <v>0.92202755115688118</v>
      </c>
      <c r="I1432" s="2">
        <v>0.99202504285607795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432</v>
      </c>
      <c r="B1433" t="s">
        <v>15</v>
      </c>
      <c r="C1433" s="2">
        <v>0.98831690397955463</v>
      </c>
      <c r="D1433" s="2">
        <v>0.95763457945932018</v>
      </c>
      <c r="E1433" s="2">
        <v>0.93428630906946075</v>
      </c>
      <c r="F1433" s="2" t="s">
        <v>70</v>
      </c>
      <c r="G1433" s="2" t="s">
        <v>70</v>
      </c>
      <c r="H1433" s="2">
        <v>0.92881395621121643</v>
      </c>
      <c r="I1433" s="2">
        <v>0.98406058420483244</v>
      </c>
      <c r="J1433" s="2" t="s">
        <v>70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432</v>
      </c>
      <c r="B1434" t="s">
        <v>17</v>
      </c>
      <c r="C1434" s="2">
        <v>0.99031114612051985</v>
      </c>
      <c r="D1434" s="2">
        <v>0.96173511462972117</v>
      </c>
      <c r="E1434" s="2">
        <v>0.951670424267268</v>
      </c>
      <c r="F1434" s="2" t="s">
        <v>70</v>
      </c>
      <c r="G1434" s="2" t="s">
        <v>70</v>
      </c>
      <c r="H1434" s="2">
        <v>0.93201368017411124</v>
      </c>
      <c r="I1434" s="2">
        <v>0.98355142919804084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432</v>
      </c>
      <c r="B1435" t="s">
        <v>21</v>
      </c>
      <c r="C1435" s="2">
        <v>0.99480142573364705</v>
      </c>
      <c r="D1435" s="2">
        <v>0.96125339593279358</v>
      </c>
      <c r="E1435" s="2">
        <v>0.92474891320641583</v>
      </c>
      <c r="F1435" s="2" t="s">
        <v>70</v>
      </c>
      <c r="G1435" s="2" t="s">
        <v>70</v>
      </c>
      <c r="H1435" s="2">
        <v>0.90221375164931839</v>
      </c>
      <c r="I1435" s="2">
        <v>0.99363999408371539</v>
      </c>
      <c r="J1435" s="2" t="s">
        <v>70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432</v>
      </c>
      <c r="B1436" t="s">
        <v>23</v>
      </c>
      <c r="C1436" s="2">
        <v>0.99073200510572179</v>
      </c>
      <c r="D1436" s="2">
        <v>0.97438061665259923</v>
      </c>
      <c r="E1436" s="2">
        <v>0.94705741435758195</v>
      </c>
      <c r="F1436" s="2" t="s">
        <v>70</v>
      </c>
      <c r="G1436" s="2" t="s">
        <v>70</v>
      </c>
      <c r="H1436" s="2">
        <v>0.86951887941534711</v>
      </c>
      <c r="I1436" s="2">
        <v>0.99394483067952444</v>
      </c>
      <c r="J1436" s="2" t="s">
        <v>70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432</v>
      </c>
      <c r="B1437" t="s">
        <v>25</v>
      </c>
      <c r="C1437" s="2">
        <v>0.98665670588723564</v>
      </c>
      <c r="D1437" s="2">
        <v>0.98048293170244405</v>
      </c>
      <c r="E1437" s="2">
        <v>0.96197140249467605</v>
      </c>
      <c r="F1437" s="2" t="s">
        <v>70</v>
      </c>
      <c r="G1437" s="2" t="s">
        <v>70</v>
      </c>
      <c r="H1437" s="2">
        <v>0.93775811209439519</v>
      </c>
      <c r="I1437" s="2">
        <v>0.99428743235117256</v>
      </c>
      <c r="J1437" s="2" t="s">
        <v>70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432</v>
      </c>
      <c r="B1438" t="s">
        <v>27</v>
      </c>
      <c r="C1438" s="2">
        <v>0.996530709831012</v>
      </c>
      <c r="D1438" s="2">
        <v>0.95542564852027756</v>
      </c>
      <c r="E1438" s="2">
        <v>0.79185169521392829</v>
      </c>
      <c r="F1438" s="2" t="s">
        <v>70</v>
      </c>
      <c r="G1438" s="2" t="s">
        <v>70</v>
      </c>
      <c r="H1438" s="2">
        <v>0.73510736962260115</v>
      </c>
      <c r="I1438" s="2">
        <v>0.99489757063437678</v>
      </c>
      <c r="J1438" s="2" t="s">
        <v>70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432</v>
      </c>
      <c r="B1439" t="s">
        <v>29</v>
      </c>
      <c r="C1439" s="2">
        <v>0.9936493514921706</v>
      </c>
      <c r="D1439" s="2">
        <v>0.97702720814904165</v>
      </c>
      <c r="E1439" s="2">
        <v>0.77320889376887181</v>
      </c>
      <c r="F1439" s="2" t="s">
        <v>70</v>
      </c>
      <c r="G1439" s="2" t="s">
        <v>70</v>
      </c>
      <c r="H1439" s="2">
        <v>0.85380190885531893</v>
      </c>
      <c r="I1439" s="2">
        <v>0.98814990371796763</v>
      </c>
      <c r="J1439" s="2" t="s">
        <v>70</v>
      </c>
      <c r="K1439" s="2" t="s">
        <v>70</v>
      </c>
      <c r="L1439" s="2" t="s">
        <v>70</v>
      </c>
      <c r="M1439" s="2" t="s">
        <v>70</v>
      </c>
      <c r="N1439" s="2" t="s">
        <v>70</v>
      </c>
    </row>
    <row r="1440" spans="1:14" x14ac:dyDescent="0.3">
      <c r="A1440" t="s">
        <v>432</v>
      </c>
      <c r="B1440" t="s">
        <v>33</v>
      </c>
      <c r="C1440" s="2">
        <v>0.99545305276984863</v>
      </c>
      <c r="D1440" s="2">
        <v>0.88425143629604597</v>
      </c>
      <c r="E1440" s="2">
        <v>0.81868054578703053</v>
      </c>
      <c r="F1440" s="2" t="s">
        <v>70</v>
      </c>
      <c r="G1440" s="2" t="s">
        <v>70</v>
      </c>
      <c r="H1440" s="2">
        <v>0.73454424262622897</v>
      </c>
      <c r="I1440" s="2">
        <v>0.99397227245328523</v>
      </c>
      <c r="J1440" s="2" t="s">
        <v>70</v>
      </c>
      <c r="K1440" s="2" t="s">
        <v>70</v>
      </c>
      <c r="L1440" s="2" t="s">
        <v>70</v>
      </c>
      <c r="M1440" s="2" t="s">
        <v>70</v>
      </c>
      <c r="N1440" s="2" t="s">
        <v>70</v>
      </c>
    </row>
    <row r="1441" spans="1:14" x14ac:dyDescent="0.3">
      <c r="A1441" t="s">
        <v>437</v>
      </c>
      <c r="B1441" t="s">
        <v>7</v>
      </c>
      <c r="C1441" s="2">
        <v>0.98840436452115721</v>
      </c>
      <c r="D1441" s="2">
        <v>0.93738331903728744</v>
      </c>
      <c r="E1441" s="2">
        <v>0.87712818145091476</v>
      </c>
      <c r="F1441" s="2" t="s">
        <v>70</v>
      </c>
      <c r="G1441" s="2" t="s">
        <v>70</v>
      </c>
      <c r="H1441" s="2">
        <v>0.84710341093665409</v>
      </c>
      <c r="I1441" s="2">
        <v>0.98099677303693078</v>
      </c>
      <c r="J1441" s="2" t="s">
        <v>70</v>
      </c>
      <c r="K1441" s="2" t="s">
        <v>70</v>
      </c>
      <c r="L1441" s="2" t="s">
        <v>70</v>
      </c>
      <c r="M1441" s="2" t="s">
        <v>70</v>
      </c>
      <c r="N1441" s="2" t="s">
        <v>70</v>
      </c>
    </row>
    <row r="1442" spans="1:14" x14ac:dyDescent="0.3">
      <c r="A1442" t="s">
        <v>437</v>
      </c>
      <c r="B1442" t="s">
        <v>8</v>
      </c>
      <c r="C1442" s="2">
        <v>0.97264715747959463</v>
      </c>
      <c r="D1442" s="2">
        <v>0.96833212397636559</v>
      </c>
      <c r="E1442" s="2">
        <v>0.80968312081807847</v>
      </c>
      <c r="F1442" s="2">
        <v>0</v>
      </c>
      <c r="G1442" s="2" t="s">
        <v>70</v>
      </c>
      <c r="H1442" s="2">
        <v>0.7357494081223821</v>
      </c>
      <c r="I1442" s="2">
        <v>0.9870543140232878</v>
      </c>
      <c r="J1442" s="2">
        <v>0.743731055387159</v>
      </c>
      <c r="K1442" s="2" t="s">
        <v>70</v>
      </c>
      <c r="L1442" s="2" t="s">
        <v>70</v>
      </c>
      <c r="M1442" s="2" t="s">
        <v>70</v>
      </c>
      <c r="N1442" s="2" t="s">
        <v>70</v>
      </c>
    </row>
    <row r="1443" spans="1:14" x14ac:dyDescent="0.3">
      <c r="A1443" t="s">
        <v>437</v>
      </c>
      <c r="B1443" t="s">
        <v>12</v>
      </c>
      <c r="C1443" s="2">
        <v>0.99470840006368644</v>
      </c>
      <c r="D1443" s="2">
        <v>0.95586808923375355</v>
      </c>
      <c r="E1443" s="2">
        <v>0.94887425031953598</v>
      </c>
      <c r="F1443" s="2" t="s">
        <v>70</v>
      </c>
      <c r="G1443" s="2" t="s">
        <v>70</v>
      </c>
      <c r="H1443" s="2">
        <v>0.94600960231905062</v>
      </c>
      <c r="I1443" s="2">
        <v>0.99323094839507964</v>
      </c>
      <c r="J1443" s="2">
        <v>0</v>
      </c>
      <c r="K1443" s="2" t="s">
        <v>70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437</v>
      </c>
      <c r="B1444" t="s">
        <v>13</v>
      </c>
      <c r="C1444" s="2">
        <v>0.99553641876507581</v>
      </c>
      <c r="D1444" s="2">
        <v>0.95351736420302757</v>
      </c>
      <c r="E1444" s="2">
        <v>0.93615820658168103</v>
      </c>
      <c r="F1444" s="2" t="s">
        <v>70</v>
      </c>
      <c r="G1444" s="2" t="s">
        <v>70</v>
      </c>
      <c r="H1444" s="2">
        <v>0.86835396941005094</v>
      </c>
      <c r="I1444" s="2">
        <v>0.99196636384112924</v>
      </c>
      <c r="J1444" s="2">
        <v>0.84215975565564016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437</v>
      </c>
      <c r="B1445" t="s">
        <v>15</v>
      </c>
      <c r="C1445" s="2">
        <v>0.99407756962409155</v>
      </c>
      <c r="D1445" s="2">
        <v>0.98981823666943203</v>
      </c>
      <c r="E1445" s="2">
        <v>0.94249394673123477</v>
      </c>
      <c r="F1445" s="2" t="s">
        <v>70</v>
      </c>
      <c r="G1445" s="2" t="s">
        <v>70</v>
      </c>
      <c r="H1445" s="2">
        <v>0.83183412105503884</v>
      </c>
      <c r="I1445" s="2">
        <v>0.99607959168577564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437</v>
      </c>
      <c r="B1446" t="s">
        <v>446</v>
      </c>
      <c r="C1446" s="2">
        <v>0.99162683903814719</v>
      </c>
      <c r="D1446" s="2">
        <v>0.98542013045146437</v>
      </c>
      <c r="E1446" s="2">
        <v>0.94394146386644118</v>
      </c>
      <c r="F1446" s="2">
        <v>0.81666990857809763</v>
      </c>
      <c r="G1446" s="2">
        <v>0.8892174984596426</v>
      </c>
      <c r="H1446" s="2">
        <v>0.83136852895950797</v>
      </c>
      <c r="I1446" s="2">
        <v>0.99322059152201436</v>
      </c>
      <c r="J1446" s="2" t="s">
        <v>70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437</v>
      </c>
      <c r="B1447" t="s">
        <v>17</v>
      </c>
      <c r="C1447" s="2">
        <v>0.99054828278206997</v>
      </c>
      <c r="D1447" s="2">
        <v>0.97876201080456915</v>
      </c>
      <c r="E1447" s="2">
        <v>0.95617660105998004</v>
      </c>
      <c r="F1447" s="2">
        <v>0.9430181086519116</v>
      </c>
      <c r="G1447" s="2" t="s">
        <v>70</v>
      </c>
      <c r="H1447" s="2">
        <v>0.85559769630566096</v>
      </c>
      <c r="I1447" s="2">
        <v>0.99554035974431399</v>
      </c>
      <c r="J1447" s="2" t="s">
        <v>70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437</v>
      </c>
      <c r="B1448" t="s">
        <v>45</v>
      </c>
      <c r="C1448" s="2">
        <v>0.99208200907537702</v>
      </c>
      <c r="D1448" s="2">
        <v>0.97634458763387555</v>
      </c>
      <c r="E1448" s="2">
        <v>0.94443309499489281</v>
      </c>
      <c r="F1448" s="2">
        <v>0.45094386487829113</v>
      </c>
      <c r="G1448" s="2">
        <v>0</v>
      </c>
      <c r="H1448" s="2">
        <v>0.92616580310880825</v>
      </c>
      <c r="I1448" s="2">
        <v>0.99473921539155263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437</v>
      </c>
      <c r="B1449" t="s">
        <v>449</v>
      </c>
      <c r="C1449" s="2">
        <v>0.99541157269115876</v>
      </c>
      <c r="D1449" s="2">
        <v>0.98906244415055222</v>
      </c>
      <c r="E1449" s="2">
        <v>0.92729006364059696</v>
      </c>
      <c r="F1449" s="2" t="s">
        <v>70</v>
      </c>
      <c r="G1449" s="2">
        <v>0.95200586187946523</v>
      </c>
      <c r="H1449" s="2">
        <v>0.93492982628324661</v>
      </c>
      <c r="I1449" s="2">
        <v>0.99483494273523476</v>
      </c>
      <c r="J1449" s="2" t="s">
        <v>70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437</v>
      </c>
      <c r="B1450" t="s">
        <v>21</v>
      </c>
      <c r="C1450" s="2">
        <v>0.9957541865250884</v>
      </c>
      <c r="D1450" s="2">
        <v>0.95520363649693918</v>
      </c>
      <c r="E1450" s="2">
        <v>0.92347660939207721</v>
      </c>
      <c r="F1450" s="2">
        <v>0</v>
      </c>
      <c r="G1450" s="2">
        <v>0.90768392370572204</v>
      </c>
      <c r="H1450" s="2">
        <v>0.92287495897604199</v>
      </c>
      <c r="I1450" s="2">
        <v>0.99353480679597039</v>
      </c>
      <c r="J1450" s="2" t="s">
        <v>70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437</v>
      </c>
      <c r="B1451" t="s">
        <v>23</v>
      </c>
      <c r="C1451" s="2">
        <v>0.9967733872616964</v>
      </c>
      <c r="D1451" s="2">
        <v>0.92120267851223236</v>
      </c>
      <c r="E1451" s="2">
        <v>0.95414274811693278</v>
      </c>
      <c r="F1451" s="2">
        <v>0.6867645927862801</v>
      </c>
      <c r="G1451" s="2">
        <v>0</v>
      </c>
      <c r="H1451" s="2">
        <v>0.93214337682495041</v>
      </c>
      <c r="I1451" s="2">
        <v>0.99670362601138762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437</v>
      </c>
      <c r="B1452" t="s">
        <v>385</v>
      </c>
      <c r="C1452" s="2">
        <v>0.99546289189635562</v>
      </c>
      <c r="D1452" s="2">
        <v>0.96622646631429343</v>
      </c>
      <c r="E1452" s="2">
        <v>0.89992264552310963</v>
      </c>
      <c r="F1452" s="2">
        <v>0</v>
      </c>
      <c r="G1452" s="2">
        <v>0.98257423592638837</v>
      </c>
      <c r="H1452" s="2">
        <v>0.89911641906981266</v>
      </c>
      <c r="I1452" s="2">
        <v>0.99327011318446001</v>
      </c>
      <c r="J1452" s="2" t="s">
        <v>70</v>
      </c>
      <c r="K1452" s="2" t="s">
        <v>70</v>
      </c>
      <c r="L1452" s="2" t="s">
        <v>70</v>
      </c>
      <c r="M1452" s="2" t="s">
        <v>70</v>
      </c>
      <c r="N1452" s="2" t="s">
        <v>70</v>
      </c>
    </row>
    <row r="1453" spans="1:14" x14ac:dyDescent="0.3">
      <c r="A1453" t="s">
        <v>437</v>
      </c>
      <c r="B1453" t="s">
        <v>25</v>
      </c>
      <c r="C1453" s="2">
        <v>0.9971250773317808</v>
      </c>
      <c r="D1453" s="2">
        <v>0.93334871608926395</v>
      </c>
      <c r="E1453" s="2">
        <v>0.91753219258262964</v>
      </c>
      <c r="F1453" s="2">
        <v>0.84922424679776298</v>
      </c>
      <c r="G1453" s="2">
        <v>0</v>
      </c>
      <c r="H1453" s="2">
        <v>0.84869539507724145</v>
      </c>
      <c r="I1453" s="2">
        <v>0.99461182363208622</v>
      </c>
      <c r="J1453" s="2">
        <v>0</v>
      </c>
      <c r="K1453" s="2" t="s">
        <v>70</v>
      </c>
      <c r="L1453" s="2" t="s">
        <v>70</v>
      </c>
      <c r="M1453" s="2" t="s">
        <v>70</v>
      </c>
      <c r="N1453" s="2" t="s">
        <v>70</v>
      </c>
    </row>
    <row r="1454" spans="1:14" x14ac:dyDescent="0.3">
      <c r="A1454" t="s">
        <v>437</v>
      </c>
      <c r="B1454" t="s">
        <v>27</v>
      </c>
      <c r="C1454" s="2">
        <v>0.99331870597357164</v>
      </c>
      <c r="D1454" s="2">
        <v>0.90874349344402716</v>
      </c>
      <c r="E1454" s="2">
        <v>0.94012290561479084</v>
      </c>
      <c r="F1454" s="2">
        <v>0.84555895156061867</v>
      </c>
      <c r="G1454" s="2" t="s">
        <v>70</v>
      </c>
      <c r="H1454" s="2">
        <v>0.74085148796810485</v>
      </c>
      <c r="I1454" s="2">
        <v>0.9935718067004462</v>
      </c>
      <c r="J1454" s="2" t="s">
        <v>70</v>
      </c>
      <c r="K1454" s="2" t="s">
        <v>70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437</v>
      </c>
      <c r="B1455" t="s">
        <v>29</v>
      </c>
      <c r="C1455" s="2">
        <v>0.96752609122587485</v>
      </c>
      <c r="D1455" s="2">
        <v>0.97332041912476885</v>
      </c>
      <c r="E1455" s="2">
        <v>0.82146664636003652</v>
      </c>
      <c r="F1455" s="2">
        <v>0.71279502708576359</v>
      </c>
      <c r="G1455" s="2">
        <v>0.70590507086857457</v>
      </c>
      <c r="H1455" s="2">
        <v>0.44934445768772346</v>
      </c>
      <c r="I1455" s="2">
        <v>0.99133448873483521</v>
      </c>
      <c r="J1455" s="2">
        <v>0</v>
      </c>
      <c r="K1455" s="2" t="s">
        <v>70</v>
      </c>
      <c r="L1455" s="2" t="s">
        <v>70</v>
      </c>
      <c r="M1455" s="2" t="s">
        <v>70</v>
      </c>
      <c r="N1455" s="2" t="s">
        <v>70</v>
      </c>
    </row>
    <row r="1456" spans="1:14" x14ac:dyDescent="0.3">
      <c r="A1456" t="s">
        <v>342</v>
      </c>
      <c r="B1456" t="s">
        <v>6</v>
      </c>
      <c r="C1456" s="2">
        <v>0.99449334096428399</v>
      </c>
      <c r="D1456" s="2">
        <v>0.97271232057416279</v>
      </c>
      <c r="E1456" s="2">
        <v>0.90774193548387083</v>
      </c>
      <c r="F1456" s="2">
        <v>0.850216397808783</v>
      </c>
      <c r="G1456" s="2">
        <v>0.80472175379426647</v>
      </c>
      <c r="H1456" s="2">
        <v>0.88765075111079761</v>
      </c>
      <c r="I1456" s="2">
        <v>0.99142705409301279</v>
      </c>
      <c r="J1456" s="2" t="s">
        <v>70</v>
      </c>
      <c r="K1456" s="2" t="s">
        <v>70</v>
      </c>
      <c r="L1456" s="2" t="s">
        <v>70</v>
      </c>
      <c r="M1456" s="2" t="s">
        <v>70</v>
      </c>
      <c r="N1456" s="2" t="s">
        <v>70</v>
      </c>
    </row>
    <row r="1457" spans="1:14" x14ac:dyDescent="0.3">
      <c r="A1457" t="s">
        <v>342</v>
      </c>
      <c r="B1457" t="s">
        <v>7</v>
      </c>
      <c r="C1457" s="2">
        <v>0.99318720750787282</v>
      </c>
      <c r="D1457" s="2">
        <v>0.97687558465855939</v>
      </c>
      <c r="E1457" s="2">
        <v>0.91063307473208799</v>
      </c>
      <c r="F1457" s="2">
        <v>0.878904650998659</v>
      </c>
      <c r="G1457" s="2" t="s">
        <v>70</v>
      </c>
      <c r="H1457" s="2">
        <v>0.80444190413978933</v>
      </c>
      <c r="I1457" s="2">
        <v>0.99092249204748239</v>
      </c>
      <c r="J1457" s="2">
        <v>0</v>
      </c>
      <c r="K1457" s="2" t="s">
        <v>70</v>
      </c>
      <c r="L1457" s="2" t="s">
        <v>70</v>
      </c>
      <c r="M1457" s="2" t="s">
        <v>70</v>
      </c>
      <c r="N1457" s="2">
        <v>0</v>
      </c>
    </row>
    <row r="1458" spans="1:14" x14ac:dyDescent="0.3">
      <c r="A1458" t="s">
        <v>342</v>
      </c>
      <c r="B1458" t="s">
        <v>8</v>
      </c>
      <c r="C1458" s="2">
        <v>0.99293755082823276</v>
      </c>
      <c r="D1458" s="2">
        <v>0.95759940329336157</v>
      </c>
      <c r="E1458" s="2">
        <v>0.82933241320385798</v>
      </c>
      <c r="F1458" s="2">
        <v>0.68525046549885205</v>
      </c>
      <c r="G1458" s="2">
        <v>0.27984174466853229</v>
      </c>
      <c r="H1458" s="2">
        <v>0</v>
      </c>
      <c r="I1458" s="2">
        <v>0.99129884511944322</v>
      </c>
      <c r="J1458" s="2" t="s">
        <v>70</v>
      </c>
      <c r="K1458" s="2" t="s">
        <v>70</v>
      </c>
      <c r="L1458" s="2" t="s">
        <v>70</v>
      </c>
      <c r="M1458" s="2" t="s">
        <v>70</v>
      </c>
      <c r="N1458" s="2" t="s">
        <v>70</v>
      </c>
    </row>
    <row r="1459" spans="1:14" x14ac:dyDescent="0.3">
      <c r="A1459" t="s">
        <v>342</v>
      </c>
      <c r="B1459" t="s">
        <v>12</v>
      </c>
      <c r="C1459" s="2">
        <v>0.99552025416997603</v>
      </c>
      <c r="D1459" s="2">
        <v>0.96108285075598898</v>
      </c>
      <c r="E1459" s="2">
        <v>0.96537523489664556</v>
      </c>
      <c r="F1459" s="2">
        <v>0.92337963505188436</v>
      </c>
      <c r="G1459" s="2" t="s">
        <v>70</v>
      </c>
      <c r="H1459" s="2">
        <v>0.91167493323159099</v>
      </c>
      <c r="I1459" s="2">
        <v>0.98930105427567361</v>
      </c>
      <c r="J1459" s="2" t="s">
        <v>70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342</v>
      </c>
      <c r="B1460" t="s">
        <v>13</v>
      </c>
      <c r="C1460" s="2">
        <v>0.99283383122377444</v>
      </c>
      <c r="D1460" s="2">
        <v>0.81243479394887841</v>
      </c>
      <c r="E1460" s="2">
        <v>0.94754330016995436</v>
      </c>
      <c r="F1460" s="2">
        <v>0.85047835689775775</v>
      </c>
      <c r="G1460" s="2" t="s">
        <v>70</v>
      </c>
      <c r="H1460" s="2">
        <v>0</v>
      </c>
      <c r="I1460" s="2">
        <v>0.99088997897687459</v>
      </c>
      <c r="J1460" s="2" t="s">
        <v>70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342</v>
      </c>
      <c r="B1461" t="s">
        <v>15</v>
      </c>
      <c r="C1461" s="2">
        <v>0.9974783281852394</v>
      </c>
      <c r="D1461" s="2">
        <v>0.93914904038255798</v>
      </c>
      <c r="E1461" s="2">
        <v>0.92844796043251698</v>
      </c>
      <c r="F1461" s="2">
        <v>0.74056728815056994</v>
      </c>
      <c r="G1461" s="2">
        <v>0</v>
      </c>
      <c r="H1461" s="2">
        <v>0.63368220742150339</v>
      </c>
      <c r="I1461" s="2">
        <v>0.99260424862313124</v>
      </c>
      <c r="J1461" s="2" t="s">
        <v>70</v>
      </c>
      <c r="K1461" s="2" t="s">
        <v>70</v>
      </c>
      <c r="L1461" s="2" t="s">
        <v>70</v>
      </c>
      <c r="M1461" s="2" t="s">
        <v>70</v>
      </c>
      <c r="N1461" s="2" t="s">
        <v>70</v>
      </c>
    </row>
    <row r="1462" spans="1:14" x14ac:dyDescent="0.3">
      <c r="A1462" t="s">
        <v>342</v>
      </c>
      <c r="B1462" t="s">
        <v>17</v>
      </c>
      <c r="C1462" s="2">
        <v>0.99270628527938098</v>
      </c>
      <c r="D1462" s="2">
        <v>0.98719327402483137</v>
      </c>
      <c r="E1462" s="2">
        <v>0.92586640106842921</v>
      </c>
      <c r="F1462" s="2">
        <v>0.81495863253200129</v>
      </c>
      <c r="G1462" s="2" t="s">
        <v>70</v>
      </c>
      <c r="H1462" s="2" t="s">
        <v>70</v>
      </c>
      <c r="I1462" s="2">
        <v>0.99211624671510279</v>
      </c>
      <c r="J1462" s="2" t="s">
        <v>70</v>
      </c>
      <c r="K1462" s="2" t="s">
        <v>70</v>
      </c>
      <c r="L1462" s="2" t="s">
        <v>70</v>
      </c>
      <c r="M1462" s="2" t="s">
        <v>70</v>
      </c>
      <c r="N1462" s="2" t="s">
        <v>70</v>
      </c>
    </row>
    <row r="1463" spans="1:14" x14ac:dyDescent="0.3">
      <c r="A1463" t="s">
        <v>342</v>
      </c>
      <c r="B1463" t="s">
        <v>19</v>
      </c>
      <c r="C1463" s="2">
        <v>0.97728329318287477</v>
      </c>
      <c r="D1463" s="2">
        <v>0.96041580727662723</v>
      </c>
      <c r="E1463" s="2">
        <v>0.78653130287648054</v>
      </c>
      <c r="F1463" s="2">
        <v>0.76068482258224823</v>
      </c>
      <c r="G1463" s="2" t="s">
        <v>70</v>
      </c>
      <c r="H1463" s="2">
        <v>0.59045504994450615</v>
      </c>
      <c r="I1463" s="2">
        <v>0.98851831601968276</v>
      </c>
      <c r="J1463" s="2">
        <v>0.90930417661597762</v>
      </c>
      <c r="K1463" s="2">
        <v>0.72036474164133735</v>
      </c>
      <c r="L1463" s="2" t="s">
        <v>70</v>
      </c>
      <c r="M1463" s="2" t="s">
        <v>70</v>
      </c>
      <c r="N1463" s="2" t="s">
        <v>70</v>
      </c>
    </row>
    <row r="1464" spans="1:14" x14ac:dyDescent="0.3">
      <c r="A1464" t="s">
        <v>342</v>
      </c>
      <c r="B1464" t="s">
        <v>303</v>
      </c>
      <c r="C1464" s="2">
        <v>0.98324056768469259</v>
      </c>
      <c r="D1464" s="2">
        <v>0.97077534791252484</v>
      </c>
      <c r="E1464" s="2">
        <v>0.88393255799119763</v>
      </c>
      <c r="F1464" s="2">
        <v>0.80855054342598831</v>
      </c>
      <c r="G1464" s="2" t="s">
        <v>70</v>
      </c>
      <c r="H1464" s="2">
        <v>0</v>
      </c>
      <c r="I1464" s="2">
        <v>0.99211984083638916</v>
      </c>
      <c r="J1464" s="2">
        <v>0.93752870923288922</v>
      </c>
      <c r="K1464" s="2">
        <v>0.88123300090661827</v>
      </c>
      <c r="L1464" s="2" t="s">
        <v>70</v>
      </c>
      <c r="M1464" s="2" t="s">
        <v>70</v>
      </c>
      <c r="N1464" s="2" t="s">
        <v>70</v>
      </c>
    </row>
    <row r="1465" spans="1:14" x14ac:dyDescent="0.3">
      <c r="A1465" t="s">
        <v>342</v>
      </c>
      <c r="B1465" t="s">
        <v>21</v>
      </c>
      <c r="C1465" s="2">
        <v>0.99054719195996443</v>
      </c>
      <c r="D1465" s="2">
        <v>0.97813398959078124</v>
      </c>
      <c r="E1465" s="2">
        <v>0.87293239841783532</v>
      </c>
      <c r="F1465" s="2">
        <v>0.77580738036911601</v>
      </c>
      <c r="G1465" s="2" t="s">
        <v>70</v>
      </c>
      <c r="H1465" s="2" t="s">
        <v>70</v>
      </c>
      <c r="I1465" s="2">
        <v>0.9921923797626484</v>
      </c>
      <c r="J1465" s="2">
        <v>0.9360423748912956</v>
      </c>
      <c r="K1465" s="2">
        <v>0.94237288135593222</v>
      </c>
      <c r="L1465" s="2" t="s">
        <v>70</v>
      </c>
      <c r="M1465" s="2" t="s">
        <v>70</v>
      </c>
      <c r="N1465" s="2" t="s">
        <v>70</v>
      </c>
    </row>
    <row r="1466" spans="1:14" x14ac:dyDescent="0.3">
      <c r="A1466" t="s">
        <v>342</v>
      </c>
      <c r="B1466" t="s">
        <v>201</v>
      </c>
      <c r="C1466" s="2">
        <v>0.99453314192079578</v>
      </c>
      <c r="D1466" s="2">
        <v>0.97335366794043565</v>
      </c>
      <c r="E1466" s="2">
        <v>0.90990024146930404</v>
      </c>
      <c r="F1466" s="2">
        <v>0.75868255573633525</v>
      </c>
      <c r="G1466" s="2" t="s">
        <v>70</v>
      </c>
      <c r="H1466" s="2">
        <v>0</v>
      </c>
      <c r="I1466" s="2">
        <v>0.99223136681793722</v>
      </c>
      <c r="J1466" s="2" t="s">
        <v>70</v>
      </c>
      <c r="K1466" s="2">
        <v>0.53923541247484907</v>
      </c>
      <c r="L1466" s="2" t="s">
        <v>70</v>
      </c>
      <c r="M1466" s="2" t="s">
        <v>70</v>
      </c>
      <c r="N1466" s="2" t="s">
        <v>70</v>
      </c>
    </row>
    <row r="1467" spans="1:14" x14ac:dyDescent="0.3">
      <c r="A1467" t="s">
        <v>342</v>
      </c>
      <c r="B1467" t="s">
        <v>23</v>
      </c>
      <c r="C1467" s="2">
        <v>0.9930023640661938</v>
      </c>
      <c r="D1467" s="2">
        <v>0.96799328921614325</v>
      </c>
      <c r="E1467" s="2">
        <v>0.89964677683865268</v>
      </c>
      <c r="F1467" s="2">
        <v>0.92762546468401486</v>
      </c>
      <c r="G1467" s="2">
        <v>0.8185447080291971</v>
      </c>
      <c r="H1467" s="2" t="s">
        <v>70</v>
      </c>
      <c r="I1467" s="2">
        <v>0.99061473486625995</v>
      </c>
      <c r="J1467" s="2" t="s">
        <v>70</v>
      </c>
      <c r="K1467" s="2">
        <v>0.57560975609756093</v>
      </c>
      <c r="L1467" s="2" t="s">
        <v>70</v>
      </c>
      <c r="M1467" s="2" t="s">
        <v>70</v>
      </c>
      <c r="N1467" s="2">
        <v>0.71772176255532039</v>
      </c>
    </row>
    <row r="1468" spans="1:14" x14ac:dyDescent="0.3">
      <c r="A1468" t="s">
        <v>342</v>
      </c>
      <c r="B1468" t="s">
        <v>377</v>
      </c>
      <c r="C1468" s="2">
        <v>0.98928265549408578</v>
      </c>
      <c r="D1468" s="2">
        <v>0.95793394210954197</v>
      </c>
      <c r="E1468" s="2">
        <v>0.91034360922180024</v>
      </c>
      <c r="F1468" s="2">
        <v>0.89207033827378079</v>
      </c>
      <c r="G1468" s="2">
        <v>0.79334442595673882</v>
      </c>
      <c r="H1468" s="2" t="s">
        <v>70</v>
      </c>
      <c r="I1468" s="2">
        <v>0.99301350721937598</v>
      </c>
      <c r="J1468" s="2" t="s">
        <v>70</v>
      </c>
      <c r="K1468" s="2">
        <v>0.91816367265469057</v>
      </c>
      <c r="L1468" s="2" t="s">
        <v>70</v>
      </c>
      <c r="M1468" s="2" t="s">
        <v>70</v>
      </c>
      <c r="N1468" s="2">
        <v>0.915879574970484</v>
      </c>
    </row>
    <row r="1469" spans="1:14" x14ac:dyDescent="0.3">
      <c r="A1469" t="s">
        <v>342</v>
      </c>
      <c r="B1469" t="s">
        <v>375</v>
      </c>
      <c r="C1469" s="2">
        <v>0.98938365636235981</v>
      </c>
      <c r="D1469" s="2">
        <v>0.97787018622310617</v>
      </c>
      <c r="E1469" s="2">
        <v>0.93195082210042957</v>
      </c>
      <c r="F1469" s="2">
        <v>0.93424466174416276</v>
      </c>
      <c r="G1469" s="2">
        <v>0.78723253003483329</v>
      </c>
      <c r="H1469" s="2" t="s">
        <v>70</v>
      </c>
      <c r="I1469" s="2">
        <v>0.99391860283798539</v>
      </c>
      <c r="J1469" s="2" t="s">
        <v>70</v>
      </c>
      <c r="K1469" s="2">
        <v>0.82829670329670335</v>
      </c>
      <c r="L1469" s="2" t="s">
        <v>70</v>
      </c>
      <c r="M1469" s="2" t="s">
        <v>70</v>
      </c>
      <c r="N1469" s="2">
        <v>0.85241221809877243</v>
      </c>
    </row>
    <row r="1470" spans="1:14" x14ac:dyDescent="0.3">
      <c r="A1470" t="s">
        <v>342</v>
      </c>
      <c r="B1470" t="s">
        <v>361</v>
      </c>
      <c r="C1470" s="2">
        <v>0.98361341024997917</v>
      </c>
      <c r="D1470" s="2">
        <v>0.94436450839328523</v>
      </c>
      <c r="E1470" s="2">
        <v>0.88483291893221128</v>
      </c>
      <c r="F1470" s="2">
        <v>0.90714657140919264</v>
      </c>
      <c r="G1470" s="2">
        <v>0.89063112504900044</v>
      </c>
      <c r="H1470" s="2" t="s">
        <v>70</v>
      </c>
      <c r="I1470" s="2">
        <v>0.99411035337879716</v>
      </c>
      <c r="J1470" s="2" t="s">
        <v>70</v>
      </c>
      <c r="K1470" s="2">
        <v>0.81803188565145679</v>
      </c>
      <c r="L1470" s="2" t="s">
        <v>70</v>
      </c>
      <c r="M1470" s="2" t="s">
        <v>70</v>
      </c>
      <c r="N1470" s="2">
        <v>0.76858392196434577</v>
      </c>
    </row>
    <row r="1471" spans="1:14" x14ac:dyDescent="0.3">
      <c r="A1471" t="s">
        <v>342</v>
      </c>
      <c r="B1471" t="s">
        <v>214</v>
      </c>
      <c r="C1471" s="2">
        <v>0.99190625755013284</v>
      </c>
      <c r="D1471" s="2">
        <v>0.97917788236111358</v>
      </c>
      <c r="E1471" s="2">
        <v>0.90887125559430004</v>
      </c>
      <c r="F1471" s="2">
        <v>0.93833043494137036</v>
      </c>
      <c r="G1471" s="2">
        <v>0</v>
      </c>
      <c r="H1471" s="2" t="s">
        <v>70</v>
      </c>
      <c r="I1471" s="2">
        <v>0.99208197484862604</v>
      </c>
      <c r="J1471" s="2" t="s">
        <v>70</v>
      </c>
      <c r="K1471" s="2">
        <v>0.56600361663652798</v>
      </c>
      <c r="L1471" s="2" t="s">
        <v>70</v>
      </c>
      <c r="M1471" s="2" t="s">
        <v>70</v>
      </c>
      <c r="N1471" s="2">
        <v>0.92827548107909041</v>
      </c>
    </row>
    <row r="1472" spans="1:14" x14ac:dyDescent="0.3">
      <c r="A1472" t="s">
        <v>342</v>
      </c>
      <c r="B1472" t="s">
        <v>385</v>
      </c>
      <c r="C1472" s="2">
        <v>0.99180955748040778</v>
      </c>
      <c r="D1472" s="2">
        <v>0.96549970023436238</v>
      </c>
      <c r="E1472" s="2">
        <v>0.92926270215204376</v>
      </c>
      <c r="F1472" s="2">
        <v>0.90092755983892137</v>
      </c>
      <c r="G1472" s="2" t="s">
        <v>70</v>
      </c>
      <c r="H1472" s="2" t="s">
        <v>70</v>
      </c>
      <c r="I1472" s="2">
        <v>0.99406435488909717</v>
      </c>
      <c r="J1472" s="2" t="s">
        <v>70</v>
      </c>
      <c r="K1472" s="2">
        <v>0.76851851851851849</v>
      </c>
      <c r="L1472" s="2">
        <v>0</v>
      </c>
      <c r="M1472" s="2" t="s">
        <v>70</v>
      </c>
      <c r="N1472" s="2">
        <v>0.92659003831417619</v>
      </c>
    </row>
    <row r="1473" spans="1:14" x14ac:dyDescent="0.3">
      <c r="A1473" t="s">
        <v>342</v>
      </c>
      <c r="B1473" t="s">
        <v>144</v>
      </c>
      <c r="C1473" s="2">
        <v>0.97238953945153195</v>
      </c>
      <c r="D1473" s="2">
        <v>0.94053851907255037</v>
      </c>
      <c r="E1473" s="2">
        <v>0.90892442525916484</v>
      </c>
      <c r="F1473" s="2">
        <v>0.90652668859094365</v>
      </c>
      <c r="G1473" s="2" t="s">
        <v>70</v>
      </c>
      <c r="H1473" s="2" t="s">
        <v>70</v>
      </c>
      <c r="I1473" s="2">
        <v>0.99175097276264601</v>
      </c>
      <c r="J1473" s="2" t="s">
        <v>70</v>
      </c>
      <c r="K1473" s="2">
        <v>0.20779220779220781</v>
      </c>
      <c r="L1473" s="2">
        <v>0</v>
      </c>
      <c r="M1473" s="2" t="s">
        <v>70</v>
      </c>
      <c r="N1473" s="2">
        <v>0.88707419505366314</v>
      </c>
    </row>
    <row r="1474" spans="1:14" x14ac:dyDescent="0.3">
      <c r="A1474" t="s">
        <v>342</v>
      </c>
      <c r="B1474" t="s">
        <v>379</v>
      </c>
      <c r="C1474" s="2">
        <v>0.99406223655756321</v>
      </c>
      <c r="D1474" s="2">
        <v>0.94933916076569103</v>
      </c>
      <c r="E1474" s="2">
        <v>0.92169856935635242</v>
      </c>
      <c r="F1474" s="2">
        <v>0.95097429064803696</v>
      </c>
      <c r="G1474" s="2" t="s">
        <v>70</v>
      </c>
      <c r="H1474" s="2" t="s">
        <v>70</v>
      </c>
      <c r="I1474" s="2">
        <v>0.9913355709936772</v>
      </c>
      <c r="J1474" s="2" t="s">
        <v>70</v>
      </c>
      <c r="K1474" s="2" t="s">
        <v>70</v>
      </c>
      <c r="L1474" s="2" t="s">
        <v>70</v>
      </c>
      <c r="M1474" s="2" t="s">
        <v>70</v>
      </c>
      <c r="N1474" s="2">
        <v>0.95049970605526157</v>
      </c>
    </row>
    <row r="1475" spans="1:14" x14ac:dyDescent="0.3">
      <c r="A1475" t="s">
        <v>342</v>
      </c>
      <c r="B1475" t="s">
        <v>398</v>
      </c>
      <c r="C1475" s="2">
        <v>0.99498664324660602</v>
      </c>
      <c r="D1475" s="2">
        <v>0.95354120965214662</v>
      </c>
      <c r="E1475" s="2">
        <v>0.91638577250088038</v>
      </c>
      <c r="F1475" s="2">
        <v>0.922155580527387</v>
      </c>
      <c r="G1475" s="2" t="s">
        <v>70</v>
      </c>
      <c r="H1475" s="2" t="s">
        <v>70</v>
      </c>
      <c r="I1475" s="2">
        <v>0.99256592847640657</v>
      </c>
      <c r="J1475" s="2" t="s">
        <v>70</v>
      </c>
      <c r="K1475" s="2" t="s">
        <v>70</v>
      </c>
      <c r="L1475" s="2" t="s">
        <v>70</v>
      </c>
      <c r="M1475" s="2" t="s">
        <v>70</v>
      </c>
      <c r="N1475" s="2">
        <v>0.91607911649092155</v>
      </c>
    </row>
    <row r="1476" spans="1:14" x14ac:dyDescent="0.3">
      <c r="A1476" t="s">
        <v>342</v>
      </c>
      <c r="B1476" t="s">
        <v>25</v>
      </c>
      <c r="C1476" s="2">
        <v>0.99450952758448563</v>
      </c>
      <c r="D1476" s="2">
        <v>0.93279478937574001</v>
      </c>
      <c r="E1476" s="2">
        <v>0.94189473684210523</v>
      </c>
      <c r="F1476" s="2">
        <v>0.87630832911146805</v>
      </c>
      <c r="G1476" s="2">
        <v>0</v>
      </c>
      <c r="H1476" s="2" t="s">
        <v>70</v>
      </c>
      <c r="I1476" s="2">
        <v>0.99331571584019895</v>
      </c>
      <c r="J1476" s="2" t="s">
        <v>70</v>
      </c>
      <c r="K1476" s="2" t="s">
        <v>70</v>
      </c>
      <c r="L1476" s="2" t="s">
        <v>70</v>
      </c>
      <c r="M1476" s="2" t="s">
        <v>70</v>
      </c>
      <c r="N1476" s="2" t="s">
        <v>70</v>
      </c>
    </row>
    <row r="1477" spans="1:14" x14ac:dyDescent="0.3">
      <c r="A1477" t="s">
        <v>342</v>
      </c>
      <c r="B1477" t="s">
        <v>27</v>
      </c>
      <c r="C1477" s="2">
        <v>0.99291910970669039</v>
      </c>
      <c r="D1477" s="2">
        <v>0.96013827373879224</v>
      </c>
      <c r="E1477" s="2">
        <v>0.94028633128049277</v>
      </c>
      <c r="F1477" s="2">
        <v>0.8852597834633763</v>
      </c>
      <c r="G1477" s="2">
        <v>0.67552182163187857</v>
      </c>
      <c r="H1477" s="2">
        <v>0.10741138560687433</v>
      </c>
      <c r="I1477" s="2">
        <v>0.99005692599620498</v>
      </c>
      <c r="J1477" s="2" t="s">
        <v>70</v>
      </c>
      <c r="K1477" s="2" t="s">
        <v>70</v>
      </c>
      <c r="L1477" s="2" t="s">
        <v>70</v>
      </c>
      <c r="M1477" s="2" t="s">
        <v>70</v>
      </c>
      <c r="N1477" s="2" t="s">
        <v>70</v>
      </c>
    </row>
    <row r="1478" spans="1:14" x14ac:dyDescent="0.3">
      <c r="A1478" t="s">
        <v>342</v>
      </c>
      <c r="B1478" t="s">
        <v>29</v>
      </c>
      <c r="C1478" s="2">
        <v>0.99563371284710478</v>
      </c>
      <c r="D1478" s="2">
        <v>0.94215536177860604</v>
      </c>
      <c r="E1478" s="2">
        <v>0.94060705216694784</v>
      </c>
      <c r="F1478" s="2">
        <v>0.84644548010060661</v>
      </c>
      <c r="G1478" s="2" t="s">
        <v>70</v>
      </c>
      <c r="H1478" s="2">
        <v>0.36711711711711714</v>
      </c>
      <c r="I1478" s="2">
        <v>0.99213440244368079</v>
      </c>
      <c r="J1478" s="2" t="s">
        <v>70</v>
      </c>
      <c r="K1478" s="2" t="s">
        <v>70</v>
      </c>
      <c r="L1478" s="2" t="s">
        <v>70</v>
      </c>
      <c r="M1478" s="2" t="s">
        <v>70</v>
      </c>
      <c r="N1478" s="2" t="s">
        <v>70</v>
      </c>
    </row>
    <row r="1479" spans="1:14" x14ac:dyDescent="0.3">
      <c r="A1479" t="s">
        <v>342</v>
      </c>
      <c r="B1479" t="s">
        <v>33</v>
      </c>
      <c r="C1479" s="2">
        <v>0.996745760925416</v>
      </c>
      <c r="D1479" s="2">
        <v>0.94367430687618858</v>
      </c>
      <c r="E1479" s="2">
        <v>0.86433375367801601</v>
      </c>
      <c r="F1479" s="2">
        <v>0.61765805211448099</v>
      </c>
      <c r="G1479" s="2" t="s">
        <v>70</v>
      </c>
      <c r="H1479" s="2">
        <v>0.69484655471916623</v>
      </c>
      <c r="I1479" s="2">
        <v>0.99214191239399363</v>
      </c>
      <c r="J1479" s="2" t="s">
        <v>70</v>
      </c>
      <c r="K1479" s="2" t="s">
        <v>70</v>
      </c>
      <c r="L1479" s="2" t="s">
        <v>70</v>
      </c>
      <c r="M1479" s="2" t="s">
        <v>70</v>
      </c>
      <c r="N1479" s="2" t="s">
        <v>70</v>
      </c>
    </row>
    <row r="1480" spans="1:14" x14ac:dyDescent="0.3">
      <c r="A1480" t="s">
        <v>342</v>
      </c>
      <c r="B1480" t="s">
        <v>35</v>
      </c>
      <c r="C1480" s="2">
        <v>0.99429342001857557</v>
      </c>
      <c r="D1480" s="2">
        <v>0.96283761275966362</v>
      </c>
      <c r="E1480" s="2">
        <v>0.85325562959312662</v>
      </c>
      <c r="F1480" s="2">
        <v>0.85361534180033394</v>
      </c>
      <c r="G1480" s="2" t="s">
        <v>70</v>
      </c>
      <c r="H1480" s="2">
        <v>0.79165415791053739</v>
      </c>
      <c r="I1480" s="2">
        <v>0.99297314178638363</v>
      </c>
      <c r="J1480" s="2" t="s">
        <v>70</v>
      </c>
      <c r="K1480" s="2" t="s">
        <v>70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337</v>
      </c>
      <c r="B1481" t="s">
        <v>6</v>
      </c>
      <c r="C1481" s="2">
        <v>0.98198514359244315</v>
      </c>
      <c r="D1481" s="2">
        <v>0.97051501590088196</v>
      </c>
      <c r="E1481" s="2">
        <v>0.94980967150711959</v>
      </c>
      <c r="F1481" s="2" t="s">
        <v>70</v>
      </c>
      <c r="G1481" s="2" t="s">
        <v>70</v>
      </c>
      <c r="H1481" s="2">
        <v>0.86996766626513666</v>
      </c>
      <c r="I1481" s="2">
        <v>0.9871833994507172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337</v>
      </c>
      <c r="B1482" t="s">
        <v>328</v>
      </c>
      <c r="C1482" s="2">
        <v>0.96842398108220895</v>
      </c>
      <c r="D1482" s="2">
        <v>0.98041218530313035</v>
      </c>
      <c r="E1482" s="2">
        <v>0.88178877041177706</v>
      </c>
      <c r="F1482" s="2" t="s">
        <v>70</v>
      </c>
      <c r="G1482" s="2">
        <v>0.87331321528212724</v>
      </c>
      <c r="H1482" s="2">
        <v>0.54307841239109389</v>
      </c>
      <c r="I1482" s="2">
        <v>0.99257103469403385</v>
      </c>
      <c r="J1482" s="2" t="s">
        <v>70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337</v>
      </c>
      <c r="B1483" t="s">
        <v>7</v>
      </c>
      <c r="C1483" s="2">
        <v>0.97578395268385221</v>
      </c>
      <c r="D1483" s="2">
        <v>0.93370488683477204</v>
      </c>
      <c r="E1483" s="2">
        <v>0.83226530262982756</v>
      </c>
      <c r="F1483" s="2">
        <v>0</v>
      </c>
      <c r="G1483" s="2">
        <v>0.15337825749895639</v>
      </c>
      <c r="H1483" s="2">
        <v>0.90402230187176424</v>
      </c>
      <c r="I1483" s="2">
        <v>0.9929973066564064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337</v>
      </c>
      <c r="B1484" t="s">
        <v>8</v>
      </c>
      <c r="C1484" s="2">
        <v>0.98477653011406519</v>
      </c>
      <c r="D1484" s="2">
        <v>0.90652839017367037</v>
      </c>
      <c r="E1484" s="2">
        <v>0.96857293682913959</v>
      </c>
      <c r="F1484" s="2" t="s">
        <v>70</v>
      </c>
      <c r="G1484" s="2" t="s">
        <v>70</v>
      </c>
      <c r="H1484" s="2">
        <v>0.9265576052906368</v>
      </c>
      <c r="I1484" s="2">
        <v>0.98335562490711836</v>
      </c>
      <c r="J1484" s="2" t="s">
        <v>70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337</v>
      </c>
      <c r="B1485" t="s">
        <v>12</v>
      </c>
      <c r="C1485" s="2">
        <v>0.99393862191225335</v>
      </c>
      <c r="D1485" s="2">
        <v>0.95501588556935801</v>
      </c>
      <c r="E1485" s="2">
        <v>0.94608173201429535</v>
      </c>
      <c r="F1485" s="2" t="s">
        <v>70</v>
      </c>
      <c r="G1485" s="2" t="s">
        <v>70</v>
      </c>
      <c r="H1485" s="2">
        <v>0.85746659373290612</v>
      </c>
      <c r="I1485" s="2">
        <v>0.99054054054054042</v>
      </c>
      <c r="J1485" s="2" t="s">
        <v>70</v>
      </c>
      <c r="K1485" s="2" t="s">
        <v>70</v>
      </c>
      <c r="L1485" s="2" t="s">
        <v>70</v>
      </c>
      <c r="M1485" s="2" t="s">
        <v>70</v>
      </c>
      <c r="N1485" s="2" t="s">
        <v>70</v>
      </c>
    </row>
    <row r="1486" spans="1:14" x14ac:dyDescent="0.3">
      <c r="A1486" t="s">
        <v>337</v>
      </c>
      <c r="B1486" t="s">
        <v>13</v>
      </c>
      <c r="C1486" s="2">
        <v>0.99553842386038138</v>
      </c>
      <c r="D1486" s="2">
        <v>0.97835546924832384</v>
      </c>
      <c r="E1486" s="2">
        <v>0.9695497754100072</v>
      </c>
      <c r="F1486" s="2" t="s">
        <v>70</v>
      </c>
      <c r="G1486" s="2" t="s">
        <v>70</v>
      </c>
      <c r="H1486" s="2">
        <v>0.8629935965848452</v>
      </c>
      <c r="I1486" s="2">
        <v>0.99463827803248117</v>
      </c>
      <c r="J1486" s="2" t="s">
        <v>70</v>
      </c>
      <c r="K1486" s="2" t="s">
        <v>70</v>
      </c>
      <c r="L1486" s="2" t="s">
        <v>70</v>
      </c>
      <c r="M1486" s="2" t="s">
        <v>70</v>
      </c>
      <c r="N1486" s="2" t="s">
        <v>70</v>
      </c>
    </row>
    <row r="1487" spans="1:14" x14ac:dyDescent="0.3">
      <c r="A1487" t="s">
        <v>337</v>
      </c>
      <c r="B1487" t="s">
        <v>15</v>
      </c>
      <c r="C1487" s="2">
        <v>0.94176192168821204</v>
      </c>
      <c r="D1487" s="2">
        <v>0.97730906506888038</v>
      </c>
      <c r="E1487" s="2">
        <v>0.81721370265377913</v>
      </c>
      <c r="F1487" s="2">
        <v>0.34926990620851739</v>
      </c>
      <c r="G1487" s="2">
        <v>0</v>
      </c>
      <c r="H1487" s="2">
        <v>0.91121316494450821</v>
      </c>
      <c r="I1487" s="2">
        <v>0.98840294095353598</v>
      </c>
      <c r="J1487" s="2">
        <v>2.4286581663630845E-3</v>
      </c>
      <c r="K1487" s="2" t="s">
        <v>70</v>
      </c>
      <c r="L1487" s="2" t="s">
        <v>70</v>
      </c>
      <c r="M1487" s="2" t="s">
        <v>70</v>
      </c>
      <c r="N1487" s="2">
        <v>0</v>
      </c>
    </row>
    <row r="1488" spans="1:14" x14ac:dyDescent="0.3">
      <c r="A1488" t="s">
        <v>337</v>
      </c>
      <c r="B1488" t="s">
        <v>17</v>
      </c>
      <c r="C1488" s="2">
        <v>0.98875289447568637</v>
      </c>
      <c r="D1488" s="2">
        <v>0.9678777171825792</v>
      </c>
      <c r="E1488" s="2">
        <v>0.89091831557584977</v>
      </c>
      <c r="F1488" s="2">
        <v>0.8455135502757366</v>
      </c>
      <c r="G1488" s="2" t="s">
        <v>70</v>
      </c>
      <c r="H1488" s="2">
        <v>0.18093959731543624</v>
      </c>
      <c r="I1488" s="2">
        <v>0.99176201372997719</v>
      </c>
      <c r="J1488" s="2" t="s">
        <v>70</v>
      </c>
      <c r="K1488" s="2">
        <v>0</v>
      </c>
      <c r="L1488" s="2" t="s">
        <v>70</v>
      </c>
      <c r="M1488" s="2" t="s">
        <v>70</v>
      </c>
      <c r="N1488" s="2" t="s">
        <v>70</v>
      </c>
    </row>
    <row r="1489" spans="1:14" x14ac:dyDescent="0.3">
      <c r="A1489" t="s">
        <v>337</v>
      </c>
      <c r="B1489" t="s">
        <v>21</v>
      </c>
      <c r="C1489" s="2">
        <v>0.99396273550536063</v>
      </c>
      <c r="D1489" s="2">
        <v>0.97270724408930975</v>
      </c>
      <c r="E1489" s="2">
        <v>0.94134326007113422</v>
      </c>
      <c r="F1489" s="2">
        <v>0</v>
      </c>
      <c r="G1489" s="2">
        <v>0</v>
      </c>
      <c r="H1489" s="2">
        <v>0.64087921560176708</v>
      </c>
      <c r="I1489" s="2">
        <v>0.99317850846938005</v>
      </c>
      <c r="J1489" s="2" t="s">
        <v>70</v>
      </c>
      <c r="K1489" s="2">
        <v>0</v>
      </c>
      <c r="L1489" s="2">
        <v>0</v>
      </c>
      <c r="M1489" s="2" t="s">
        <v>70</v>
      </c>
      <c r="N1489" s="2" t="s">
        <v>70</v>
      </c>
    </row>
    <row r="1490" spans="1:14" x14ac:dyDescent="0.3">
      <c r="A1490" t="s">
        <v>337</v>
      </c>
      <c r="B1490" t="s">
        <v>23</v>
      </c>
      <c r="C1490" s="2">
        <v>0.99759548335593584</v>
      </c>
      <c r="D1490" s="2">
        <v>0.95081014313739742</v>
      </c>
      <c r="E1490" s="2">
        <v>0.86673820313400673</v>
      </c>
      <c r="F1490" s="2">
        <v>0</v>
      </c>
      <c r="G1490" s="2">
        <v>0.96731532212355942</v>
      </c>
      <c r="H1490" s="2">
        <v>0.88745934224792189</v>
      </c>
      <c r="I1490" s="2">
        <v>0.99486327239764316</v>
      </c>
      <c r="J1490" s="2" t="s">
        <v>70</v>
      </c>
      <c r="K1490" s="2" t="s">
        <v>70</v>
      </c>
      <c r="L1490" s="2" t="s">
        <v>70</v>
      </c>
      <c r="M1490" s="2" t="s">
        <v>70</v>
      </c>
      <c r="N1490" s="2" t="s">
        <v>70</v>
      </c>
    </row>
    <row r="1491" spans="1:14" x14ac:dyDescent="0.3">
      <c r="A1491" t="s">
        <v>337</v>
      </c>
      <c r="B1491" t="s">
        <v>25</v>
      </c>
      <c r="C1491" s="2">
        <v>0.99868722691380762</v>
      </c>
      <c r="D1491" s="2">
        <v>0.95357856788942241</v>
      </c>
      <c r="E1491" s="2">
        <v>0.96043426462552739</v>
      </c>
      <c r="F1491" s="2">
        <v>0.78762827137055103</v>
      </c>
      <c r="G1491" s="2" t="s">
        <v>70</v>
      </c>
      <c r="H1491" s="2">
        <v>0.90325513729769036</v>
      </c>
      <c r="I1491" s="2">
        <v>0.99676075890791305</v>
      </c>
      <c r="J1491" s="2" t="s">
        <v>70</v>
      </c>
      <c r="K1491" s="2" t="s">
        <v>70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287</v>
      </c>
      <c r="B1492" t="s">
        <v>6</v>
      </c>
      <c r="C1492" s="2">
        <v>0.94767708237881421</v>
      </c>
      <c r="D1492" s="2">
        <v>0.91811325928972998</v>
      </c>
      <c r="E1492" s="2">
        <v>0.90756849036663678</v>
      </c>
      <c r="F1492" s="2" t="s">
        <v>70</v>
      </c>
      <c r="G1492" s="2" t="s">
        <v>70</v>
      </c>
      <c r="H1492" s="2">
        <v>0.7249862107004964</v>
      </c>
      <c r="I1492" s="2">
        <v>0.98293172690763042</v>
      </c>
      <c r="J1492" s="2">
        <v>0.90760233918128641</v>
      </c>
      <c r="K1492" s="2">
        <v>0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287</v>
      </c>
      <c r="B1493" t="s">
        <v>7</v>
      </c>
      <c r="C1493" s="2">
        <v>0.99064500246184162</v>
      </c>
      <c r="D1493" s="2">
        <v>0.95347663740034316</v>
      </c>
      <c r="E1493" s="2">
        <v>0.92551348676070277</v>
      </c>
      <c r="F1493" s="2" t="s">
        <v>70</v>
      </c>
      <c r="G1493" s="2" t="s">
        <v>70</v>
      </c>
      <c r="H1493" s="2">
        <v>0.92635155391226143</v>
      </c>
      <c r="I1493" s="2">
        <v>0.992195868400918</v>
      </c>
      <c r="J1493" s="2" t="s">
        <v>70</v>
      </c>
      <c r="K1493" s="2" t="s">
        <v>70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287</v>
      </c>
      <c r="B1494" t="s">
        <v>8</v>
      </c>
      <c r="C1494" s="2">
        <v>0.98993394149103475</v>
      </c>
      <c r="D1494" s="2">
        <v>0.95093587754085485</v>
      </c>
      <c r="E1494" s="2">
        <v>0.96131497995836324</v>
      </c>
      <c r="F1494" s="2" t="s">
        <v>70</v>
      </c>
      <c r="G1494" s="2" t="s">
        <v>70</v>
      </c>
      <c r="H1494" s="2">
        <v>0.76471116701105024</v>
      </c>
      <c r="I1494" s="2">
        <v>0.99054410168966056</v>
      </c>
      <c r="J1494" s="2" t="s">
        <v>70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287</v>
      </c>
      <c r="B1495" t="s">
        <v>12</v>
      </c>
      <c r="C1495" s="2">
        <v>0.99238483864478877</v>
      </c>
      <c r="D1495" s="2">
        <v>0.97416382112148758</v>
      </c>
      <c r="E1495" s="2">
        <v>0.94864250865889543</v>
      </c>
      <c r="F1495" s="2" t="s">
        <v>70</v>
      </c>
      <c r="G1495" s="2" t="s">
        <v>70</v>
      </c>
      <c r="H1495" s="2">
        <v>0.87354119491377813</v>
      </c>
      <c r="I1495" s="2">
        <v>0.99519156196680625</v>
      </c>
      <c r="J1495" s="2" t="s">
        <v>70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287</v>
      </c>
      <c r="B1496" t="s">
        <v>13</v>
      </c>
      <c r="C1496" s="2">
        <v>0.98339350180505403</v>
      </c>
      <c r="D1496" s="2">
        <v>0.9763757115749524</v>
      </c>
      <c r="E1496" s="2">
        <v>0.87876520512217537</v>
      </c>
      <c r="F1496" s="2" t="s">
        <v>70</v>
      </c>
      <c r="G1496" s="2" t="s">
        <v>70</v>
      </c>
      <c r="H1496" s="2">
        <v>0.86025616516918368</v>
      </c>
      <c r="I1496" s="2">
        <v>0.99083583504503081</v>
      </c>
      <c r="J1496" s="2">
        <v>0.83908457711442785</v>
      </c>
      <c r="K1496" s="2" t="s">
        <v>70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287</v>
      </c>
      <c r="B1497" t="s">
        <v>15</v>
      </c>
      <c r="C1497" s="2">
        <v>0.99330874432875282</v>
      </c>
      <c r="D1497" s="2">
        <v>0.97427555092833595</v>
      </c>
      <c r="E1497" s="2">
        <v>0.96645589968920798</v>
      </c>
      <c r="F1497" s="2" t="s">
        <v>70</v>
      </c>
      <c r="G1497" s="2" t="s">
        <v>70</v>
      </c>
      <c r="H1497" s="2">
        <v>0.91149310981673537</v>
      </c>
      <c r="I1497" s="2">
        <v>0.99576868829337095</v>
      </c>
      <c r="J1497" s="2" t="s">
        <v>70</v>
      </c>
      <c r="K1497" s="2" t="s">
        <v>70</v>
      </c>
      <c r="L1497" s="2" t="s">
        <v>70</v>
      </c>
      <c r="M1497" s="2" t="s">
        <v>70</v>
      </c>
      <c r="N1497" s="2" t="s">
        <v>70</v>
      </c>
    </row>
    <row r="1498" spans="1:14" x14ac:dyDescent="0.3">
      <c r="A1498" t="s">
        <v>287</v>
      </c>
      <c r="B1498" t="s">
        <v>306</v>
      </c>
      <c r="C1498" s="2">
        <v>0.99297512815644584</v>
      </c>
      <c r="D1498" s="2">
        <v>0.92648013056216438</v>
      </c>
      <c r="E1498" s="2">
        <v>0.87382225127869861</v>
      </c>
      <c r="F1498" s="2">
        <v>0.75050224406924559</v>
      </c>
      <c r="G1498" s="2" t="s">
        <v>70</v>
      </c>
      <c r="H1498" s="2">
        <v>0.68245395374601858</v>
      </c>
      <c r="I1498" s="2">
        <v>0.99392144638404001</v>
      </c>
      <c r="J1498" s="2" t="s">
        <v>70</v>
      </c>
      <c r="K1498" s="2" t="s">
        <v>70</v>
      </c>
      <c r="L1498" s="2" t="s">
        <v>70</v>
      </c>
      <c r="M1498" s="2" t="s">
        <v>70</v>
      </c>
      <c r="N1498" s="2" t="s">
        <v>70</v>
      </c>
    </row>
    <row r="1499" spans="1:14" x14ac:dyDescent="0.3">
      <c r="A1499" t="s">
        <v>287</v>
      </c>
      <c r="B1499" t="s">
        <v>17</v>
      </c>
      <c r="C1499" s="2">
        <v>0.990244221829372</v>
      </c>
      <c r="D1499" s="2">
        <v>0.97784401034185575</v>
      </c>
      <c r="E1499" s="2">
        <v>0.83653512324962387</v>
      </c>
      <c r="F1499" s="2">
        <v>0.47605668214023944</v>
      </c>
      <c r="G1499" s="2" t="s">
        <v>70</v>
      </c>
      <c r="H1499" s="2">
        <v>0.86488474742520849</v>
      </c>
      <c r="I1499" s="2">
        <v>0.99443413729128016</v>
      </c>
      <c r="J1499" s="2">
        <v>0.91114628080488358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287</v>
      </c>
      <c r="B1500" t="s">
        <v>318</v>
      </c>
      <c r="C1500" s="2">
        <v>0.99431054919004358</v>
      </c>
      <c r="D1500" s="2">
        <v>0.96287632836603421</v>
      </c>
      <c r="E1500" s="2">
        <v>0.92092427887268002</v>
      </c>
      <c r="F1500" s="2">
        <v>0.5633314054366686</v>
      </c>
      <c r="G1500" s="2" t="s">
        <v>70</v>
      </c>
      <c r="H1500" s="2">
        <v>0.82113754218454194</v>
      </c>
      <c r="I1500" s="2">
        <v>0.99334674299860759</v>
      </c>
      <c r="J1500" s="2" t="s">
        <v>70</v>
      </c>
      <c r="K1500" s="2" t="s">
        <v>70</v>
      </c>
      <c r="L1500" s="2" t="s">
        <v>70</v>
      </c>
      <c r="M1500" s="2" t="s">
        <v>70</v>
      </c>
      <c r="N1500" s="2">
        <v>0.98583569405099158</v>
      </c>
    </row>
    <row r="1501" spans="1:14" x14ac:dyDescent="0.3">
      <c r="A1501" t="s">
        <v>287</v>
      </c>
      <c r="B1501" t="s">
        <v>170</v>
      </c>
      <c r="C1501" s="2">
        <v>0.9942719574962644</v>
      </c>
      <c r="D1501" s="2">
        <v>0.968314673536114</v>
      </c>
      <c r="E1501" s="2">
        <v>0.95101017308515623</v>
      </c>
      <c r="F1501" s="2">
        <v>0.57166947723440131</v>
      </c>
      <c r="G1501" s="2" t="s">
        <v>70</v>
      </c>
      <c r="H1501" s="2">
        <v>0.68518329418972734</v>
      </c>
      <c r="I1501" s="2">
        <v>0.99435203094777558</v>
      </c>
      <c r="J1501" s="2" t="s">
        <v>70</v>
      </c>
      <c r="K1501" s="2" t="s">
        <v>70</v>
      </c>
      <c r="L1501" s="2" t="s">
        <v>70</v>
      </c>
      <c r="M1501" s="2" t="s">
        <v>70</v>
      </c>
      <c r="N1501" s="2">
        <v>0.98704225352112684</v>
      </c>
    </row>
    <row r="1502" spans="1:14" x14ac:dyDescent="0.3">
      <c r="A1502" t="s">
        <v>287</v>
      </c>
      <c r="B1502" t="s">
        <v>319</v>
      </c>
      <c r="C1502" s="2">
        <v>0.99096334185848256</v>
      </c>
      <c r="D1502" s="2">
        <v>0.95124159586969503</v>
      </c>
      <c r="E1502" s="2">
        <v>0.86546203538994482</v>
      </c>
      <c r="F1502" s="2">
        <v>0.22837606837606839</v>
      </c>
      <c r="G1502" s="2" t="s">
        <v>70</v>
      </c>
      <c r="H1502" s="2">
        <v>0.30738095238095237</v>
      </c>
      <c r="I1502" s="2">
        <v>0.99566630552546043</v>
      </c>
      <c r="J1502" s="2" t="s">
        <v>70</v>
      </c>
      <c r="K1502" s="2" t="s">
        <v>70</v>
      </c>
      <c r="L1502" s="2" t="s">
        <v>70</v>
      </c>
      <c r="M1502" s="2" t="s">
        <v>70</v>
      </c>
      <c r="N1502" s="2">
        <v>0.9412855377008652</v>
      </c>
    </row>
    <row r="1503" spans="1:14" x14ac:dyDescent="0.3">
      <c r="A1503" t="s">
        <v>287</v>
      </c>
      <c r="B1503" t="s">
        <v>21</v>
      </c>
      <c r="C1503" s="2">
        <v>0.99290938114860605</v>
      </c>
      <c r="D1503" s="2">
        <v>0.94265091392250522</v>
      </c>
      <c r="E1503" s="2">
        <v>0.84889616351950181</v>
      </c>
      <c r="F1503" s="2">
        <v>0.68512686434131553</v>
      </c>
      <c r="G1503" s="2" t="s">
        <v>70</v>
      </c>
      <c r="H1503" s="2">
        <v>0</v>
      </c>
      <c r="I1503" s="2">
        <v>0.99662990196078438</v>
      </c>
      <c r="J1503" s="2" t="s">
        <v>70</v>
      </c>
      <c r="K1503" s="2" t="s">
        <v>70</v>
      </c>
      <c r="L1503" s="2" t="s">
        <v>70</v>
      </c>
      <c r="M1503" s="2" t="s">
        <v>70</v>
      </c>
      <c r="N1503" s="2" t="s">
        <v>70</v>
      </c>
    </row>
    <row r="1504" spans="1:14" x14ac:dyDescent="0.3">
      <c r="A1504" t="s">
        <v>287</v>
      </c>
      <c r="B1504" t="s">
        <v>23</v>
      </c>
      <c r="C1504" s="2">
        <v>0.99422726744411283</v>
      </c>
      <c r="D1504" s="2">
        <v>0.983723146858274</v>
      </c>
      <c r="E1504" s="2">
        <v>0.94943707947505163</v>
      </c>
      <c r="F1504" s="2" t="s">
        <v>70</v>
      </c>
      <c r="G1504" s="2" t="s">
        <v>70</v>
      </c>
      <c r="H1504" s="2">
        <v>0.71084337349397586</v>
      </c>
      <c r="I1504" s="2">
        <v>0.99448115040808405</v>
      </c>
      <c r="J1504" s="2" t="s">
        <v>70</v>
      </c>
      <c r="K1504" s="2" t="s">
        <v>70</v>
      </c>
      <c r="L1504" s="2" t="s">
        <v>70</v>
      </c>
      <c r="M1504" s="2" t="s">
        <v>70</v>
      </c>
      <c r="N1504" s="2" t="s">
        <v>70</v>
      </c>
    </row>
    <row r="1505" spans="1:14" x14ac:dyDescent="0.3">
      <c r="A1505" t="s">
        <v>287</v>
      </c>
      <c r="B1505" t="s">
        <v>25</v>
      </c>
      <c r="C1505" s="2">
        <v>0.99337632144580423</v>
      </c>
      <c r="D1505" s="2">
        <v>0.97858873955975723</v>
      </c>
      <c r="E1505" s="2">
        <v>0.73500973093200705</v>
      </c>
      <c r="F1505" s="2">
        <v>0</v>
      </c>
      <c r="G1505" s="2">
        <v>0</v>
      </c>
      <c r="H1505" s="2">
        <v>0.3595505617977528</v>
      </c>
      <c r="I1505" s="2">
        <v>0.99599321929419016</v>
      </c>
      <c r="J1505" s="2" t="s">
        <v>70</v>
      </c>
      <c r="K1505" s="2" t="s">
        <v>70</v>
      </c>
      <c r="L1505" s="2" t="s">
        <v>70</v>
      </c>
      <c r="M1505" s="2" t="s">
        <v>70</v>
      </c>
      <c r="N1505" s="2" t="s">
        <v>70</v>
      </c>
    </row>
    <row r="1506" spans="1:14" x14ac:dyDescent="0.3">
      <c r="A1506" t="s">
        <v>287</v>
      </c>
      <c r="B1506" t="s">
        <v>66</v>
      </c>
      <c r="C1506" s="2">
        <v>0.99503713095453716</v>
      </c>
      <c r="D1506" s="2">
        <v>0.9584411233738438</v>
      </c>
      <c r="E1506" s="2">
        <v>0.94666153098990158</v>
      </c>
      <c r="F1506" s="2" t="s">
        <v>70</v>
      </c>
      <c r="G1506" s="2">
        <v>0.97961248545555724</v>
      </c>
      <c r="H1506" s="2">
        <v>0.73715966513311715</v>
      </c>
      <c r="I1506" s="2">
        <v>0.99571350635180422</v>
      </c>
      <c r="J1506" s="2" t="s">
        <v>70</v>
      </c>
      <c r="K1506" s="2" t="s">
        <v>70</v>
      </c>
      <c r="L1506" s="2" t="s">
        <v>70</v>
      </c>
      <c r="M1506" s="2" t="s">
        <v>70</v>
      </c>
      <c r="N1506" s="2" t="s">
        <v>70</v>
      </c>
    </row>
    <row r="1507" spans="1:14" x14ac:dyDescent="0.3">
      <c r="A1507" t="s">
        <v>287</v>
      </c>
      <c r="B1507" t="s">
        <v>27</v>
      </c>
      <c r="C1507" s="2">
        <v>0.99460425912327199</v>
      </c>
      <c r="D1507" s="2">
        <v>0.95005531847637115</v>
      </c>
      <c r="E1507" s="2">
        <v>0.9246001842083228</v>
      </c>
      <c r="F1507" s="2">
        <v>0.88361364728495917</v>
      </c>
      <c r="G1507" s="2">
        <v>0.94349787020796805</v>
      </c>
      <c r="H1507" s="2">
        <v>0.83081570996978849</v>
      </c>
      <c r="I1507" s="2">
        <v>0.98966348022071959</v>
      </c>
      <c r="J1507" s="2" t="s">
        <v>70</v>
      </c>
      <c r="K1507" s="2">
        <v>0</v>
      </c>
      <c r="L1507" s="2" t="s">
        <v>70</v>
      </c>
      <c r="M1507" s="2" t="s">
        <v>70</v>
      </c>
      <c r="N1507" s="2" t="s">
        <v>70</v>
      </c>
    </row>
    <row r="1508" spans="1:14" x14ac:dyDescent="0.3">
      <c r="A1508" t="s">
        <v>287</v>
      </c>
      <c r="B1508" t="s">
        <v>309</v>
      </c>
      <c r="C1508" s="2">
        <v>0.99615122283932578</v>
      </c>
      <c r="D1508" s="2">
        <v>0.96317686732043883</v>
      </c>
      <c r="E1508" s="2">
        <v>0.92083402712253237</v>
      </c>
      <c r="F1508" s="2">
        <v>0.57942766013998404</v>
      </c>
      <c r="G1508" s="2">
        <v>0.97007125890736356</v>
      </c>
      <c r="H1508" s="2">
        <v>0.91713181623014162</v>
      </c>
      <c r="I1508" s="2">
        <v>0.99609375</v>
      </c>
      <c r="J1508" s="2" t="s">
        <v>70</v>
      </c>
      <c r="K1508" s="2" t="s">
        <v>70</v>
      </c>
      <c r="L1508" s="2" t="s">
        <v>70</v>
      </c>
      <c r="M1508" s="2" t="s">
        <v>70</v>
      </c>
      <c r="N1508" s="2" t="s">
        <v>70</v>
      </c>
    </row>
    <row r="1509" spans="1:14" x14ac:dyDescent="0.3">
      <c r="A1509" t="s">
        <v>287</v>
      </c>
      <c r="B1509" t="s">
        <v>29</v>
      </c>
      <c r="C1509" s="2">
        <v>0.98845627078849541</v>
      </c>
      <c r="D1509" s="2">
        <v>0.93259399736147763</v>
      </c>
      <c r="E1509" s="2">
        <v>0.90496531889697163</v>
      </c>
      <c r="F1509" s="2">
        <v>0.8594888705688376</v>
      </c>
      <c r="G1509" s="2">
        <v>0</v>
      </c>
      <c r="H1509" s="2">
        <v>0.89442970822281165</v>
      </c>
      <c r="I1509" s="2">
        <v>0.99521013597033359</v>
      </c>
      <c r="J1509" s="2">
        <v>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287</v>
      </c>
      <c r="B1510" t="s">
        <v>325</v>
      </c>
      <c r="C1510" s="2">
        <v>0.98829061405126317</v>
      </c>
      <c r="D1510" s="2">
        <v>0.98238019137013721</v>
      </c>
      <c r="E1510" s="2">
        <v>0.92889926302814119</v>
      </c>
      <c r="F1510" s="2">
        <v>0.71418854577608493</v>
      </c>
      <c r="G1510" s="2" t="s">
        <v>70</v>
      </c>
      <c r="H1510" s="2">
        <v>0.8783663050414805</v>
      </c>
      <c r="I1510" s="2">
        <v>0.99377641183250098</v>
      </c>
      <c r="J1510" s="2" t="s">
        <v>70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287</v>
      </c>
      <c r="B1511" t="s">
        <v>33</v>
      </c>
      <c r="C1511" s="2">
        <v>0.98734177215189878</v>
      </c>
      <c r="D1511" s="2">
        <v>0.98311194702401938</v>
      </c>
      <c r="E1511" s="2">
        <v>0.92279436773008638</v>
      </c>
      <c r="F1511" s="2">
        <v>0</v>
      </c>
      <c r="G1511" s="2" t="s">
        <v>70</v>
      </c>
      <c r="H1511" s="2">
        <v>0.91642806012884759</v>
      </c>
      <c r="I1511" s="2">
        <v>0.99387911247130845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433</v>
      </c>
      <c r="B1512" t="s">
        <v>6</v>
      </c>
      <c r="C1512" s="2">
        <v>0.99097057712775083</v>
      </c>
      <c r="D1512" s="2">
        <v>0.96218387148083362</v>
      </c>
      <c r="E1512" s="2">
        <v>0.83345045678144769</v>
      </c>
      <c r="F1512" s="2" t="s">
        <v>70</v>
      </c>
      <c r="G1512" s="2" t="s">
        <v>70</v>
      </c>
      <c r="H1512" s="2">
        <v>0.82289803220035773</v>
      </c>
      <c r="I1512" s="2">
        <v>0.98905779540280536</v>
      </c>
      <c r="J1512" s="2" t="s">
        <v>70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433</v>
      </c>
      <c r="B1513" t="s">
        <v>7</v>
      </c>
      <c r="C1513" s="2">
        <v>0.9796726920739256</v>
      </c>
      <c r="D1513" s="2">
        <v>0.95921639360689404</v>
      </c>
      <c r="E1513" s="2">
        <v>0.86193942239962429</v>
      </c>
      <c r="F1513" s="2" t="s">
        <v>70</v>
      </c>
      <c r="G1513" s="2" t="s">
        <v>70</v>
      </c>
      <c r="H1513" s="2">
        <v>0.87220376522702103</v>
      </c>
      <c r="I1513" s="2">
        <v>0.98800147221199841</v>
      </c>
      <c r="J1513" s="2" t="s">
        <v>70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433</v>
      </c>
      <c r="B1514" t="s">
        <v>8</v>
      </c>
      <c r="C1514" s="2">
        <v>0.99405345629812003</v>
      </c>
      <c r="D1514" s="2">
        <v>0.95414750619030764</v>
      </c>
      <c r="E1514" s="2">
        <v>0.91471385302088315</v>
      </c>
      <c r="F1514" s="2" t="s">
        <v>70</v>
      </c>
      <c r="G1514" s="2" t="s">
        <v>70</v>
      </c>
      <c r="H1514" s="2">
        <v>0.92506568575932724</v>
      </c>
      <c r="I1514" s="2">
        <v>0.99531297248261263</v>
      </c>
      <c r="J1514" s="2" t="s">
        <v>70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433</v>
      </c>
      <c r="B1515" t="s">
        <v>12</v>
      </c>
      <c r="C1515" s="2">
        <v>0.95453277545327764</v>
      </c>
      <c r="D1515" s="2">
        <v>0.98117427150438918</v>
      </c>
      <c r="E1515" s="2">
        <v>0.94107600341588382</v>
      </c>
      <c r="F1515" s="2">
        <v>0.8196807393404747</v>
      </c>
      <c r="G1515" s="2">
        <v>0</v>
      </c>
      <c r="H1515" s="2">
        <v>0</v>
      </c>
      <c r="I1515" s="2">
        <v>0.99040159717423015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 t="s">
        <v>70</v>
      </c>
    </row>
    <row r="1516" spans="1:14" x14ac:dyDescent="0.3">
      <c r="A1516" t="s">
        <v>433</v>
      </c>
      <c r="B1516" t="s">
        <v>13</v>
      </c>
      <c r="C1516" s="2">
        <v>0.99091237361579199</v>
      </c>
      <c r="D1516" s="2">
        <v>0.95362131110610482</v>
      </c>
      <c r="E1516" s="2">
        <v>0.94375857338820301</v>
      </c>
      <c r="F1516" s="2" t="s">
        <v>70</v>
      </c>
      <c r="G1516" s="2" t="s">
        <v>70</v>
      </c>
      <c r="H1516" s="2">
        <v>0.91912592926334757</v>
      </c>
      <c r="I1516" s="2">
        <v>0.98873722682180964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 t="s">
        <v>70</v>
      </c>
    </row>
    <row r="1517" spans="1:14" x14ac:dyDescent="0.3">
      <c r="A1517" t="s">
        <v>433</v>
      </c>
      <c r="B1517" t="s">
        <v>15</v>
      </c>
      <c r="C1517" s="2">
        <v>0.98952164009111621</v>
      </c>
      <c r="D1517" s="2">
        <v>0.97568534361966919</v>
      </c>
      <c r="E1517" s="2">
        <v>0.92492536226607436</v>
      </c>
      <c r="F1517" s="2" t="s">
        <v>70</v>
      </c>
      <c r="G1517" s="2" t="s">
        <v>70</v>
      </c>
      <c r="H1517" s="2">
        <v>0.9218489727928928</v>
      </c>
      <c r="I1517" s="2">
        <v>0.99377939614625999</v>
      </c>
      <c r="J1517" s="2" t="s">
        <v>70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433</v>
      </c>
      <c r="B1518" t="s">
        <v>17</v>
      </c>
      <c r="C1518" s="2">
        <v>0.99349411634977403</v>
      </c>
      <c r="D1518" s="2">
        <v>0.98058179824014757</v>
      </c>
      <c r="E1518" s="2">
        <v>0.92320148045338879</v>
      </c>
      <c r="F1518" s="2" t="s">
        <v>70</v>
      </c>
      <c r="G1518" s="2" t="s">
        <v>70</v>
      </c>
      <c r="H1518" s="2">
        <v>0.93025455118606681</v>
      </c>
      <c r="I1518" s="2">
        <v>0.99160172505107058</v>
      </c>
      <c r="J1518" s="2" t="s">
        <v>70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433</v>
      </c>
      <c r="B1519" t="s">
        <v>21</v>
      </c>
      <c r="C1519" s="2">
        <v>0.98950171436650924</v>
      </c>
      <c r="D1519" s="2">
        <v>0.97756960021110961</v>
      </c>
      <c r="E1519" s="2">
        <v>0.89430894308943087</v>
      </c>
      <c r="F1519" s="2" t="s">
        <v>70</v>
      </c>
      <c r="G1519" s="2" t="s">
        <v>70</v>
      </c>
      <c r="H1519" s="2">
        <v>0.88013804153571207</v>
      </c>
      <c r="I1519" s="2">
        <v>0.99063302613687865</v>
      </c>
      <c r="J1519" s="2" t="s">
        <v>70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433</v>
      </c>
      <c r="B1520" t="s">
        <v>23</v>
      </c>
      <c r="C1520" s="2">
        <v>0.99419834083392078</v>
      </c>
      <c r="D1520" s="2">
        <v>0.98103412342029961</v>
      </c>
      <c r="E1520" s="2">
        <v>0.94256922023285405</v>
      </c>
      <c r="F1520" s="2" t="s">
        <v>70</v>
      </c>
      <c r="G1520" s="2" t="s">
        <v>70</v>
      </c>
      <c r="H1520" s="2">
        <v>0.94346080431777801</v>
      </c>
      <c r="I1520" s="2">
        <v>0.99400058530875035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433</v>
      </c>
      <c r="B1521" t="s">
        <v>25</v>
      </c>
      <c r="C1521" s="2">
        <v>0.99361032520583659</v>
      </c>
      <c r="D1521" s="2">
        <v>0.9659534996882746</v>
      </c>
      <c r="E1521" s="2">
        <v>0.92850937073352358</v>
      </c>
      <c r="F1521" s="2" t="s">
        <v>70</v>
      </c>
      <c r="G1521" s="2" t="s">
        <v>70</v>
      </c>
      <c r="H1521" s="2">
        <v>0.91935483870967738</v>
      </c>
      <c r="I1521" s="2">
        <v>0.98950346162435798</v>
      </c>
      <c r="J1521" s="2" t="s">
        <v>70</v>
      </c>
      <c r="K1521" s="2" t="s">
        <v>70</v>
      </c>
      <c r="L1521" s="2" t="s">
        <v>70</v>
      </c>
      <c r="M1521" s="2" t="s">
        <v>70</v>
      </c>
      <c r="N1521" s="2" t="s">
        <v>70</v>
      </c>
    </row>
    <row r="1522" spans="1:14" x14ac:dyDescent="0.3">
      <c r="A1522" t="s">
        <v>433</v>
      </c>
      <c r="B1522" t="s">
        <v>27</v>
      </c>
      <c r="C1522" s="2">
        <v>0.99680098878528456</v>
      </c>
      <c r="D1522" s="2">
        <v>0.93618951261207839</v>
      </c>
      <c r="E1522" s="2">
        <v>0.95089697590978983</v>
      </c>
      <c r="F1522" s="2" t="s">
        <v>70</v>
      </c>
      <c r="G1522" s="2" t="s">
        <v>70</v>
      </c>
      <c r="H1522" s="2">
        <v>0.93675641828428302</v>
      </c>
      <c r="I1522" s="2">
        <v>0.99317871759890863</v>
      </c>
      <c r="J1522" s="2" t="s">
        <v>70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433</v>
      </c>
      <c r="B1523" t="s">
        <v>29</v>
      </c>
      <c r="C1523" s="2">
        <v>0.99489270292190002</v>
      </c>
      <c r="D1523" s="2">
        <v>0.97431670568065676</v>
      </c>
      <c r="E1523" s="2">
        <v>0.94672916242103122</v>
      </c>
      <c r="F1523" s="2">
        <v>0.85770042869025531</v>
      </c>
      <c r="G1523" s="2">
        <v>0</v>
      </c>
      <c r="H1523" s="2">
        <v>0.88778516710160793</v>
      </c>
      <c r="I1523" s="2">
        <v>0.99312872194228119</v>
      </c>
      <c r="J1523" s="2" t="s">
        <v>70</v>
      </c>
      <c r="K1523" s="2" t="s">
        <v>70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433</v>
      </c>
      <c r="B1524" t="s">
        <v>33</v>
      </c>
      <c r="C1524" s="2">
        <v>0.99277625142397641</v>
      </c>
      <c r="D1524" s="2">
        <v>0.96515857211039979</v>
      </c>
      <c r="E1524" s="2">
        <v>0.86098122170266456</v>
      </c>
      <c r="F1524" s="2">
        <v>0.4826660702303735</v>
      </c>
      <c r="G1524" s="2">
        <v>0</v>
      </c>
      <c r="H1524" s="2">
        <v>0.85134463918257286</v>
      </c>
      <c r="I1524" s="2">
        <v>0.99264255058246476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344</v>
      </c>
      <c r="B1525" t="s">
        <v>6</v>
      </c>
      <c r="C1525" s="2">
        <v>0.97421070534030119</v>
      </c>
      <c r="D1525" s="2">
        <v>0.9570129605754224</v>
      </c>
      <c r="E1525" s="2">
        <v>0.83065192527640108</v>
      </c>
      <c r="F1525" s="2">
        <v>0.58001912384460108</v>
      </c>
      <c r="G1525" s="2">
        <v>0</v>
      </c>
      <c r="H1525" s="2">
        <v>0.92494273009028438</v>
      </c>
      <c r="I1525" s="2">
        <v>0.98422808613891422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 t="s">
        <v>70</v>
      </c>
    </row>
    <row r="1526" spans="1:14" x14ac:dyDescent="0.3">
      <c r="A1526" t="s">
        <v>344</v>
      </c>
      <c r="B1526" t="s">
        <v>7</v>
      </c>
      <c r="C1526" s="2">
        <v>0.97755453161152517</v>
      </c>
      <c r="D1526" s="2">
        <v>0.8997792494481236</v>
      </c>
      <c r="E1526" s="2">
        <v>0.92792046396023198</v>
      </c>
      <c r="F1526" s="2">
        <v>0.86734660413865472</v>
      </c>
      <c r="G1526" s="2" t="s">
        <v>70</v>
      </c>
      <c r="H1526" s="2">
        <v>0.80169050715214563</v>
      </c>
      <c r="I1526" s="2">
        <v>0.98121992860468721</v>
      </c>
      <c r="J1526" s="2" t="s">
        <v>70</v>
      </c>
      <c r="K1526" s="2" t="s">
        <v>70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344</v>
      </c>
      <c r="B1527" t="s">
        <v>8</v>
      </c>
      <c r="C1527" s="2">
        <v>0.98388549477499376</v>
      </c>
      <c r="D1527" s="2">
        <v>0.95928419258628039</v>
      </c>
      <c r="E1527" s="2">
        <v>0.92665434786585921</v>
      </c>
      <c r="F1527" s="2">
        <v>0.7734301949219593</v>
      </c>
      <c r="G1527" s="2" t="s">
        <v>70</v>
      </c>
      <c r="H1527" s="2">
        <v>0.8695446294688659</v>
      </c>
      <c r="I1527" s="2">
        <v>0.95051036189297877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344</v>
      </c>
      <c r="B1528" t="s">
        <v>12</v>
      </c>
      <c r="C1528" s="2">
        <v>0.99538535800482719</v>
      </c>
      <c r="D1528" s="2">
        <v>0.93387558863239717</v>
      </c>
      <c r="E1528" s="2">
        <v>0.93973702241508683</v>
      </c>
      <c r="F1528" s="2" t="s">
        <v>70</v>
      </c>
      <c r="G1528" s="2" t="s">
        <v>70</v>
      </c>
      <c r="H1528" s="2">
        <v>0.8793785583325292</v>
      </c>
      <c r="I1528" s="2">
        <v>0.98618148318747123</v>
      </c>
      <c r="J1528" s="2" t="s">
        <v>70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344</v>
      </c>
      <c r="B1529" t="s">
        <v>13</v>
      </c>
      <c r="C1529" s="2">
        <v>0.99535580695713843</v>
      </c>
      <c r="D1529" s="2">
        <v>0.97870264501867521</v>
      </c>
      <c r="E1529" s="2">
        <v>0.93226161923899642</v>
      </c>
      <c r="F1529" s="2" t="s">
        <v>70</v>
      </c>
      <c r="G1529" s="2" t="s">
        <v>70</v>
      </c>
      <c r="H1529" s="2">
        <v>0.85574789169995558</v>
      </c>
      <c r="I1529" s="2">
        <v>0.98809259670142757</v>
      </c>
      <c r="J1529" s="2" t="s">
        <v>70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344</v>
      </c>
      <c r="B1530" t="s">
        <v>15</v>
      </c>
      <c r="C1530" s="2">
        <v>0.99232280187768418</v>
      </c>
      <c r="D1530" s="2">
        <v>0.97844853426053602</v>
      </c>
      <c r="E1530" s="2">
        <v>0.84678747940691923</v>
      </c>
      <c r="F1530" s="2">
        <v>0.74340507138291068</v>
      </c>
      <c r="G1530" s="2" t="s">
        <v>70</v>
      </c>
      <c r="H1530" s="2">
        <v>0.59834148415904742</v>
      </c>
      <c r="I1530" s="2">
        <v>0.98884534217666564</v>
      </c>
      <c r="J1530" s="2">
        <v>0</v>
      </c>
      <c r="K1530" s="2" t="s">
        <v>70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344</v>
      </c>
      <c r="B1531" t="s">
        <v>17</v>
      </c>
      <c r="C1531" s="2">
        <v>0.97508896797153022</v>
      </c>
      <c r="D1531" s="2">
        <v>0.96066664380508215</v>
      </c>
      <c r="E1531" s="2">
        <v>0.87708731076393553</v>
      </c>
      <c r="F1531" s="2">
        <v>0.6154315061186546</v>
      </c>
      <c r="G1531" s="2">
        <v>0.60125387113830353</v>
      </c>
      <c r="H1531" s="2">
        <v>0.61622464898595941</v>
      </c>
      <c r="I1531" s="2">
        <v>0.98913598250091139</v>
      </c>
      <c r="J1531" s="2">
        <v>0</v>
      </c>
      <c r="K1531" s="2" t="s">
        <v>70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344</v>
      </c>
      <c r="B1532" t="s">
        <v>21</v>
      </c>
      <c r="C1532" s="2">
        <v>0.97859462289074839</v>
      </c>
      <c r="D1532" s="2">
        <v>0.96655500420973439</v>
      </c>
      <c r="E1532" s="2">
        <v>0.74663581562442916</v>
      </c>
      <c r="F1532" s="2" t="s">
        <v>70</v>
      </c>
      <c r="G1532" s="2">
        <v>0.88353707148551686</v>
      </c>
      <c r="H1532" s="2">
        <v>0.89713117856331848</v>
      </c>
      <c r="I1532" s="2">
        <v>0.99055941327923835</v>
      </c>
      <c r="J1532" s="2">
        <v>0.97578211447540475</v>
      </c>
      <c r="K1532" s="2" t="s">
        <v>70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344</v>
      </c>
      <c r="B1533" t="s">
        <v>23</v>
      </c>
      <c r="C1533" s="2">
        <v>0.99206904595288081</v>
      </c>
      <c r="D1533" s="2">
        <v>0.96173581127589003</v>
      </c>
      <c r="E1533" s="2">
        <v>0.83963774918548784</v>
      </c>
      <c r="F1533" s="2">
        <v>0.83631656930701503</v>
      </c>
      <c r="G1533" s="2">
        <v>0.87490822552469683</v>
      </c>
      <c r="H1533" s="2">
        <v>0.9066929133858268</v>
      </c>
      <c r="I1533" s="2">
        <v>0.98684210526315796</v>
      </c>
      <c r="J1533" s="2" t="s">
        <v>70</v>
      </c>
      <c r="K1533" s="2" t="s">
        <v>70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344</v>
      </c>
      <c r="B1534" t="s">
        <v>25</v>
      </c>
      <c r="C1534" s="2">
        <v>0.99479289940828397</v>
      </c>
      <c r="D1534" s="2">
        <v>0.94041406052879695</v>
      </c>
      <c r="E1534" s="2">
        <v>0.88384357421029858</v>
      </c>
      <c r="F1534" s="2">
        <v>0.78755855648890793</v>
      </c>
      <c r="G1534" s="2" t="s">
        <v>70</v>
      </c>
      <c r="H1534" s="2">
        <v>0</v>
      </c>
      <c r="I1534" s="2">
        <v>0.98622246438857319</v>
      </c>
      <c r="J1534" s="2" t="s">
        <v>70</v>
      </c>
      <c r="K1534" s="2" t="s">
        <v>70</v>
      </c>
      <c r="L1534" s="2" t="s">
        <v>70</v>
      </c>
      <c r="M1534" s="2" t="s">
        <v>70</v>
      </c>
      <c r="N1534" s="2" t="s">
        <v>70</v>
      </c>
    </row>
    <row r="1535" spans="1:14" x14ac:dyDescent="0.3">
      <c r="A1535" t="s">
        <v>344</v>
      </c>
      <c r="B1535" t="s">
        <v>27</v>
      </c>
      <c r="C1535" s="2">
        <v>0.97366071673083976</v>
      </c>
      <c r="D1535" s="2">
        <v>0.95465686274509798</v>
      </c>
      <c r="E1535" s="2">
        <v>0.9189354241361648</v>
      </c>
      <c r="F1535" s="2">
        <v>0.51540830210297661</v>
      </c>
      <c r="G1535" s="2">
        <v>0.93617021276595758</v>
      </c>
      <c r="H1535" s="2">
        <v>0.8809003863598186</v>
      </c>
      <c r="I1535" s="2">
        <v>0.97839859552705899</v>
      </c>
      <c r="J1535" s="2">
        <v>0</v>
      </c>
      <c r="K1535" s="2" t="s">
        <v>70</v>
      </c>
      <c r="L1535" s="2" t="s">
        <v>70</v>
      </c>
      <c r="M1535" s="2" t="s">
        <v>70</v>
      </c>
      <c r="N1535" s="2" t="s">
        <v>70</v>
      </c>
    </row>
    <row r="1536" spans="1:14" x14ac:dyDescent="0.3">
      <c r="A1536" t="s">
        <v>367</v>
      </c>
      <c r="B1536" t="s">
        <v>17</v>
      </c>
      <c r="C1536" s="2">
        <v>0.91388232991179041</v>
      </c>
      <c r="D1536" s="2">
        <v>0.96113310656331918</v>
      </c>
      <c r="E1536" s="2">
        <v>0.68821520068317676</v>
      </c>
      <c r="F1536" s="2">
        <v>0</v>
      </c>
      <c r="G1536" s="2" t="s">
        <v>70</v>
      </c>
      <c r="H1536" s="2">
        <v>0.85475719622061086</v>
      </c>
      <c r="I1536" s="2">
        <v>0.98896583212845279</v>
      </c>
      <c r="J1536" s="2" t="s">
        <v>70</v>
      </c>
      <c r="K1536" s="2" t="s">
        <v>70</v>
      </c>
      <c r="L1536" s="2" t="s">
        <v>70</v>
      </c>
      <c r="M1536" s="2" t="s">
        <v>70</v>
      </c>
      <c r="N1536" s="2" t="s">
        <v>70</v>
      </c>
    </row>
    <row r="1537" spans="1:14" x14ac:dyDescent="0.3">
      <c r="A1537" t="s">
        <v>367</v>
      </c>
      <c r="B1537" t="s">
        <v>21</v>
      </c>
      <c r="C1537" s="2">
        <v>0.96436030084219437</v>
      </c>
      <c r="D1537" s="2">
        <v>0.98120630905961281</v>
      </c>
      <c r="E1537" s="2">
        <v>0.92713453830446957</v>
      </c>
      <c r="F1537" s="2">
        <v>0.82525086209574694</v>
      </c>
      <c r="G1537" s="2">
        <v>0</v>
      </c>
      <c r="H1537" s="2">
        <v>0.87631196512191178</v>
      </c>
      <c r="I1537" s="2">
        <v>0.99267822736030842</v>
      </c>
      <c r="J1537" s="2">
        <v>0.60344980097302081</v>
      </c>
      <c r="K1537" s="2" t="s">
        <v>70</v>
      </c>
      <c r="L1537" s="2" t="s">
        <v>70</v>
      </c>
      <c r="M1537" s="2" t="s">
        <v>70</v>
      </c>
      <c r="N1537" s="2" t="s">
        <v>70</v>
      </c>
    </row>
    <row r="1538" spans="1:14" x14ac:dyDescent="0.3">
      <c r="A1538" t="s">
        <v>367</v>
      </c>
      <c r="B1538" t="s">
        <v>149</v>
      </c>
      <c r="C1538" s="2">
        <v>0.99538726333907057</v>
      </c>
      <c r="D1538" s="2">
        <v>0.97811013295757365</v>
      </c>
      <c r="E1538" s="2">
        <v>0.94413045492448799</v>
      </c>
      <c r="F1538" s="2">
        <v>0.87049243378735031</v>
      </c>
      <c r="G1538" s="2" t="s">
        <v>70</v>
      </c>
      <c r="H1538" s="2">
        <v>0.89567769477054426</v>
      </c>
      <c r="I1538" s="2">
        <v>0.99230470268169457</v>
      </c>
      <c r="J1538" s="2" t="s">
        <v>70</v>
      </c>
      <c r="K1538" s="2" t="s">
        <v>70</v>
      </c>
      <c r="L1538" s="2" t="s">
        <v>70</v>
      </c>
      <c r="M1538" s="2" t="s">
        <v>70</v>
      </c>
      <c r="N1538" s="2" t="s">
        <v>70</v>
      </c>
    </row>
    <row r="1539" spans="1:14" x14ac:dyDescent="0.3">
      <c r="A1539" t="s">
        <v>367</v>
      </c>
      <c r="B1539" t="s">
        <v>23</v>
      </c>
      <c r="C1539" s="2">
        <v>0.99636865995658197</v>
      </c>
      <c r="D1539" s="2">
        <v>0.96184110067155915</v>
      </c>
      <c r="E1539" s="2">
        <v>0.94720644806741161</v>
      </c>
      <c r="F1539" s="2">
        <v>0.92771207962445157</v>
      </c>
      <c r="G1539" s="2" t="s">
        <v>70</v>
      </c>
      <c r="H1539" s="2">
        <v>0.90823970037453183</v>
      </c>
      <c r="I1539" s="2">
        <v>0.99285994507650044</v>
      </c>
      <c r="J1539" s="2" t="s">
        <v>70</v>
      </c>
      <c r="K1539" s="2" t="s">
        <v>70</v>
      </c>
      <c r="L1539" s="2" t="s">
        <v>70</v>
      </c>
      <c r="M1539" s="2" t="s">
        <v>70</v>
      </c>
      <c r="N1539" s="2" t="s">
        <v>70</v>
      </c>
    </row>
    <row r="1540" spans="1:14" x14ac:dyDescent="0.3">
      <c r="A1540" t="s">
        <v>367</v>
      </c>
      <c r="B1540" t="s">
        <v>379</v>
      </c>
      <c r="C1540" s="2">
        <v>0.99697350319995204</v>
      </c>
      <c r="D1540" s="2">
        <v>0.95327837905864599</v>
      </c>
      <c r="E1540" s="2">
        <v>0.96787318361955077</v>
      </c>
      <c r="F1540" s="2">
        <v>0.90688448916297015</v>
      </c>
      <c r="G1540" s="2">
        <v>0</v>
      </c>
      <c r="H1540" s="2">
        <v>0.9473952362756336</v>
      </c>
      <c r="I1540" s="2">
        <v>0.99547511312217196</v>
      </c>
      <c r="J1540" s="2" t="s">
        <v>70</v>
      </c>
      <c r="K1540" s="2" t="s">
        <v>70</v>
      </c>
      <c r="L1540" s="2" t="s">
        <v>70</v>
      </c>
      <c r="M1540" s="2" t="s">
        <v>70</v>
      </c>
      <c r="N1540" s="2" t="s">
        <v>70</v>
      </c>
    </row>
    <row r="1541" spans="1:14" x14ac:dyDescent="0.3">
      <c r="A1541" t="s">
        <v>367</v>
      </c>
      <c r="B1541" t="s">
        <v>25</v>
      </c>
      <c r="C1541" s="2">
        <v>0.99673298429319357</v>
      </c>
      <c r="D1541" s="2">
        <v>0.97300771208226222</v>
      </c>
      <c r="E1541" s="2">
        <v>0.97171256212296442</v>
      </c>
      <c r="F1541" s="2">
        <v>0.94575383464272356</v>
      </c>
      <c r="G1541" s="2" t="s">
        <v>70</v>
      </c>
      <c r="H1541" s="2">
        <v>0.93875992669517405</v>
      </c>
      <c r="I1541" s="2">
        <v>0.99610349127182041</v>
      </c>
      <c r="J1541" s="2" t="s">
        <v>70</v>
      </c>
      <c r="K1541" s="2" t="s">
        <v>70</v>
      </c>
      <c r="L1541" s="2" t="s">
        <v>70</v>
      </c>
      <c r="M1541" s="2" t="s">
        <v>70</v>
      </c>
      <c r="N1541" s="2" t="s">
        <v>70</v>
      </c>
    </row>
    <row r="1542" spans="1:14" x14ac:dyDescent="0.3">
      <c r="A1542" t="s">
        <v>367</v>
      </c>
      <c r="B1542" t="s">
        <v>27</v>
      </c>
      <c r="C1542" s="2">
        <v>0.98358462518581435</v>
      </c>
      <c r="D1542" s="2">
        <v>0.97111103672212362</v>
      </c>
      <c r="E1542" s="2">
        <v>0.82493516411831158</v>
      </c>
      <c r="F1542" s="2">
        <v>0.40674633969682861</v>
      </c>
      <c r="G1542" s="2">
        <v>0.8705638268340079</v>
      </c>
      <c r="H1542" s="2">
        <v>0.66305452082627836</v>
      </c>
      <c r="I1542" s="2">
        <v>0.99025849505254282</v>
      </c>
      <c r="J1542" s="2">
        <v>0.96261487050960737</v>
      </c>
      <c r="K1542" s="2" t="s">
        <v>70</v>
      </c>
      <c r="L1542" s="2" t="s">
        <v>70</v>
      </c>
      <c r="M1542" s="2" t="s">
        <v>70</v>
      </c>
      <c r="N1542" s="2" t="s">
        <v>70</v>
      </c>
    </row>
    <row r="1543" spans="1:14" x14ac:dyDescent="0.3">
      <c r="A1543" t="s">
        <v>367</v>
      </c>
      <c r="B1543" t="s">
        <v>29</v>
      </c>
      <c r="C1543" s="2">
        <v>0.97832995479482399</v>
      </c>
      <c r="D1543" s="2">
        <v>0.91278214603497443</v>
      </c>
      <c r="E1543" s="2">
        <v>0.92551462185955924</v>
      </c>
      <c r="F1543" s="2" t="s">
        <v>70</v>
      </c>
      <c r="G1543" s="2" t="s">
        <v>70</v>
      </c>
      <c r="H1543" s="2">
        <v>0.5031029317355018</v>
      </c>
      <c r="I1543" s="2">
        <v>0.9967052333154548</v>
      </c>
      <c r="J1543" s="2">
        <v>0</v>
      </c>
      <c r="K1543" s="2" t="s">
        <v>70</v>
      </c>
      <c r="L1543" s="2" t="s">
        <v>70</v>
      </c>
      <c r="M1543" s="2" t="s">
        <v>70</v>
      </c>
      <c r="N1543" s="2" t="s">
        <v>70</v>
      </c>
    </row>
    <row r="1544" spans="1:14" x14ac:dyDescent="0.3">
      <c r="A1544" t="s">
        <v>347</v>
      </c>
      <c r="B1544" t="s">
        <v>6</v>
      </c>
      <c r="C1544" s="2">
        <v>0.993520575478684</v>
      </c>
      <c r="D1544" s="2">
        <v>0.93617444986557796</v>
      </c>
      <c r="E1544" s="2">
        <v>0.9590148162401384</v>
      </c>
      <c r="F1544" s="2">
        <v>0.83400978249557711</v>
      </c>
      <c r="G1544" s="2">
        <v>0</v>
      </c>
      <c r="H1544" s="2">
        <v>0.90145182578090643</v>
      </c>
      <c r="I1544" s="2">
        <v>0.99424242424242437</v>
      </c>
      <c r="J1544" s="2" t="s">
        <v>70</v>
      </c>
      <c r="K1544" s="2" t="s">
        <v>70</v>
      </c>
      <c r="L1544" s="2" t="s">
        <v>70</v>
      </c>
      <c r="M1544" s="2" t="s">
        <v>70</v>
      </c>
      <c r="N1544" s="2" t="s">
        <v>70</v>
      </c>
    </row>
    <row r="1545" spans="1:14" x14ac:dyDescent="0.3">
      <c r="A1545" t="s">
        <v>347</v>
      </c>
      <c r="B1545" t="s">
        <v>7</v>
      </c>
      <c r="C1545" s="2">
        <v>0.98081910762693236</v>
      </c>
      <c r="D1545" s="2">
        <v>0.94116172692524602</v>
      </c>
      <c r="E1545" s="2">
        <v>0.81944784774973456</v>
      </c>
      <c r="F1545" s="2">
        <v>0.74339327599687255</v>
      </c>
      <c r="G1545" s="2">
        <v>0.17613056783407005</v>
      </c>
      <c r="H1545" s="2">
        <v>0.89764327332811544</v>
      </c>
      <c r="I1545" s="2">
        <v>0.99299646057685065</v>
      </c>
      <c r="J1545" s="2">
        <v>0.95614757165307196</v>
      </c>
      <c r="K1545" s="2" t="s">
        <v>70</v>
      </c>
      <c r="L1545" s="2" t="s">
        <v>70</v>
      </c>
      <c r="M1545" s="2" t="s">
        <v>70</v>
      </c>
      <c r="N1545" s="2" t="s">
        <v>70</v>
      </c>
    </row>
    <row r="1546" spans="1:14" x14ac:dyDescent="0.3">
      <c r="A1546" t="s">
        <v>347</v>
      </c>
      <c r="B1546" t="s">
        <v>8</v>
      </c>
      <c r="C1546" s="2">
        <v>0.98366667227371363</v>
      </c>
      <c r="D1546" s="2">
        <v>0.92344531305021482</v>
      </c>
      <c r="E1546" s="2">
        <v>0.88981459751232106</v>
      </c>
      <c r="F1546" s="2">
        <v>0</v>
      </c>
      <c r="G1546" s="2" t="s">
        <v>70</v>
      </c>
      <c r="H1546" s="2">
        <v>0.80817140009965127</v>
      </c>
      <c r="I1546" s="2">
        <v>0.99217365623154163</v>
      </c>
      <c r="J1546" s="2" t="s">
        <v>70</v>
      </c>
      <c r="K1546" s="2" t="s">
        <v>70</v>
      </c>
      <c r="L1546" s="2" t="s">
        <v>70</v>
      </c>
      <c r="M1546" s="2" t="s">
        <v>70</v>
      </c>
      <c r="N1546" s="2" t="s">
        <v>70</v>
      </c>
    </row>
    <row r="1547" spans="1:14" x14ac:dyDescent="0.3">
      <c r="A1547" t="s">
        <v>347</v>
      </c>
      <c r="B1547" t="s">
        <v>49</v>
      </c>
      <c r="C1547" s="2">
        <v>0.97047581389218396</v>
      </c>
      <c r="D1547" s="2">
        <v>0.93340126415004221</v>
      </c>
      <c r="E1547" s="2">
        <v>0.87191509583399329</v>
      </c>
      <c r="F1547" s="2">
        <v>0.69206556840943467</v>
      </c>
      <c r="G1547" s="2">
        <v>0.94925178919973963</v>
      </c>
      <c r="H1547" s="2">
        <v>0.83282006159260891</v>
      </c>
      <c r="I1547" s="2">
        <v>0.99256620721697397</v>
      </c>
      <c r="J1547" s="2" t="s">
        <v>70</v>
      </c>
      <c r="K1547" s="2" t="s">
        <v>70</v>
      </c>
      <c r="L1547" s="2" t="s">
        <v>70</v>
      </c>
      <c r="M1547" s="2" t="s">
        <v>70</v>
      </c>
      <c r="N1547" s="2" t="s">
        <v>70</v>
      </c>
    </row>
    <row r="1548" spans="1:14" x14ac:dyDescent="0.3">
      <c r="A1548" t="s">
        <v>347</v>
      </c>
      <c r="B1548" t="s">
        <v>12</v>
      </c>
      <c r="C1548" s="2">
        <v>0.99091282171542483</v>
      </c>
      <c r="D1548" s="2">
        <v>0.95015031336515121</v>
      </c>
      <c r="E1548" s="2">
        <v>0.84277547481644044</v>
      </c>
      <c r="F1548" s="2">
        <v>0.72227097227097226</v>
      </c>
      <c r="G1548" s="2">
        <v>0.90001418238547726</v>
      </c>
      <c r="H1548" s="2">
        <v>0.84024650391087941</v>
      </c>
      <c r="I1548" s="2">
        <v>0.99622812311406161</v>
      </c>
      <c r="J1548" s="2" t="s">
        <v>70</v>
      </c>
      <c r="K1548" s="2" t="s">
        <v>70</v>
      </c>
      <c r="L1548" s="2" t="s">
        <v>70</v>
      </c>
      <c r="M1548" s="2" t="s">
        <v>70</v>
      </c>
      <c r="N1548" s="2" t="s">
        <v>70</v>
      </c>
    </row>
    <row r="1549" spans="1:14" x14ac:dyDescent="0.3">
      <c r="A1549" t="s">
        <v>347</v>
      </c>
      <c r="B1549" t="s">
        <v>193</v>
      </c>
      <c r="C1549" s="2">
        <v>0.98784322297513161</v>
      </c>
      <c r="D1549" s="2">
        <v>0.93076963822236358</v>
      </c>
      <c r="E1549" s="2">
        <v>0.91648732350007878</v>
      </c>
      <c r="F1549" s="2">
        <v>0.17231751096928599</v>
      </c>
      <c r="G1549" s="2">
        <v>0.47491145218417946</v>
      </c>
      <c r="H1549" s="2">
        <v>0.89280846628718036</v>
      </c>
      <c r="I1549" s="2">
        <v>0.99446676267717715</v>
      </c>
      <c r="J1549" s="2" t="s">
        <v>70</v>
      </c>
      <c r="K1549" s="2" t="s">
        <v>70</v>
      </c>
      <c r="L1549" s="2" t="s">
        <v>70</v>
      </c>
      <c r="M1549" s="2" t="s">
        <v>70</v>
      </c>
      <c r="N1549" s="2" t="s">
        <v>70</v>
      </c>
    </row>
    <row r="1550" spans="1:14" x14ac:dyDescent="0.3">
      <c r="A1550" t="s">
        <v>347</v>
      </c>
      <c r="B1550" t="s">
        <v>13</v>
      </c>
      <c r="C1550" s="2">
        <v>0.9424640809296444</v>
      </c>
      <c r="D1550" s="2">
        <v>0.98077444862203955</v>
      </c>
      <c r="E1550" s="2">
        <v>0.89996008382396964</v>
      </c>
      <c r="F1550" s="2">
        <v>8.201088845129155E-2</v>
      </c>
      <c r="G1550" s="2">
        <v>0.90136478772069117</v>
      </c>
      <c r="H1550" s="2">
        <v>0.90897435897435896</v>
      </c>
      <c r="I1550" s="2">
        <v>0.9939033683889652</v>
      </c>
      <c r="J1550" s="2" t="s">
        <v>70</v>
      </c>
      <c r="K1550" s="2" t="s">
        <v>70</v>
      </c>
      <c r="L1550" s="2" t="s">
        <v>70</v>
      </c>
      <c r="M1550" s="2" t="s">
        <v>70</v>
      </c>
      <c r="N1550" s="2">
        <v>0</v>
      </c>
    </row>
    <row r="1551" spans="1:14" x14ac:dyDescent="0.3">
      <c r="A1551" t="s">
        <v>347</v>
      </c>
      <c r="B1551" t="s">
        <v>389</v>
      </c>
      <c r="C1551" s="2">
        <v>0.99360115264005422</v>
      </c>
      <c r="D1551" s="2">
        <v>0.8710104561435551</v>
      </c>
      <c r="E1551" s="2">
        <v>0.85836059074239268</v>
      </c>
      <c r="F1551" s="2">
        <v>0</v>
      </c>
      <c r="G1551" s="2">
        <v>0.63500000000000001</v>
      </c>
      <c r="H1551" s="2">
        <v>0.90305206463195675</v>
      </c>
      <c r="I1551" s="2">
        <v>0.99526211218095684</v>
      </c>
      <c r="J1551" s="2" t="s">
        <v>70</v>
      </c>
      <c r="K1551" s="2" t="s">
        <v>70</v>
      </c>
      <c r="L1551" s="2" t="s">
        <v>70</v>
      </c>
      <c r="M1551" s="2" t="s">
        <v>70</v>
      </c>
      <c r="N1551" s="2" t="s">
        <v>70</v>
      </c>
    </row>
    <row r="1552" spans="1:14" x14ac:dyDescent="0.3">
      <c r="A1552" t="s">
        <v>347</v>
      </c>
      <c r="B1552" t="s">
        <v>15</v>
      </c>
      <c r="C1552" s="2">
        <v>0.99246588324488239</v>
      </c>
      <c r="D1552" s="2">
        <v>0.85189285966689443</v>
      </c>
      <c r="E1552" s="2">
        <v>0.70619474367098156</v>
      </c>
      <c r="F1552" s="2">
        <v>0</v>
      </c>
      <c r="G1552" s="2">
        <v>0.91567037405045038</v>
      </c>
      <c r="H1552" s="2">
        <v>0.81807172799254779</v>
      </c>
      <c r="I1552" s="2">
        <v>0.99156727189850336</v>
      </c>
      <c r="J1552" s="2">
        <v>0.96628246209766122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347</v>
      </c>
      <c r="B1553" t="s">
        <v>17</v>
      </c>
      <c r="C1553" s="2">
        <v>0.99630670413488565</v>
      </c>
      <c r="D1553" s="2">
        <v>0.95099481574891398</v>
      </c>
      <c r="E1553" s="2">
        <v>0.92308605869865357</v>
      </c>
      <c r="F1553" s="2" t="s">
        <v>70</v>
      </c>
      <c r="G1553" s="2" t="s">
        <v>70</v>
      </c>
      <c r="H1553" s="2">
        <v>0.61564199079882898</v>
      </c>
      <c r="I1553" s="2">
        <v>0.993276283618582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347</v>
      </c>
      <c r="B1554" t="s">
        <v>216</v>
      </c>
      <c r="C1554" s="2">
        <v>0.99555925617540941</v>
      </c>
      <c r="D1554" s="2">
        <v>0.78138960812460589</v>
      </c>
      <c r="E1554" s="2">
        <v>0.88764421174393471</v>
      </c>
      <c r="F1554" s="2">
        <v>0.759532931946725</v>
      </c>
      <c r="G1554" s="2">
        <v>0.86341035390465048</v>
      </c>
      <c r="H1554" s="2">
        <v>0.91537986411365035</v>
      </c>
      <c r="I1554" s="2">
        <v>0.99525267993874422</v>
      </c>
      <c r="J1554" s="2" t="s">
        <v>70</v>
      </c>
      <c r="K1554" s="2" t="s">
        <v>70</v>
      </c>
      <c r="L1554" s="2" t="s">
        <v>70</v>
      </c>
      <c r="M1554" s="2" t="s">
        <v>70</v>
      </c>
      <c r="N1554" s="2" t="s">
        <v>70</v>
      </c>
    </row>
    <row r="1555" spans="1:14" x14ac:dyDescent="0.3">
      <c r="A1555" t="s">
        <v>347</v>
      </c>
      <c r="B1555" t="s">
        <v>21</v>
      </c>
      <c r="C1555" s="2">
        <v>0.99524333950371402</v>
      </c>
      <c r="D1555" s="2">
        <v>0.95388240084934339</v>
      </c>
      <c r="E1555" s="2">
        <v>0.92916263570891122</v>
      </c>
      <c r="F1555" s="2">
        <v>0.72171724234372814</v>
      </c>
      <c r="G1555" s="2">
        <v>0.89409888357256784</v>
      </c>
      <c r="H1555" s="2">
        <v>0.89345032905045441</v>
      </c>
      <c r="I1555" s="2">
        <v>0.98942885390524005</v>
      </c>
      <c r="J1555" s="2">
        <v>0</v>
      </c>
      <c r="K1555" s="2" t="s">
        <v>70</v>
      </c>
      <c r="L1555" s="2" t="s">
        <v>70</v>
      </c>
      <c r="M1555" s="2" t="s">
        <v>70</v>
      </c>
      <c r="N1555" s="2" t="s">
        <v>70</v>
      </c>
    </row>
    <row r="1556" spans="1:14" x14ac:dyDescent="0.3">
      <c r="A1556" t="s">
        <v>347</v>
      </c>
      <c r="B1556" t="s">
        <v>23</v>
      </c>
      <c r="C1556" s="2">
        <v>0.98871623188698077</v>
      </c>
      <c r="D1556" s="2">
        <v>0.98758439180684277</v>
      </c>
      <c r="E1556" s="2">
        <v>0.87030808042198604</v>
      </c>
      <c r="F1556" s="2">
        <v>0</v>
      </c>
      <c r="G1556" s="2">
        <v>0.87573964497041423</v>
      </c>
      <c r="H1556" s="2">
        <v>0.8299947439116977</v>
      </c>
      <c r="I1556" s="2">
        <v>0.99418960244648324</v>
      </c>
      <c r="J1556" s="2">
        <v>0.33333333333333331</v>
      </c>
      <c r="K1556" s="2" t="s">
        <v>70</v>
      </c>
      <c r="L1556" s="2" t="s">
        <v>70</v>
      </c>
      <c r="M1556" s="2" t="s">
        <v>70</v>
      </c>
      <c r="N1556" s="2" t="s">
        <v>70</v>
      </c>
    </row>
    <row r="1557" spans="1:14" x14ac:dyDescent="0.3">
      <c r="A1557" t="s">
        <v>347</v>
      </c>
      <c r="B1557" t="s">
        <v>379</v>
      </c>
      <c r="C1557" s="2">
        <v>0.94635655931564722</v>
      </c>
      <c r="D1557" s="2">
        <v>0.98056255040405538</v>
      </c>
      <c r="E1557" s="2">
        <v>0.9394373965802536</v>
      </c>
      <c r="F1557" s="2" t="s">
        <v>70</v>
      </c>
      <c r="G1557" s="2">
        <v>0.98839120063609864</v>
      </c>
      <c r="H1557" s="2">
        <v>0.8268814218272702</v>
      </c>
      <c r="I1557" s="2">
        <v>0.99415026969535825</v>
      </c>
      <c r="J1557" s="2">
        <v>0.90991016441606876</v>
      </c>
      <c r="K1557" s="2" t="s">
        <v>70</v>
      </c>
      <c r="L1557" s="2" t="s">
        <v>70</v>
      </c>
      <c r="M1557" s="2" t="s">
        <v>70</v>
      </c>
      <c r="N1557" s="2" t="s">
        <v>70</v>
      </c>
    </row>
    <row r="1558" spans="1:14" x14ac:dyDescent="0.3">
      <c r="A1558" t="s">
        <v>347</v>
      </c>
      <c r="B1558" t="s">
        <v>25</v>
      </c>
      <c r="C1558" s="2">
        <v>0.99819083198233116</v>
      </c>
      <c r="D1558" s="2">
        <v>0.96525584333543901</v>
      </c>
      <c r="E1558" s="2">
        <v>0.95023565596441917</v>
      </c>
      <c r="F1558" s="2">
        <v>0.83086364607407115</v>
      </c>
      <c r="G1558" s="2">
        <v>0.93120742570551684</v>
      </c>
      <c r="H1558" s="2">
        <v>0.92367582871298803</v>
      </c>
      <c r="I1558" s="2">
        <v>0.99554652707242763</v>
      </c>
      <c r="J1558" s="2" t="s">
        <v>70</v>
      </c>
      <c r="K1558" s="2" t="s">
        <v>70</v>
      </c>
      <c r="L1558" s="2" t="s">
        <v>70</v>
      </c>
      <c r="M1558" s="2" t="s">
        <v>70</v>
      </c>
      <c r="N1558" s="2" t="s">
        <v>70</v>
      </c>
    </row>
    <row r="1559" spans="1:14" x14ac:dyDescent="0.3">
      <c r="A1559" t="s">
        <v>347</v>
      </c>
      <c r="B1559" t="s">
        <v>382</v>
      </c>
      <c r="C1559" s="2">
        <v>0.99712102685532022</v>
      </c>
      <c r="D1559" s="2">
        <v>0.96846667330875758</v>
      </c>
      <c r="E1559" s="2">
        <v>0.86024501167697787</v>
      </c>
      <c r="F1559" s="2" t="s">
        <v>70</v>
      </c>
      <c r="G1559" s="2">
        <v>0.7867144252686421</v>
      </c>
      <c r="H1559" s="2">
        <v>0.75439783491204326</v>
      </c>
      <c r="I1559" s="2">
        <v>0.99618611746758201</v>
      </c>
      <c r="J1559" s="2" t="s">
        <v>70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347</v>
      </c>
      <c r="B1560" t="s">
        <v>27</v>
      </c>
      <c r="C1560" s="2">
        <v>0.99209824828636717</v>
      </c>
      <c r="D1560" s="2">
        <v>0.9621115565545848</v>
      </c>
      <c r="E1560" s="2">
        <v>0.9283524067895268</v>
      </c>
      <c r="F1560" s="2" t="s">
        <v>70</v>
      </c>
      <c r="G1560" s="2" t="s">
        <v>70</v>
      </c>
      <c r="H1560" s="2">
        <v>0.73074009713496413</v>
      </c>
      <c r="I1560" s="2">
        <v>0.99557184302946999</v>
      </c>
      <c r="J1560" s="2">
        <v>0.95196901226597797</v>
      </c>
      <c r="K1560" s="2" t="s">
        <v>70</v>
      </c>
      <c r="L1560" s="2" t="s">
        <v>70</v>
      </c>
      <c r="M1560" s="2" t="s">
        <v>70</v>
      </c>
      <c r="N1560" s="2" t="s">
        <v>70</v>
      </c>
    </row>
    <row r="1561" spans="1:14" x14ac:dyDescent="0.3">
      <c r="A1561" t="s">
        <v>347</v>
      </c>
      <c r="B1561" t="s">
        <v>29</v>
      </c>
      <c r="C1561" s="2">
        <v>0.99592615996880762</v>
      </c>
      <c r="D1561" s="2">
        <v>0.96926484092259479</v>
      </c>
      <c r="E1561" s="2">
        <v>0.95849564259684961</v>
      </c>
      <c r="F1561" s="2" t="s">
        <v>70</v>
      </c>
      <c r="G1561" s="2" t="s">
        <v>70</v>
      </c>
      <c r="H1561" s="2">
        <v>0.6963748894783377</v>
      </c>
      <c r="I1561" s="2">
        <v>0.99617970660146704</v>
      </c>
      <c r="J1561" s="2" t="s">
        <v>70</v>
      </c>
      <c r="K1561" s="2" t="s">
        <v>70</v>
      </c>
      <c r="L1561" s="2" t="s">
        <v>70</v>
      </c>
      <c r="M1561" s="2" t="s">
        <v>70</v>
      </c>
      <c r="N1561" s="2" t="s">
        <v>70</v>
      </c>
    </row>
    <row r="1562" spans="1:14" x14ac:dyDescent="0.3">
      <c r="A1562" t="s">
        <v>347</v>
      </c>
      <c r="B1562" t="s">
        <v>33</v>
      </c>
      <c r="C1562" s="2">
        <v>0.99723165124944002</v>
      </c>
      <c r="D1562" s="2">
        <v>0.98607717893621405</v>
      </c>
      <c r="E1562" s="2">
        <v>0.97431343636200718</v>
      </c>
      <c r="F1562" s="2" t="s">
        <v>70</v>
      </c>
      <c r="G1562" s="2" t="s">
        <v>70</v>
      </c>
      <c r="H1562" s="2">
        <v>0.81542683110695657</v>
      </c>
      <c r="I1562" s="2">
        <v>0.99417981314136916</v>
      </c>
      <c r="J1562" s="2" t="s">
        <v>70</v>
      </c>
      <c r="K1562" s="2" t="s">
        <v>70</v>
      </c>
      <c r="L1562" s="2" t="s">
        <v>70</v>
      </c>
      <c r="M1562" s="2" t="s">
        <v>70</v>
      </c>
      <c r="N1562" s="2" t="s">
        <v>70</v>
      </c>
    </row>
    <row r="1563" spans="1:14" x14ac:dyDescent="0.3">
      <c r="A1563" t="s">
        <v>347</v>
      </c>
      <c r="B1563" t="s">
        <v>35</v>
      </c>
      <c r="C1563" s="2">
        <v>0.99577155213985857</v>
      </c>
      <c r="D1563" s="2">
        <v>0.96507698084866678</v>
      </c>
      <c r="E1563" s="2">
        <v>0.94122851365015159</v>
      </c>
      <c r="F1563" s="2">
        <v>0.80435219895766663</v>
      </c>
      <c r="G1563" s="2" t="s">
        <v>70</v>
      </c>
      <c r="H1563" s="2">
        <v>0.89715757055586409</v>
      </c>
      <c r="I1563" s="2">
        <v>0.99549129353233845</v>
      </c>
      <c r="J1563" s="2" t="s">
        <v>70</v>
      </c>
      <c r="K1563" s="2" t="s">
        <v>70</v>
      </c>
      <c r="L1563" s="2" t="s">
        <v>70</v>
      </c>
      <c r="M1563" s="2" t="s">
        <v>70</v>
      </c>
      <c r="N1563" s="2" t="s">
        <v>70</v>
      </c>
    </row>
    <row r="1564" spans="1:14" x14ac:dyDescent="0.3">
      <c r="A1564" t="s">
        <v>442</v>
      </c>
      <c r="B1564" t="s">
        <v>6</v>
      </c>
      <c r="C1564" s="2">
        <v>0.99163510993048098</v>
      </c>
      <c r="D1564" s="2">
        <v>0.98503790934021618</v>
      </c>
      <c r="E1564" s="2">
        <v>0.94334771829951336</v>
      </c>
      <c r="F1564" s="2" t="s">
        <v>70</v>
      </c>
      <c r="G1564" s="2">
        <v>0.95748546511627919</v>
      </c>
      <c r="H1564" s="2">
        <v>0.84723618090452257</v>
      </c>
      <c r="I1564" s="2">
        <v>0.9925611052072264</v>
      </c>
      <c r="J1564" s="2" t="s">
        <v>70</v>
      </c>
      <c r="K1564" s="2" t="s">
        <v>70</v>
      </c>
      <c r="L1564" s="2" t="s">
        <v>70</v>
      </c>
      <c r="M1564" s="2" t="s">
        <v>70</v>
      </c>
      <c r="N1564" s="2" t="s">
        <v>70</v>
      </c>
    </row>
    <row r="1565" spans="1:14" x14ac:dyDescent="0.3">
      <c r="A1565" t="s">
        <v>442</v>
      </c>
      <c r="B1565" t="s">
        <v>7</v>
      </c>
      <c r="C1565" s="2">
        <v>0.99443270555810759</v>
      </c>
      <c r="D1565" s="2">
        <v>0.98419987546699883</v>
      </c>
      <c r="E1565" s="2">
        <v>0.97269241559899</v>
      </c>
      <c r="F1565" s="2" t="s">
        <v>70</v>
      </c>
      <c r="G1565" s="2" t="s">
        <v>70</v>
      </c>
      <c r="H1565" s="2">
        <v>0.81800580832526626</v>
      </c>
      <c r="I1565" s="2">
        <v>0.99408463521917201</v>
      </c>
      <c r="J1565" s="2" t="s">
        <v>70</v>
      </c>
      <c r="K1565" s="2" t="s">
        <v>70</v>
      </c>
      <c r="L1565" s="2" t="s">
        <v>70</v>
      </c>
      <c r="M1565" s="2" t="s">
        <v>70</v>
      </c>
      <c r="N1565" s="2" t="s">
        <v>70</v>
      </c>
    </row>
    <row r="1566" spans="1:14" x14ac:dyDescent="0.3">
      <c r="A1566" t="s">
        <v>442</v>
      </c>
      <c r="B1566" t="s">
        <v>445</v>
      </c>
      <c r="C1566" s="2">
        <v>0.995672268907563</v>
      </c>
      <c r="D1566" s="2">
        <v>0.96047380487390677</v>
      </c>
      <c r="E1566" s="2">
        <v>0.93493244525008956</v>
      </c>
      <c r="F1566" s="2" t="s">
        <v>70</v>
      </c>
      <c r="G1566" s="2">
        <v>0.97692367865244722</v>
      </c>
      <c r="H1566" s="2">
        <v>0.83096162138852958</v>
      </c>
      <c r="I1566" s="2">
        <v>0.99221459955291758</v>
      </c>
      <c r="J1566" s="2" t="s">
        <v>70</v>
      </c>
      <c r="K1566" s="2" t="s">
        <v>70</v>
      </c>
      <c r="L1566" s="2" t="s">
        <v>70</v>
      </c>
      <c r="M1566" s="2" t="s">
        <v>70</v>
      </c>
      <c r="N1566" s="2" t="s">
        <v>70</v>
      </c>
    </row>
    <row r="1567" spans="1:14" x14ac:dyDescent="0.3">
      <c r="A1567" t="s">
        <v>442</v>
      </c>
      <c r="B1567" t="s">
        <v>8</v>
      </c>
      <c r="C1567" s="2">
        <v>0.99464218808542515</v>
      </c>
      <c r="D1567" s="2">
        <v>0.96083290113140862</v>
      </c>
      <c r="E1567" s="2">
        <v>0.92730331863541438</v>
      </c>
      <c r="F1567" s="2">
        <v>0.79904376250182951</v>
      </c>
      <c r="G1567" s="2" t="s">
        <v>70</v>
      </c>
      <c r="H1567" s="2">
        <v>0.68404206675811619</v>
      </c>
      <c r="I1567" s="2">
        <v>0.99542473692237299</v>
      </c>
      <c r="J1567" s="2" t="s">
        <v>70</v>
      </c>
      <c r="K1567" s="2" t="s">
        <v>70</v>
      </c>
      <c r="L1567" s="2" t="s">
        <v>70</v>
      </c>
      <c r="M1567" s="2" t="s">
        <v>70</v>
      </c>
      <c r="N1567" s="2" t="s">
        <v>70</v>
      </c>
    </row>
    <row r="1568" spans="1:14" x14ac:dyDescent="0.3">
      <c r="A1568" t="s">
        <v>442</v>
      </c>
      <c r="B1568" t="s">
        <v>12</v>
      </c>
      <c r="C1568" s="2">
        <v>0.99353675033819322</v>
      </c>
      <c r="D1568" s="2">
        <v>0.82482684696569919</v>
      </c>
      <c r="E1568" s="2">
        <v>0.90028877811907959</v>
      </c>
      <c r="F1568" s="2">
        <v>0.86615886833514688</v>
      </c>
      <c r="G1568" s="2">
        <v>0.97212320628827342</v>
      </c>
      <c r="H1568" s="2">
        <v>0.84564116235670483</v>
      </c>
      <c r="I1568" s="2">
        <v>0.99520455567211163</v>
      </c>
      <c r="J1568" s="2" t="s">
        <v>70</v>
      </c>
      <c r="K1568" s="2" t="s">
        <v>70</v>
      </c>
      <c r="L1568" s="2" t="s">
        <v>70</v>
      </c>
      <c r="M1568" s="2" t="s">
        <v>70</v>
      </c>
      <c r="N1568" s="2" t="s">
        <v>70</v>
      </c>
    </row>
    <row r="1569" spans="1:14" x14ac:dyDescent="0.3">
      <c r="A1569" t="s">
        <v>442</v>
      </c>
      <c r="B1569" t="s">
        <v>13</v>
      </c>
      <c r="C1569" s="2">
        <v>0.99006515204005241</v>
      </c>
      <c r="D1569" s="2">
        <v>0.93299569097555501</v>
      </c>
      <c r="E1569" s="2">
        <v>0.91542430028029398</v>
      </c>
      <c r="F1569" s="2">
        <v>0.8175447703088502</v>
      </c>
      <c r="G1569" s="2">
        <v>0.96122506322000556</v>
      </c>
      <c r="H1569" s="2">
        <v>0.86234497317266245</v>
      </c>
      <c r="I1569" s="2">
        <v>0.99357441721458462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 t="s">
        <v>70</v>
      </c>
    </row>
    <row r="1570" spans="1:14" x14ac:dyDescent="0.3">
      <c r="A1570" t="s">
        <v>442</v>
      </c>
      <c r="B1570" t="s">
        <v>15</v>
      </c>
      <c r="C1570" s="2">
        <v>0.99515337516522584</v>
      </c>
      <c r="D1570" s="2">
        <v>0.87509716737663634</v>
      </c>
      <c r="E1570" s="2">
        <v>0.91644946954957596</v>
      </c>
      <c r="F1570" s="2">
        <v>0</v>
      </c>
      <c r="G1570" s="2" t="s">
        <v>70</v>
      </c>
      <c r="H1570" s="2">
        <v>0.86189651856126182</v>
      </c>
      <c r="I1570" s="2">
        <v>0.99068598462448243</v>
      </c>
      <c r="J1570" s="2" t="s">
        <v>70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442</v>
      </c>
      <c r="B1571" t="s">
        <v>17</v>
      </c>
      <c r="C1571" s="2">
        <v>0.99653931126114281</v>
      </c>
      <c r="D1571" s="2">
        <v>0.97941834451901555</v>
      </c>
      <c r="E1571" s="2">
        <v>0.93987253051230757</v>
      </c>
      <c r="F1571" s="2" t="s">
        <v>70</v>
      </c>
      <c r="G1571" s="2">
        <v>0.89761938169402744</v>
      </c>
      <c r="H1571" s="2">
        <v>0.936515335135639</v>
      </c>
      <c r="I1571" s="2">
        <v>0.99108012892586761</v>
      </c>
      <c r="J1571" s="2">
        <v>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442</v>
      </c>
      <c r="B1572" t="s">
        <v>21</v>
      </c>
      <c r="C1572" s="2">
        <v>0.99782706575573077</v>
      </c>
      <c r="D1572" s="2">
        <v>0.87677572105036594</v>
      </c>
      <c r="E1572" s="2">
        <v>0.92846169260570444</v>
      </c>
      <c r="F1572" s="2" t="s">
        <v>70</v>
      </c>
      <c r="G1572" s="2">
        <v>0.86010849600615091</v>
      </c>
      <c r="H1572" s="2">
        <v>0.91745361626485944</v>
      </c>
      <c r="I1572" s="2">
        <v>0.99381159752463899</v>
      </c>
      <c r="J1572" s="2" t="s">
        <v>70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442</v>
      </c>
      <c r="B1573" t="s">
        <v>23</v>
      </c>
      <c r="C1573" s="2">
        <v>0.99766760476502558</v>
      </c>
      <c r="D1573" s="2">
        <v>0.90702533828332621</v>
      </c>
      <c r="E1573" s="2">
        <v>0.85890861864349854</v>
      </c>
      <c r="F1573" s="2">
        <v>0</v>
      </c>
      <c r="G1573" s="2">
        <v>0.63918296176360689</v>
      </c>
      <c r="H1573" s="2">
        <v>0.87115682371156822</v>
      </c>
      <c r="I1573" s="2">
        <v>0.991907514450867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442</v>
      </c>
      <c r="B1574" t="s">
        <v>25</v>
      </c>
      <c r="C1574" s="2">
        <v>0.9930723771642932</v>
      </c>
      <c r="D1574" s="2">
        <v>0.96059570601829003</v>
      </c>
      <c r="E1574" s="2">
        <v>0.90940612320177061</v>
      </c>
      <c r="F1574" s="2">
        <v>0</v>
      </c>
      <c r="G1574" s="2">
        <v>0.86787968199327925</v>
      </c>
      <c r="H1574" s="2">
        <v>0.88946162657502859</v>
      </c>
      <c r="I1574" s="2">
        <v>0.99612703330751362</v>
      </c>
      <c r="J1574" s="2">
        <v>0.89387651393241296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442</v>
      </c>
      <c r="B1575" t="s">
        <v>27</v>
      </c>
      <c r="C1575" s="2">
        <v>0.97467481277098922</v>
      </c>
      <c r="D1575" s="2">
        <v>0.8951479289940828</v>
      </c>
      <c r="E1575" s="2">
        <v>0.87845303867403313</v>
      </c>
      <c r="F1575" s="2">
        <v>0</v>
      </c>
      <c r="G1575" s="2">
        <v>0.85675522336515453</v>
      </c>
      <c r="H1575" s="2">
        <v>0.94355628058727559</v>
      </c>
      <c r="I1575" s="2">
        <v>0.9949834066527744</v>
      </c>
      <c r="J1575" s="2">
        <v>0.94423296535972601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442</v>
      </c>
      <c r="B1576" t="s">
        <v>29</v>
      </c>
      <c r="C1576" s="2">
        <v>0.99526184062207435</v>
      </c>
      <c r="D1576" s="2">
        <v>0.97963621620625485</v>
      </c>
      <c r="E1576" s="2">
        <v>0.93322041341237716</v>
      </c>
      <c r="F1576" s="2">
        <v>0.90114617156495436</v>
      </c>
      <c r="G1576" s="2">
        <v>0.79754896071128201</v>
      </c>
      <c r="H1576" s="2">
        <v>0.89384502042729885</v>
      </c>
      <c r="I1576" s="2">
        <v>0.99195171026156936</v>
      </c>
      <c r="J1576" s="2" t="s">
        <v>70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442</v>
      </c>
      <c r="B1577" t="s">
        <v>33</v>
      </c>
      <c r="C1577" s="2">
        <v>0.99625038124114162</v>
      </c>
      <c r="D1577" s="2">
        <v>0.94031880335423434</v>
      </c>
      <c r="E1577" s="2">
        <v>0.8969768306281749</v>
      </c>
      <c r="F1577" s="2">
        <v>0.86684685603549394</v>
      </c>
      <c r="G1577" s="2">
        <v>0.71548872180451129</v>
      </c>
      <c r="H1577" s="2">
        <v>0.83722976370035196</v>
      </c>
      <c r="I1577" s="2">
        <v>0.99371358478994176</v>
      </c>
      <c r="J1577" s="2" t="s">
        <v>70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431</v>
      </c>
      <c r="B1578" t="s">
        <v>6</v>
      </c>
      <c r="C1578" s="2">
        <v>0.98164154103852597</v>
      </c>
      <c r="D1578" s="2">
        <v>0.75806968219509596</v>
      </c>
      <c r="E1578" s="2">
        <v>0.88054088958103849</v>
      </c>
      <c r="F1578" s="2" t="s">
        <v>70</v>
      </c>
      <c r="G1578" s="2" t="s">
        <v>70</v>
      </c>
      <c r="H1578" s="2">
        <v>0.87966411593417759</v>
      </c>
      <c r="I1578" s="2">
        <v>0.98865217072992162</v>
      </c>
      <c r="J1578" s="2" t="s">
        <v>70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431</v>
      </c>
      <c r="B1579" t="s">
        <v>7</v>
      </c>
      <c r="C1579" s="2">
        <v>0.98144425098838939</v>
      </c>
      <c r="D1579" s="2">
        <v>0.77140994221732584</v>
      </c>
      <c r="E1579" s="2">
        <v>0.87198673525785464</v>
      </c>
      <c r="F1579" s="2" t="s">
        <v>70</v>
      </c>
      <c r="G1579" s="2" t="s">
        <v>70</v>
      </c>
      <c r="H1579" s="2">
        <v>0.89330992783304075</v>
      </c>
      <c r="I1579" s="2">
        <v>0.99129425420777717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 t="s">
        <v>70</v>
      </c>
    </row>
    <row r="1580" spans="1:14" x14ac:dyDescent="0.3">
      <c r="A1580" t="s">
        <v>431</v>
      </c>
      <c r="B1580" t="s">
        <v>12</v>
      </c>
      <c r="C1580" s="2">
        <v>0.98569744692744221</v>
      </c>
      <c r="D1580" s="2">
        <v>0.95527437140161997</v>
      </c>
      <c r="E1580" s="2">
        <v>0.87902835214783359</v>
      </c>
      <c r="F1580" s="2" t="s">
        <v>70</v>
      </c>
      <c r="G1580" s="2">
        <v>0.72779287655557146</v>
      </c>
      <c r="H1580" s="2">
        <v>0.90003747925255662</v>
      </c>
      <c r="I1580" s="2">
        <v>0.99193780593147141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431</v>
      </c>
      <c r="B1581" t="s">
        <v>15</v>
      </c>
      <c r="C1581" s="2">
        <v>0.99522406631411375</v>
      </c>
      <c r="D1581" s="2">
        <v>0.9283189788285352</v>
      </c>
      <c r="E1581" s="2">
        <v>0.93182965830668241</v>
      </c>
      <c r="F1581" s="2">
        <v>0.85163884602796092</v>
      </c>
      <c r="G1581" s="2" t="s">
        <v>70</v>
      </c>
      <c r="H1581" s="2">
        <v>0.82898508120820169</v>
      </c>
      <c r="I1581" s="2">
        <v>0.99310344827586206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431</v>
      </c>
      <c r="B1582" t="s">
        <v>17</v>
      </c>
      <c r="C1582" s="2">
        <v>0.99540976353566724</v>
      </c>
      <c r="D1582" s="2">
        <v>0.98160988845342179</v>
      </c>
      <c r="E1582" s="2">
        <v>0.9438433258411304</v>
      </c>
      <c r="F1582" s="2" t="s">
        <v>70</v>
      </c>
      <c r="G1582" s="2">
        <v>0.94420184376516259</v>
      </c>
      <c r="H1582" s="2">
        <v>0.88396156688839611</v>
      </c>
      <c r="I1582" s="2">
        <v>0.99466707298491541</v>
      </c>
      <c r="J1582" s="2" t="s">
        <v>70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431</v>
      </c>
      <c r="B1583" t="s">
        <v>21</v>
      </c>
      <c r="C1583" s="2">
        <v>0.99375017918064279</v>
      </c>
      <c r="D1583" s="2">
        <v>0.85333397042310721</v>
      </c>
      <c r="E1583" s="2">
        <v>0.80532761788120022</v>
      </c>
      <c r="F1583" s="2">
        <v>0</v>
      </c>
      <c r="G1583" s="2">
        <v>0.64169722367731796</v>
      </c>
      <c r="H1583" s="2">
        <v>0.95114116652578196</v>
      </c>
      <c r="I1583" s="2">
        <v>0.99070743405275763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431</v>
      </c>
      <c r="B1584" t="s">
        <v>23</v>
      </c>
      <c r="C1584" s="2">
        <v>0.99545924756356519</v>
      </c>
      <c r="D1584" s="2">
        <v>0.95855612055607675</v>
      </c>
      <c r="E1584" s="2">
        <v>0.95385136606732324</v>
      </c>
      <c r="F1584" s="2">
        <v>0.55867655966081164</v>
      </c>
      <c r="G1584" s="2">
        <v>0.8971537433535216</v>
      </c>
      <c r="H1584" s="2">
        <v>0.94347148644437517</v>
      </c>
      <c r="I1584" s="2">
        <v>0.99495772244201397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431</v>
      </c>
      <c r="B1585" t="s">
        <v>25</v>
      </c>
      <c r="C1585" s="2">
        <v>0.97851953248394241</v>
      </c>
      <c r="D1585" s="2">
        <v>0.94964871194379397</v>
      </c>
      <c r="E1585" s="2">
        <v>0.89168944584472287</v>
      </c>
      <c r="F1585" s="2" t="s">
        <v>70</v>
      </c>
      <c r="G1585" s="2" t="s">
        <v>70</v>
      </c>
      <c r="H1585" s="2">
        <v>0.79411157024793388</v>
      </c>
      <c r="I1585" s="2">
        <v>0.99366557276959477</v>
      </c>
      <c r="J1585" s="2">
        <v>0.97401258393697443</v>
      </c>
      <c r="K1585" s="2" t="s">
        <v>70</v>
      </c>
      <c r="L1585" s="2" t="s">
        <v>70</v>
      </c>
      <c r="M1585" s="2" t="s">
        <v>70</v>
      </c>
      <c r="N1585" s="2" t="s">
        <v>70</v>
      </c>
    </row>
    <row r="1586" spans="1:14" x14ac:dyDescent="0.3">
      <c r="A1586" t="s">
        <v>431</v>
      </c>
      <c r="B1586" t="s">
        <v>27</v>
      </c>
      <c r="C1586" s="2">
        <v>0.99466830020873043</v>
      </c>
      <c r="D1586" s="2">
        <v>0.95306738183037198</v>
      </c>
      <c r="E1586" s="2">
        <v>0.91370063383715261</v>
      </c>
      <c r="F1586" s="2">
        <v>0.84384992226231337</v>
      </c>
      <c r="G1586" s="2" t="s">
        <v>70</v>
      </c>
      <c r="H1586" s="2">
        <v>0.86083763503805011</v>
      </c>
      <c r="I1586" s="2">
        <v>0.99135577797998176</v>
      </c>
      <c r="J1586" s="2" t="s">
        <v>70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431</v>
      </c>
      <c r="B1587" t="s">
        <v>29</v>
      </c>
      <c r="C1587" s="2">
        <v>0.99235546038543898</v>
      </c>
      <c r="D1587" s="2">
        <v>0.97639227867761258</v>
      </c>
      <c r="E1587" s="2">
        <v>0.93384770732465117</v>
      </c>
      <c r="F1587" s="2">
        <v>0.76278960366929316</v>
      </c>
      <c r="G1587" s="2">
        <v>0</v>
      </c>
      <c r="H1587" s="2">
        <v>0.86571961175033751</v>
      </c>
      <c r="I1587" s="2">
        <v>0.99363740896895358</v>
      </c>
      <c r="J1587" s="2">
        <v>0.9609057893612476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431</v>
      </c>
      <c r="B1588" t="s">
        <v>33</v>
      </c>
      <c r="C1588" s="2">
        <v>0.98530900582690284</v>
      </c>
      <c r="D1588" s="2">
        <v>0.96766113521492159</v>
      </c>
      <c r="E1588" s="2">
        <v>0.74733992906477509</v>
      </c>
      <c r="F1588" s="2" t="s">
        <v>70</v>
      </c>
      <c r="G1588" s="2">
        <v>0.88736311489657571</v>
      </c>
      <c r="H1588" s="2">
        <v>0.44795405599425697</v>
      </c>
      <c r="I1588" s="2">
        <v>0.99354739591335084</v>
      </c>
      <c r="J1588" s="2">
        <v>0.98772547084202322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431</v>
      </c>
      <c r="B1589" t="s">
        <v>35</v>
      </c>
      <c r="C1589" s="2">
        <v>0.99784948957002439</v>
      </c>
      <c r="D1589" s="2">
        <v>0.90600108344535624</v>
      </c>
      <c r="E1589" s="2">
        <v>0.8484931091927912</v>
      </c>
      <c r="F1589" s="2">
        <v>0.51708433512113927</v>
      </c>
      <c r="G1589" s="2">
        <v>0.15665649590493014</v>
      </c>
      <c r="H1589" s="2">
        <v>0.39765087705741442</v>
      </c>
      <c r="I1589" s="2">
        <v>0.99459041731066455</v>
      </c>
      <c r="J1589" s="2" t="s">
        <v>70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115</v>
      </c>
      <c r="B1590" t="s">
        <v>6</v>
      </c>
      <c r="C1590" s="2">
        <v>0.98028092922744459</v>
      </c>
      <c r="D1590" s="2">
        <v>0.9712190187152252</v>
      </c>
      <c r="E1590" s="2">
        <v>0.95608844596698839</v>
      </c>
      <c r="F1590" s="2" t="s">
        <v>70</v>
      </c>
      <c r="G1590" s="2" t="s">
        <v>70</v>
      </c>
      <c r="H1590" s="2">
        <v>0.92778754623173465</v>
      </c>
      <c r="I1590" s="2">
        <v>0.98992913092129797</v>
      </c>
      <c r="J1590" s="2" t="s">
        <v>70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115</v>
      </c>
      <c r="B1591" t="s">
        <v>7</v>
      </c>
      <c r="C1591" s="2">
        <v>0.9843219041229746</v>
      </c>
      <c r="D1591" s="2">
        <v>0.97351865398683235</v>
      </c>
      <c r="E1591" s="2">
        <v>0.93002760156893116</v>
      </c>
      <c r="F1591" s="2" t="s">
        <v>70</v>
      </c>
      <c r="G1591" s="2" t="s">
        <v>70</v>
      </c>
      <c r="H1591" s="2">
        <v>0.89963922597572976</v>
      </c>
      <c r="I1591" s="2">
        <v>0.98973184605156239</v>
      </c>
      <c r="J1591" s="2" t="s">
        <v>70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115</v>
      </c>
      <c r="B1592" t="s">
        <v>8</v>
      </c>
      <c r="C1592" s="2">
        <v>0.99213996543478777</v>
      </c>
      <c r="D1592" s="2">
        <v>0.9693783049024588</v>
      </c>
      <c r="E1592" s="2">
        <v>0.87410020303111091</v>
      </c>
      <c r="F1592" s="2">
        <v>0</v>
      </c>
      <c r="G1592" s="2" t="s">
        <v>70</v>
      </c>
      <c r="H1592" s="2">
        <v>0.79050867863951035</v>
      </c>
      <c r="I1592" s="2">
        <v>0.99015687480775161</v>
      </c>
      <c r="J1592" s="2" t="s">
        <v>70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115</v>
      </c>
      <c r="B1593" t="s">
        <v>12</v>
      </c>
      <c r="C1593" s="2">
        <v>0.99185992283885205</v>
      </c>
      <c r="D1593" s="2">
        <v>0.98355206602097545</v>
      </c>
      <c r="E1593" s="2">
        <v>0.87345544410524789</v>
      </c>
      <c r="F1593" s="2" t="s">
        <v>70</v>
      </c>
      <c r="G1593" s="2" t="s">
        <v>70</v>
      </c>
      <c r="H1593" s="2">
        <v>0.80675875016762777</v>
      </c>
      <c r="I1593" s="2">
        <v>0.98348623853211004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115</v>
      </c>
      <c r="B1594" t="s">
        <v>13</v>
      </c>
      <c r="C1594" s="2">
        <v>0.99271070615034163</v>
      </c>
      <c r="D1594" s="2">
        <v>0.94522882693319321</v>
      </c>
      <c r="E1594" s="2">
        <v>0.949969379875922</v>
      </c>
      <c r="F1594" s="2" t="s">
        <v>70</v>
      </c>
      <c r="G1594" s="2" t="s">
        <v>70</v>
      </c>
      <c r="H1594" s="2">
        <v>0.75301295194279139</v>
      </c>
      <c r="I1594" s="2">
        <v>0.98692665632616883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115</v>
      </c>
      <c r="B1595" t="s">
        <v>15</v>
      </c>
      <c r="C1595" s="2">
        <v>0.99133667265223824</v>
      </c>
      <c r="D1595" s="2">
        <v>0.97406683804627237</v>
      </c>
      <c r="E1595" s="2">
        <v>0.86454527336743503</v>
      </c>
      <c r="F1595" s="2">
        <v>0</v>
      </c>
      <c r="G1595" s="2">
        <v>0.96268102487931684</v>
      </c>
      <c r="H1595" s="2">
        <v>0.55205765219040392</v>
      </c>
      <c r="I1595" s="2">
        <v>0.99204244031830235</v>
      </c>
      <c r="J1595" s="2" t="s">
        <v>70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115</v>
      </c>
      <c r="B1596" t="s">
        <v>140</v>
      </c>
      <c r="C1596" s="2">
        <v>0.99531832729388736</v>
      </c>
      <c r="D1596" s="2">
        <v>0.96689912582261084</v>
      </c>
      <c r="E1596" s="2">
        <v>0.80927941938828407</v>
      </c>
      <c r="F1596" s="2">
        <v>0</v>
      </c>
      <c r="G1596" s="2">
        <v>0.96886024127868997</v>
      </c>
      <c r="H1596" s="2">
        <v>0.70398642917726884</v>
      </c>
      <c r="I1596" s="2">
        <v>0.99268386599922998</v>
      </c>
      <c r="J1596" s="2" t="s">
        <v>70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115</v>
      </c>
      <c r="B1597" t="s">
        <v>114</v>
      </c>
      <c r="C1597" s="2">
        <v>0.99199669540971758</v>
      </c>
      <c r="D1597" s="2">
        <v>0.97680092264017038</v>
      </c>
      <c r="E1597" s="2">
        <v>0.95780770351116984</v>
      </c>
      <c r="F1597" s="2">
        <v>0.77457813646368301</v>
      </c>
      <c r="G1597" s="2" t="s">
        <v>70</v>
      </c>
      <c r="H1597" s="2">
        <v>0.82849760059062383</v>
      </c>
      <c r="I1597" s="2">
        <v>0.99128540305010882</v>
      </c>
      <c r="J1597" s="2" t="s">
        <v>70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115</v>
      </c>
      <c r="B1598" t="s">
        <v>17</v>
      </c>
      <c r="C1598" s="2">
        <v>0.99325170369549565</v>
      </c>
      <c r="D1598" s="2">
        <v>0.98484848484848475</v>
      </c>
      <c r="E1598" s="2">
        <v>0.89602933126249185</v>
      </c>
      <c r="F1598" s="2">
        <v>0</v>
      </c>
      <c r="G1598" s="2" t="s">
        <v>70</v>
      </c>
      <c r="H1598" s="2">
        <v>0.40516727393176549</v>
      </c>
      <c r="I1598" s="2">
        <v>0.98776210148881438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115</v>
      </c>
      <c r="B1599" t="s">
        <v>21</v>
      </c>
      <c r="C1599" s="2">
        <v>0.98194278255194156</v>
      </c>
      <c r="D1599" s="2">
        <v>0.92663216842702201</v>
      </c>
      <c r="E1599" s="2">
        <v>0.90003653430008712</v>
      </c>
      <c r="F1599" s="2">
        <v>0</v>
      </c>
      <c r="G1599" s="2">
        <v>0</v>
      </c>
      <c r="H1599" s="2">
        <v>0.64230274537632503</v>
      </c>
      <c r="I1599" s="2">
        <v>0.99068844451228821</v>
      </c>
      <c r="J1599" s="2">
        <v>0.97031895225126485</v>
      </c>
      <c r="K1599" s="2" t="s">
        <v>70</v>
      </c>
      <c r="L1599" s="2" t="s">
        <v>70</v>
      </c>
      <c r="M1599" s="2" t="s">
        <v>70</v>
      </c>
      <c r="N1599" s="2" t="s">
        <v>70</v>
      </c>
    </row>
    <row r="1600" spans="1:14" x14ac:dyDescent="0.3">
      <c r="A1600" t="s">
        <v>115</v>
      </c>
      <c r="B1600" t="s">
        <v>227</v>
      </c>
      <c r="C1600" s="2">
        <v>0.98703008343624443</v>
      </c>
      <c r="D1600" s="2">
        <v>0.87686541424268205</v>
      </c>
      <c r="E1600" s="2">
        <v>0.88200523621445093</v>
      </c>
      <c r="F1600" s="2">
        <v>0.66717193590298829</v>
      </c>
      <c r="G1600" s="2" t="s">
        <v>70</v>
      </c>
      <c r="H1600" s="2">
        <v>0.83886462882096069</v>
      </c>
      <c r="I1600" s="2">
        <v>0.99555691741994801</v>
      </c>
      <c r="J1600" s="2">
        <v>0.69951388316717478</v>
      </c>
      <c r="K1600" s="2">
        <v>0.78646616541353387</v>
      </c>
      <c r="L1600" s="2">
        <v>0</v>
      </c>
      <c r="M1600" s="2" t="s">
        <v>70</v>
      </c>
      <c r="N1600" s="2">
        <v>0</v>
      </c>
    </row>
    <row r="1601" spans="1:14" x14ac:dyDescent="0.3">
      <c r="A1601" t="s">
        <v>115</v>
      </c>
      <c r="B1601" t="s">
        <v>23</v>
      </c>
      <c r="C1601" s="2">
        <v>0.99715010781032321</v>
      </c>
      <c r="D1601" s="2">
        <v>0.95715559691365204</v>
      </c>
      <c r="E1601" s="2">
        <v>0.94601609534340825</v>
      </c>
      <c r="F1601" s="2">
        <v>0.57800484567576105</v>
      </c>
      <c r="G1601" s="2">
        <v>0</v>
      </c>
      <c r="H1601" s="2">
        <v>0.85207175341081354</v>
      </c>
      <c r="I1601" s="2">
        <v>0.99430067775723963</v>
      </c>
      <c r="J1601" s="2" t="s">
        <v>70</v>
      </c>
      <c r="K1601" s="2">
        <v>0</v>
      </c>
      <c r="L1601" s="2" t="s">
        <v>70</v>
      </c>
      <c r="M1601" s="2" t="s">
        <v>70</v>
      </c>
      <c r="N1601" s="2" t="s">
        <v>70</v>
      </c>
    </row>
    <row r="1602" spans="1:14" x14ac:dyDescent="0.3">
      <c r="A1602" t="s">
        <v>115</v>
      </c>
      <c r="B1602" t="s">
        <v>189</v>
      </c>
      <c r="C1602" s="2">
        <v>0.99779015479515198</v>
      </c>
      <c r="D1602" s="2">
        <v>0.96921196316518621</v>
      </c>
      <c r="E1602" s="2">
        <v>0.92067225320083479</v>
      </c>
      <c r="F1602" s="2">
        <v>0</v>
      </c>
      <c r="G1602" s="2" t="s">
        <v>70</v>
      </c>
      <c r="H1602" s="2">
        <v>0.41817954175535249</v>
      </c>
      <c r="I1602" s="2">
        <v>0.99391230638822536</v>
      </c>
      <c r="J1602" s="2" t="s">
        <v>70</v>
      </c>
      <c r="K1602" s="2">
        <v>0.98069498069498084</v>
      </c>
      <c r="L1602" s="2" t="s">
        <v>70</v>
      </c>
      <c r="M1602" s="2" t="s">
        <v>70</v>
      </c>
      <c r="N1602" s="2" t="s">
        <v>70</v>
      </c>
    </row>
    <row r="1603" spans="1:14" x14ac:dyDescent="0.3">
      <c r="A1603" t="s">
        <v>115</v>
      </c>
      <c r="B1603" t="s">
        <v>25</v>
      </c>
      <c r="C1603" s="2">
        <v>0.97865366280794641</v>
      </c>
      <c r="D1603" s="2">
        <v>0.8764519007079189</v>
      </c>
      <c r="E1603" s="2">
        <v>0.91162499347496995</v>
      </c>
      <c r="F1603" s="2" t="s">
        <v>70</v>
      </c>
      <c r="G1603" s="2" t="s">
        <v>70</v>
      </c>
      <c r="H1603" s="2">
        <v>0.72713032581453629</v>
      </c>
      <c r="I1603" s="2">
        <v>0.98872064276885041</v>
      </c>
      <c r="J1603" s="2">
        <v>0</v>
      </c>
      <c r="K1603" s="2" t="s">
        <v>70</v>
      </c>
      <c r="L1603" s="2" t="s">
        <v>70</v>
      </c>
      <c r="M1603" s="2" t="s">
        <v>70</v>
      </c>
      <c r="N1603" s="2" t="s">
        <v>70</v>
      </c>
    </row>
    <row r="1604" spans="1:14" x14ac:dyDescent="0.3">
      <c r="A1604" t="s">
        <v>89</v>
      </c>
      <c r="B1604" t="s">
        <v>6</v>
      </c>
      <c r="C1604" s="2">
        <v>0.9654089361406436</v>
      </c>
      <c r="D1604" s="2">
        <v>0.74470486848653306</v>
      </c>
      <c r="E1604" s="2">
        <v>0.87888364457213219</v>
      </c>
      <c r="F1604" s="2" t="s">
        <v>70</v>
      </c>
      <c r="G1604" s="2" t="s">
        <v>70</v>
      </c>
      <c r="H1604" s="2">
        <v>0.84597806215722116</v>
      </c>
      <c r="I1604" s="2">
        <v>0.98707897793263644</v>
      </c>
      <c r="J1604" s="2" t="s">
        <v>70</v>
      </c>
      <c r="K1604" s="2" t="s">
        <v>70</v>
      </c>
      <c r="L1604" s="2" t="s">
        <v>70</v>
      </c>
      <c r="M1604" s="2" t="s">
        <v>70</v>
      </c>
      <c r="N1604" s="2" t="s">
        <v>70</v>
      </c>
    </row>
    <row r="1605" spans="1:14" x14ac:dyDescent="0.3">
      <c r="A1605" t="s">
        <v>89</v>
      </c>
      <c r="B1605" t="s">
        <v>7</v>
      </c>
      <c r="C1605" s="2">
        <v>0.97493962451911997</v>
      </c>
      <c r="D1605" s="2">
        <v>0.91034856560285982</v>
      </c>
      <c r="E1605" s="2">
        <v>0.85430220837533222</v>
      </c>
      <c r="F1605" s="2" t="s">
        <v>70</v>
      </c>
      <c r="G1605" s="2" t="s">
        <v>70</v>
      </c>
      <c r="H1605" s="2">
        <v>0.77254071229974841</v>
      </c>
      <c r="I1605" s="2">
        <v>0.98528402592451403</v>
      </c>
      <c r="J1605" s="2" t="s">
        <v>70</v>
      </c>
      <c r="K1605" s="2" t="s">
        <v>70</v>
      </c>
      <c r="L1605" s="2" t="s">
        <v>70</v>
      </c>
      <c r="M1605" s="2" t="s">
        <v>70</v>
      </c>
      <c r="N1605" s="2" t="s">
        <v>70</v>
      </c>
    </row>
    <row r="1606" spans="1:14" x14ac:dyDescent="0.3">
      <c r="A1606" t="s">
        <v>89</v>
      </c>
      <c r="B1606" t="s">
        <v>8</v>
      </c>
      <c r="C1606" s="2">
        <v>0.91868285799627158</v>
      </c>
      <c r="D1606" s="2">
        <v>0.80522393459228714</v>
      </c>
      <c r="E1606" s="2">
        <v>0.87922029675924918</v>
      </c>
      <c r="F1606" s="2" t="s">
        <v>70</v>
      </c>
      <c r="G1606" s="2" t="s">
        <v>70</v>
      </c>
      <c r="H1606" s="2">
        <v>0.82297772567409144</v>
      </c>
      <c r="I1606" s="2">
        <v>0.98578620076991397</v>
      </c>
      <c r="J1606" s="2">
        <v>0.75022617315029694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89</v>
      </c>
      <c r="B1607" t="s">
        <v>12</v>
      </c>
      <c r="C1607" s="2">
        <v>0.9656958118170248</v>
      </c>
      <c r="D1607" s="2">
        <v>0.96392906552634883</v>
      </c>
      <c r="E1607" s="2">
        <v>0.7638864780420066</v>
      </c>
      <c r="F1607" s="2">
        <v>0</v>
      </c>
      <c r="G1607" s="2" t="s">
        <v>70</v>
      </c>
      <c r="H1607" s="2">
        <v>0.91993850520340603</v>
      </c>
      <c r="I1607" s="2">
        <v>0.99249461246934678</v>
      </c>
      <c r="J1607" s="2" t="s">
        <v>70</v>
      </c>
      <c r="K1607" s="2" t="s">
        <v>70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89</v>
      </c>
      <c r="B1608" t="s">
        <v>13</v>
      </c>
      <c r="C1608" s="2">
        <v>0.9926761176172002</v>
      </c>
      <c r="D1608" s="2">
        <v>0.97566699764020159</v>
      </c>
      <c r="E1608" s="2">
        <v>0.90411892383019521</v>
      </c>
      <c r="F1608" s="2" t="s">
        <v>70</v>
      </c>
      <c r="G1608" s="2">
        <v>0.29264776549735705</v>
      </c>
      <c r="H1608" s="2">
        <v>0.81698465367067608</v>
      </c>
      <c r="I1608" s="2">
        <v>0.9922315308453924</v>
      </c>
      <c r="J1608" s="2">
        <v>0</v>
      </c>
      <c r="K1608" s="2" t="s">
        <v>70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89</v>
      </c>
      <c r="B1609" t="s">
        <v>15</v>
      </c>
      <c r="C1609" s="2">
        <v>0.96313358721192677</v>
      </c>
      <c r="D1609" s="2">
        <v>0.93650850685399123</v>
      </c>
      <c r="E1609" s="2">
        <v>0.96170428607659142</v>
      </c>
      <c r="F1609" s="2" t="s">
        <v>70</v>
      </c>
      <c r="G1609" s="2" t="s">
        <v>70</v>
      </c>
      <c r="H1609" s="2">
        <v>0.84403504830375198</v>
      </c>
      <c r="I1609" s="2">
        <v>0.99184697397303245</v>
      </c>
      <c r="J1609" s="2" t="s">
        <v>70</v>
      </c>
      <c r="K1609" s="2" t="s">
        <v>70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89</v>
      </c>
      <c r="B1610" t="s">
        <v>17</v>
      </c>
      <c r="C1610" s="2">
        <v>0.98102409344388763</v>
      </c>
      <c r="D1610" s="2">
        <v>0.93517765633568439</v>
      </c>
      <c r="E1610" s="2">
        <v>0.96623950212466958</v>
      </c>
      <c r="F1610" s="2" t="s">
        <v>70</v>
      </c>
      <c r="G1610" s="2" t="s">
        <v>70</v>
      </c>
      <c r="H1610" s="2">
        <v>0.80282751028448929</v>
      </c>
      <c r="I1610" s="2">
        <v>0.98574821852731598</v>
      </c>
      <c r="J1610" s="2" t="s">
        <v>70</v>
      </c>
      <c r="K1610" s="2" t="s">
        <v>70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89</v>
      </c>
      <c r="B1611" t="s">
        <v>21</v>
      </c>
      <c r="C1611" s="2">
        <v>0.98446242180764221</v>
      </c>
      <c r="D1611" s="2">
        <v>0.9327020202020202</v>
      </c>
      <c r="E1611" s="2">
        <v>0.93076326575828083</v>
      </c>
      <c r="F1611" s="2" t="s">
        <v>70</v>
      </c>
      <c r="G1611" s="2" t="s">
        <v>70</v>
      </c>
      <c r="H1611" s="2">
        <v>0.80677546747870776</v>
      </c>
      <c r="I1611" s="2">
        <v>0.98455108590193297</v>
      </c>
      <c r="J1611" s="2" t="s">
        <v>70</v>
      </c>
      <c r="K1611" s="2" t="s">
        <v>70</v>
      </c>
      <c r="L1611" s="2" t="s">
        <v>70</v>
      </c>
      <c r="M1611" s="2" t="s">
        <v>70</v>
      </c>
      <c r="N1611" s="2" t="s">
        <v>70</v>
      </c>
    </row>
    <row r="1612" spans="1:14" x14ac:dyDescent="0.3">
      <c r="A1612" t="s">
        <v>89</v>
      </c>
      <c r="B1612" t="s">
        <v>23</v>
      </c>
      <c r="C1612" s="2">
        <v>0.99410342590954659</v>
      </c>
      <c r="D1612" s="2">
        <v>0.98342829479015381</v>
      </c>
      <c r="E1612" s="2">
        <v>0.9318845186833512</v>
      </c>
      <c r="F1612" s="2" t="s">
        <v>70</v>
      </c>
      <c r="G1612" s="2" t="s">
        <v>70</v>
      </c>
      <c r="H1612" s="2">
        <v>0.86109370430713961</v>
      </c>
      <c r="I1612" s="2">
        <v>0.99284907790741439</v>
      </c>
      <c r="J1612" s="2" t="s">
        <v>70</v>
      </c>
      <c r="K1612" s="2" t="s">
        <v>70</v>
      </c>
      <c r="L1612" s="2" t="s">
        <v>70</v>
      </c>
      <c r="M1612" s="2" t="s">
        <v>70</v>
      </c>
      <c r="N1612" s="2" t="s">
        <v>70</v>
      </c>
    </row>
    <row r="1613" spans="1:14" x14ac:dyDescent="0.3">
      <c r="A1613" t="s">
        <v>89</v>
      </c>
      <c r="B1613" t="s">
        <v>25</v>
      </c>
      <c r="C1613" s="2">
        <v>0.99653895197036857</v>
      </c>
      <c r="D1613" s="2">
        <v>0.97360282402924003</v>
      </c>
      <c r="E1613" s="2">
        <v>0.90374778674011402</v>
      </c>
      <c r="F1613" s="2">
        <v>0.80176375275586365</v>
      </c>
      <c r="G1613" s="2" t="s">
        <v>70</v>
      </c>
      <c r="H1613" s="2">
        <v>0.80643795002117746</v>
      </c>
      <c r="I1613" s="2">
        <v>0.99453551912568305</v>
      </c>
      <c r="J1613" s="2" t="s">
        <v>70</v>
      </c>
      <c r="K1613" s="2" t="s">
        <v>70</v>
      </c>
      <c r="L1613" s="2" t="s">
        <v>70</v>
      </c>
      <c r="M1613" s="2" t="s">
        <v>70</v>
      </c>
      <c r="N1613" s="2" t="s">
        <v>70</v>
      </c>
    </row>
    <row r="1614" spans="1:14" x14ac:dyDescent="0.3">
      <c r="A1614" t="s">
        <v>89</v>
      </c>
      <c r="B1614" t="s">
        <v>47</v>
      </c>
      <c r="C1614" s="2">
        <v>0.997179173463839</v>
      </c>
      <c r="D1614" s="2">
        <v>0.97493114672007997</v>
      </c>
      <c r="E1614" s="2">
        <v>0.93988197010644758</v>
      </c>
      <c r="F1614" s="2">
        <v>0.86025066961091001</v>
      </c>
      <c r="G1614" s="2">
        <v>0</v>
      </c>
      <c r="H1614" s="2">
        <v>0.86347941567065079</v>
      </c>
      <c r="I1614" s="2">
        <v>0.99454502332200179</v>
      </c>
      <c r="J1614" s="2" t="s">
        <v>70</v>
      </c>
      <c r="K1614" s="2" t="s">
        <v>70</v>
      </c>
      <c r="L1614" s="2" t="s">
        <v>70</v>
      </c>
      <c r="M1614" s="2" t="s">
        <v>70</v>
      </c>
      <c r="N1614" s="2" t="s">
        <v>70</v>
      </c>
    </row>
    <row r="1615" spans="1:14" x14ac:dyDescent="0.3">
      <c r="A1615" t="s">
        <v>89</v>
      </c>
      <c r="B1615" t="s">
        <v>27</v>
      </c>
      <c r="C1615" s="2">
        <v>0.99224541111390496</v>
      </c>
      <c r="D1615" s="2">
        <v>0.96083403775711484</v>
      </c>
      <c r="E1615" s="2">
        <v>0.91767950635751683</v>
      </c>
      <c r="F1615" s="2" t="s">
        <v>70</v>
      </c>
      <c r="G1615" s="2" t="s">
        <v>70</v>
      </c>
      <c r="H1615" s="2">
        <v>0.65972346920452507</v>
      </c>
      <c r="I1615" s="2">
        <v>0.99604620513218078</v>
      </c>
      <c r="J1615" s="2">
        <v>0.98204903677758315</v>
      </c>
      <c r="K1615" s="2" t="s">
        <v>70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89</v>
      </c>
      <c r="B1616" t="s">
        <v>203</v>
      </c>
      <c r="C1616" s="2">
        <v>0.99662438625204597</v>
      </c>
      <c r="D1616" s="2">
        <v>0.92344001588106839</v>
      </c>
      <c r="E1616" s="2">
        <v>0.82084605548161482</v>
      </c>
      <c r="F1616" s="2">
        <v>0.83677886241179522</v>
      </c>
      <c r="G1616" s="2">
        <v>0.67820069204152245</v>
      </c>
      <c r="H1616" s="2">
        <v>0</v>
      </c>
      <c r="I1616" s="2">
        <v>0.99521756174049403</v>
      </c>
      <c r="J1616" s="2" t="s">
        <v>70</v>
      </c>
      <c r="K1616" s="2">
        <v>0</v>
      </c>
      <c r="L1616" s="2">
        <v>0</v>
      </c>
      <c r="M1616" s="2">
        <v>0</v>
      </c>
      <c r="N1616" s="2">
        <v>0</v>
      </c>
    </row>
    <row r="1617" spans="1:14" x14ac:dyDescent="0.3">
      <c r="A1617" t="s">
        <v>89</v>
      </c>
      <c r="B1617" t="s">
        <v>29</v>
      </c>
      <c r="C1617" s="2">
        <v>0.99758002657649381</v>
      </c>
      <c r="D1617" s="2">
        <v>0.91178877546625325</v>
      </c>
      <c r="E1617" s="2">
        <v>0.89404333020776783</v>
      </c>
      <c r="F1617" s="2">
        <v>0.63666268813134985</v>
      </c>
      <c r="G1617" s="2" t="s">
        <v>70</v>
      </c>
      <c r="H1617" s="2">
        <v>0.82879945078520556</v>
      </c>
      <c r="I1617" s="2">
        <v>0.99504755915415444</v>
      </c>
      <c r="J1617" s="2" t="s">
        <v>70</v>
      </c>
      <c r="K1617" s="2" t="s">
        <v>70</v>
      </c>
      <c r="L1617" s="2" t="s">
        <v>70</v>
      </c>
      <c r="M1617" s="2" t="s">
        <v>70</v>
      </c>
      <c r="N1617" s="2" t="s">
        <v>70</v>
      </c>
    </row>
    <row r="1618" spans="1:14" x14ac:dyDescent="0.3">
      <c r="A1618" t="s">
        <v>79</v>
      </c>
      <c r="B1618" t="s">
        <v>6</v>
      </c>
      <c r="C1618" s="2">
        <v>0.93269534730005477</v>
      </c>
      <c r="D1618" s="2">
        <v>0.9570470097853464</v>
      </c>
      <c r="E1618" s="2">
        <v>0.79777618364418934</v>
      </c>
      <c r="F1618" s="2" t="s">
        <v>70</v>
      </c>
      <c r="G1618" s="2" t="s">
        <v>70</v>
      </c>
      <c r="H1618" s="2">
        <v>0.74040194040194041</v>
      </c>
      <c r="I1618" s="2">
        <v>0.98676830145261041</v>
      </c>
      <c r="J1618" s="2" t="s">
        <v>70</v>
      </c>
      <c r="K1618" s="2" t="s">
        <v>70</v>
      </c>
      <c r="L1618" s="2" t="s">
        <v>70</v>
      </c>
      <c r="M1618" s="2" t="s">
        <v>70</v>
      </c>
      <c r="N1618" s="2" t="s">
        <v>70</v>
      </c>
    </row>
    <row r="1619" spans="1:14" x14ac:dyDescent="0.3">
      <c r="A1619" t="s">
        <v>79</v>
      </c>
      <c r="B1619" t="s">
        <v>7</v>
      </c>
      <c r="C1619" s="2">
        <v>0.98089448545375602</v>
      </c>
      <c r="D1619" s="2">
        <v>0.97248566739839304</v>
      </c>
      <c r="E1619" s="2">
        <v>0.92799080384267996</v>
      </c>
      <c r="F1619" s="2" t="s">
        <v>70</v>
      </c>
      <c r="G1619" s="2" t="s">
        <v>70</v>
      </c>
      <c r="H1619" s="2">
        <v>0.93142472624946482</v>
      </c>
      <c r="I1619" s="2">
        <v>0.99483318571006796</v>
      </c>
      <c r="J1619" s="2" t="s">
        <v>70</v>
      </c>
      <c r="K1619" s="2" t="s">
        <v>70</v>
      </c>
      <c r="L1619" s="2" t="s">
        <v>70</v>
      </c>
      <c r="M1619" s="2" t="s">
        <v>70</v>
      </c>
      <c r="N1619" s="2" t="s">
        <v>70</v>
      </c>
    </row>
    <row r="1620" spans="1:14" x14ac:dyDescent="0.3">
      <c r="A1620" t="s">
        <v>79</v>
      </c>
      <c r="B1620" t="s">
        <v>8</v>
      </c>
      <c r="C1620" s="2">
        <v>0.96378303198887338</v>
      </c>
      <c r="D1620" s="2">
        <v>0.97505964807634959</v>
      </c>
      <c r="E1620" s="2">
        <v>0.88029353309891456</v>
      </c>
      <c r="F1620" s="2">
        <v>0.8024756986634265</v>
      </c>
      <c r="G1620" s="2" t="s">
        <v>70</v>
      </c>
      <c r="H1620" s="2">
        <v>0.88958188958188955</v>
      </c>
      <c r="I1620" s="2">
        <v>0.99568932919912279</v>
      </c>
      <c r="J1620" s="2" t="s">
        <v>70</v>
      </c>
      <c r="K1620" s="2" t="s">
        <v>70</v>
      </c>
      <c r="L1620" s="2" t="s">
        <v>70</v>
      </c>
      <c r="M1620" s="2" t="s">
        <v>70</v>
      </c>
      <c r="N1620" s="2" t="s">
        <v>70</v>
      </c>
    </row>
    <row r="1621" spans="1:14" x14ac:dyDescent="0.3">
      <c r="A1621" t="s">
        <v>79</v>
      </c>
      <c r="B1621" t="s">
        <v>191</v>
      </c>
      <c r="C1621" s="2">
        <v>0.97222705398040243</v>
      </c>
      <c r="D1621" s="2">
        <v>0.98826587448941705</v>
      </c>
      <c r="E1621" s="2">
        <v>0.93100788989737204</v>
      </c>
      <c r="F1621" s="2">
        <v>0.92944971999026038</v>
      </c>
      <c r="G1621" s="2" t="s">
        <v>70</v>
      </c>
      <c r="H1621" s="2">
        <v>0.87899860917941586</v>
      </c>
      <c r="I1621" s="2">
        <v>0.99313984168865443</v>
      </c>
      <c r="J1621" s="2" t="s">
        <v>70</v>
      </c>
      <c r="K1621" s="2" t="s">
        <v>70</v>
      </c>
      <c r="L1621" s="2" t="s">
        <v>70</v>
      </c>
      <c r="M1621" s="2" t="s">
        <v>70</v>
      </c>
      <c r="N1621" s="2" t="s">
        <v>70</v>
      </c>
    </row>
    <row r="1622" spans="1:14" x14ac:dyDescent="0.3">
      <c r="A1622" t="s">
        <v>79</v>
      </c>
      <c r="B1622" t="s">
        <v>12</v>
      </c>
      <c r="C1622" s="2">
        <v>0.97858692833649519</v>
      </c>
      <c r="D1622" s="2">
        <v>0.94120221768310475</v>
      </c>
      <c r="E1622" s="2">
        <v>0.89650126727809565</v>
      </c>
      <c r="F1622" s="2" t="s">
        <v>70</v>
      </c>
      <c r="G1622" s="2" t="s">
        <v>70</v>
      </c>
      <c r="H1622" s="2">
        <v>0.80347684367784866</v>
      </c>
      <c r="I1622" s="2">
        <v>0.99310449344548002</v>
      </c>
      <c r="J1622" s="2">
        <v>0.89689440993788816</v>
      </c>
      <c r="K1622" s="2" t="s">
        <v>70</v>
      </c>
      <c r="L1622" s="2" t="s">
        <v>70</v>
      </c>
      <c r="M1622" s="2" t="s">
        <v>70</v>
      </c>
      <c r="N1622" s="2" t="s">
        <v>70</v>
      </c>
    </row>
    <row r="1623" spans="1:14" x14ac:dyDescent="0.3">
      <c r="A1623" t="s">
        <v>79</v>
      </c>
      <c r="B1623" t="s">
        <v>13</v>
      </c>
      <c r="C1623" s="2">
        <v>0.9866552242008152</v>
      </c>
      <c r="D1623" s="2">
        <v>0.96152517225259637</v>
      </c>
      <c r="E1623" s="2">
        <v>0.94451012265405643</v>
      </c>
      <c r="F1623" s="2" t="s">
        <v>70</v>
      </c>
      <c r="G1623" s="2" t="s">
        <v>70</v>
      </c>
      <c r="H1623" s="2">
        <v>0.9141010189547496</v>
      </c>
      <c r="I1623" s="2">
        <v>0.99238785012194219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 t="s">
        <v>70</v>
      </c>
    </row>
    <row r="1624" spans="1:14" x14ac:dyDescent="0.3">
      <c r="A1624" t="s">
        <v>79</v>
      </c>
      <c r="B1624" t="s">
        <v>15</v>
      </c>
      <c r="C1624" s="2">
        <v>0.99284851862171442</v>
      </c>
      <c r="D1624" s="2">
        <v>0.94051937213109482</v>
      </c>
      <c r="E1624" s="2">
        <v>0.94889731403855404</v>
      </c>
      <c r="F1624" s="2" t="s">
        <v>70</v>
      </c>
      <c r="G1624" s="2" t="s">
        <v>70</v>
      </c>
      <c r="H1624" s="2">
        <v>0.90364748049757537</v>
      </c>
      <c r="I1624" s="2">
        <v>0.9905878945844192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79</v>
      </c>
      <c r="B1625" t="s">
        <v>17</v>
      </c>
      <c r="C1625" s="2">
        <v>0.99130521562316776</v>
      </c>
      <c r="D1625" s="2">
        <v>0.85060307462541196</v>
      </c>
      <c r="E1625" s="2">
        <v>0.9362402303578774</v>
      </c>
      <c r="F1625" s="2" t="s">
        <v>70</v>
      </c>
      <c r="G1625" s="2" t="s">
        <v>70</v>
      </c>
      <c r="H1625" s="2">
        <v>0.88205598898577331</v>
      </c>
      <c r="I1625" s="2">
        <v>0.98909925415949518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79</v>
      </c>
      <c r="B1626" t="s">
        <v>21</v>
      </c>
      <c r="C1626" s="2">
        <v>0.99254164005306345</v>
      </c>
      <c r="D1626" s="2">
        <v>0.94252993777127003</v>
      </c>
      <c r="E1626" s="2">
        <v>0.92872350273072279</v>
      </c>
      <c r="F1626" s="2" t="s">
        <v>70</v>
      </c>
      <c r="G1626" s="2" t="s">
        <v>70</v>
      </c>
      <c r="H1626" s="2">
        <v>0.90324620573355818</v>
      </c>
      <c r="I1626" s="2">
        <v>0.98905717805638083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79</v>
      </c>
      <c r="B1627" t="s">
        <v>23</v>
      </c>
      <c r="C1627" s="2">
        <v>0.9931794823881156</v>
      </c>
      <c r="D1627" s="2">
        <v>0.78575610428074527</v>
      </c>
      <c r="E1627" s="2">
        <v>0.94374062343723963</v>
      </c>
      <c r="F1627" s="2" t="s">
        <v>70</v>
      </c>
      <c r="G1627" s="2" t="s">
        <v>70</v>
      </c>
      <c r="H1627" s="2">
        <v>0.91714029314986523</v>
      </c>
      <c r="I1627" s="2">
        <v>0.99085212129943101</v>
      </c>
      <c r="J1627" s="2" t="s">
        <v>70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79</v>
      </c>
      <c r="B1628" t="s">
        <v>25</v>
      </c>
      <c r="C1628" s="2">
        <v>0.98807869523879177</v>
      </c>
      <c r="D1628" s="2">
        <v>0.90785874668299638</v>
      </c>
      <c r="E1628" s="2">
        <v>0.94069320888629637</v>
      </c>
      <c r="F1628" s="2" t="s">
        <v>70</v>
      </c>
      <c r="G1628" s="2" t="s">
        <v>70</v>
      </c>
      <c r="H1628" s="2">
        <v>0.88564086090587857</v>
      </c>
      <c r="I1628" s="2">
        <v>0.99008611332223762</v>
      </c>
      <c r="J1628" s="2" t="s">
        <v>70</v>
      </c>
      <c r="K1628" s="2" t="s">
        <v>70</v>
      </c>
      <c r="L1628" s="2" t="s">
        <v>70</v>
      </c>
      <c r="M1628" s="2" t="s">
        <v>70</v>
      </c>
      <c r="N1628" s="2" t="s">
        <v>70</v>
      </c>
    </row>
    <row r="1629" spans="1:14" x14ac:dyDescent="0.3">
      <c r="A1629" t="s">
        <v>79</v>
      </c>
      <c r="B1629" t="s">
        <v>27</v>
      </c>
      <c r="C1629" s="2">
        <v>0.99476864065693638</v>
      </c>
      <c r="D1629" s="2">
        <v>0.85047210300429188</v>
      </c>
      <c r="E1629" s="2">
        <v>0.95701018573996399</v>
      </c>
      <c r="F1629" s="2" t="s">
        <v>70</v>
      </c>
      <c r="G1629" s="2" t="s">
        <v>70</v>
      </c>
      <c r="H1629" s="2">
        <v>0.94343454859348019</v>
      </c>
      <c r="I1629" s="2">
        <v>0.99623532885509702</v>
      </c>
      <c r="J1629" s="2" t="s">
        <v>70</v>
      </c>
      <c r="K1629" s="2" t="s">
        <v>70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79</v>
      </c>
      <c r="B1630" t="s">
        <v>29</v>
      </c>
      <c r="C1630" s="2">
        <v>0.99483895632227837</v>
      </c>
      <c r="D1630" s="2">
        <v>0.86846941454449988</v>
      </c>
      <c r="E1630" s="2">
        <v>0.96409482107806121</v>
      </c>
      <c r="F1630" s="2" t="s">
        <v>70</v>
      </c>
      <c r="G1630" s="2" t="s">
        <v>70</v>
      </c>
      <c r="H1630" s="2">
        <v>0.92540592168099323</v>
      </c>
      <c r="I1630" s="2">
        <v>0.99375045952503482</v>
      </c>
      <c r="J1630" s="2" t="s">
        <v>70</v>
      </c>
      <c r="K1630" s="2" t="s">
        <v>70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79</v>
      </c>
      <c r="B1631" t="s">
        <v>33</v>
      </c>
      <c r="C1631" s="2">
        <v>0.99622240361434344</v>
      </c>
      <c r="D1631" s="2">
        <v>0.85792235047219312</v>
      </c>
      <c r="E1631" s="2">
        <v>0.94696776171256325</v>
      </c>
      <c r="F1631" s="2" t="s">
        <v>70</v>
      </c>
      <c r="G1631" s="2" t="s">
        <v>70</v>
      </c>
      <c r="H1631" s="2">
        <v>0.84805914972273566</v>
      </c>
      <c r="I1631" s="2">
        <v>0.99217221135029365</v>
      </c>
      <c r="J1631" s="2">
        <v>0.89789132907515967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79</v>
      </c>
      <c r="B1632" t="s">
        <v>35</v>
      </c>
      <c r="C1632" s="2">
        <v>0.98533547057476523</v>
      </c>
      <c r="D1632" s="2">
        <v>0.50096658381662529</v>
      </c>
      <c r="E1632" s="2">
        <v>0.94594767752269082</v>
      </c>
      <c r="F1632" s="2" t="s">
        <v>70</v>
      </c>
      <c r="G1632" s="2" t="s">
        <v>70</v>
      </c>
      <c r="H1632" s="2">
        <v>0.90324952888725463</v>
      </c>
      <c r="I1632" s="2">
        <v>0.99495324328336043</v>
      </c>
      <c r="J1632" s="2">
        <v>0.65916080271045085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108</v>
      </c>
      <c r="B1633" t="s">
        <v>6</v>
      </c>
      <c r="C1633" s="2">
        <v>0.99214695043124235</v>
      </c>
      <c r="D1633" s="2">
        <v>0.96869215717383261</v>
      </c>
      <c r="E1633" s="2">
        <v>0.97685560418580364</v>
      </c>
      <c r="F1633" s="2" t="s">
        <v>70</v>
      </c>
      <c r="G1633" s="2" t="s">
        <v>70</v>
      </c>
      <c r="H1633" s="2">
        <v>0.85252779525907274</v>
      </c>
      <c r="I1633" s="2">
        <v>0.98883201489064676</v>
      </c>
      <c r="J1633" s="2" t="s">
        <v>70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108</v>
      </c>
      <c r="B1634" t="s">
        <v>7</v>
      </c>
      <c r="C1634" s="2">
        <v>0.99384396586753365</v>
      </c>
      <c r="D1634" s="2">
        <v>0.99229164004940162</v>
      </c>
      <c r="E1634" s="2">
        <v>0.96304288041293817</v>
      </c>
      <c r="F1634" s="2" t="s">
        <v>70</v>
      </c>
      <c r="G1634" s="2" t="s">
        <v>70</v>
      </c>
      <c r="H1634" s="2">
        <v>0.88974247053688349</v>
      </c>
      <c r="I1634" s="2">
        <v>0.99401656949984663</v>
      </c>
      <c r="J1634" s="2" t="s">
        <v>70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108</v>
      </c>
      <c r="B1635" t="s">
        <v>197</v>
      </c>
      <c r="C1635" s="2">
        <v>0.99581080523339804</v>
      </c>
      <c r="D1635" s="2">
        <v>0.96007907802215076</v>
      </c>
      <c r="E1635" s="2">
        <v>0.87212473861260109</v>
      </c>
      <c r="F1635" s="2">
        <v>0.65533678756476688</v>
      </c>
      <c r="G1635" s="2" t="s">
        <v>70</v>
      </c>
      <c r="H1635" s="2">
        <v>0.92487907220700505</v>
      </c>
      <c r="I1635" s="2">
        <v>0.99419459710503921</v>
      </c>
      <c r="J1635" s="2" t="s">
        <v>70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108</v>
      </c>
      <c r="B1636" t="s">
        <v>8</v>
      </c>
      <c r="C1636" s="2">
        <v>0.99367834916475595</v>
      </c>
      <c r="D1636" s="2">
        <v>0.99022552285261844</v>
      </c>
      <c r="E1636" s="2">
        <v>0.90505504912986856</v>
      </c>
      <c r="F1636" s="2">
        <v>0.64709221524066785</v>
      </c>
      <c r="G1636" s="2" t="s">
        <v>70</v>
      </c>
      <c r="H1636" s="2">
        <v>0.84284561282139969</v>
      </c>
      <c r="I1636" s="2">
        <v>0.99526581296080718</v>
      </c>
      <c r="J1636" s="2" t="s">
        <v>70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108</v>
      </c>
      <c r="B1637" t="s">
        <v>241</v>
      </c>
      <c r="C1637" s="2">
        <v>0.99667046350652755</v>
      </c>
      <c r="D1637" s="2">
        <v>0.91308059042741441</v>
      </c>
      <c r="E1637" s="2">
        <v>0.91983122362869196</v>
      </c>
      <c r="F1637" s="2">
        <v>0.82307789102806095</v>
      </c>
      <c r="G1637" s="2" t="s">
        <v>70</v>
      </c>
      <c r="H1637" s="2">
        <v>0.83919308357348699</v>
      </c>
      <c r="I1637" s="2">
        <v>0.99642524090767803</v>
      </c>
      <c r="J1637" s="2" t="s">
        <v>70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108</v>
      </c>
      <c r="B1638" t="s">
        <v>12</v>
      </c>
      <c r="C1638" s="2">
        <v>0.9961660617059892</v>
      </c>
      <c r="D1638" s="2">
        <v>0.88800591387913508</v>
      </c>
      <c r="E1638" s="2">
        <v>0.93576871234836201</v>
      </c>
      <c r="F1638" s="2">
        <v>0.90716277130722522</v>
      </c>
      <c r="G1638" s="2" t="s">
        <v>70</v>
      </c>
      <c r="H1638" s="2">
        <v>0.88455538221528862</v>
      </c>
      <c r="I1638" s="2">
        <v>0.99494407844338895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108</v>
      </c>
      <c r="B1639" t="s">
        <v>13</v>
      </c>
      <c r="C1639" s="2">
        <v>0.98678620366736203</v>
      </c>
      <c r="D1639" s="2">
        <v>0.9692358683861636</v>
      </c>
      <c r="E1639" s="2">
        <v>0.87178869298633144</v>
      </c>
      <c r="F1639" s="2">
        <v>0</v>
      </c>
      <c r="G1639" s="2">
        <v>0.92270194986072418</v>
      </c>
      <c r="H1639" s="2">
        <v>0.75944433339995998</v>
      </c>
      <c r="I1639" s="2">
        <v>0.99248006076718576</v>
      </c>
      <c r="J1639" s="2" t="s">
        <v>70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108</v>
      </c>
      <c r="B1640" t="s">
        <v>15</v>
      </c>
      <c r="C1640" s="2">
        <v>0.99061275777958457</v>
      </c>
      <c r="D1640" s="2">
        <v>0.98630405392166465</v>
      </c>
      <c r="E1640" s="2">
        <v>0.95664585191793039</v>
      </c>
      <c r="F1640" s="2" t="s">
        <v>70</v>
      </c>
      <c r="G1640" s="2" t="s">
        <v>70</v>
      </c>
      <c r="H1640" s="2">
        <v>0.72051635543301162</v>
      </c>
      <c r="I1640" s="2">
        <v>0.98350318938338599</v>
      </c>
      <c r="J1640" s="2" t="s">
        <v>70</v>
      </c>
      <c r="K1640" s="2">
        <v>0.61682242990654201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108</v>
      </c>
      <c r="B1641" t="s">
        <v>145</v>
      </c>
      <c r="C1641" s="2">
        <v>0.99376057666223161</v>
      </c>
      <c r="D1641" s="2">
        <v>0.97880844496329555</v>
      </c>
      <c r="E1641" s="2">
        <v>0.93113557324749241</v>
      </c>
      <c r="F1641" s="2">
        <v>0.76912120308721721</v>
      </c>
      <c r="G1641" s="2" t="s">
        <v>70</v>
      </c>
      <c r="H1641" s="2">
        <v>0.8542213374355262</v>
      </c>
      <c r="I1641" s="2">
        <v>0.99546236895634477</v>
      </c>
      <c r="J1641" s="2" t="s">
        <v>70</v>
      </c>
      <c r="K1641" s="2">
        <v>0</v>
      </c>
      <c r="L1641" s="2" t="s">
        <v>70</v>
      </c>
      <c r="M1641" s="2" t="s">
        <v>70</v>
      </c>
      <c r="N1641" s="2">
        <v>0.92064404830362279</v>
      </c>
    </row>
    <row r="1642" spans="1:14" x14ac:dyDescent="0.3">
      <c r="A1642" t="s">
        <v>108</v>
      </c>
      <c r="B1642" t="s">
        <v>17</v>
      </c>
      <c r="C1642" s="2">
        <v>0.9873808846976232</v>
      </c>
      <c r="D1642" s="2">
        <v>0.97558896466212042</v>
      </c>
      <c r="E1642" s="2">
        <v>0.94558696910243201</v>
      </c>
      <c r="F1642" s="2">
        <v>0.7202719311722231</v>
      </c>
      <c r="G1642" s="2" t="s">
        <v>70</v>
      </c>
      <c r="H1642" s="2">
        <v>0.80717796319579382</v>
      </c>
      <c r="I1642" s="2">
        <v>0.99575650027004081</v>
      </c>
      <c r="J1642" s="2" t="s">
        <v>70</v>
      </c>
      <c r="K1642" s="2" t="s">
        <v>70</v>
      </c>
      <c r="L1642" s="2">
        <v>0</v>
      </c>
      <c r="M1642" s="2" t="s">
        <v>70</v>
      </c>
      <c r="N1642" s="2">
        <v>0.93269090378157404</v>
      </c>
    </row>
    <row r="1643" spans="1:14" x14ac:dyDescent="0.3">
      <c r="A1643" t="s">
        <v>108</v>
      </c>
      <c r="B1643" t="s">
        <v>43</v>
      </c>
      <c r="C1643" s="2">
        <v>0.98766263158505596</v>
      </c>
      <c r="D1643" s="2">
        <v>0.97921227580389236</v>
      </c>
      <c r="E1643" s="2">
        <v>0.93457414929746285</v>
      </c>
      <c r="F1643" s="2">
        <v>0.7204430643741021</v>
      </c>
      <c r="G1643" s="2">
        <v>0</v>
      </c>
      <c r="H1643" s="2">
        <v>0.87635766607729226</v>
      </c>
      <c r="I1643" s="2">
        <v>0.99569979716024337</v>
      </c>
      <c r="J1643" s="2" t="s">
        <v>70</v>
      </c>
      <c r="K1643" s="2" t="s">
        <v>70</v>
      </c>
      <c r="L1643" s="2" t="s">
        <v>70</v>
      </c>
      <c r="M1643" s="2" t="s">
        <v>70</v>
      </c>
      <c r="N1643" s="2">
        <v>0.85296617372089067</v>
      </c>
    </row>
    <row r="1644" spans="1:14" x14ac:dyDescent="0.3">
      <c r="A1644" t="s">
        <v>108</v>
      </c>
      <c r="B1644" t="s">
        <v>21</v>
      </c>
      <c r="C1644" s="2">
        <v>0.9968710519169236</v>
      </c>
      <c r="D1644" s="2">
        <v>0.88426544780302707</v>
      </c>
      <c r="E1644" s="2">
        <v>0.93690538291477243</v>
      </c>
      <c r="F1644" s="2">
        <v>0.7046097018582036</v>
      </c>
      <c r="G1644" s="2">
        <v>0</v>
      </c>
      <c r="H1644" s="2">
        <v>0.84208600182982618</v>
      </c>
      <c r="I1644" s="2">
        <v>0.9947339463962902</v>
      </c>
      <c r="J1644" s="2">
        <v>0</v>
      </c>
      <c r="K1644" s="2" t="s">
        <v>70</v>
      </c>
      <c r="L1644" s="2" t="s">
        <v>70</v>
      </c>
      <c r="M1644" s="2" t="s">
        <v>70</v>
      </c>
      <c r="N1644" s="2" t="s">
        <v>70</v>
      </c>
    </row>
    <row r="1645" spans="1:14" x14ac:dyDescent="0.3">
      <c r="A1645" t="s">
        <v>108</v>
      </c>
      <c r="B1645" t="s">
        <v>23</v>
      </c>
      <c r="C1645" s="2">
        <v>0.98903820178020985</v>
      </c>
      <c r="D1645" s="2">
        <v>0.77740327028608036</v>
      </c>
      <c r="E1645" s="2">
        <v>0.95814094602410083</v>
      </c>
      <c r="F1645" s="2">
        <v>0</v>
      </c>
      <c r="G1645" s="2" t="s">
        <v>70</v>
      </c>
      <c r="H1645" s="2">
        <v>0.79649695710256796</v>
      </c>
      <c r="I1645" s="2">
        <v>0.995787700084246</v>
      </c>
      <c r="J1645" s="2">
        <v>6.2130177514792898E-2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108</v>
      </c>
      <c r="B1646" t="s">
        <v>25</v>
      </c>
      <c r="C1646" s="2">
        <v>0.99513965043391139</v>
      </c>
      <c r="D1646" s="2">
        <v>0.97604380561259396</v>
      </c>
      <c r="E1646" s="2">
        <v>0.87177096770696705</v>
      </c>
      <c r="F1646" s="2">
        <v>0.63160929006753419</v>
      </c>
      <c r="G1646" s="2">
        <v>0.93318907222071956</v>
      </c>
      <c r="H1646" s="2">
        <v>0.68919727240100492</v>
      </c>
      <c r="I1646" s="2">
        <v>0.99556913674560721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108</v>
      </c>
      <c r="B1647" t="s">
        <v>27</v>
      </c>
      <c r="C1647" s="2">
        <v>0.99708407435159019</v>
      </c>
      <c r="D1647" s="2">
        <v>0.89555115557813947</v>
      </c>
      <c r="E1647" s="2">
        <v>0.84511269078618312</v>
      </c>
      <c r="F1647" s="2">
        <v>0.36018637074975102</v>
      </c>
      <c r="G1647" s="2">
        <v>0.88464791114619157</v>
      </c>
      <c r="H1647" s="2">
        <v>0.8941499085923218</v>
      </c>
      <c r="I1647" s="2">
        <v>0.99253438113948922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 t="s">
        <v>70</v>
      </c>
    </row>
    <row r="1648" spans="1:14" x14ac:dyDescent="0.3">
      <c r="A1648" t="s">
        <v>108</v>
      </c>
      <c r="B1648" t="s">
        <v>29</v>
      </c>
      <c r="C1648" s="2">
        <v>0.98444276118098517</v>
      </c>
      <c r="D1648" s="2">
        <v>0.96101095793566638</v>
      </c>
      <c r="E1648" s="2">
        <v>0.92602536037338401</v>
      </c>
      <c r="F1648" s="2">
        <v>0.904314667043288</v>
      </c>
      <c r="G1648" s="2" t="s">
        <v>70</v>
      </c>
      <c r="H1648" s="2">
        <v>0.71770443461494837</v>
      </c>
      <c r="I1648" s="2">
        <v>0.99365849839505205</v>
      </c>
      <c r="J1648" s="2">
        <v>0.2763899731112846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108</v>
      </c>
      <c r="B1649" t="s">
        <v>163</v>
      </c>
      <c r="C1649" s="2">
        <v>0.99824168369942601</v>
      </c>
      <c r="D1649" s="2">
        <v>0.94262171640024961</v>
      </c>
      <c r="E1649" s="2">
        <v>0.92394592650574359</v>
      </c>
      <c r="F1649" s="2">
        <v>0.8636694440731334</v>
      </c>
      <c r="G1649" s="2" t="s">
        <v>70</v>
      </c>
      <c r="H1649" s="2">
        <v>0.80224326560632531</v>
      </c>
      <c r="I1649" s="2">
        <v>0.99743649498951281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108</v>
      </c>
      <c r="B1650" t="s">
        <v>33</v>
      </c>
      <c r="C1650" s="2">
        <v>0.99798273332580978</v>
      </c>
      <c r="D1650" s="2">
        <v>0.96536250882323282</v>
      </c>
      <c r="E1650" s="2">
        <v>0.9502166091489832</v>
      </c>
      <c r="F1650" s="2">
        <v>0.89230881707852028</v>
      </c>
      <c r="G1650" s="2" t="s">
        <v>70</v>
      </c>
      <c r="H1650" s="2">
        <v>0.88464782792070851</v>
      </c>
      <c r="I1650" s="2">
        <v>0.99530736743312997</v>
      </c>
      <c r="J1650" s="2">
        <v>0.86089731556223015</v>
      </c>
      <c r="K1650" s="2" t="s">
        <v>70</v>
      </c>
      <c r="L1650" s="2" t="s">
        <v>70</v>
      </c>
      <c r="M1650" s="2" t="s">
        <v>70</v>
      </c>
      <c r="N1650" s="2" t="s">
        <v>70</v>
      </c>
    </row>
    <row r="1651" spans="1:14" x14ac:dyDescent="0.3">
      <c r="A1651" t="s">
        <v>108</v>
      </c>
      <c r="B1651" t="s">
        <v>35</v>
      </c>
      <c r="C1651" s="2">
        <v>0.99817765945479764</v>
      </c>
      <c r="D1651" s="2">
        <v>0.86484101376134137</v>
      </c>
      <c r="E1651" s="2">
        <v>0.93388293487221763</v>
      </c>
      <c r="F1651" s="2">
        <v>0.83877628000238236</v>
      </c>
      <c r="G1651" s="2" t="s">
        <v>70</v>
      </c>
      <c r="H1651" s="2">
        <v>0.91706656822935895</v>
      </c>
      <c r="I1651" s="2">
        <v>0.9948096885813148</v>
      </c>
      <c r="J1651" s="2" t="s">
        <v>70</v>
      </c>
      <c r="K1651" s="2" t="s">
        <v>70</v>
      </c>
      <c r="L1651" s="2" t="s">
        <v>70</v>
      </c>
      <c r="M1651" s="2" t="s">
        <v>70</v>
      </c>
      <c r="N1651" s="2" t="s">
        <v>70</v>
      </c>
    </row>
    <row r="1652" spans="1:14" x14ac:dyDescent="0.3">
      <c r="A1652" t="s">
        <v>340</v>
      </c>
      <c r="B1652" t="s">
        <v>6</v>
      </c>
      <c r="C1652" s="2">
        <v>0.950397099107266</v>
      </c>
      <c r="D1652" s="2">
        <v>0.80436222485790421</v>
      </c>
      <c r="E1652" s="2">
        <v>0.89635316698656431</v>
      </c>
      <c r="F1652" s="2" t="s">
        <v>70</v>
      </c>
      <c r="G1652" s="2" t="s">
        <v>70</v>
      </c>
      <c r="H1652" s="2">
        <v>0.83742606201828285</v>
      </c>
      <c r="I1652" s="2">
        <v>0.9871134020618556</v>
      </c>
      <c r="J1652" s="2">
        <v>0.29363401456424715</v>
      </c>
      <c r="K1652" s="2" t="s">
        <v>70</v>
      </c>
      <c r="L1652" s="2" t="s">
        <v>70</v>
      </c>
      <c r="M1652" s="2" t="s">
        <v>70</v>
      </c>
      <c r="N1652" s="2" t="s">
        <v>70</v>
      </c>
    </row>
    <row r="1653" spans="1:14" x14ac:dyDescent="0.3">
      <c r="A1653" t="s">
        <v>340</v>
      </c>
      <c r="B1653" t="s">
        <v>7</v>
      </c>
      <c r="C1653" s="2">
        <v>0.97263998640496219</v>
      </c>
      <c r="D1653" s="2">
        <v>0.76589535906021433</v>
      </c>
      <c r="E1653" s="2">
        <v>0.87860917515508918</v>
      </c>
      <c r="F1653" s="2" t="s">
        <v>70</v>
      </c>
      <c r="G1653" s="2" t="s">
        <v>70</v>
      </c>
      <c r="H1653" s="2">
        <v>0.91329915560916763</v>
      </c>
      <c r="I1653" s="2">
        <v>0.97781774580335723</v>
      </c>
      <c r="J1653" s="2" t="s">
        <v>70</v>
      </c>
      <c r="K1653" s="2" t="s">
        <v>70</v>
      </c>
      <c r="L1653" s="2" t="s">
        <v>70</v>
      </c>
      <c r="M1653" s="2" t="s">
        <v>70</v>
      </c>
      <c r="N1653" s="2" t="s">
        <v>70</v>
      </c>
    </row>
    <row r="1654" spans="1:14" x14ac:dyDescent="0.3">
      <c r="A1654" t="s">
        <v>340</v>
      </c>
      <c r="B1654" t="s">
        <v>8</v>
      </c>
      <c r="C1654" s="2">
        <v>0.99092612476052122</v>
      </c>
      <c r="D1654" s="2">
        <v>0.9389612323576616</v>
      </c>
      <c r="E1654" s="2">
        <v>0.96839974699557241</v>
      </c>
      <c r="F1654" s="2" t="s">
        <v>70</v>
      </c>
      <c r="G1654" s="2" t="s">
        <v>70</v>
      </c>
      <c r="H1654" s="2">
        <v>0.89879365079365081</v>
      </c>
      <c r="I1654" s="2">
        <v>0.99232088272571384</v>
      </c>
      <c r="J1654" s="2" t="s">
        <v>70</v>
      </c>
      <c r="K1654" s="2" t="s">
        <v>70</v>
      </c>
      <c r="L1654" s="2" t="s">
        <v>70</v>
      </c>
      <c r="M1654" s="2" t="s">
        <v>70</v>
      </c>
      <c r="N1654" s="2" t="s">
        <v>70</v>
      </c>
    </row>
    <row r="1655" spans="1:14" x14ac:dyDescent="0.3">
      <c r="A1655" t="s">
        <v>340</v>
      </c>
      <c r="B1655" t="s">
        <v>416</v>
      </c>
      <c r="C1655" s="2">
        <v>0.98905612060010162</v>
      </c>
      <c r="D1655" s="2">
        <v>0.96429831488046236</v>
      </c>
      <c r="E1655" s="2">
        <v>0.96620758529391282</v>
      </c>
      <c r="F1655" s="2" t="s">
        <v>70</v>
      </c>
      <c r="G1655" s="2">
        <v>0.96118607362985176</v>
      </c>
      <c r="H1655" s="2">
        <v>0.89395058222095991</v>
      </c>
      <c r="I1655" s="2">
        <v>0.99358151476251599</v>
      </c>
      <c r="J1655" s="2" t="s">
        <v>70</v>
      </c>
      <c r="K1655" s="2" t="s">
        <v>70</v>
      </c>
      <c r="L1655" s="2" t="s">
        <v>70</v>
      </c>
      <c r="M1655" s="2" t="s">
        <v>70</v>
      </c>
      <c r="N1655" s="2" t="s">
        <v>70</v>
      </c>
    </row>
    <row r="1656" spans="1:14" x14ac:dyDescent="0.3">
      <c r="A1656" t="s">
        <v>340</v>
      </c>
      <c r="B1656" t="s">
        <v>12</v>
      </c>
      <c r="C1656" s="2">
        <v>0.99301614175500719</v>
      </c>
      <c r="D1656" s="2">
        <v>0.9299244719092048</v>
      </c>
      <c r="E1656" s="2">
        <v>0.96540660606309903</v>
      </c>
      <c r="F1656" s="2" t="s">
        <v>70</v>
      </c>
      <c r="G1656" s="2">
        <v>0.97045790251107844</v>
      </c>
      <c r="H1656" s="2">
        <v>0.8528165503489531</v>
      </c>
      <c r="I1656" s="2">
        <v>0.99370199692780337</v>
      </c>
      <c r="J1656" s="2" t="s">
        <v>70</v>
      </c>
      <c r="K1656" s="2" t="s">
        <v>70</v>
      </c>
      <c r="L1656" s="2" t="s">
        <v>70</v>
      </c>
      <c r="M1656" s="2" t="s">
        <v>70</v>
      </c>
      <c r="N1656" s="2" t="s">
        <v>70</v>
      </c>
    </row>
    <row r="1657" spans="1:14" x14ac:dyDescent="0.3">
      <c r="A1657" t="s">
        <v>340</v>
      </c>
      <c r="B1657" t="s">
        <v>243</v>
      </c>
      <c r="C1657" s="2">
        <v>0.98756333486872405</v>
      </c>
      <c r="D1657" s="2">
        <v>0.98182613670783836</v>
      </c>
      <c r="E1657" s="2">
        <v>0.89824219482028411</v>
      </c>
      <c r="F1657" s="2">
        <v>0.90642227606306403</v>
      </c>
      <c r="G1657" s="2" t="s">
        <v>70</v>
      </c>
      <c r="H1657" s="2">
        <v>0.78684674104521435</v>
      </c>
      <c r="I1657" s="2">
        <v>0.99278366344234603</v>
      </c>
      <c r="J1657" s="2" t="s">
        <v>70</v>
      </c>
      <c r="K1657" s="2" t="s">
        <v>70</v>
      </c>
      <c r="L1657" s="2" t="s">
        <v>70</v>
      </c>
      <c r="M1657" s="2" t="s">
        <v>70</v>
      </c>
      <c r="N1657" s="2" t="s">
        <v>70</v>
      </c>
    </row>
    <row r="1658" spans="1:14" x14ac:dyDescent="0.3">
      <c r="A1658" t="s">
        <v>340</v>
      </c>
      <c r="B1658" t="s">
        <v>13</v>
      </c>
      <c r="C1658" s="2">
        <v>0.9880811768495652</v>
      </c>
      <c r="D1658" s="2">
        <v>0.96652212198242204</v>
      </c>
      <c r="E1658" s="2">
        <v>0.82684242061114444</v>
      </c>
      <c r="F1658" s="2">
        <v>0.70198475586748166</v>
      </c>
      <c r="G1658" s="2" t="s">
        <v>70</v>
      </c>
      <c r="H1658" s="2">
        <v>0.81186302486750916</v>
      </c>
      <c r="I1658" s="2">
        <v>0.99308037411603678</v>
      </c>
      <c r="J1658" s="2" t="s">
        <v>70</v>
      </c>
      <c r="K1658" s="2" t="s">
        <v>70</v>
      </c>
      <c r="L1658" s="2" t="s">
        <v>70</v>
      </c>
      <c r="M1658" s="2" t="s">
        <v>70</v>
      </c>
      <c r="N1658" s="2" t="s">
        <v>70</v>
      </c>
    </row>
    <row r="1659" spans="1:14" x14ac:dyDescent="0.3">
      <c r="A1659" t="s">
        <v>340</v>
      </c>
      <c r="B1659" t="s">
        <v>109</v>
      </c>
      <c r="C1659" s="2">
        <v>0.98780562534469019</v>
      </c>
      <c r="D1659" s="2">
        <v>0.94437091871609535</v>
      </c>
      <c r="E1659" s="2">
        <v>0.94623736709621675</v>
      </c>
      <c r="F1659" s="2">
        <v>0.92885019513659561</v>
      </c>
      <c r="G1659" s="2" t="s">
        <v>70</v>
      </c>
      <c r="H1659" s="2">
        <v>0.89982174688057037</v>
      </c>
      <c r="I1659" s="2">
        <v>0.99216277317256962</v>
      </c>
      <c r="J1659" s="2" t="s">
        <v>70</v>
      </c>
      <c r="K1659" s="2" t="s">
        <v>70</v>
      </c>
      <c r="L1659" s="2" t="s">
        <v>70</v>
      </c>
      <c r="M1659" s="2" t="s">
        <v>70</v>
      </c>
      <c r="N1659" s="2" t="s">
        <v>70</v>
      </c>
    </row>
    <row r="1660" spans="1:14" x14ac:dyDescent="0.3">
      <c r="A1660" t="s">
        <v>340</v>
      </c>
      <c r="B1660" t="s">
        <v>15</v>
      </c>
      <c r="C1660" s="2">
        <v>0.9888448643706188</v>
      </c>
      <c r="D1660" s="2">
        <v>0.77684650873002925</v>
      </c>
      <c r="E1660" s="2">
        <v>0.93057386632173322</v>
      </c>
      <c r="F1660" s="2">
        <v>0.75974403723094819</v>
      </c>
      <c r="G1660" s="2" t="s">
        <v>70</v>
      </c>
      <c r="H1660" s="2">
        <v>0.77429260802807631</v>
      </c>
      <c r="I1660" s="2">
        <v>0.98482240650915365</v>
      </c>
      <c r="J1660" s="2">
        <v>0.94968553459119498</v>
      </c>
      <c r="K1660" s="2" t="s">
        <v>70</v>
      </c>
      <c r="L1660" s="2" t="s">
        <v>70</v>
      </c>
      <c r="M1660" s="2" t="s">
        <v>70</v>
      </c>
      <c r="N1660" s="2" t="s">
        <v>70</v>
      </c>
    </row>
    <row r="1661" spans="1:14" x14ac:dyDescent="0.3">
      <c r="A1661" t="s">
        <v>340</v>
      </c>
      <c r="B1661" t="s">
        <v>17</v>
      </c>
      <c r="C1661" s="2">
        <v>0.99383341780706203</v>
      </c>
      <c r="D1661" s="2">
        <v>0.97686915056403678</v>
      </c>
      <c r="E1661" s="2">
        <v>0.96708968753332625</v>
      </c>
      <c r="F1661" s="2" t="s">
        <v>70</v>
      </c>
      <c r="G1661" s="2" t="s">
        <v>70</v>
      </c>
      <c r="H1661" s="2">
        <v>0.88858707185603325</v>
      </c>
      <c r="I1661" s="2">
        <v>0.99134101347790082</v>
      </c>
      <c r="J1661" s="2" t="s">
        <v>70</v>
      </c>
      <c r="K1661" s="2" t="s">
        <v>70</v>
      </c>
      <c r="L1661" s="2" t="s">
        <v>70</v>
      </c>
      <c r="M1661" s="2" t="s">
        <v>70</v>
      </c>
      <c r="N1661" s="2" t="s">
        <v>70</v>
      </c>
    </row>
    <row r="1662" spans="1:14" x14ac:dyDescent="0.3">
      <c r="A1662" t="s">
        <v>340</v>
      </c>
      <c r="B1662" t="s">
        <v>21</v>
      </c>
      <c r="C1662" s="2">
        <v>0.98276253118621004</v>
      </c>
      <c r="D1662" s="2">
        <v>0.97564338235294124</v>
      </c>
      <c r="E1662" s="2">
        <v>0.80660780404443178</v>
      </c>
      <c r="F1662" s="2" t="s">
        <v>70</v>
      </c>
      <c r="G1662" s="2">
        <v>0.91785591067339956</v>
      </c>
      <c r="H1662" s="2">
        <v>0.87017640573318633</v>
      </c>
      <c r="I1662" s="2">
        <v>0.99384399594794681</v>
      </c>
      <c r="J1662" s="2" t="s">
        <v>70</v>
      </c>
      <c r="K1662" s="2" t="s">
        <v>70</v>
      </c>
      <c r="L1662" s="2" t="s">
        <v>70</v>
      </c>
      <c r="M1662" s="2" t="s">
        <v>70</v>
      </c>
      <c r="N1662" s="2" t="s">
        <v>70</v>
      </c>
    </row>
    <row r="1663" spans="1:14" x14ac:dyDescent="0.3">
      <c r="A1663" t="s">
        <v>340</v>
      </c>
      <c r="B1663" t="s">
        <v>421</v>
      </c>
      <c r="C1663" s="2">
        <v>0.99307856708691999</v>
      </c>
      <c r="D1663" s="2">
        <v>0.96089483573021484</v>
      </c>
      <c r="E1663" s="2">
        <v>0.95238095238095244</v>
      </c>
      <c r="F1663" s="2" t="s">
        <v>70</v>
      </c>
      <c r="G1663" s="2">
        <v>0.97811500595723322</v>
      </c>
      <c r="H1663" s="2">
        <v>0.87490029247540546</v>
      </c>
      <c r="I1663" s="2">
        <v>0.993106653241422</v>
      </c>
      <c r="J1663" s="2" t="s">
        <v>70</v>
      </c>
      <c r="K1663" s="2" t="s">
        <v>70</v>
      </c>
      <c r="L1663" s="2" t="s">
        <v>70</v>
      </c>
      <c r="M1663" s="2" t="s">
        <v>70</v>
      </c>
      <c r="N1663" s="2" t="s">
        <v>70</v>
      </c>
    </row>
    <row r="1664" spans="1:14" x14ac:dyDescent="0.3">
      <c r="A1664" t="s">
        <v>340</v>
      </c>
      <c r="B1664" t="s">
        <v>23</v>
      </c>
      <c r="C1664" s="2">
        <v>0.99541464692781356</v>
      </c>
      <c r="D1664" s="2">
        <v>0.94101489342727196</v>
      </c>
      <c r="E1664" s="2">
        <v>0.83104431199792694</v>
      </c>
      <c r="F1664" s="2" t="s">
        <v>70</v>
      </c>
      <c r="G1664" s="2">
        <v>0.95085535489575879</v>
      </c>
      <c r="H1664" s="2">
        <v>0.91839916839916835</v>
      </c>
      <c r="I1664" s="2">
        <v>0.99206777050442818</v>
      </c>
      <c r="J1664" s="2" t="s">
        <v>70</v>
      </c>
      <c r="K1664" s="2" t="s">
        <v>70</v>
      </c>
      <c r="L1664" s="2" t="s">
        <v>70</v>
      </c>
      <c r="M1664" s="2" t="s">
        <v>70</v>
      </c>
      <c r="N1664" s="2" t="s">
        <v>70</v>
      </c>
    </row>
    <row r="1665" spans="1:14" x14ac:dyDescent="0.3">
      <c r="A1665" t="s">
        <v>340</v>
      </c>
      <c r="B1665" t="s">
        <v>25</v>
      </c>
      <c r="C1665" s="2">
        <v>0.99510858931715918</v>
      </c>
      <c r="D1665" s="2">
        <v>0.92494602172021523</v>
      </c>
      <c r="E1665" s="2">
        <v>0.92576960679113918</v>
      </c>
      <c r="F1665" s="2">
        <v>0.40719235811949805</v>
      </c>
      <c r="G1665" s="2">
        <v>0.77971602434077081</v>
      </c>
      <c r="H1665" s="2">
        <v>0.91814187068424358</v>
      </c>
      <c r="I1665" s="2">
        <v>0.99189526184538657</v>
      </c>
      <c r="J1665" s="2" t="s">
        <v>70</v>
      </c>
      <c r="K1665" s="2" t="s">
        <v>70</v>
      </c>
      <c r="L1665" s="2" t="s">
        <v>70</v>
      </c>
      <c r="M1665" s="2" t="s">
        <v>70</v>
      </c>
      <c r="N1665" s="2" t="s">
        <v>70</v>
      </c>
    </row>
    <row r="1666" spans="1:14" x14ac:dyDescent="0.3">
      <c r="A1666" t="s">
        <v>340</v>
      </c>
      <c r="B1666" t="s">
        <v>27</v>
      </c>
      <c r="C1666" s="2">
        <v>0.99008016843469104</v>
      </c>
      <c r="D1666" s="2">
        <v>0.97341543453412482</v>
      </c>
      <c r="E1666" s="2">
        <v>0.96668178631808999</v>
      </c>
      <c r="F1666" s="2" t="s">
        <v>70</v>
      </c>
      <c r="G1666" s="2" t="s">
        <v>70</v>
      </c>
      <c r="H1666" s="2">
        <v>0.81318309859154925</v>
      </c>
      <c r="I1666" s="2">
        <v>0.99348332040341358</v>
      </c>
      <c r="J1666" s="2" t="s">
        <v>70</v>
      </c>
      <c r="K1666" s="2" t="s">
        <v>70</v>
      </c>
      <c r="L1666" s="2" t="s">
        <v>70</v>
      </c>
      <c r="M1666" s="2" t="s">
        <v>70</v>
      </c>
      <c r="N1666" s="2" t="s">
        <v>70</v>
      </c>
    </row>
    <row r="1667" spans="1:14" x14ac:dyDescent="0.3">
      <c r="A1667" t="s">
        <v>340</v>
      </c>
      <c r="B1667" t="s">
        <v>29</v>
      </c>
      <c r="C1667" s="2">
        <v>0.9849054547436108</v>
      </c>
      <c r="D1667" s="2">
        <v>0.66186795979188762</v>
      </c>
      <c r="E1667" s="2">
        <v>0.91148735533647662</v>
      </c>
      <c r="F1667" s="2">
        <v>0.4490958854937856</v>
      </c>
      <c r="G1667" s="2">
        <v>0.31107937641318578</v>
      </c>
      <c r="H1667" s="2">
        <v>0.7455357142857143</v>
      </c>
      <c r="I1667" s="2">
        <v>0.99073186321508477</v>
      </c>
      <c r="J1667" s="2">
        <v>0.45366559127822892</v>
      </c>
      <c r="K1667" s="2" t="s">
        <v>70</v>
      </c>
      <c r="L1667" s="2" t="s">
        <v>70</v>
      </c>
      <c r="M1667" s="2" t="s">
        <v>70</v>
      </c>
      <c r="N1667" s="2">
        <v>0</v>
      </c>
    </row>
    <row r="1668" spans="1:14" x14ac:dyDescent="0.3">
      <c r="A1668" t="s">
        <v>340</v>
      </c>
      <c r="B1668" t="s">
        <v>33</v>
      </c>
      <c r="C1668" s="2">
        <v>0.99230889619245644</v>
      </c>
      <c r="D1668" s="2">
        <v>0.95317964870244043</v>
      </c>
      <c r="E1668" s="2">
        <v>0.97933573927858275</v>
      </c>
      <c r="F1668" s="2" t="s">
        <v>70</v>
      </c>
      <c r="G1668" s="2" t="s">
        <v>70</v>
      </c>
      <c r="H1668" s="2">
        <v>0.84069978431305414</v>
      </c>
      <c r="I1668" s="2">
        <v>0.99435639737147286</v>
      </c>
      <c r="J1668" s="2" t="s">
        <v>70</v>
      </c>
      <c r="K1668" s="2" t="s">
        <v>70</v>
      </c>
      <c r="L1668" s="2" t="s">
        <v>70</v>
      </c>
      <c r="M1668" s="2" t="s">
        <v>70</v>
      </c>
      <c r="N1668" s="2" t="s">
        <v>70</v>
      </c>
    </row>
    <row r="1669" spans="1:14" x14ac:dyDescent="0.3">
      <c r="A1669" t="s">
        <v>340</v>
      </c>
      <c r="B1669" t="s">
        <v>35</v>
      </c>
      <c r="C1669" s="2">
        <v>0.9892109160143856</v>
      </c>
      <c r="D1669" s="2">
        <v>0.92257547235585302</v>
      </c>
      <c r="E1669" s="2">
        <v>0.96663192133321596</v>
      </c>
      <c r="F1669" s="2" t="s">
        <v>70</v>
      </c>
      <c r="G1669" s="2" t="s">
        <v>70</v>
      </c>
      <c r="H1669" s="2">
        <v>0.877463420747564</v>
      </c>
      <c r="I1669" s="2">
        <v>0.995627157652474</v>
      </c>
      <c r="J1669" s="2" t="s">
        <v>70</v>
      </c>
      <c r="K1669" s="2" t="s">
        <v>70</v>
      </c>
      <c r="L1669" s="2" t="s">
        <v>70</v>
      </c>
      <c r="M1669" s="2" t="s">
        <v>70</v>
      </c>
      <c r="N1669" s="2" t="s">
        <v>70</v>
      </c>
    </row>
    <row r="1670" spans="1:14" x14ac:dyDescent="0.3">
      <c r="A1670" t="s">
        <v>278</v>
      </c>
      <c r="B1670" t="s">
        <v>6</v>
      </c>
      <c r="C1670" s="2">
        <v>0.99108052641398403</v>
      </c>
      <c r="D1670" s="2">
        <v>0.76311070288238636</v>
      </c>
      <c r="E1670" s="2">
        <v>0.89224134152648604</v>
      </c>
      <c r="F1670" s="2">
        <v>0</v>
      </c>
      <c r="G1670" s="2" t="s">
        <v>70</v>
      </c>
      <c r="H1670" s="2">
        <v>0.41379310344827586</v>
      </c>
      <c r="I1670" s="2">
        <v>0.98705525556623996</v>
      </c>
      <c r="J1670" s="2" t="s">
        <v>70</v>
      </c>
      <c r="K1670" s="2" t="s">
        <v>70</v>
      </c>
      <c r="L1670" s="2" t="s">
        <v>70</v>
      </c>
      <c r="M1670" s="2" t="s">
        <v>70</v>
      </c>
      <c r="N1670" s="2" t="s">
        <v>70</v>
      </c>
    </row>
    <row r="1671" spans="1:14" x14ac:dyDescent="0.3">
      <c r="A1671" t="s">
        <v>278</v>
      </c>
      <c r="B1671" t="s">
        <v>7</v>
      </c>
      <c r="C1671" s="2">
        <v>0.99639209654252003</v>
      </c>
      <c r="D1671" s="2">
        <v>0.91592572127057481</v>
      </c>
      <c r="E1671" s="2">
        <v>0.93218730008048378</v>
      </c>
      <c r="F1671" s="2">
        <v>0.91622047244094484</v>
      </c>
      <c r="G1671" s="2" t="s">
        <v>70</v>
      </c>
      <c r="H1671" s="2">
        <v>0.83387561587803294</v>
      </c>
      <c r="I1671" s="2">
        <v>0.99461509290860839</v>
      </c>
      <c r="J1671" s="2" t="s">
        <v>70</v>
      </c>
      <c r="K1671" s="2" t="s">
        <v>70</v>
      </c>
      <c r="L1671" s="2" t="s">
        <v>70</v>
      </c>
      <c r="M1671" s="2" t="s">
        <v>70</v>
      </c>
      <c r="N1671" s="2" t="s">
        <v>70</v>
      </c>
    </row>
    <row r="1672" spans="1:14" x14ac:dyDescent="0.3">
      <c r="A1672" t="s">
        <v>278</v>
      </c>
      <c r="B1672" t="s">
        <v>8</v>
      </c>
      <c r="C1672" s="2">
        <v>0.99512833870717921</v>
      </c>
      <c r="D1672" s="2">
        <v>0.95821654390196198</v>
      </c>
      <c r="E1672" s="2">
        <v>0.90049423125463091</v>
      </c>
      <c r="F1672" s="2" t="s">
        <v>70</v>
      </c>
      <c r="G1672" s="2">
        <v>0</v>
      </c>
      <c r="H1672" s="2">
        <v>0.61421693033846447</v>
      </c>
      <c r="I1672" s="2">
        <v>0.99129782445611403</v>
      </c>
      <c r="J1672" s="2" t="s">
        <v>70</v>
      </c>
      <c r="K1672" s="2" t="s">
        <v>70</v>
      </c>
      <c r="L1672" s="2" t="s">
        <v>70</v>
      </c>
      <c r="M1672" s="2" t="s">
        <v>70</v>
      </c>
      <c r="N1672" s="2" t="s">
        <v>70</v>
      </c>
    </row>
    <row r="1673" spans="1:14" x14ac:dyDescent="0.3">
      <c r="A1673" t="s">
        <v>278</v>
      </c>
      <c r="B1673" t="s">
        <v>12</v>
      </c>
      <c r="C1673" s="2">
        <v>0.99010649694372677</v>
      </c>
      <c r="D1673" s="2">
        <v>0.96022435148399155</v>
      </c>
      <c r="E1673" s="2">
        <v>0.88972970523596984</v>
      </c>
      <c r="F1673" s="2">
        <v>0</v>
      </c>
      <c r="G1673" s="2" t="s">
        <v>70</v>
      </c>
      <c r="H1673" s="2">
        <v>0.92196047783856205</v>
      </c>
      <c r="I1673" s="2">
        <v>0.98888555121658162</v>
      </c>
      <c r="J1673" s="2" t="s">
        <v>70</v>
      </c>
      <c r="K1673" s="2" t="s">
        <v>70</v>
      </c>
      <c r="L1673" s="2" t="s">
        <v>70</v>
      </c>
      <c r="M1673" s="2" t="s">
        <v>70</v>
      </c>
      <c r="N1673" s="2" t="s">
        <v>70</v>
      </c>
    </row>
    <row r="1674" spans="1:14" x14ac:dyDescent="0.3">
      <c r="A1674" t="s">
        <v>278</v>
      </c>
      <c r="B1674" t="s">
        <v>13</v>
      </c>
      <c r="C1674" s="2">
        <v>0.98880843595227763</v>
      </c>
      <c r="D1674" s="2">
        <v>0.83164033506521051</v>
      </c>
      <c r="E1674" s="2">
        <v>0.76091073038773671</v>
      </c>
      <c r="F1674" s="2">
        <v>0</v>
      </c>
      <c r="G1674" s="2">
        <v>0</v>
      </c>
      <c r="H1674" s="2">
        <v>0</v>
      </c>
      <c r="I1674" s="2">
        <v>0.98987210763657885</v>
      </c>
      <c r="J1674" s="2" t="s">
        <v>70</v>
      </c>
      <c r="K1674" s="2" t="s">
        <v>70</v>
      </c>
      <c r="L1674" s="2" t="s">
        <v>70</v>
      </c>
      <c r="M1674" s="2" t="s">
        <v>70</v>
      </c>
      <c r="N1674" s="2" t="s">
        <v>70</v>
      </c>
    </row>
    <row r="1675" spans="1:14" x14ac:dyDescent="0.3">
      <c r="A1675" t="s">
        <v>278</v>
      </c>
      <c r="B1675" t="s">
        <v>15</v>
      </c>
      <c r="C1675" s="2">
        <v>0.99640842348465442</v>
      </c>
      <c r="D1675" s="2">
        <v>0.87803606169397697</v>
      </c>
      <c r="E1675" s="2">
        <v>0.87276807980049875</v>
      </c>
      <c r="F1675" s="2">
        <v>6.7482075073808517E-3</v>
      </c>
      <c r="G1675" s="2">
        <v>0</v>
      </c>
      <c r="H1675" s="2">
        <v>0.78580092180803751</v>
      </c>
      <c r="I1675" s="2">
        <v>0.99176618945182105</v>
      </c>
      <c r="J1675" s="2" t="s">
        <v>70</v>
      </c>
      <c r="K1675" s="2" t="s">
        <v>70</v>
      </c>
      <c r="L1675" s="2" t="s">
        <v>70</v>
      </c>
      <c r="M1675" s="2" t="s">
        <v>70</v>
      </c>
      <c r="N1675" s="2" t="s">
        <v>70</v>
      </c>
    </row>
    <row r="1676" spans="1:14" x14ac:dyDescent="0.3">
      <c r="A1676" t="s">
        <v>278</v>
      </c>
      <c r="B1676" t="s">
        <v>17</v>
      </c>
      <c r="C1676" s="2">
        <v>0.99780739423455844</v>
      </c>
      <c r="D1676" s="2">
        <v>0.97290535861868699</v>
      </c>
      <c r="E1676" s="2">
        <v>0.8909908574252533</v>
      </c>
      <c r="F1676" s="2" t="s">
        <v>70</v>
      </c>
      <c r="G1676" s="2" t="s">
        <v>70</v>
      </c>
      <c r="H1676" s="2">
        <v>0.50162101732811626</v>
      </c>
      <c r="I1676" s="2">
        <v>0.99538752362948957</v>
      </c>
      <c r="J1676" s="2" t="s">
        <v>70</v>
      </c>
      <c r="K1676" s="2" t="s">
        <v>70</v>
      </c>
      <c r="L1676" s="2" t="s">
        <v>70</v>
      </c>
      <c r="M1676" s="2" t="s">
        <v>70</v>
      </c>
      <c r="N1676" s="2" t="s">
        <v>70</v>
      </c>
    </row>
    <row r="1677" spans="1:14" x14ac:dyDescent="0.3">
      <c r="A1677" t="s">
        <v>278</v>
      </c>
      <c r="B1677" t="s">
        <v>21</v>
      </c>
      <c r="C1677" s="2">
        <v>0.99341197138913284</v>
      </c>
      <c r="D1677" s="2">
        <v>0.9752584700258996</v>
      </c>
      <c r="E1677" s="2">
        <v>0.89063093365160306</v>
      </c>
      <c r="F1677" s="2" t="s">
        <v>70</v>
      </c>
      <c r="G1677" s="2" t="s">
        <v>70</v>
      </c>
      <c r="H1677" s="2">
        <v>0.7382075471698113</v>
      </c>
      <c r="I1677" s="2">
        <v>0.99466192170818502</v>
      </c>
      <c r="J1677" s="2" t="s">
        <v>70</v>
      </c>
      <c r="K1677" s="2" t="s">
        <v>70</v>
      </c>
      <c r="L1677" s="2" t="s">
        <v>70</v>
      </c>
      <c r="M1677" s="2" t="s">
        <v>70</v>
      </c>
      <c r="N1677" s="2" t="s">
        <v>70</v>
      </c>
    </row>
    <row r="1678" spans="1:14" x14ac:dyDescent="0.3">
      <c r="A1678" t="s">
        <v>278</v>
      </c>
      <c r="B1678" t="s">
        <v>25</v>
      </c>
      <c r="C1678" s="2">
        <v>0.88006761476348805</v>
      </c>
      <c r="D1678" s="2">
        <v>0.94136766026600516</v>
      </c>
      <c r="E1678" s="2">
        <v>0.85563019893183467</v>
      </c>
      <c r="F1678" s="2">
        <v>0</v>
      </c>
      <c r="G1678" s="2">
        <v>0.87527123082678637</v>
      </c>
      <c r="H1678" s="2">
        <v>0.83587752580958263</v>
      </c>
      <c r="I1678" s="2">
        <v>0.9953596287703016</v>
      </c>
      <c r="J1678" s="2">
        <v>0.15718446601941746</v>
      </c>
      <c r="K1678" s="2" t="s">
        <v>70</v>
      </c>
      <c r="L1678" s="2" t="s">
        <v>70</v>
      </c>
      <c r="M1678" s="2" t="s">
        <v>70</v>
      </c>
      <c r="N1678" s="2">
        <v>0</v>
      </c>
    </row>
    <row r="1679" spans="1:14" x14ac:dyDescent="0.3">
      <c r="A1679" t="s">
        <v>278</v>
      </c>
      <c r="B1679" t="s">
        <v>27</v>
      </c>
      <c r="C1679" s="2">
        <v>0.99734427625721045</v>
      </c>
      <c r="D1679" s="2">
        <v>0.97066975551234835</v>
      </c>
      <c r="E1679" s="2">
        <v>0.95778315895280319</v>
      </c>
      <c r="F1679" s="2">
        <v>0.88217961429429259</v>
      </c>
      <c r="G1679" s="2">
        <v>0.78856853818917549</v>
      </c>
      <c r="H1679" s="2">
        <v>0.95609978011979679</v>
      </c>
      <c r="I1679" s="2">
        <v>0.99708410067526076</v>
      </c>
      <c r="J1679" s="2" t="s">
        <v>70</v>
      </c>
      <c r="K1679" s="2" t="s">
        <v>70</v>
      </c>
      <c r="L1679" s="2" t="s">
        <v>70</v>
      </c>
      <c r="M1679" s="2" t="s">
        <v>70</v>
      </c>
      <c r="N1679" s="2" t="s">
        <v>70</v>
      </c>
    </row>
    <row r="1680" spans="1:14" x14ac:dyDescent="0.3">
      <c r="A1680" t="s">
        <v>278</v>
      </c>
      <c r="B1680" t="s">
        <v>29</v>
      </c>
      <c r="C1680" s="2">
        <v>0.99810519870590864</v>
      </c>
      <c r="D1680" s="2">
        <v>0.95724602177108398</v>
      </c>
      <c r="E1680" s="2">
        <v>0.93515248796147676</v>
      </c>
      <c r="F1680" s="2">
        <v>0.83193191140278921</v>
      </c>
      <c r="G1680" s="2" t="s">
        <v>70</v>
      </c>
      <c r="H1680" s="2">
        <v>0.90670949321912919</v>
      </c>
      <c r="I1680" s="2">
        <v>0.99661798616448882</v>
      </c>
      <c r="J1680" s="2" t="s">
        <v>70</v>
      </c>
      <c r="K1680" s="2" t="s">
        <v>70</v>
      </c>
      <c r="L1680" s="2" t="s">
        <v>70</v>
      </c>
      <c r="M1680" s="2" t="s">
        <v>70</v>
      </c>
      <c r="N1680" s="2" t="s">
        <v>70</v>
      </c>
    </row>
    <row r="1681" spans="1:14" x14ac:dyDescent="0.3">
      <c r="A1681" t="s">
        <v>278</v>
      </c>
      <c r="B1681" t="s">
        <v>33</v>
      </c>
      <c r="C1681" s="2">
        <v>0.99633705247670423</v>
      </c>
      <c r="D1681" s="2">
        <v>0.97745751774575163</v>
      </c>
      <c r="E1681" s="2">
        <v>0.69947977536224393</v>
      </c>
      <c r="F1681" s="2">
        <v>0.69476475303693652</v>
      </c>
      <c r="G1681" s="2">
        <v>0.49160122164048864</v>
      </c>
      <c r="H1681" s="2">
        <v>0.2837245292752128</v>
      </c>
      <c r="I1681" s="2">
        <v>0.99715799984637843</v>
      </c>
      <c r="J1681" s="2" t="s">
        <v>70</v>
      </c>
      <c r="K1681" s="2" t="s">
        <v>70</v>
      </c>
      <c r="L1681" s="2" t="s">
        <v>70</v>
      </c>
      <c r="M1681" s="2" t="s">
        <v>70</v>
      </c>
      <c r="N1681" s="2" t="s">
        <v>70</v>
      </c>
    </row>
    <row r="1682" spans="1:14" x14ac:dyDescent="0.3">
      <c r="A1682" t="s">
        <v>278</v>
      </c>
      <c r="B1682" t="s">
        <v>35</v>
      </c>
      <c r="C1682" s="2">
        <v>0.99669336160950961</v>
      </c>
      <c r="D1682" s="2">
        <v>0.9744696010132996</v>
      </c>
      <c r="E1682" s="2">
        <v>0.84213067142156361</v>
      </c>
      <c r="F1682" s="2">
        <v>0.75281777614206191</v>
      </c>
      <c r="G1682" s="2">
        <v>0.54153381439838899</v>
      </c>
      <c r="H1682" s="2">
        <v>0.86010541778277028</v>
      </c>
      <c r="I1682" s="2">
        <v>0.99611960739557182</v>
      </c>
      <c r="J1682" s="2" t="s">
        <v>70</v>
      </c>
      <c r="K1682" s="2" t="s">
        <v>70</v>
      </c>
      <c r="L1682" s="2" t="s">
        <v>70</v>
      </c>
      <c r="M1682" s="2" t="s">
        <v>70</v>
      </c>
      <c r="N1682" s="2" t="s">
        <v>70</v>
      </c>
    </row>
    <row r="1683" spans="1:14" x14ac:dyDescent="0.3">
      <c r="A1683" t="s">
        <v>81</v>
      </c>
      <c r="B1683" t="s">
        <v>6</v>
      </c>
      <c r="C1683" s="2">
        <v>0.99407009391034962</v>
      </c>
      <c r="D1683" s="2">
        <v>0.98663719150059404</v>
      </c>
      <c r="E1683" s="2">
        <v>0.97426694774988243</v>
      </c>
      <c r="F1683" s="2" t="s">
        <v>70</v>
      </c>
      <c r="G1683" s="2">
        <v>0</v>
      </c>
      <c r="H1683" s="2">
        <v>0.91581820864689401</v>
      </c>
      <c r="I1683" s="2">
        <v>0.99206761064571136</v>
      </c>
      <c r="J1683" s="2" t="s">
        <v>70</v>
      </c>
      <c r="K1683" s="2" t="s">
        <v>70</v>
      </c>
      <c r="L1683" s="2" t="s">
        <v>70</v>
      </c>
      <c r="M1683" s="2" t="s">
        <v>70</v>
      </c>
      <c r="N1683" s="2" t="s">
        <v>70</v>
      </c>
    </row>
    <row r="1684" spans="1:14" x14ac:dyDescent="0.3">
      <c r="A1684" t="s">
        <v>81</v>
      </c>
      <c r="B1684" t="s">
        <v>7</v>
      </c>
      <c r="C1684" s="2">
        <v>0.99144211238997959</v>
      </c>
      <c r="D1684" s="2">
        <v>0.96407535983149362</v>
      </c>
      <c r="E1684" s="2">
        <v>0.98191845853113657</v>
      </c>
      <c r="F1684" s="2" t="s">
        <v>70</v>
      </c>
      <c r="G1684" s="2" t="s">
        <v>70</v>
      </c>
      <c r="H1684" s="2">
        <v>0.94947834786337004</v>
      </c>
      <c r="I1684" s="2">
        <v>0.98987659794576222</v>
      </c>
      <c r="J1684" s="2" t="s">
        <v>70</v>
      </c>
      <c r="K1684" s="2" t="s">
        <v>70</v>
      </c>
      <c r="L1684" s="2" t="s">
        <v>70</v>
      </c>
      <c r="M1684" s="2" t="s">
        <v>70</v>
      </c>
      <c r="N1684" s="2" t="s">
        <v>70</v>
      </c>
    </row>
    <row r="1685" spans="1:14" x14ac:dyDescent="0.3">
      <c r="A1685" t="s">
        <v>81</v>
      </c>
      <c r="B1685" t="s">
        <v>8</v>
      </c>
      <c r="C1685" s="2">
        <v>0.99712783952229045</v>
      </c>
      <c r="D1685" s="2">
        <v>0.9772805416699728</v>
      </c>
      <c r="E1685" s="2">
        <v>0.95960094282738584</v>
      </c>
      <c r="F1685" s="2" t="s">
        <v>70</v>
      </c>
      <c r="G1685" s="2" t="s">
        <v>70</v>
      </c>
      <c r="H1685" s="2">
        <v>0.8522014698941407</v>
      </c>
      <c r="I1685" s="2">
        <v>0.99606268818034438</v>
      </c>
      <c r="J1685" s="2" t="s">
        <v>70</v>
      </c>
      <c r="K1685" s="2" t="s">
        <v>70</v>
      </c>
      <c r="L1685" s="2" t="s">
        <v>70</v>
      </c>
      <c r="M1685" s="2" t="s">
        <v>70</v>
      </c>
      <c r="N1685" s="2" t="s">
        <v>70</v>
      </c>
    </row>
    <row r="1686" spans="1:14" x14ac:dyDescent="0.3">
      <c r="A1686" t="s">
        <v>81</v>
      </c>
      <c r="B1686" t="s">
        <v>12</v>
      </c>
      <c r="C1686" s="2">
        <v>0.9889496796486934</v>
      </c>
      <c r="D1686" s="2">
        <v>0.9800335883560366</v>
      </c>
      <c r="E1686" s="2">
        <v>0.94875790356896705</v>
      </c>
      <c r="F1686" s="2">
        <v>0</v>
      </c>
      <c r="G1686" s="2" t="s">
        <v>70</v>
      </c>
      <c r="H1686" s="2">
        <v>0.8101732032649811</v>
      </c>
      <c r="I1686" s="2">
        <v>0.99506116556492663</v>
      </c>
      <c r="J1686" s="2">
        <v>0</v>
      </c>
      <c r="K1686" s="2" t="s">
        <v>70</v>
      </c>
      <c r="L1686" s="2" t="s">
        <v>70</v>
      </c>
      <c r="M1686" s="2" t="s">
        <v>70</v>
      </c>
      <c r="N1686" s="2" t="s">
        <v>70</v>
      </c>
    </row>
    <row r="1687" spans="1:14" x14ac:dyDescent="0.3">
      <c r="A1687" t="s">
        <v>81</v>
      </c>
      <c r="B1687" t="s">
        <v>188</v>
      </c>
      <c r="C1687" s="2">
        <v>0.98355364643899656</v>
      </c>
      <c r="D1687" s="2">
        <v>0.97643304283785437</v>
      </c>
      <c r="E1687" s="2">
        <v>0.85987650132320015</v>
      </c>
      <c r="F1687" s="2">
        <v>0.92303992303992299</v>
      </c>
      <c r="G1687" s="2" t="s">
        <v>70</v>
      </c>
      <c r="H1687" s="2">
        <v>0.77410099464422344</v>
      </c>
      <c r="I1687" s="2">
        <v>0.99062959807945483</v>
      </c>
      <c r="J1687" s="2" t="s">
        <v>70</v>
      </c>
      <c r="K1687" s="2" t="s">
        <v>70</v>
      </c>
      <c r="L1687" s="2" t="s">
        <v>70</v>
      </c>
      <c r="M1687" s="2" t="s">
        <v>70</v>
      </c>
      <c r="N1687" s="2" t="s">
        <v>70</v>
      </c>
    </row>
    <row r="1688" spans="1:14" x14ac:dyDescent="0.3">
      <c r="A1688" t="s">
        <v>81</v>
      </c>
      <c r="B1688" t="s">
        <v>13</v>
      </c>
      <c r="C1688" s="2">
        <v>0.98877829388778282</v>
      </c>
      <c r="D1688" s="2">
        <v>0.97754069833628776</v>
      </c>
      <c r="E1688" s="2">
        <v>0.92522195823433784</v>
      </c>
      <c r="F1688" s="2" t="s">
        <v>70</v>
      </c>
      <c r="G1688" s="2">
        <v>0.96844130853110955</v>
      </c>
      <c r="H1688" s="2">
        <v>0.82345378575692185</v>
      </c>
      <c r="I1688" s="2">
        <v>0.99177706715395164</v>
      </c>
      <c r="J1688" s="2" t="s">
        <v>70</v>
      </c>
      <c r="K1688" s="2" t="s">
        <v>70</v>
      </c>
      <c r="L1688" s="2" t="s">
        <v>70</v>
      </c>
      <c r="M1688" s="2" t="s">
        <v>70</v>
      </c>
      <c r="N1688" s="2" t="s">
        <v>70</v>
      </c>
    </row>
    <row r="1689" spans="1:14" x14ac:dyDescent="0.3">
      <c r="A1689" t="s">
        <v>81</v>
      </c>
      <c r="B1689" t="s">
        <v>15</v>
      </c>
      <c r="C1689" s="2">
        <v>0.99666320779669981</v>
      </c>
      <c r="D1689" s="2">
        <v>0.97825638202711085</v>
      </c>
      <c r="E1689" s="2">
        <v>0.89973669707917459</v>
      </c>
      <c r="F1689" s="2" t="s">
        <v>70</v>
      </c>
      <c r="G1689" s="2" t="s">
        <v>70</v>
      </c>
      <c r="H1689" s="2">
        <v>0.70342879901517075</v>
      </c>
      <c r="I1689" s="2">
        <v>0.99655198835338277</v>
      </c>
      <c r="J1689" s="2" t="s">
        <v>70</v>
      </c>
      <c r="K1689" s="2" t="s">
        <v>70</v>
      </c>
      <c r="L1689" s="2" t="s">
        <v>70</v>
      </c>
      <c r="M1689" s="2" t="s">
        <v>70</v>
      </c>
      <c r="N1689" s="2" t="s">
        <v>70</v>
      </c>
    </row>
    <row r="1690" spans="1:14" x14ac:dyDescent="0.3">
      <c r="A1690" t="s">
        <v>81</v>
      </c>
      <c r="B1690" t="s">
        <v>17</v>
      </c>
      <c r="C1690" s="2">
        <v>0.99644445487508659</v>
      </c>
      <c r="D1690" s="2">
        <v>0.93422586589447565</v>
      </c>
      <c r="E1690" s="2">
        <v>0.96381768874114238</v>
      </c>
      <c r="F1690" s="2" t="s">
        <v>70</v>
      </c>
      <c r="G1690" s="2">
        <v>0.94080824818190201</v>
      </c>
      <c r="H1690" s="2">
        <v>0.64876901364277872</v>
      </c>
      <c r="I1690" s="2">
        <v>0.99279795554867201</v>
      </c>
      <c r="J1690" s="2" t="s">
        <v>70</v>
      </c>
      <c r="K1690" s="2" t="s">
        <v>70</v>
      </c>
      <c r="L1690" s="2" t="s">
        <v>70</v>
      </c>
      <c r="M1690" s="2" t="s">
        <v>70</v>
      </c>
      <c r="N1690" s="2" t="s">
        <v>70</v>
      </c>
    </row>
    <row r="1691" spans="1:14" x14ac:dyDescent="0.3">
      <c r="A1691" t="s">
        <v>81</v>
      </c>
      <c r="B1691" t="s">
        <v>21</v>
      </c>
      <c r="C1691" s="2">
        <v>0.99524677542167561</v>
      </c>
      <c r="D1691" s="2">
        <v>0.97874115795262762</v>
      </c>
      <c r="E1691" s="2">
        <v>0.93595836587959602</v>
      </c>
      <c r="F1691" s="2" t="s">
        <v>70</v>
      </c>
      <c r="G1691" s="2">
        <v>0.78438661710037172</v>
      </c>
      <c r="H1691" s="2">
        <v>0.82460546305770011</v>
      </c>
      <c r="I1691" s="2">
        <v>0.99654861944777917</v>
      </c>
      <c r="J1691" s="2">
        <v>0.93895781637717124</v>
      </c>
      <c r="K1691" s="2" t="s">
        <v>70</v>
      </c>
      <c r="L1691" s="2" t="s">
        <v>70</v>
      </c>
      <c r="M1691" s="2" t="s">
        <v>70</v>
      </c>
      <c r="N1691" s="2" t="s">
        <v>70</v>
      </c>
    </row>
    <row r="1692" spans="1:14" x14ac:dyDescent="0.3">
      <c r="A1692" t="s">
        <v>81</v>
      </c>
      <c r="B1692" t="s">
        <v>23</v>
      </c>
      <c r="C1692" s="2">
        <v>0.99100550994185155</v>
      </c>
      <c r="D1692" s="2">
        <v>0.97827752888469699</v>
      </c>
      <c r="E1692" s="2">
        <v>0.7854204441324989</v>
      </c>
      <c r="F1692" s="2">
        <v>0</v>
      </c>
      <c r="G1692" s="2">
        <v>0.77187082309317467</v>
      </c>
      <c r="H1692" s="2">
        <v>0.3920147672113215</v>
      </c>
      <c r="I1692" s="2">
        <v>0.99576760292420163</v>
      </c>
      <c r="J1692" s="2">
        <v>0</v>
      </c>
      <c r="K1692" s="2" t="s">
        <v>70</v>
      </c>
      <c r="L1692" s="2" t="s">
        <v>70</v>
      </c>
      <c r="M1692" s="2" t="s">
        <v>70</v>
      </c>
      <c r="N1692" s="2" t="s">
        <v>70</v>
      </c>
    </row>
    <row r="1693" spans="1:14" x14ac:dyDescent="0.3">
      <c r="A1693" t="s">
        <v>81</v>
      </c>
      <c r="B1693" t="s">
        <v>25</v>
      </c>
      <c r="C1693" s="2">
        <v>0.95317326411421155</v>
      </c>
      <c r="D1693" s="2">
        <v>0.96314442980075976</v>
      </c>
      <c r="E1693" s="2">
        <v>0.7885520700426768</v>
      </c>
      <c r="F1693" s="2">
        <v>0.82845135598822661</v>
      </c>
      <c r="G1693" s="2">
        <v>0</v>
      </c>
      <c r="H1693" s="2">
        <v>0.86301979097175896</v>
      </c>
      <c r="I1693" s="2">
        <v>0.99544436723032959</v>
      </c>
      <c r="J1693" s="2">
        <v>0.92598949119425444</v>
      </c>
      <c r="K1693" s="2" t="s">
        <v>70</v>
      </c>
      <c r="L1693" s="2" t="s">
        <v>70</v>
      </c>
      <c r="M1693" s="2" t="s">
        <v>70</v>
      </c>
      <c r="N1693" s="2">
        <v>0.41995841995841998</v>
      </c>
    </row>
    <row r="1694" spans="1:14" x14ac:dyDescent="0.3">
      <c r="A1694" t="s">
        <v>81</v>
      </c>
      <c r="B1694" t="s">
        <v>237</v>
      </c>
      <c r="C1694" s="2">
        <v>0.99742005266284239</v>
      </c>
      <c r="D1694" s="2">
        <v>0.98560856792235318</v>
      </c>
      <c r="E1694" s="2">
        <v>0.94587769949321043</v>
      </c>
      <c r="F1694" s="2">
        <v>0.8807710613993337</v>
      </c>
      <c r="G1694" s="2" t="s">
        <v>70</v>
      </c>
      <c r="H1694" s="2">
        <v>0.91799913569576475</v>
      </c>
      <c r="I1694" s="2">
        <v>0.99406844106463876</v>
      </c>
      <c r="J1694" s="2" t="s">
        <v>70</v>
      </c>
      <c r="K1694" s="2" t="s">
        <v>70</v>
      </c>
      <c r="L1694" s="2" t="s">
        <v>70</v>
      </c>
      <c r="M1694" s="2" t="s">
        <v>70</v>
      </c>
      <c r="N1694" s="2" t="s">
        <v>70</v>
      </c>
    </row>
    <row r="1695" spans="1:14" x14ac:dyDescent="0.3">
      <c r="A1695" t="s">
        <v>81</v>
      </c>
      <c r="B1695" t="s">
        <v>27</v>
      </c>
      <c r="C1695" s="2">
        <v>0.9970019191866798</v>
      </c>
      <c r="D1695" s="2">
        <v>0.95572445795663641</v>
      </c>
      <c r="E1695" s="2">
        <v>0.88125652521034203</v>
      </c>
      <c r="F1695" s="2">
        <v>0.70573224408707125</v>
      </c>
      <c r="G1695" s="2">
        <v>0.94069073594117281</v>
      </c>
      <c r="H1695" s="2">
        <v>0.68661172817389227</v>
      </c>
      <c r="I1695" s="2">
        <v>0.99394867866717718</v>
      </c>
      <c r="J1695" s="2" t="s">
        <v>70</v>
      </c>
      <c r="K1695" s="2" t="s">
        <v>70</v>
      </c>
      <c r="L1695" s="2" t="s">
        <v>70</v>
      </c>
      <c r="M1695" s="2" t="s">
        <v>70</v>
      </c>
      <c r="N1695" s="2" t="s">
        <v>70</v>
      </c>
    </row>
    <row r="1696" spans="1:14" x14ac:dyDescent="0.3">
      <c r="A1696" t="s">
        <v>81</v>
      </c>
      <c r="B1696" t="s">
        <v>29</v>
      </c>
      <c r="C1696" s="2">
        <v>0.99780546270974724</v>
      </c>
      <c r="D1696" s="2">
        <v>0.98439857297527555</v>
      </c>
      <c r="E1696" s="2">
        <v>0.86077293197034299</v>
      </c>
      <c r="F1696" s="2">
        <v>0.65167259932501054</v>
      </c>
      <c r="G1696" s="2">
        <v>0.76916191115586885</v>
      </c>
      <c r="H1696" s="2" t="s">
        <v>70</v>
      </c>
      <c r="I1696" s="2">
        <v>0.99587580733016878</v>
      </c>
      <c r="J1696" s="2" t="s">
        <v>70</v>
      </c>
      <c r="K1696" s="2" t="s">
        <v>70</v>
      </c>
      <c r="L1696" s="2" t="s">
        <v>70</v>
      </c>
      <c r="M1696" s="2" t="s">
        <v>70</v>
      </c>
      <c r="N1696" s="2" t="s">
        <v>70</v>
      </c>
    </row>
    <row r="1697" spans="1:14" x14ac:dyDescent="0.3">
      <c r="A1697" t="s">
        <v>81</v>
      </c>
      <c r="B1697" t="s">
        <v>33</v>
      </c>
      <c r="C1697" s="2">
        <v>0.99402727544214764</v>
      </c>
      <c r="D1697" s="2">
        <v>0.98544105052811881</v>
      </c>
      <c r="E1697" s="2">
        <v>0.94482524476743657</v>
      </c>
      <c r="F1697" s="2">
        <v>0.86040690902782946</v>
      </c>
      <c r="G1697" s="2" t="s">
        <v>70</v>
      </c>
      <c r="H1697" s="2">
        <v>0.83102204408817637</v>
      </c>
      <c r="I1697" s="2">
        <v>0.9940018455859736</v>
      </c>
      <c r="J1697" s="2" t="s">
        <v>70</v>
      </c>
      <c r="K1697" s="2" t="s">
        <v>70</v>
      </c>
      <c r="L1697" s="2" t="s">
        <v>70</v>
      </c>
      <c r="M1697" s="2" t="s">
        <v>70</v>
      </c>
      <c r="N1697" s="2" t="s">
        <v>70</v>
      </c>
    </row>
    <row r="1698" spans="1:14" x14ac:dyDescent="0.3">
      <c r="A1698" t="s">
        <v>81</v>
      </c>
      <c r="B1698" t="s">
        <v>35</v>
      </c>
      <c r="C1698" s="2">
        <v>0.99502635606189438</v>
      </c>
      <c r="D1698" s="2">
        <v>0.9767732311054832</v>
      </c>
      <c r="E1698" s="2">
        <v>0.89797711073185427</v>
      </c>
      <c r="F1698" s="2">
        <v>0.67127169677647891</v>
      </c>
      <c r="G1698" s="2" t="s">
        <v>70</v>
      </c>
      <c r="H1698" s="2">
        <v>0.92690709655974723</v>
      </c>
      <c r="I1698" s="2">
        <v>0.99489243151214979</v>
      </c>
      <c r="J1698" s="2" t="s">
        <v>70</v>
      </c>
      <c r="K1698" s="2" t="s">
        <v>70</v>
      </c>
      <c r="L1698" s="2" t="s">
        <v>70</v>
      </c>
      <c r="M1698" s="2" t="s">
        <v>70</v>
      </c>
      <c r="N1698" s="2" t="s">
        <v>70</v>
      </c>
    </row>
    <row r="1699" spans="1:14" x14ac:dyDescent="0.3">
      <c r="A1699" t="s">
        <v>372</v>
      </c>
      <c r="B1699" t="s">
        <v>7</v>
      </c>
      <c r="C1699" s="2">
        <v>0.9870450925859896</v>
      </c>
      <c r="D1699" s="2">
        <v>0.8865897942281965</v>
      </c>
      <c r="E1699" s="2">
        <v>0.93814702044367115</v>
      </c>
      <c r="F1699" s="2" t="s">
        <v>70</v>
      </c>
      <c r="G1699" s="2" t="s">
        <v>70</v>
      </c>
      <c r="H1699" s="2">
        <v>0.8226588415412095</v>
      </c>
      <c r="I1699" s="2">
        <v>0.98695397244209904</v>
      </c>
      <c r="J1699" s="2" t="s">
        <v>70</v>
      </c>
      <c r="K1699" s="2" t="s">
        <v>70</v>
      </c>
      <c r="L1699" s="2" t="s">
        <v>70</v>
      </c>
      <c r="M1699" s="2" t="s">
        <v>70</v>
      </c>
      <c r="N1699" s="2" t="s">
        <v>70</v>
      </c>
    </row>
    <row r="1700" spans="1:14" x14ac:dyDescent="0.3">
      <c r="A1700" t="s">
        <v>372</v>
      </c>
      <c r="B1700" t="s">
        <v>418</v>
      </c>
      <c r="C1700" s="2">
        <v>0.98728293848040805</v>
      </c>
      <c r="D1700" s="2">
        <v>0.82839293949939208</v>
      </c>
      <c r="E1700" s="2">
        <v>0.86211296930619918</v>
      </c>
      <c r="F1700" s="2" t="s">
        <v>70</v>
      </c>
      <c r="G1700" s="2">
        <v>0.95874394521463158</v>
      </c>
      <c r="H1700" s="2">
        <v>0.8773513920240783</v>
      </c>
      <c r="I1700" s="2">
        <v>0.9853302554173804</v>
      </c>
      <c r="J1700" s="2" t="s">
        <v>70</v>
      </c>
      <c r="K1700" s="2" t="s">
        <v>70</v>
      </c>
      <c r="L1700" s="2" t="s">
        <v>70</v>
      </c>
      <c r="M1700" s="2" t="s">
        <v>70</v>
      </c>
      <c r="N1700" s="2" t="s">
        <v>70</v>
      </c>
    </row>
    <row r="1701" spans="1:14" x14ac:dyDescent="0.3">
      <c r="A1701" t="s">
        <v>372</v>
      </c>
      <c r="B1701" t="s">
        <v>8</v>
      </c>
      <c r="C1701" s="2">
        <v>0.98945624678202859</v>
      </c>
      <c r="D1701" s="2">
        <v>0.86876316816230981</v>
      </c>
      <c r="E1701" s="2">
        <v>0.74253900924102412</v>
      </c>
      <c r="F1701" s="2">
        <v>0</v>
      </c>
      <c r="G1701" s="2">
        <v>0.85552997917351747</v>
      </c>
      <c r="H1701" s="2">
        <v>0.92473801206732298</v>
      </c>
      <c r="I1701" s="2">
        <v>0.98987986894794322</v>
      </c>
      <c r="J1701" s="2" t="s">
        <v>70</v>
      </c>
      <c r="K1701" s="2" t="s">
        <v>70</v>
      </c>
      <c r="L1701" s="2" t="s">
        <v>70</v>
      </c>
      <c r="M1701" s="2" t="s">
        <v>70</v>
      </c>
      <c r="N1701" s="2" t="s">
        <v>70</v>
      </c>
    </row>
    <row r="1702" spans="1:14" x14ac:dyDescent="0.3">
      <c r="A1702" t="s">
        <v>372</v>
      </c>
      <c r="B1702" t="s">
        <v>15</v>
      </c>
      <c r="C1702" s="2">
        <v>0.9511171988699596</v>
      </c>
      <c r="D1702" s="2">
        <v>0.95127132933162484</v>
      </c>
      <c r="E1702" s="2">
        <v>0.87315300285986652</v>
      </c>
      <c r="F1702" s="2">
        <v>0.73079993613284366</v>
      </c>
      <c r="G1702" s="2" t="s">
        <v>70</v>
      </c>
      <c r="H1702" s="2">
        <v>0.75376623376623375</v>
      </c>
      <c r="I1702" s="2">
        <v>0.99115323854660342</v>
      </c>
      <c r="J1702" s="2">
        <v>0.59519912711402068</v>
      </c>
      <c r="K1702" s="2" t="s">
        <v>70</v>
      </c>
      <c r="L1702" s="2" t="s">
        <v>70</v>
      </c>
      <c r="M1702" s="2" t="s">
        <v>70</v>
      </c>
      <c r="N1702" s="2" t="s">
        <v>70</v>
      </c>
    </row>
    <row r="1703" spans="1:14" x14ac:dyDescent="0.3">
      <c r="A1703" t="s">
        <v>372</v>
      </c>
      <c r="B1703" t="s">
        <v>21</v>
      </c>
      <c r="C1703" s="2">
        <v>0.99154618965939723</v>
      </c>
      <c r="D1703" s="2">
        <v>0.95311220311220324</v>
      </c>
      <c r="E1703" s="2">
        <v>0.8246989638756651</v>
      </c>
      <c r="F1703" s="2">
        <v>0</v>
      </c>
      <c r="G1703" s="2">
        <v>0.94825995807127883</v>
      </c>
      <c r="H1703" s="2">
        <v>0.62340638876951726</v>
      </c>
      <c r="I1703" s="2">
        <v>0.9947873385208128</v>
      </c>
      <c r="J1703" s="2" t="s">
        <v>70</v>
      </c>
      <c r="K1703" s="2" t="s">
        <v>70</v>
      </c>
      <c r="L1703" s="2" t="s">
        <v>70</v>
      </c>
      <c r="M1703" s="2" t="s">
        <v>70</v>
      </c>
      <c r="N1703" s="2" t="s">
        <v>70</v>
      </c>
    </row>
    <row r="1704" spans="1:14" x14ac:dyDescent="0.3">
      <c r="A1704" t="s">
        <v>372</v>
      </c>
      <c r="B1704" t="s">
        <v>23</v>
      </c>
      <c r="C1704" s="2">
        <v>0.9947263036182632</v>
      </c>
      <c r="D1704" s="2">
        <v>0.86795472400849649</v>
      </c>
      <c r="E1704" s="2">
        <v>0.69839127010912361</v>
      </c>
      <c r="F1704" s="2">
        <v>0</v>
      </c>
      <c r="G1704" s="2">
        <v>0.83583278035832775</v>
      </c>
      <c r="H1704" s="2">
        <v>0.72775762748026451</v>
      </c>
      <c r="I1704" s="2">
        <v>0.99402736826188842</v>
      </c>
      <c r="J1704" s="2" t="s">
        <v>70</v>
      </c>
      <c r="K1704" s="2" t="s">
        <v>70</v>
      </c>
      <c r="L1704" s="2" t="s">
        <v>70</v>
      </c>
      <c r="M1704" s="2" t="s">
        <v>70</v>
      </c>
      <c r="N1704" s="2" t="s">
        <v>70</v>
      </c>
    </row>
    <row r="1705" spans="1:14" x14ac:dyDescent="0.3">
      <c r="A1705" t="s">
        <v>372</v>
      </c>
      <c r="B1705" t="s">
        <v>25</v>
      </c>
      <c r="C1705" s="2">
        <v>0.98694653494929885</v>
      </c>
      <c r="D1705" s="2">
        <v>0.96054724785237044</v>
      </c>
      <c r="E1705" s="2">
        <v>0.74278175876233021</v>
      </c>
      <c r="F1705" s="2">
        <v>0.37908682954626399</v>
      </c>
      <c r="G1705" s="2">
        <v>0.8694241074798098</v>
      </c>
      <c r="H1705" s="2">
        <v>0.32809364548494985</v>
      </c>
      <c r="I1705" s="2">
        <v>0.99255278310940498</v>
      </c>
      <c r="J1705" s="2" t="s">
        <v>70</v>
      </c>
      <c r="K1705" s="2" t="s">
        <v>70</v>
      </c>
      <c r="L1705" s="2" t="s">
        <v>70</v>
      </c>
      <c r="M1705" s="2" t="s">
        <v>70</v>
      </c>
      <c r="N1705" s="2" t="s">
        <v>70</v>
      </c>
    </row>
    <row r="1706" spans="1:14" x14ac:dyDescent="0.3">
      <c r="A1706" t="s">
        <v>372</v>
      </c>
      <c r="B1706" t="s">
        <v>27</v>
      </c>
      <c r="C1706" s="2">
        <v>0.99060490204795359</v>
      </c>
      <c r="D1706" s="2">
        <v>0.98132990333645165</v>
      </c>
      <c r="E1706" s="2">
        <v>0.87181623422994525</v>
      </c>
      <c r="F1706" s="2">
        <v>0.38854657484595861</v>
      </c>
      <c r="G1706" s="2">
        <v>0.97192820984813622</v>
      </c>
      <c r="H1706" s="2">
        <v>0.78010743372032576</v>
      </c>
      <c r="I1706" s="2">
        <v>0.99310553829835602</v>
      </c>
      <c r="J1706" s="2" t="s">
        <v>70</v>
      </c>
      <c r="K1706" s="2" t="s">
        <v>70</v>
      </c>
      <c r="L1706" s="2" t="s">
        <v>70</v>
      </c>
      <c r="M1706" s="2" t="s">
        <v>70</v>
      </c>
      <c r="N1706" s="2" t="s">
        <v>70</v>
      </c>
    </row>
    <row r="1707" spans="1:14" x14ac:dyDescent="0.3">
      <c r="A1707" t="s">
        <v>372</v>
      </c>
      <c r="B1707" t="s">
        <v>29</v>
      </c>
      <c r="C1707" s="2">
        <v>0.9729912221471978</v>
      </c>
      <c r="D1707" s="2">
        <v>0.94416594641313745</v>
      </c>
      <c r="E1707" s="2">
        <v>0.89432403880014089</v>
      </c>
      <c r="F1707" s="2">
        <v>0.74555889587318935</v>
      </c>
      <c r="G1707" s="2">
        <v>0.81929662193428965</v>
      </c>
      <c r="H1707" s="2">
        <v>0.59143374988075936</v>
      </c>
      <c r="I1707" s="2">
        <v>0.99334159182409398</v>
      </c>
      <c r="J1707" s="2">
        <v>1.741654571843251E-2</v>
      </c>
      <c r="K1707" s="2" t="s">
        <v>70</v>
      </c>
      <c r="L1707" s="2" t="s">
        <v>70</v>
      </c>
      <c r="M1707" s="2" t="s">
        <v>70</v>
      </c>
      <c r="N1707" s="2" t="s">
        <v>70</v>
      </c>
    </row>
    <row r="1708" spans="1:14" x14ac:dyDescent="0.3">
      <c r="A1708" t="s">
        <v>372</v>
      </c>
      <c r="B1708" t="s">
        <v>33</v>
      </c>
      <c r="C1708" s="2">
        <v>0.99819398579736396</v>
      </c>
      <c r="D1708" s="2">
        <v>0.89843968980659628</v>
      </c>
      <c r="E1708" s="2">
        <v>0.89538539370505543</v>
      </c>
      <c r="F1708" s="2">
        <v>0.79984038308060657</v>
      </c>
      <c r="G1708" s="2" t="s">
        <v>70</v>
      </c>
      <c r="H1708" s="2">
        <v>0.78198556854939039</v>
      </c>
      <c r="I1708" s="2">
        <v>0.9948749805870476</v>
      </c>
      <c r="J1708" s="2" t="s">
        <v>70</v>
      </c>
      <c r="K1708" s="2" t="s">
        <v>70</v>
      </c>
      <c r="L1708" s="2" t="s">
        <v>70</v>
      </c>
      <c r="M1708" s="2" t="s">
        <v>70</v>
      </c>
      <c r="N1708" s="2" t="s">
        <v>70</v>
      </c>
    </row>
    <row r="1709" spans="1:14" x14ac:dyDescent="0.3">
      <c r="A1709" t="s">
        <v>372</v>
      </c>
      <c r="B1709" t="s">
        <v>35</v>
      </c>
      <c r="C1709" s="2">
        <v>0.99783461197883716</v>
      </c>
      <c r="D1709" s="2">
        <v>0.93206035900736595</v>
      </c>
      <c r="E1709" s="2">
        <v>0.87928938389740774</v>
      </c>
      <c r="F1709" s="2">
        <v>0.69579451019894234</v>
      </c>
      <c r="G1709" s="2" t="s">
        <v>70</v>
      </c>
      <c r="H1709" s="2">
        <v>0.81637731824376369</v>
      </c>
      <c r="I1709" s="2">
        <v>0.99624088991177595</v>
      </c>
      <c r="J1709" s="2" t="s">
        <v>70</v>
      </c>
      <c r="K1709" s="2" t="s">
        <v>70</v>
      </c>
      <c r="L1709" s="2" t="s">
        <v>70</v>
      </c>
      <c r="M1709" s="2" t="s">
        <v>70</v>
      </c>
      <c r="N1709" s="2" t="s">
        <v>70</v>
      </c>
    </row>
    <row r="1710" spans="1:14" x14ac:dyDescent="0.3">
      <c r="A1710" t="s">
        <v>98</v>
      </c>
      <c r="B1710" t="s">
        <v>6</v>
      </c>
      <c r="C1710" s="2">
        <v>0.99650579594165245</v>
      </c>
      <c r="D1710" s="2">
        <v>0.85763770196668265</v>
      </c>
      <c r="E1710" s="2">
        <v>0.91996568654291921</v>
      </c>
      <c r="F1710" s="2">
        <v>0</v>
      </c>
      <c r="G1710" s="2" t="s">
        <v>70</v>
      </c>
      <c r="H1710" s="2">
        <v>0.92844000198915921</v>
      </c>
      <c r="I1710" s="2">
        <v>0.99268069533394321</v>
      </c>
      <c r="J1710" s="2" t="s">
        <v>70</v>
      </c>
      <c r="K1710" s="2" t="s">
        <v>70</v>
      </c>
      <c r="L1710" s="2" t="s">
        <v>70</v>
      </c>
      <c r="M1710" s="2" t="s">
        <v>70</v>
      </c>
      <c r="N1710" s="2" t="s">
        <v>70</v>
      </c>
    </row>
    <row r="1711" spans="1:14" x14ac:dyDescent="0.3">
      <c r="A1711" t="s">
        <v>98</v>
      </c>
      <c r="B1711" t="s">
        <v>7</v>
      </c>
      <c r="C1711" s="2">
        <v>0.99780886011301684</v>
      </c>
      <c r="D1711" s="2">
        <v>0.92605923488276443</v>
      </c>
      <c r="E1711" s="2">
        <v>0.961176457421687</v>
      </c>
      <c r="F1711" s="2" t="s">
        <v>70</v>
      </c>
      <c r="G1711" s="2" t="s">
        <v>70</v>
      </c>
      <c r="H1711" s="2">
        <v>0.82859595574208322</v>
      </c>
      <c r="I1711" s="2">
        <v>0.99386314820497079</v>
      </c>
      <c r="J1711" s="2" t="s">
        <v>70</v>
      </c>
      <c r="K1711" s="2" t="s">
        <v>70</v>
      </c>
      <c r="L1711" s="2" t="s">
        <v>70</v>
      </c>
      <c r="M1711" s="2" t="s">
        <v>70</v>
      </c>
      <c r="N1711" s="2" t="s">
        <v>70</v>
      </c>
    </row>
    <row r="1712" spans="1:14" x14ac:dyDescent="0.3">
      <c r="A1712" t="s">
        <v>98</v>
      </c>
      <c r="B1712" t="s">
        <v>8</v>
      </c>
      <c r="C1712" s="2">
        <v>0.99567598943427837</v>
      </c>
      <c r="D1712" s="2">
        <v>0.85375126076499341</v>
      </c>
      <c r="E1712" s="2">
        <v>0.95023964084207957</v>
      </c>
      <c r="F1712" s="2" t="s">
        <v>70</v>
      </c>
      <c r="G1712" s="2" t="s">
        <v>70</v>
      </c>
      <c r="H1712" s="2">
        <v>0.77450066577896137</v>
      </c>
      <c r="I1712" s="2">
        <v>0.99522691112963102</v>
      </c>
      <c r="J1712" s="2" t="s">
        <v>70</v>
      </c>
      <c r="K1712" s="2" t="s">
        <v>70</v>
      </c>
      <c r="L1712" s="2" t="s">
        <v>70</v>
      </c>
      <c r="M1712" s="2" t="s">
        <v>70</v>
      </c>
      <c r="N1712" s="2" t="s">
        <v>70</v>
      </c>
    </row>
    <row r="1713" spans="1:14" x14ac:dyDescent="0.3">
      <c r="A1713" t="s">
        <v>98</v>
      </c>
      <c r="B1713" t="s">
        <v>12</v>
      </c>
      <c r="C1713" s="2">
        <v>0.9905896727403164</v>
      </c>
      <c r="D1713" s="2">
        <v>0.88374880153403645</v>
      </c>
      <c r="E1713" s="2">
        <v>0.94565616894368199</v>
      </c>
      <c r="F1713" s="2" t="s">
        <v>70</v>
      </c>
      <c r="G1713" s="2">
        <v>0</v>
      </c>
      <c r="H1713" s="2">
        <v>0.77024105722559855</v>
      </c>
      <c r="I1713" s="2">
        <v>0.98723277909738716</v>
      </c>
      <c r="J1713" s="2">
        <v>0</v>
      </c>
      <c r="K1713" s="2" t="s">
        <v>70</v>
      </c>
      <c r="L1713" s="2" t="s">
        <v>70</v>
      </c>
      <c r="M1713" s="2" t="s">
        <v>70</v>
      </c>
      <c r="N1713" s="2" t="s">
        <v>70</v>
      </c>
    </row>
    <row r="1714" spans="1:14" x14ac:dyDescent="0.3">
      <c r="A1714" t="s">
        <v>98</v>
      </c>
      <c r="B1714" t="s">
        <v>13</v>
      </c>
      <c r="C1714" s="2">
        <v>0.97484342018754977</v>
      </c>
      <c r="D1714" s="2">
        <v>0.94704709386770403</v>
      </c>
      <c r="E1714" s="2">
        <v>0.91708617535699599</v>
      </c>
      <c r="F1714" s="2">
        <v>0.6834571480340641</v>
      </c>
      <c r="G1714" s="2" t="s">
        <v>70</v>
      </c>
      <c r="H1714" s="2">
        <v>0.87436267436267434</v>
      </c>
      <c r="I1714" s="2">
        <v>0.9943362557219334</v>
      </c>
      <c r="J1714" s="2">
        <v>0.91498138645739002</v>
      </c>
      <c r="K1714" s="2" t="s">
        <v>70</v>
      </c>
      <c r="L1714" s="2" t="s">
        <v>70</v>
      </c>
      <c r="M1714" s="2" t="s">
        <v>70</v>
      </c>
      <c r="N1714" s="2" t="s">
        <v>70</v>
      </c>
    </row>
    <row r="1715" spans="1:14" x14ac:dyDescent="0.3">
      <c r="A1715" t="s">
        <v>98</v>
      </c>
      <c r="B1715" t="s">
        <v>15</v>
      </c>
      <c r="C1715" s="2">
        <v>0.98448389658914204</v>
      </c>
      <c r="D1715" s="2">
        <v>0.9557777305065116</v>
      </c>
      <c r="E1715" s="2">
        <v>0.95135766630084595</v>
      </c>
      <c r="F1715" s="2">
        <v>0.74396950170372123</v>
      </c>
      <c r="G1715" s="2">
        <v>0.6361840248377082</v>
      </c>
      <c r="H1715" s="2">
        <v>0.91548571161311443</v>
      </c>
      <c r="I1715" s="2">
        <v>0.99404580152671762</v>
      </c>
      <c r="J1715" s="2" t="s">
        <v>70</v>
      </c>
      <c r="K1715" s="2" t="s">
        <v>70</v>
      </c>
      <c r="L1715" s="2" t="s">
        <v>70</v>
      </c>
      <c r="M1715" s="2" t="s">
        <v>70</v>
      </c>
      <c r="N1715" s="2" t="s">
        <v>70</v>
      </c>
    </row>
    <row r="1716" spans="1:14" x14ac:dyDescent="0.3">
      <c r="A1716" t="s">
        <v>98</v>
      </c>
      <c r="B1716" t="s">
        <v>17</v>
      </c>
      <c r="C1716" s="2">
        <v>0.99137566859690518</v>
      </c>
      <c r="D1716" s="2">
        <v>0.97471738824522725</v>
      </c>
      <c r="E1716" s="2">
        <v>0.8439596649331057</v>
      </c>
      <c r="F1716" s="2">
        <v>0</v>
      </c>
      <c r="G1716" s="2">
        <v>0.93254304261924925</v>
      </c>
      <c r="H1716" s="2">
        <v>0.27184032173977807</v>
      </c>
      <c r="I1716" s="2">
        <v>0.99112174785763918</v>
      </c>
      <c r="J1716" s="2" t="s">
        <v>70</v>
      </c>
      <c r="K1716" s="2" t="s">
        <v>70</v>
      </c>
      <c r="L1716" s="2" t="s">
        <v>70</v>
      </c>
      <c r="M1716" s="2" t="s">
        <v>70</v>
      </c>
      <c r="N1716" s="2" t="s">
        <v>70</v>
      </c>
    </row>
    <row r="1717" spans="1:14" x14ac:dyDescent="0.3">
      <c r="A1717" t="s">
        <v>98</v>
      </c>
      <c r="B1717" t="s">
        <v>21</v>
      </c>
      <c r="C1717" s="2">
        <v>0.99607774358647305</v>
      </c>
      <c r="D1717" s="2">
        <v>0.94593212364216595</v>
      </c>
      <c r="E1717" s="2">
        <v>0.68504780977632362</v>
      </c>
      <c r="F1717" s="2">
        <v>0.31457836895828145</v>
      </c>
      <c r="G1717" s="2">
        <v>0.77708996934911956</v>
      </c>
      <c r="H1717" s="2">
        <v>0</v>
      </c>
      <c r="I1717" s="2">
        <v>0.98975020879204323</v>
      </c>
      <c r="J1717" s="2" t="s">
        <v>70</v>
      </c>
      <c r="K1717" s="2" t="s">
        <v>70</v>
      </c>
      <c r="L1717" s="2" t="s">
        <v>70</v>
      </c>
      <c r="M1717" s="2" t="s">
        <v>70</v>
      </c>
      <c r="N1717" s="2" t="s">
        <v>70</v>
      </c>
    </row>
    <row r="1718" spans="1:14" x14ac:dyDescent="0.3">
      <c r="A1718" t="s">
        <v>98</v>
      </c>
      <c r="B1718" t="s">
        <v>23</v>
      </c>
      <c r="C1718" s="2">
        <v>0.9937172679662496</v>
      </c>
      <c r="D1718" s="2">
        <v>0.98420591412093161</v>
      </c>
      <c r="E1718" s="2">
        <v>0.96578103574484764</v>
      </c>
      <c r="F1718" s="2" t="s">
        <v>70</v>
      </c>
      <c r="G1718" s="2" t="s">
        <v>70</v>
      </c>
      <c r="H1718" s="2">
        <v>0.80384666051903575</v>
      </c>
      <c r="I1718" s="2">
        <v>0.99340759263468958</v>
      </c>
      <c r="J1718" s="2">
        <v>0.8755042425928502</v>
      </c>
      <c r="K1718" s="2" t="s">
        <v>70</v>
      </c>
      <c r="L1718" s="2" t="s">
        <v>70</v>
      </c>
      <c r="M1718" s="2" t="s">
        <v>70</v>
      </c>
      <c r="N1718" s="2" t="s">
        <v>70</v>
      </c>
    </row>
    <row r="1719" spans="1:14" x14ac:dyDescent="0.3">
      <c r="A1719" t="s">
        <v>98</v>
      </c>
      <c r="B1719" t="s">
        <v>25</v>
      </c>
      <c r="C1719" s="2">
        <v>0.99755417738337804</v>
      </c>
      <c r="D1719" s="2">
        <v>0.93521337193015219</v>
      </c>
      <c r="E1719" s="2">
        <v>0.88889427387500908</v>
      </c>
      <c r="F1719" s="2" t="s">
        <v>70</v>
      </c>
      <c r="G1719" s="2" t="s">
        <v>70</v>
      </c>
      <c r="H1719" s="2">
        <v>0.79138155751058981</v>
      </c>
      <c r="I1719" s="2">
        <v>0.9944937289691036</v>
      </c>
      <c r="J1719" s="2" t="s">
        <v>70</v>
      </c>
      <c r="K1719" s="2" t="s">
        <v>70</v>
      </c>
      <c r="L1719" s="2" t="s">
        <v>70</v>
      </c>
      <c r="M1719" s="2" t="s">
        <v>70</v>
      </c>
      <c r="N1719" s="2" t="s">
        <v>70</v>
      </c>
    </row>
    <row r="1720" spans="1:14" x14ac:dyDescent="0.3">
      <c r="A1720" t="s">
        <v>122</v>
      </c>
      <c r="B1720" t="s">
        <v>6</v>
      </c>
      <c r="C1720" s="2">
        <v>0.98597739250265359</v>
      </c>
      <c r="D1720" s="2">
        <v>0.94068205304857044</v>
      </c>
      <c r="E1720" s="2">
        <v>0.87919908901119759</v>
      </c>
      <c r="F1720" s="2" t="s">
        <v>70</v>
      </c>
      <c r="G1720" s="2" t="s">
        <v>70</v>
      </c>
      <c r="H1720" s="2">
        <v>0.75147847613808283</v>
      </c>
      <c r="I1720" s="2">
        <v>0.98772913194970458</v>
      </c>
      <c r="J1720" s="2" t="s">
        <v>70</v>
      </c>
      <c r="K1720" s="2" t="s">
        <v>70</v>
      </c>
      <c r="L1720" s="2" t="s">
        <v>70</v>
      </c>
      <c r="M1720" s="2" t="s">
        <v>70</v>
      </c>
      <c r="N1720" s="2" t="s">
        <v>70</v>
      </c>
    </row>
    <row r="1721" spans="1:14" x14ac:dyDescent="0.3">
      <c r="A1721" t="s">
        <v>122</v>
      </c>
      <c r="B1721" t="s">
        <v>7</v>
      </c>
      <c r="C1721" s="2">
        <v>0.98648104469884357</v>
      </c>
      <c r="D1721" s="2">
        <v>0.93507564202976201</v>
      </c>
      <c r="E1721" s="2">
        <v>0.94938358970538939</v>
      </c>
      <c r="F1721" s="2" t="s">
        <v>70</v>
      </c>
      <c r="G1721" s="2" t="s">
        <v>70</v>
      </c>
      <c r="H1721" s="2">
        <v>0.91507139079851918</v>
      </c>
      <c r="I1721" s="2">
        <v>0.9927579963789982</v>
      </c>
      <c r="J1721" s="2" t="s">
        <v>70</v>
      </c>
      <c r="K1721" s="2" t="s">
        <v>70</v>
      </c>
      <c r="L1721" s="2" t="s">
        <v>70</v>
      </c>
      <c r="M1721" s="2" t="s">
        <v>70</v>
      </c>
      <c r="N1721" s="2" t="s">
        <v>70</v>
      </c>
    </row>
    <row r="1722" spans="1:14" x14ac:dyDescent="0.3">
      <c r="A1722" t="s">
        <v>122</v>
      </c>
      <c r="B1722" t="s">
        <v>8</v>
      </c>
      <c r="C1722" s="2">
        <v>0.99324788622987059</v>
      </c>
      <c r="D1722" s="2">
        <v>0.94818065459864675</v>
      </c>
      <c r="E1722" s="2">
        <v>0.93312475557293717</v>
      </c>
      <c r="F1722" s="2" t="s">
        <v>70</v>
      </c>
      <c r="G1722" s="2" t="s">
        <v>70</v>
      </c>
      <c r="H1722" s="2">
        <v>0.93849954492263676</v>
      </c>
      <c r="I1722" s="2">
        <v>0.9918394849142772</v>
      </c>
      <c r="J1722" s="2" t="s">
        <v>70</v>
      </c>
      <c r="K1722" s="2" t="s">
        <v>70</v>
      </c>
      <c r="L1722" s="2" t="s">
        <v>70</v>
      </c>
      <c r="M1722" s="2" t="s">
        <v>70</v>
      </c>
      <c r="N1722" s="2" t="s">
        <v>70</v>
      </c>
    </row>
    <row r="1723" spans="1:14" x14ac:dyDescent="0.3">
      <c r="A1723" t="s">
        <v>122</v>
      </c>
      <c r="B1723" t="s">
        <v>12</v>
      </c>
      <c r="C1723" s="2">
        <v>0.99510983292861699</v>
      </c>
      <c r="D1723" s="2">
        <v>0.9517407522536524</v>
      </c>
      <c r="E1723" s="2">
        <v>0.9513941794910864</v>
      </c>
      <c r="F1723" s="2" t="s">
        <v>70</v>
      </c>
      <c r="G1723" s="2" t="s">
        <v>70</v>
      </c>
      <c r="H1723" s="2">
        <v>0.91226189896234244</v>
      </c>
      <c r="I1723" s="2">
        <v>0.99370210182866681</v>
      </c>
      <c r="J1723" s="2">
        <v>0</v>
      </c>
      <c r="K1723" s="2" t="s">
        <v>70</v>
      </c>
      <c r="L1723" s="2" t="s">
        <v>70</v>
      </c>
      <c r="M1723" s="2" t="s">
        <v>70</v>
      </c>
      <c r="N1723" s="2" t="s">
        <v>70</v>
      </c>
    </row>
    <row r="1724" spans="1:14" x14ac:dyDescent="0.3">
      <c r="A1724" t="s">
        <v>122</v>
      </c>
      <c r="B1724" t="s">
        <v>13</v>
      </c>
      <c r="C1724" s="2">
        <v>0.97955156197514281</v>
      </c>
      <c r="D1724" s="2">
        <v>0.963099364529174</v>
      </c>
      <c r="E1724" s="2">
        <v>0.9302939623305756</v>
      </c>
      <c r="F1724" s="2" t="s">
        <v>70</v>
      </c>
      <c r="G1724" s="2" t="s">
        <v>70</v>
      </c>
      <c r="H1724" s="2">
        <v>0.81140828131263965</v>
      </c>
      <c r="I1724" s="2">
        <v>0.99044094973789698</v>
      </c>
      <c r="J1724" s="2">
        <v>0.98449601386974361</v>
      </c>
      <c r="K1724" s="2" t="s">
        <v>70</v>
      </c>
      <c r="L1724" s="2" t="s">
        <v>70</v>
      </c>
      <c r="M1724" s="2" t="s">
        <v>70</v>
      </c>
      <c r="N1724" s="2" t="s">
        <v>70</v>
      </c>
    </row>
    <row r="1725" spans="1:14" x14ac:dyDescent="0.3">
      <c r="A1725" t="s">
        <v>122</v>
      </c>
      <c r="B1725" t="s">
        <v>15</v>
      </c>
      <c r="C1725" s="2">
        <v>0.98895668236667655</v>
      </c>
      <c r="D1725" s="2">
        <v>0.98041338772984798</v>
      </c>
      <c r="E1725" s="2">
        <v>0.95323129251700678</v>
      </c>
      <c r="F1725" s="2" t="s">
        <v>70</v>
      </c>
      <c r="G1725" s="2" t="s">
        <v>70</v>
      </c>
      <c r="H1725" s="2">
        <v>0.80406399001827011</v>
      </c>
      <c r="I1725" s="2">
        <v>0.99496278475302602</v>
      </c>
      <c r="J1725" s="2">
        <v>0.86093716259987041</v>
      </c>
      <c r="K1725" s="2" t="s">
        <v>70</v>
      </c>
      <c r="L1725" s="2" t="s">
        <v>70</v>
      </c>
      <c r="M1725" s="2" t="s">
        <v>70</v>
      </c>
      <c r="N1725" s="2" t="s">
        <v>70</v>
      </c>
    </row>
    <row r="1726" spans="1:14" x14ac:dyDescent="0.3">
      <c r="A1726" t="s">
        <v>122</v>
      </c>
      <c r="B1726" t="s">
        <v>17</v>
      </c>
      <c r="C1726" s="2">
        <v>0.98916718415786919</v>
      </c>
      <c r="D1726" s="2">
        <v>0.97374543037553996</v>
      </c>
      <c r="E1726" s="2">
        <v>0.91072229699416762</v>
      </c>
      <c r="F1726" s="2" t="s">
        <v>70</v>
      </c>
      <c r="G1726" s="2">
        <v>0.96343321482986277</v>
      </c>
      <c r="H1726" s="2">
        <v>0.90446016610273761</v>
      </c>
      <c r="I1726" s="2">
        <v>0.99429180302914999</v>
      </c>
      <c r="J1726" s="2">
        <v>0.92776802922647639</v>
      </c>
      <c r="K1726" s="2" t="s">
        <v>70</v>
      </c>
      <c r="L1726" s="2" t="s">
        <v>70</v>
      </c>
      <c r="M1726" s="2" t="s">
        <v>70</v>
      </c>
      <c r="N1726" s="2" t="s">
        <v>70</v>
      </c>
    </row>
    <row r="1727" spans="1:14" x14ac:dyDescent="0.3">
      <c r="A1727" t="s">
        <v>122</v>
      </c>
      <c r="B1727" t="s">
        <v>21</v>
      </c>
      <c r="C1727" s="2">
        <v>0.99247682119205283</v>
      </c>
      <c r="D1727" s="2">
        <v>0.94445971373601978</v>
      </c>
      <c r="E1727" s="2">
        <v>0.94750187493303795</v>
      </c>
      <c r="F1727" s="2">
        <v>0.88295830440641976</v>
      </c>
      <c r="G1727" s="2">
        <v>0.92234332425068122</v>
      </c>
      <c r="H1727" s="2">
        <v>0.90762561816960741</v>
      </c>
      <c r="I1727" s="2">
        <v>0.99292634168845162</v>
      </c>
      <c r="J1727" s="2" t="s">
        <v>70</v>
      </c>
      <c r="K1727" s="2" t="s">
        <v>70</v>
      </c>
      <c r="L1727" s="2" t="s">
        <v>70</v>
      </c>
      <c r="M1727" s="2" t="s">
        <v>70</v>
      </c>
      <c r="N1727" s="2" t="s">
        <v>70</v>
      </c>
    </row>
    <row r="1728" spans="1:14" x14ac:dyDescent="0.3">
      <c r="A1728" t="s">
        <v>122</v>
      </c>
      <c r="B1728" t="s">
        <v>23</v>
      </c>
      <c r="C1728" s="2">
        <v>0.9971101717178954</v>
      </c>
      <c r="D1728" s="2">
        <v>0.95262723282193917</v>
      </c>
      <c r="E1728" s="2">
        <v>0.91366380680012715</v>
      </c>
      <c r="F1728" s="2">
        <v>0.66383101434647829</v>
      </c>
      <c r="G1728" s="2">
        <v>0.84876459408091232</v>
      </c>
      <c r="H1728" s="2">
        <v>0.91953274072695124</v>
      </c>
      <c r="I1728" s="2">
        <v>0.99630428087465361</v>
      </c>
      <c r="J1728" s="2" t="s">
        <v>70</v>
      </c>
      <c r="K1728" s="2" t="s">
        <v>70</v>
      </c>
      <c r="L1728" s="2" t="s">
        <v>70</v>
      </c>
      <c r="M1728" s="2" t="s">
        <v>70</v>
      </c>
      <c r="N1728" s="2" t="s">
        <v>70</v>
      </c>
    </row>
    <row r="1729" spans="1:14" x14ac:dyDescent="0.3">
      <c r="A1729" t="s">
        <v>122</v>
      </c>
      <c r="B1729" t="s">
        <v>25</v>
      </c>
      <c r="C1729" s="2">
        <v>0.99764629355426804</v>
      </c>
      <c r="D1729" s="2">
        <v>0.96076891086363836</v>
      </c>
      <c r="E1729" s="2">
        <v>0.91764520450784159</v>
      </c>
      <c r="F1729" s="2" t="s">
        <v>70</v>
      </c>
      <c r="G1729" s="2">
        <v>0.93058548009367681</v>
      </c>
      <c r="H1729" s="2">
        <v>0.84935515704222952</v>
      </c>
      <c r="I1729" s="2">
        <v>0.99541914796152076</v>
      </c>
      <c r="J1729" s="2" t="s">
        <v>70</v>
      </c>
      <c r="K1729" s="2" t="s">
        <v>70</v>
      </c>
      <c r="L1729" s="2" t="s">
        <v>70</v>
      </c>
      <c r="M1729" s="2" t="s">
        <v>70</v>
      </c>
      <c r="N1729" s="2" t="s">
        <v>70</v>
      </c>
    </row>
    <row r="1730" spans="1:14" x14ac:dyDescent="0.3">
      <c r="A1730" t="s">
        <v>122</v>
      </c>
      <c r="B1730" t="s">
        <v>48</v>
      </c>
      <c r="C1730" s="2">
        <v>0.99764417928713478</v>
      </c>
      <c r="D1730" s="2">
        <v>0.98928978351690078</v>
      </c>
      <c r="E1730" s="2">
        <v>0.97118377838069403</v>
      </c>
      <c r="F1730" s="2" t="s">
        <v>70</v>
      </c>
      <c r="G1730" s="2" t="s">
        <v>70</v>
      </c>
      <c r="H1730" s="2">
        <v>0.87328010370937803</v>
      </c>
      <c r="I1730" s="2">
        <v>0.99631273986003477</v>
      </c>
      <c r="J1730" s="2" t="s">
        <v>70</v>
      </c>
      <c r="K1730" s="2" t="s">
        <v>70</v>
      </c>
      <c r="L1730" s="2">
        <v>0.95</v>
      </c>
      <c r="M1730" s="2" t="s">
        <v>70</v>
      </c>
      <c r="N1730" s="2" t="s">
        <v>70</v>
      </c>
    </row>
    <row r="1731" spans="1:14" x14ac:dyDescent="0.3">
      <c r="A1731" t="s">
        <v>122</v>
      </c>
      <c r="B1731" t="s">
        <v>194</v>
      </c>
      <c r="C1731" s="2">
        <v>0.99600931398889481</v>
      </c>
      <c r="D1731" s="2">
        <v>0.98758670113383318</v>
      </c>
      <c r="E1731" s="2">
        <v>0.95834076399044121</v>
      </c>
      <c r="F1731" s="2" t="s">
        <v>70</v>
      </c>
      <c r="G1731" s="2" t="s">
        <v>70</v>
      </c>
      <c r="H1731" s="2">
        <v>0.90537634408602163</v>
      </c>
      <c r="I1731" s="2">
        <v>0.99362573986947944</v>
      </c>
      <c r="J1731" s="2">
        <v>0.92913591535497364</v>
      </c>
      <c r="K1731" s="2" t="s">
        <v>70</v>
      </c>
      <c r="L1731" s="2">
        <v>0.96637168141592922</v>
      </c>
      <c r="M1731" s="2" t="s">
        <v>70</v>
      </c>
      <c r="N1731" s="2" t="s">
        <v>70</v>
      </c>
    </row>
    <row r="1732" spans="1:14" x14ac:dyDescent="0.3">
      <c r="A1732" t="s">
        <v>122</v>
      </c>
      <c r="B1732" t="s">
        <v>27</v>
      </c>
      <c r="C1732" s="2">
        <v>0.99453088565735359</v>
      </c>
      <c r="D1732" s="2">
        <v>0.96666403141223278</v>
      </c>
      <c r="E1732" s="2">
        <v>0.95129605548331164</v>
      </c>
      <c r="F1732" s="2" t="s">
        <v>70</v>
      </c>
      <c r="G1732" s="2" t="s">
        <v>70</v>
      </c>
      <c r="H1732" s="2">
        <v>0.86011201835481477</v>
      </c>
      <c r="I1732" s="2">
        <v>0.99425026479043721</v>
      </c>
      <c r="J1732" s="2">
        <v>0.88277421786656618</v>
      </c>
      <c r="K1732" s="2" t="s">
        <v>70</v>
      </c>
      <c r="L1732" s="2">
        <v>0.98523985239852396</v>
      </c>
      <c r="M1732" s="2" t="s">
        <v>70</v>
      </c>
      <c r="N1732" s="2" t="s">
        <v>70</v>
      </c>
    </row>
    <row r="1733" spans="1:14" x14ac:dyDescent="0.3">
      <c r="A1733" t="s">
        <v>122</v>
      </c>
      <c r="B1733" t="s">
        <v>172</v>
      </c>
      <c r="C1733" s="2">
        <v>0.99639963996399639</v>
      </c>
      <c r="D1733" s="2">
        <v>0.98341093484261299</v>
      </c>
      <c r="E1733" s="2">
        <v>0.95458041895493817</v>
      </c>
      <c r="F1733" s="2" t="s">
        <v>70</v>
      </c>
      <c r="G1733" s="2" t="s">
        <v>70</v>
      </c>
      <c r="H1733" s="2">
        <v>0.87301540371936259</v>
      </c>
      <c r="I1733" s="2">
        <v>0.99505144921844324</v>
      </c>
      <c r="J1733" s="2" t="s">
        <v>70</v>
      </c>
      <c r="K1733" s="2" t="s">
        <v>70</v>
      </c>
      <c r="L1733" s="2">
        <v>0.94221243808475519</v>
      </c>
      <c r="M1733" s="2" t="s">
        <v>70</v>
      </c>
      <c r="N1733" s="2" t="s">
        <v>70</v>
      </c>
    </row>
    <row r="1734" spans="1:14" x14ac:dyDescent="0.3">
      <c r="A1734" t="s">
        <v>122</v>
      </c>
      <c r="B1734" t="s">
        <v>132</v>
      </c>
      <c r="C1734" s="2">
        <v>0.99080459770114937</v>
      </c>
      <c r="D1734" s="2">
        <v>0.94137633170169877</v>
      </c>
      <c r="E1734" s="2">
        <v>0.93615029536137384</v>
      </c>
      <c r="F1734" s="2" t="s">
        <v>70</v>
      </c>
      <c r="G1734" s="2" t="s">
        <v>70</v>
      </c>
      <c r="H1734" s="2">
        <v>0.84375110046835933</v>
      </c>
      <c r="I1734" s="2">
        <v>0.99425981873111779</v>
      </c>
      <c r="J1734" s="2" t="s">
        <v>70</v>
      </c>
      <c r="K1734" s="2" t="s">
        <v>70</v>
      </c>
      <c r="L1734" s="2">
        <v>0.82402528977871448</v>
      </c>
      <c r="M1734" s="2" t="s">
        <v>70</v>
      </c>
      <c r="N1734" s="2" t="s">
        <v>70</v>
      </c>
    </row>
    <row r="1735" spans="1:14" x14ac:dyDescent="0.3">
      <c r="A1735" t="s">
        <v>122</v>
      </c>
      <c r="B1735" t="s">
        <v>174</v>
      </c>
      <c r="C1735" s="2">
        <v>0.99429077585859804</v>
      </c>
      <c r="D1735" s="2">
        <v>0.98018288595103376</v>
      </c>
      <c r="E1735" s="2">
        <v>0.92357981278787582</v>
      </c>
      <c r="F1735" s="2" t="s">
        <v>70</v>
      </c>
      <c r="G1735" s="2">
        <v>0.94968957396703058</v>
      </c>
      <c r="H1735" s="2">
        <v>0.78113872852352473</v>
      </c>
      <c r="I1735" s="2">
        <v>0.99525845316750883</v>
      </c>
      <c r="J1735" s="2" t="s">
        <v>70</v>
      </c>
      <c r="K1735" s="2" t="s">
        <v>70</v>
      </c>
      <c r="L1735" s="2">
        <v>0.92086330935251803</v>
      </c>
      <c r="M1735" s="2" t="s">
        <v>70</v>
      </c>
      <c r="N1735" s="2" t="s">
        <v>70</v>
      </c>
    </row>
    <row r="1736" spans="1:14" x14ac:dyDescent="0.3">
      <c r="A1736" t="s">
        <v>122</v>
      </c>
      <c r="B1736" t="s">
        <v>146</v>
      </c>
      <c r="C1736" s="2">
        <v>0.99444246411095638</v>
      </c>
      <c r="D1736" s="2">
        <v>0.96492612445919845</v>
      </c>
      <c r="E1736" s="2">
        <v>0.96288367803978403</v>
      </c>
      <c r="F1736" s="2" t="s">
        <v>70</v>
      </c>
      <c r="G1736" s="2">
        <v>0.86539724228496384</v>
      </c>
      <c r="H1736" s="2">
        <v>0.86926086061354746</v>
      </c>
      <c r="I1736" s="2">
        <v>0.9952724172673022</v>
      </c>
      <c r="J1736" s="2" t="s">
        <v>70</v>
      </c>
      <c r="K1736" s="2" t="s">
        <v>70</v>
      </c>
      <c r="L1736" s="2">
        <v>0.95838587641866335</v>
      </c>
      <c r="M1736" s="2" t="s">
        <v>70</v>
      </c>
      <c r="N1736" s="2" t="s">
        <v>70</v>
      </c>
    </row>
    <row r="1737" spans="1:14" x14ac:dyDescent="0.3">
      <c r="A1737" t="s">
        <v>122</v>
      </c>
      <c r="B1737" t="s">
        <v>29</v>
      </c>
      <c r="C1737" s="2">
        <v>0.99680239761182765</v>
      </c>
      <c r="D1737" s="2">
        <v>0.79770025780840048</v>
      </c>
      <c r="E1737" s="2">
        <v>0.913975756341041</v>
      </c>
      <c r="F1737" s="2" t="s">
        <v>70</v>
      </c>
      <c r="G1737" s="2" t="s">
        <v>70</v>
      </c>
      <c r="H1737" s="2">
        <v>0.89156313579498725</v>
      </c>
      <c r="I1737" s="2">
        <v>0.99432039212635182</v>
      </c>
      <c r="J1737" s="2" t="s">
        <v>70</v>
      </c>
      <c r="K1737" s="2" t="s">
        <v>70</v>
      </c>
      <c r="L1737" s="2" t="s">
        <v>70</v>
      </c>
      <c r="M1737" s="2" t="s">
        <v>70</v>
      </c>
      <c r="N1737" s="2" t="s">
        <v>70</v>
      </c>
    </row>
    <row r="1738" spans="1:14" x14ac:dyDescent="0.3">
      <c r="A1738" t="s">
        <v>122</v>
      </c>
      <c r="B1738" t="s">
        <v>33</v>
      </c>
      <c r="C1738" s="2">
        <v>0.99783212827193779</v>
      </c>
      <c r="D1738" s="2">
        <v>0.96369082826124275</v>
      </c>
      <c r="E1738" s="2">
        <v>0.90657145710576237</v>
      </c>
      <c r="F1738" s="2" t="s">
        <v>70</v>
      </c>
      <c r="G1738" s="2" t="s">
        <v>70</v>
      </c>
      <c r="H1738" s="2">
        <v>0.67099226027714698</v>
      </c>
      <c r="I1738" s="2">
        <v>0.9925877657408162</v>
      </c>
      <c r="J1738" s="2" t="s">
        <v>70</v>
      </c>
      <c r="K1738" s="2" t="s">
        <v>70</v>
      </c>
      <c r="L1738" s="2" t="s">
        <v>70</v>
      </c>
      <c r="M1738" s="2" t="s">
        <v>70</v>
      </c>
      <c r="N1738" s="2" t="s">
        <v>70</v>
      </c>
    </row>
    <row r="1739" spans="1:14" x14ac:dyDescent="0.3">
      <c r="A1739" t="s">
        <v>434</v>
      </c>
      <c r="B1739" t="s">
        <v>6</v>
      </c>
      <c r="C1739" s="2">
        <v>0.99279735254039325</v>
      </c>
      <c r="D1739" s="2">
        <v>0.9306812900827216</v>
      </c>
      <c r="E1739" s="2">
        <v>0.87895904781117606</v>
      </c>
      <c r="F1739" s="2" t="s">
        <v>70</v>
      </c>
      <c r="G1739" s="2" t="s">
        <v>70</v>
      </c>
      <c r="H1739" s="2">
        <v>0.74878407419975113</v>
      </c>
      <c r="I1739" s="2">
        <v>0.99384264538198397</v>
      </c>
      <c r="J1739" s="2">
        <v>0.89928400954653942</v>
      </c>
      <c r="K1739" s="2" t="s">
        <v>70</v>
      </c>
      <c r="L1739" s="2" t="s">
        <v>70</v>
      </c>
      <c r="M1739" s="2" t="s">
        <v>70</v>
      </c>
      <c r="N1739" s="2" t="s">
        <v>70</v>
      </c>
    </row>
    <row r="1740" spans="1:14" x14ac:dyDescent="0.3">
      <c r="A1740" t="s">
        <v>434</v>
      </c>
      <c r="B1740" t="s">
        <v>7</v>
      </c>
      <c r="C1740" s="2">
        <v>0.91798230028597039</v>
      </c>
      <c r="D1740" s="2">
        <v>0.97649898373983723</v>
      </c>
      <c r="E1740" s="2">
        <v>0.7966688582073197</v>
      </c>
      <c r="F1740" s="2">
        <v>0</v>
      </c>
      <c r="G1740" s="2" t="s">
        <v>70</v>
      </c>
      <c r="H1740" s="2">
        <v>0.65740257026434024</v>
      </c>
      <c r="I1740" s="2">
        <v>0.99468399291199039</v>
      </c>
      <c r="J1740" s="2">
        <v>0</v>
      </c>
      <c r="K1740" s="2">
        <v>0</v>
      </c>
      <c r="L1740" s="2" t="s">
        <v>70</v>
      </c>
      <c r="M1740" s="2" t="s">
        <v>70</v>
      </c>
      <c r="N1740" s="2" t="s">
        <v>70</v>
      </c>
    </row>
    <row r="1741" spans="1:14" x14ac:dyDescent="0.3">
      <c r="A1741" t="s">
        <v>434</v>
      </c>
      <c r="B1741" t="s">
        <v>8</v>
      </c>
      <c r="C1741" s="2">
        <v>0.99667507196572425</v>
      </c>
      <c r="D1741" s="2">
        <v>0.95677124982360418</v>
      </c>
      <c r="E1741" s="2">
        <v>0.96612772837510119</v>
      </c>
      <c r="F1741" s="2" t="s">
        <v>70</v>
      </c>
      <c r="G1741" s="2" t="s">
        <v>70</v>
      </c>
      <c r="H1741" s="2">
        <v>0.90619611449591919</v>
      </c>
      <c r="I1741" s="2">
        <v>0.99707782220855123</v>
      </c>
      <c r="J1741" s="2" t="s">
        <v>70</v>
      </c>
      <c r="K1741" s="2" t="s">
        <v>70</v>
      </c>
      <c r="L1741" s="2" t="s">
        <v>70</v>
      </c>
      <c r="M1741" s="2" t="s">
        <v>70</v>
      </c>
      <c r="N1741" s="2" t="s">
        <v>70</v>
      </c>
    </row>
    <row r="1742" spans="1:14" x14ac:dyDescent="0.3">
      <c r="A1742" t="s">
        <v>434</v>
      </c>
      <c r="B1742" t="s">
        <v>444</v>
      </c>
      <c r="C1742" s="2">
        <v>0.98996508226115965</v>
      </c>
      <c r="D1742" s="2">
        <v>0.96973830734966604</v>
      </c>
      <c r="E1742" s="2">
        <v>0.79375895446762412</v>
      </c>
      <c r="F1742" s="2">
        <v>7.1181156910287494E-2</v>
      </c>
      <c r="G1742" s="2">
        <v>0.91715205920646881</v>
      </c>
      <c r="H1742" s="2">
        <v>0.44775153671950824</v>
      </c>
      <c r="I1742" s="2">
        <v>0.9952548599418336</v>
      </c>
      <c r="J1742" s="2" t="s">
        <v>70</v>
      </c>
      <c r="K1742" s="2" t="s">
        <v>70</v>
      </c>
      <c r="L1742" s="2" t="s">
        <v>70</v>
      </c>
      <c r="M1742" s="2" t="s">
        <v>70</v>
      </c>
      <c r="N1742" s="2" t="s">
        <v>70</v>
      </c>
    </row>
    <row r="1743" spans="1:14" x14ac:dyDescent="0.3">
      <c r="A1743" t="s">
        <v>434</v>
      </c>
      <c r="B1743" t="s">
        <v>12</v>
      </c>
      <c r="C1743" s="2">
        <v>0.99359352437511439</v>
      </c>
      <c r="D1743" s="2">
        <v>0.95637857549506855</v>
      </c>
      <c r="E1743" s="2">
        <v>0.72372884840759089</v>
      </c>
      <c r="F1743" s="2">
        <v>0</v>
      </c>
      <c r="G1743" s="2">
        <v>0.91114949146037238</v>
      </c>
      <c r="H1743" s="2">
        <v>0.57578646329837946</v>
      </c>
      <c r="I1743" s="2">
        <v>0.99489005884174664</v>
      </c>
      <c r="J1743" s="2" t="s">
        <v>70</v>
      </c>
      <c r="K1743" s="2" t="s">
        <v>70</v>
      </c>
      <c r="L1743" s="2" t="s">
        <v>70</v>
      </c>
      <c r="M1743" s="2" t="s">
        <v>70</v>
      </c>
      <c r="N1743" s="2" t="s">
        <v>70</v>
      </c>
    </row>
    <row r="1744" spans="1:14" x14ac:dyDescent="0.3">
      <c r="A1744" t="s">
        <v>434</v>
      </c>
      <c r="B1744" t="s">
        <v>441</v>
      </c>
      <c r="C1744" s="2">
        <v>0.99644536463075439</v>
      </c>
      <c r="D1744" s="2">
        <v>0.98572560122689035</v>
      </c>
      <c r="E1744" s="2">
        <v>0.94054259979863397</v>
      </c>
      <c r="F1744" s="2" t="s">
        <v>70</v>
      </c>
      <c r="G1744" s="2">
        <v>0.96367225232035603</v>
      </c>
      <c r="H1744" s="2">
        <v>0.93640515986548201</v>
      </c>
      <c r="I1744" s="2">
        <v>0.99607843137254903</v>
      </c>
      <c r="J1744" s="2" t="s">
        <v>70</v>
      </c>
      <c r="K1744" s="2" t="s">
        <v>70</v>
      </c>
      <c r="L1744" s="2" t="s">
        <v>70</v>
      </c>
      <c r="M1744" s="2" t="s">
        <v>70</v>
      </c>
      <c r="N1744" s="2" t="s">
        <v>70</v>
      </c>
    </row>
    <row r="1745" spans="1:14" x14ac:dyDescent="0.3">
      <c r="A1745" t="s">
        <v>434</v>
      </c>
      <c r="B1745" t="s">
        <v>13</v>
      </c>
      <c r="C1745" s="2">
        <v>0.993812047674137</v>
      </c>
      <c r="D1745" s="2">
        <v>0.9740634941245212</v>
      </c>
      <c r="E1745" s="2">
        <v>0.81286161020735037</v>
      </c>
      <c r="F1745" s="2">
        <v>0</v>
      </c>
      <c r="G1745" s="2">
        <v>0.96705697606936802</v>
      </c>
      <c r="H1745" s="2">
        <v>0.85130162191631453</v>
      </c>
      <c r="I1745" s="2">
        <v>0.99151570740655803</v>
      </c>
      <c r="J1745" s="2" t="s">
        <v>70</v>
      </c>
      <c r="K1745" s="2" t="s">
        <v>70</v>
      </c>
      <c r="L1745" s="2" t="s">
        <v>70</v>
      </c>
      <c r="M1745" s="2" t="s">
        <v>70</v>
      </c>
      <c r="N1745" s="2" t="s">
        <v>70</v>
      </c>
    </row>
    <row r="1746" spans="1:14" x14ac:dyDescent="0.3">
      <c r="A1746" t="s">
        <v>434</v>
      </c>
      <c r="B1746" t="s">
        <v>15</v>
      </c>
      <c r="C1746" s="2">
        <v>0.99523981062165501</v>
      </c>
      <c r="D1746" s="2">
        <v>0.98563079638355622</v>
      </c>
      <c r="E1746" s="2">
        <v>0.75189914336512043</v>
      </c>
      <c r="F1746" s="2">
        <v>0</v>
      </c>
      <c r="G1746" s="2">
        <v>0.94415839092272358</v>
      </c>
      <c r="H1746" s="2">
        <v>0.60614116708759802</v>
      </c>
      <c r="I1746" s="2">
        <v>0.99353759598570679</v>
      </c>
      <c r="J1746" s="2" t="s">
        <v>70</v>
      </c>
      <c r="K1746" s="2" t="s">
        <v>70</v>
      </c>
      <c r="L1746" s="2" t="s">
        <v>70</v>
      </c>
      <c r="M1746" s="2" t="s">
        <v>70</v>
      </c>
      <c r="N1746" s="2" t="s">
        <v>70</v>
      </c>
    </row>
    <row r="1747" spans="1:14" x14ac:dyDescent="0.3">
      <c r="A1747" t="s">
        <v>434</v>
      </c>
      <c r="B1747" t="s">
        <v>17</v>
      </c>
      <c r="C1747" s="2">
        <v>0.99560271797921718</v>
      </c>
      <c r="D1747" s="2">
        <v>0.96771878313351278</v>
      </c>
      <c r="E1747" s="2">
        <v>0.88778238323374781</v>
      </c>
      <c r="F1747" s="2" t="s">
        <v>70</v>
      </c>
      <c r="G1747" s="2">
        <v>0.83843179028784476</v>
      </c>
      <c r="H1747" s="2">
        <v>0.74267542929828279</v>
      </c>
      <c r="I1747" s="2">
        <v>0.99357601713062083</v>
      </c>
      <c r="J1747" s="2" t="s">
        <v>70</v>
      </c>
      <c r="K1747" s="2" t="s">
        <v>70</v>
      </c>
      <c r="L1747" s="2" t="s">
        <v>70</v>
      </c>
      <c r="M1747" s="2" t="s">
        <v>70</v>
      </c>
      <c r="N1747" s="2" t="s">
        <v>70</v>
      </c>
    </row>
    <row r="1748" spans="1:14" x14ac:dyDescent="0.3">
      <c r="A1748" t="s">
        <v>434</v>
      </c>
      <c r="B1748" t="s">
        <v>21</v>
      </c>
      <c r="C1748" s="2">
        <v>0.99411662511210341</v>
      </c>
      <c r="D1748" s="2">
        <v>0.97729726487524005</v>
      </c>
      <c r="E1748" s="2">
        <v>0.86259347537344666</v>
      </c>
      <c r="F1748" s="2">
        <v>0</v>
      </c>
      <c r="G1748" s="2">
        <v>0.94901100951670081</v>
      </c>
      <c r="H1748" s="2">
        <v>0.33638814016172508</v>
      </c>
      <c r="I1748" s="2">
        <v>0.99285110308248137</v>
      </c>
      <c r="J1748" s="2">
        <v>0.92822450080949803</v>
      </c>
      <c r="K1748" s="2" t="s">
        <v>70</v>
      </c>
      <c r="L1748" s="2" t="s">
        <v>70</v>
      </c>
      <c r="M1748" s="2" t="s">
        <v>70</v>
      </c>
      <c r="N1748" s="2" t="s">
        <v>70</v>
      </c>
    </row>
    <row r="1749" spans="1:14" x14ac:dyDescent="0.3">
      <c r="A1749" t="s">
        <v>434</v>
      </c>
      <c r="B1749" t="s">
        <v>23</v>
      </c>
      <c r="C1749" s="2">
        <v>0.997267322082386</v>
      </c>
      <c r="D1749" s="2">
        <v>0.98358171255367521</v>
      </c>
      <c r="E1749" s="2">
        <v>0.77427714878710341</v>
      </c>
      <c r="F1749" s="2" t="s">
        <v>70</v>
      </c>
      <c r="G1749" s="2">
        <v>0.93837643994113362</v>
      </c>
      <c r="H1749" s="2">
        <v>0.59949723479135242</v>
      </c>
      <c r="I1749" s="2">
        <v>0.99343210630823275</v>
      </c>
      <c r="J1749" s="2" t="s">
        <v>70</v>
      </c>
      <c r="K1749" s="2" t="s">
        <v>70</v>
      </c>
      <c r="L1749" s="2" t="s">
        <v>70</v>
      </c>
      <c r="M1749" s="2" t="s">
        <v>70</v>
      </c>
      <c r="N1749" s="2" t="s">
        <v>70</v>
      </c>
    </row>
    <row r="1750" spans="1:14" x14ac:dyDescent="0.3">
      <c r="A1750" t="s">
        <v>434</v>
      </c>
      <c r="B1750" t="s">
        <v>436</v>
      </c>
      <c r="C1750" s="2">
        <v>0.99437778207857563</v>
      </c>
      <c r="D1750" s="2">
        <v>0.95184800537601555</v>
      </c>
      <c r="E1750" s="2">
        <v>0.80393181293512994</v>
      </c>
      <c r="F1750" s="2">
        <v>0.78333202679279135</v>
      </c>
      <c r="G1750" s="2">
        <v>0.59312070043777365</v>
      </c>
      <c r="H1750" s="2" t="s">
        <v>70</v>
      </c>
      <c r="I1750" s="2">
        <v>0.99207231236571081</v>
      </c>
      <c r="J1750" s="2" t="s">
        <v>70</v>
      </c>
      <c r="K1750" s="2">
        <v>0.94163424124513617</v>
      </c>
      <c r="L1750" s="2" t="s">
        <v>70</v>
      </c>
      <c r="M1750" s="2" t="s">
        <v>70</v>
      </c>
      <c r="N1750" s="2">
        <v>0</v>
      </c>
    </row>
    <row r="1751" spans="1:14" x14ac:dyDescent="0.3">
      <c r="A1751" t="s">
        <v>362</v>
      </c>
      <c r="B1751" t="s">
        <v>17</v>
      </c>
      <c r="C1751" s="2">
        <v>0.9942185266987138</v>
      </c>
      <c r="D1751" s="2">
        <v>0.951641884325929</v>
      </c>
      <c r="E1751" s="2">
        <v>0.91094048173581155</v>
      </c>
      <c r="F1751" s="2">
        <v>0.88092377128454613</v>
      </c>
      <c r="G1751" s="2" t="s">
        <v>70</v>
      </c>
      <c r="H1751" s="2">
        <v>0.84015959612409408</v>
      </c>
      <c r="I1751" s="2">
        <v>0.99609045611345359</v>
      </c>
      <c r="J1751" s="2" t="s">
        <v>70</v>
      </c>
      <c r="K1751" s="2" t="s">
        <v>70</v>
      </c>
      <c r="L1751" s="2" t="s">
        <v>70</v>
      </c>
      <c r="M1751" s="2" t="s">
        <v>70</v>
      </c>
      <c r="N1751" s="2" t="s">
        <v>70</v>
      </c>
    </row>
    <row r="1752" spans="1:14" x14ac:dyDescent="0.3">
      <c r="A1752" t="s">
        <v>362</v>
      </c>
      <c r="B1752" t="s">
        <v>21</v>
      </c>
      <c r="C1752" s="2">
        <v>0.99634809864569163</v>
      </c>
      <c r="D1752" s="2">
        <v>0.9050172970211976</v>
      </c>
      <c r="E1752" s="2">
        <v>0.74041480353914946</v>
      </c>
      <c r="F1752" s="2">
        <v>0.78369767324991202</v>
      </c>
      <c r="G1752" s="2">
        <v>0.98567791215786116</v>
      </c>
      <c r="H1752" s="2">
        <v>0.52742652829859593</v>
      </c>
      <c r="I1752" s="2">
        <v>0.99233861791701439</v>
      </c>
      <c r="J1752" s="2" t="s">
        <v>70</v>
      </c>
      <c r="K1752" s="2" t="s">
        <v>70</v>
      </c>
      <c r="L1752" s="2" t="s">
        <v>70</v>
      </c>
      <c r="M1752" s="2" t="s">
        <v>70</v>
      </c>
      <c r="N1752" s="2" t="s">
        <v>70</v>
      </c>
    </row>
    <row r="1753" spans="1:14" x14ac:dyDescent="0.3">
      <c r="A1753" t="s">
        <v>362</v>
      </c>
      <c r="B1753" t="s">
        <v>380</v>
      </c>
      <c r="C1753" s="2">
        <v>0.97561008973517183</v>
      </c>
      <c r="D1753" s="2">
        <v>0.97610016721726001</v>
      </c>
      <c r="E1753" s="2">
        <v>0.92657436259864878</v>
      </c>
      <c r="F1753" s="2">
        <v>0.89265290186261226</v>
      </c>
      <c r="G1753" s="2">
        <v>0.91200301488599955</v>
      </c>
      <c r="H1753" s="2">
        <v>0.4879717250028503</v>
      </c>
      <c r="I1753" s="2">
        <v>0.99520146241145557</v>
      </c>
      <c r="J1753" s="2">
        <v>0</v>
      </c>
      <c r="K1753" s="2" t="s">
        <v>70</v>
      </c>
      <c r="L1753" s="2">
        <v>0.94017094017094016</v>
      </c>
      <c r="M1753" s="2" t="s">
        <v>70</v>
      </c>
      <c r="N1753" s="2" t="s">
        <v>70</v>
      </c>
    </row>
    <row r="1754" spans="1:14" x14ac:dyDescent="0.3">
      <c r="A1754" t="s">
        <v>362</v>
      </c>
      <c r="B1754" t="s">
        <v>23</v>
      </c>
      <c r="C1754" s="2">
        <v>0.99637570354946803</v>
      </c>
      <c r="D1754" s="2">
        <v>0.960631444545472</v>
      </c>
      <c r="E1754" s="2">
        <v>0.78958023790284038</v>
      </c>
      <c r="F1754" s="2">
        <v>0.49022512282760139</v>
      </c>
      <c r="G1754" s="2">
        <v>0.8174334140435835</v>
      </c>
      <c r="H1754" s="2">
        <v>0.47145158403436549</v>
      </c>
      <c r="I1754" s="2">
        <v>0.99620060790273557</v>
      </c>
      <c r="J1754" s="2" t="s">
        <v>70</v>
      </c>
      <c r="K1754" s="2" t="s">
        <v>70</v>
      </c>
      <c r="L1754" s="2">
        <v>0.97787610619469023</v>
      </c>
      <c r="M1754" s="2" t="s">
        <v>70</v>
      </c>
      <c r="N1754" s="2" t="s">
        <v>70</v>
      </c>
    </row>
    <row r="1755" spans="1:14" x14ac:dyDescent="0.3">
      <c r="A1755" t="s">
        <v>362</v>
      </c>
      <c r="B1755" t="s">
        <v>411</v>
      </c>
      <c r="C1755" s="2">
        <v>0.99536210745837095</v>
      </c>
      <c r="D1755" s="2">
        <v>0.97134931642559941</v>
      </c>
      <c r="E1755" s="2">
        <v>0.89566984087595769</v>
      </c>
      <c r="F1755" s="2">
        <v>0.70340406044878645</v>
      </c>
      <c r="G1755" s="2" t="s">
        <v>70</v>
      </c>
      <c r="H1755" s="2">
        <v>0.54654169360051708</v>
      </c>
      <c r="I1755" s="2">
        <v>0.99376710246275479</v>
      </c>
      <c r="J1755" s="2" t="s">
        <v>70</v>
      </c>
      <c r="K1755" s="2" t="s">
        <v>70</v>
      </c>
      <c r="L1755" s="2">
        <v>0.96513470681458002</v>
      </c>
      <c r="M1755" s="2" t="s">
        <v>70</v>
      </c>
      <c r="N1755" s="2" t="s">
        <v>70</v>
      </c>
    </row>
    <row r="1756" spans="1:14" x14ac:dyDescent="0.3">
      <c r="A1756" t="s">
        <v>362</v>
      </c>
      <c r="B1756" t="s">
        <v>25</v>
      </c>
      <c r="C1756" s="2">
        <v>0.99489392913563524</v>
      </c>
      <c r="D1756" s="2">
        <v>0.93707184346114525</v>
      </c>
      <c r="E1756" s="2">
        <v>0.95932468548334515</v>
      </c>
      <c r="F1756" s="2" t="s">
        <v>70</v>
      </c>
      <c r="G1756" s="2" t="s">
        <v>70</v>
      </c>
      <c r="H1756" s="2">
        <v>0.60222488144307051</v>
      </c>
      <c r="I1756" s="2">
        <v>0.99417267290292899</v>
      </c>
      <c r="J1756" s="2" t="s">
        <v>70</v>
      </c>
      <c r="K1756" s="2" t="s">
        <v>70</v>
      </c>
      <c r="L1756" s="2" t="s">
        <v>70</v>
      </c>
      <c r="M1756" s="2" t="s">
        <v>70</v>
      </c>
      <c r="N1756" s="2" t="s">
        <v>70</v>
      </c>
    </row>
    <row r="1757" spans="1:14" x14ac:dyDescent="0.3">
      <c r="A1757" t="s">
        <v>362</v>
      </c>
      <c r="B1757" t="s">
        <v>388</v>
      </c>
      <c r="C1757" s="2">
        <v>0.99547926357858885</v>
      </c>
      <c r="D1757" s="2">
        <v>0.982149318538174</v>
      </c>
      <c r="E1757" s="2">
        <v>0.98582683439407959</v>
      </c>
      <c r="F1757" s="2" t="s">
        <v>70</v>
      </c>
      <c r="G1757" s="2" t="s">
        <v>70</v>
      </c>
      <c r="H1757" s="2">
        <v>0.87951860931580117</v>
      </c>
      <c r="I1757" s="2">
        <v>0.99312977099236643</v>
      </c>
      <c r="J1757" s="2" t="s">
        <v>70</v>
      </c>
      <c r="K1757" s="2" t="s">
        <v>70</v>
      </c>
      <c r="L1757" s="2">
        <v>0.96020321761219318</v>
      </c>
      <c r="M1757" s="2" t="s">
        <v>70</v>
      </c>
      <c r="N1757" s="2" t="s">
        <v>70</v>
      </c>
    </row>
    <row r="1758" spans="1:14" x14ac:dyDescent="0.3">
      <c r="A1758" t="s">
        <v>362</v>
      </c>
      <c r="B1758" t="s">
        <v>382</v>
      </c>
      <c r="C1758" s="2">
        <v>0.99435339931851363</v>
      </c>
      <c r="D1758" s="2">
        <v>0.95449656817692963</v>
      </c>
      <c r="E1758" s="2">
        <v>0.9788499005764556</v>
      </c>
      <c r="F1758" s="2" t="s">
        <v>70</v>
      </c>
      <c r="G1758" s="2" t="s">
        <v>70</v>
      </c>
      <c r="H1758" s="2">
        <v>0.83097643097643092</v>
      </c>
      <c r="I1758" s="2">
        <v>0.99593402378212503</v>
      </c>
      <c r="J1758" s="2" t="s">
        <v>70</v>
      </c>
      <c r="K1758" s="2" t="s">
        <v>70</v>
      </c>
      <c r="L1758" s="2">
        <v>0.92943548387096764</v>
      </c>
      <c r="M1758" s="2" t="s">
        <v>70</v>
      </c>
      <c r="N1758" s="2" t="s">
        <v>70</v>
      </c>
    </row>
    <row r="1759" spans="1:14" x14ac:dyDescent="0.3">
      <c r="A1759" t="s">
        <v>362</v>
      </c>
      <c r="B1759" t="s">
        <v>406</v>
      </c>
      <c r="C1759" s="2">
        <v>0.99374615210135764</v>
      </c>
      <c r="D1759" s="2">
        <v>0.98424257385007818</v>
      </c>
      <c r="E1759" s="2">
        <v>0.97103809304974176</v>
      </c>
      <c r="F1759" s="2" t="s">
        <v>70</v>
      </c>
      <c r="G1759" s="2" t="s">
        <v>70</v>
      </c>
      <c r="H1759" s="2">
        <v>0.7877890998266458</v>
      </c>
      <c r="I1759" s="2">
        <v>0.99403304773561796</v>
      </c>
      <c r="J1759" s="2" t="s">
        <v>70</v>
      </c>
      <c r="K1759" s="2" t="s">
        <v>70</v>
      </c>
      <c r="L1759" s="2">
        <v>0.96282051282051284</v>
      </c>
      <c r="M1759" s="2" t="s">
        <v>70</v>
      </c>
      <c r="N1759" s="2" t="s">
        <v>70</v>
      </c>
    </row>
    <row r="1760" spans="1:14" x14ac:dyDescent="0.3">
      <c r="A1760" t="s">
        <v>362</v>
      </c>
      <c r="B1760" t="s">
        <v>365</v>
      </c>
      <c r="C1760" s="2">
        <v>0.99402371236705978</v>
      </c>
      <c r="D1760" s="2">
        <v>0.97085673440212406</v>
      </c>
      <c r="E1760" s="2">
        <v>0.98316016508015525</v>
      </c>
      <c r="F1760" s="2" t="s">
        <v>70</v>
      </c>
      <c r="G1760" s="2" t="s">
        <v>70</v>
      </c>
      <c r="H1760" s="2">
        <v>0.87806343619897853</v>
      </c>
      <c r="I1760" s="2">
        <v>0.99509728818752885</v>
      </c>
      <c r="J1760" s="2" t="s">
        <v>70</v>
      </c>
      <c r="K1760" s="2" t="s">
        <v>70</v>
      </c>
      <c r="L1760" s="2">
        <v>0.95545134818288402</v>
      </c>
      <c r="M1760" s="2" t="s">
        <v>70</v>
      </c>
      <c r="N1760" s="2" t="s">
        <v>70</v>
      </c>
    </row>
    <row r="1761" spans="1:14" x14ac:dyDescent="0.3">
      <c r="A1761" t="s">
        <v>362</v>
      </c>
      <c r="B1761" t="s">
        <v>419</v>
      </c>
      <c r="C1761" s="2">
        <v>0.99325052284682158</v>
      </c>
      <c r="D1761" s="2">
        <v>0.96497649848176037</v>
      </c>
      <c r="E1761" s="2">
        <v>0.97536793820900758</v>
      </c>
      <c r="F1761" s="2" t="s">
        <v>70</v>
      </c>
      <c r="G1761" s="2" t="s">
        <v>70</v>
      </c>
      <c r="H1761" s="2">
        <v>0.80656825626409157</v>
      </c>
      <c r="I1761" s="2">
        <v>0.99355828220858899</v>
      </c>
      <c r="J1761" s="2" t="s">
        <v>70</v>
      </c>
      <c r="K1761" s="2" t="s">
        <v>70</v>
      </c>
      <c r="L1761" s="2">
        <v>0.9668442865600948</v>
      </c>
      <c r="M1761" s="2" t="s">
        <v>70</v>
      </c>
      <c r="N1761" s="2" t="s">
        <v>70</v>
      </c>
    </row>
    <row r="1762" spans="1:14" x14ac:dyDescent="0.3">
      <c r="A1762" t="s">
        <v>362</v>
      </c>
      <c r="B1762" t="s">
        <v>394</v>
      </c>
      <c r="C1762" s="2">
        <v>0.99279166220290482</v>
      </c>
      <c r="D1762" s="2">
        <v>0.9827357796235936</v>
      </c>
      <c r="E1762" s="2">
        <v>0.98257266660340958</v>
      </c>
      <c r="F1762" s="2" t="s">
        <v>70</v>
      </c>
      <c r="G1762" s="2" t="s">
        <v>70</v>
      </c>
      <c r="H1762" s="2">
        <v>0.89075067024128685</v>
      </c>
      <c r="I1762" s="2">
        <v>0.99383045167187156</v>
      </c>
      <c r="J1762" s="2">
        <v>0</v>
      </c>
      <c r="K1762" s="2" t="s">
        <v>70</v>
      </c>
      <c r="L1762" s="2">
        <v>0.96949404761904756</v>
      </c>
      <c r="M1762" s="2" t="s">
        <v>70</v>
      </c>
      <c r="N1762" s="2">
        <v>0</v>
      </c>
    </row>
    <row r="1763" spans="1:14" x14ac:dyDescent="0.3">
      <c r="A1763" t="s">
        <v>362</v>
      </c>
      <c r="B1763" t="s">
        <v>397</v>
      </c>
      <c r="C1763" s="2">
        <v>0.99406657018813316</v>
      </c>
      <c r="D1763" s="2">
        <v>0.98581285036653721</v>
      </c>
      <c r="E1763" s="2">
        <v>0.98278419945993845</v>
      </c>
      <c r="F1763" s="2" t="s">
        <v>70</v>
      </c>
      <c r="G1763" s="2" t="s">
        <v>70</v>
      </c>
      <c r="H1763" s="2">
        <v>0.88919195363109449</v>
      </c>
      <c r="I1763" s="2">
        <v>0.99509578544061317</v>
      </c>
      <c r="J1763" s="2" t="s">
        <v>70</v>
      </c>
      <c r="K1763" s="2" t="s">
        <v>70</v>
      </c>
      <c r="L1763" s="2">
        <v>0.95652173913043481</v>
      </c>
      <c r="M1763" s="2" t="s">
        <v>70</v>
      </c>
      <c r="N1763" s="2" t="s">
        <v>70</v>
      </c>
    </row>
    <row r="1764" spans="1:14" x14ac:dyDescent="0.3">
      <c r="A1764" t="s">
        <v>362</v>
      </c>
      <c r="B1764" t="s">
        <v>27</v>
      </c>
      <c r="C1764" s="2">
        <v>0.995077611522864</v>
      </c>
      <c r="D1764" s="2">
        <v>0.97337597882430804</v>
      </c>
      <c r="E1764" s="2">
        <v>0.97177582125050443</v>
      </c>
      <c r="F1764" s="2" t="s">
        <v>70</v>
      </c>
      <c r="G1764" s="2" t="s">
        <v>70</v>
      </c>
      <c r="H1764" s="2">
        <v>0.78981930554959445</v>
      </c>
      <c r="I1764" s="2">
        <v>0.99412527656977201</v>
      </c>
      <c r="J1764" s="2" t="s">
        <v>70</v>
      </c>
      <c r="K1764" s="2" t="s">
        <v>70</v>
      </c>
      <c r="L1764" s="2">
        <v>0.96685954760652282</v>
      </c>
      <c r="M1764" s="2" t="s">
        <v>70</v>
      </c>
      <c r="N1764" s="2" t="s">
        <v>70</v>
      </c>
    </row>
    <row r="1765" spans="1:14" x14ac:dyDescent="0.3">
      <c r="A1765" t="s">
        <v>362</v>
      </c>
      <c r="B1765" t="s">
        <v>392</v>
      </c>
      <c r="C1765" s="2">
        <v>0.99618300234892165</v>
      </c>
      <c r="D1765" s="2">
        <v>0.97709890679687161</v>
      </c>
      <c r="E1765" s="2">
        <v>0.97480471144095659</v>
      </c>
      <c r="F1765" s="2" t="s">
        <v>70</v>
      </c>
      <c r="G1765" s="2" t="s">
        <v>70</v>
      </c>
      <c r="H1765" s="2">
        <v>0.83030756507698977</v>
      </c>
      <c r="I1765" s="2">
        <v>0.99527078565980165</v>
      </c>
      <c r="J1765" s="2" t="s">
        <v>70</v>
      </c>
      <c r="K1765" s="2" t="s">
        <v>70</v>
      </c>
      <c r="L1765" s="2">
        <v>0.92575406032482599</v>
      </c>
      <c r="M1765" s="2" t="s">
        <v>70</v>
      </c>
      <c r="N1765" s="2" t="s">
        <v>70</v>
      </c>
    </row>
    <row r="1766" spans="1:14" x14ac:dyDescent="0.3">
      <c r="A1766" t="s">
        <v>362</v>
      </c>
      <c r="B1766" t="s">
        <v>29</v>
      </c>
      <c r="C1766" s="2">
        <v>0.99279735501107358</v>
      </c>
      <c r="D1766" s="2">
        <v>0.96838572141334422</v>
      </c>
      <c r="E1766" s="2">
        <v>0.86379874814660018</v>
      </c>
      <c r="F1766" s="2" t="s">
        <v>70</v>
      </c>
      <c r="G1766" s="2">
        <v>0</v>
      </c>
      <c r="H1766" s="2">
        <v>0.61002360127724564</v>
      </c>
      <c r="I1766" s="2">
        <v>0.9948090183621292</v>
      </c>
      <c r="J1766" s="2" t="s">
        <v>70</v>
      </c>
      <c r="K1766" s="2" t="s">
        <v>70</v>
      </c>
      <c r="L1766" s="2" t="s">
        <v>70</v>
      </c>
      <c r="M1766" s="2" t="s">
        <v>70</v>
      </c>
      <c r="N1766" s="2" t="s">
        <v>70</v>
      </c>
    </row>
    <row r="1767" spans="1:14" x14ac:dyDescent="0.3">
      <c r="A1767" t="s">
        <v>362</v>
      </c>
      <c r="B1767" t="s">
        <v>33</v>
      </c>
      <c r="C1767" s="2">
        <v>0.98929893682314041</v>
      </c>
      <c r="D1767" s="2">
        <v>0.95573766642402602</v>
      </c>
      <c r="E1767" s="2">
        <v>0.88529006390176668</v>
      </c>
      <c r="F1767" s="2">
        <v>0.64836996146234771</v>
      </c>
      <c r="G1767" s="2">
        <v>0</v>
      </c>
      <c r="H1767" s="2">
        <v>0.18419940853400929</v>
      </c>
      <c r="I1767" s="2">
        <v>0.99615123386914195</v>
      </c>
      <c r="J1767" s="2" t="s">
        <v>70</v>
      </c>
      <c r="K1767" s="2" t="s">
        <v>70</v>
      </c>
      <c r="L1767" s="2" t="s">
        <v>70</v>
      </c>
      <c r="M1767" s="2" t="s">
        <v>70</v>
      </c>
      <c r="N1767" s="2" t="s">
        <v>70</v>
      </c>
    </row>
    <row r="1768" spans="1:14" x14ac:dyDescent="0.3">
      <c r="A1768" t="s">
        <v>362</v>
      </c>
      <c r="B1768" t="s">
        <v>35</v>
      </c>
      <c r="C1768" s="2">
        <v>0.9927433196900296</v>
      </c>
      <c r="D1768" s="2">
        <v>0.94437815319558704</v>
      </c>
      <c r="E1768" s="2">
        <v>0.94113027361543056</v>
      </c>
      <c r="F1768" s="2" t="s">
        <v>70</v>
      </c>
      <c r="G1768" s="2" t="s">
        <v>70</v>
      </c>
      <c r="H1768" s="2">
        <v>0.83665656404530231</v>
      </c>
      <c r="I1768" s="2">
        <v>0.99285123034088341</v>
      </c>
      <c r="J1768" s="2" t="s">
        <v>70</v>
      </c>
      <c r="K1768" s="2" t="s">
        <v>70</v>
      </c>
      <c r="L1768" s="2" t="s">
        <v>70</v>
      </c>
      <c r="M1768" s="2" t="s">
        <v>70</v>
      </c>
      <c r="N1768" s="2" t="s">
        <v>70</v>
      </c>
    </row>
    <row r="1769" spans="1:14" x14ac:dyDescent="0.3">
      <c r="A1769" t="s">
        <v>76</v>
      </c>
      <c r="B1769" t="s">
        <v>6</v>
      </c>
      <c r="C1769" s="2">
        <v>0.98830046798128079</v>
      </c>
      <c r="D1769" s="2">
        <v>0.95753508236729723</v>
      </c>
      <c r="E1769" s="2">
        <v>0.89967561652401606</v>
      </c>
      <c r="F1769" s="2">
        <v>0.77273343271445993</v>
      </c>
      <c r="G1769" s="2">
        <v>0</v>
      </c>
      <c r="H1769" s="2">
        <v>0.89528763390922039</v>
      </c>
      <c r="I1769" s="2">
        <v>0.99319727891156462</v>
      </c>
      <c r="J1769" s="2" t="s">
        <v>70</v>
      </c>
      <c r="K1769" s="2" t="s">
        <v>70</v>
      </c>
      <c r="L1769" s="2" t="s">
        <v>70</v>
      </c>
      <c r="M1769" s="2" t="s">
        <v>70</v>
      </c>
      <c r="N1769" s="2" t="s">
        <v>70</v>
      </c>
    </row>
    <row r="1770" spans="1:14" x14ac:dyDescent="0.3">
      <c r="A1770" t="s">
        <v>76</v>
      </c>
      <c r="B1770" t="s">
        <v>7</v>
      </c>
      <c r="C1770" s="2">
        <v>0.99098639282177958</v>
      </c>
      <c r="D1770" s="2">
        <v>0.96109727567730741</v>
      </c>
      <c r="E1770" s="2">
        <v>0.88916612827767505</v>
      </c>
      <c r="F1770" s="2">
        <v>0.88013503909026292</v>
      </c>
      <c r="G1770" s="2" t="s">
        <v>70</v>
      </c>
      <c r="H1770" s="2">
        <v>0.71877029660099589</v>
      </c>
      <c r="I1770" s="2">
        <v>0.98747063429913862</v>
      </c>
      <c r="J1770" s="2" t="s">
        <v>70</v>
      </c>
      <c r="K1770" s="2" t="s">
        <v>70</v>
      </c>
      <c r="L1770" s="2" t="s">
        <v>70</v>
      </c>
      <c r="M1770" s="2" t="s">
        <v>70</v>
      </c>
      <c r="N1770" s="2" t="s">
        <v>70</v>
      </c>
    </row>
    <row r="1771" spans="1:14" x14ac:dyDescent="0.3">
      <c r="A1771" t="s">
        <v>76</v>
      </c>
      <c r="B1771" t="s">
        <v>8</v>
      </c>
      <c r="C1771" s="2">
        <v>0.96105227195080278</v>
      </c>
      <c r="D1771" s="2">
        <v>0.96431032682468398</v>
      </c>
      <c r="E1771" s="2">
        <v>0.92544425336772718</v>
      </c>
      <c r="F1771" s="2">
        <v>0.90064537012684864</v>
      </c>
      <c r="G1771" s="2" t="s">
        <v>70</v>
      </c>
      <c r="H1771" s="2">
        <v>0.67807294011706443</v>
      </c>
      <c r="I1771" s="2">
        <v>0.99029277005513705</v>
      </c>
      <c r="J1771" s="2" t="s">
        <v>70</v>
      </c>
      <c r="K1771" s="2" t="s">
        <v>70</v>
      </c>
      <c r="L1771" s="2" t="s">
        <v>70</v>
      </c>
      <c r="M1771" s="2" t="s">
        <v>70</v>
      </c>
      <c r="N1771" s="2" t="s">
        <v>70</v>
      </c>
    </row>
    <row r="1772" spans="1:14" x14ac:dyDescent="0.3">
      <c r="A1772" t="s">
        <v>76</v>
      </c>
      <c r="B1772" t="s">
        <v>12</v>
      </c>
      <c r="C1772" s="2">
        <v>0.98851529290920404</v>
      </c>
      <c r="D1772" s="2">
        <v>0.97258747492756858</v>
      </c>
      <c r="E1772" s="2">
        <v>0.8362897331217799</v>
      </c>
      <c r="F1772" s="2">
        <v>0</v>
      </c>
      <c r="G1772" s="2" t="s">
        <v>70</v>
      </c>
      <c r="H1772" s="2">
        <v>0.87707851932399983</v>
      </c>
      <c r="I1772" s="2">
        <v>0.99254574203749724</v>
      </c>
      <c r="J1772" s="2" t="s">
        <v>70</v>
      </c>
      <c r="K1772" s="2" t="s">
        <v>70</v>
      </c>
      <c r="L1772" s="2" t="s">
        <v>70</v>
      </c>
      <c r="M1772" s="2" t="s">
        <v>70</v>
      </c>
      <c r="N1772" s="2" t="s">
        <v>70</v>
      </c>
    </row>
    <row r="1773" spans="1:14" x14ac:dyDescent="0.3">
      <c r="A1773" t="s">
        <v>76</v>
      </c>
      <c r="B1773" t="s">
        <v>13</v>
      </c>
      <c r="C1773" s="2">
        <v>0.99160518444666002</v>
      </c>
      <c r="D1773" s="2">
        <v>0.96764154480689923</v>
      </c>
      <c r="E1773" s="2">
        <v>0.94332020057306598</v>
      </c>
      <c r="F1773" s="2">
        <v>0.91559288434451458</v>
      </c>
      <c r="G1773" s="2" t="s">
        <v>70</v>
      </c>
      <c r="H1773" s="2">
        <v>0.89309686221009554</v>
      </c>
      <c r="I1773" s="2">
        <v>0.99086404459584998</v>
      </c>
      <c r="J1773" s="2" t="s">
        <v>70</v>
      </c>
      <c r="K1773" s="2" t="s">
        <v>70</v>
      </c>
      <c r="L1773" s="2" t="s">
        <v>70</v>
      </c>
      <c r="M1773" s="2" t="s">
        <v>70</v>
      </c>
      <c r="N1773" s="2" t="s">
        <v>70</v>
      </c>
    </row>
    <row r="1774" spans="1:14" x14ac:dyDescent="0.3">
      <c r="A1774" t="s">
        <v>76</v>
      </c>
      <c r="B1774" t="s">
        <v>15</v>
      </c>
      <c r="C1774" s="2">
        <v>0.99675914852906</v>
      </c>
      <c r="D1774" s="2">
        <v>0.96973673745327282</v>
      </c>
      <c r="E1774" s="2">
        <v>0.93548064419325805</v>
      </c>
      <c r="F1774" s="2">
        <v>0.84149577804583831</v>
      </c>
      <c r="G1774" s="2" t="s">
        <v>70</v>
      </c>
      <c r="H1774" s="2">
        <v>0.8446195314119842</v>
      </c>
      <c r="I1774" s="2">
        <v>0.99321801417358835</v>
      </c>
      <c r="J1774" s="2" t="s">
        <v>70</v>
      </c>
      <c r="K1774" s="2" t="s">
        <v>70</v>
      </c>
      <c r="L1774" s="2" t="s">
        <v>70</v>
      </c>
      <c r="M1774" s="2" t="s">
        <v>70</v>
      </c>
      <c r="N1774" s="2" t="s">
        <v>70</v>
      </c>
    </row>
    <row r="1775" spans="1:14" x14ac:dyDescent="0.3">
      <c r="A1775" t="s">
        <v>76</v>
      </c>
      <c r="B1775" t="s">
        <v>17</v>
      </c>
      <c r="C1775" s="2">
        <v>0.99357715944008196</v>
      </c>
      <c r="D1775" s="2">
        <v>0.94015519112257639</v>
      </c>
      <c r="E1775" s="2">
        <v>0.89589414282934421</v>
      </c>
      <c r="F1775" s="2">
        <v>0.75015375709996024</v>
      </c>
      <c r="G1775" s="2" t="s">
        <v>70</v>
      </c>
      <c r="H1775" s="2">
        <v>0.73555821610296324</v>
      </c>
      <c r="I1775" s="2">
        <v>0.9927275510985224</v>
      </c>
      <c r="J1775" s="2">
        <v>0.95004321521175439</v>
      </c>
      <c r="K1775" s="2" t="s">
        <v>70</v>
      </c>
      <c r="L1775" s="2" t="s">
        <v>70</v>
      </c>
      <c r="M1775" s="2" t="s">
        <v>70</v>
      </c>
      <c r="N1775" s="2" t="s">
        <v>70</v>
      </c>
    </row>
    <row r="1776" spans="1:14" x14ac:dyDescent="0.3">
      <c r="A1776" t="s">
        <v>76</v>
      </c>
      <c r="B1776" t="s">
        <v>21</v>
      </c>
      <c r="C1776" s="2">
        <v>0.99552499577298081</v>
      </c>
      <c r="D1776" s="2">
        <v>0.96018726521057896</v>
      </c>
      <c r="E1776" s="2">
        <v>0.8962717455081749</v>
      </c>
      <c r="F1776" s="2">
        <v>0.80127789020835716</v>
      </c>
      <c r="G1776" s="2">
        <v>0.49487941856623718</v>
      </c>
      <c r="H1776" s="2">
        <v>0.81341358555460019</v>
      </c>
      <c r="I1776" s="2">
        <v>0.99371946964410318</v>
      </c>
      <c r="J1776" s="2" t="s">
        <v>70</v>
      </c>
      <c r="K1776" s="2" t="s">
        <v>70</v>
      </c>
      <c r="L1776" s="2" t="s">
        <v>70</v>
      </c>
      <c r="M1776" s="2" t="s">
        <v>70</v>
      </c>
      <c r="N1776" s="2">
        <v>0</v>
      </c>
    </row>
    <row r="1777" spans="1:14" x14ac:dyDescent="0.3">
      <c r="A1777" t="s">
        <v>76</v>
      </c>
      <c r="B1777" t="s">
        <v>23</v>
      </c>
      <c r="C1777" s="2">
        <v>0.99773228226416055</v>
      </c>
      <c r="D1777" s="2">
        <v>0.95584710995572519</v>
      </c>
      <c r="E1777" s="2">
        <v>0.938336837135052</v>
      </c>
      <c r="F1777" s="2">
        <v>0</v>
      </c>
      <c r="G1777" s="2">
        <v>0</v>
      </c>
      <c r="H1777" s="2">
        <v>0.93124790389950918</v>
      </c>
      <c r="I1777" s="2">
        <v>0.99393387928419763</v>
      </c>
      <c r="J1777" s="2" t="s">
        <v>70</v>
      </c>
      <c r="K1777" s="2" t="s">
        <v>70</v>
      </c>
      <c r="L1777" s="2" t="s">
        <v>70</v>
      </c>
      <c r="M1777" s="2" t="s">
        <v>70</v>
      </c>
      <c r="N1777" s="2" t="s">
        <v>70</v>
      </c>
    </row>
    <row r="1778" spans="1:14" x14ac:dyDescent="0.3">
      <c r="A1778" t="s">
        <v>76</v>
      </c>
      <c r="B1778" t="s">
        <v>25</v>
      </c>
      <c r="C1778" s="2">
        <v>0.99795494040648558</v>
      </c>
      <c r="D1778" s="2">
        <v>0.95527972801705918</v>
      </c>
      <c r="E1778" s="2">
        <v>0.94016990475036721</v>
      </c>
      <c r="F1778" s="2">
        <v>0</v>
      </c>
      <c r="G1778" s="2" t="s">
        <v>70</v>
      </c>
      <c r="H1778" s="2">
        <v>0.9100338343779466</v>
      </c>
      <c r="I1778" s="2">
        <v>0.99483753416337684</v>
      </c>
      <c r="J1778" s="2" t="s">
        <v>70</v>
      </c>
      <c r="K1778" s="2" t="s">
        <v>70</v>
      </c>
      <c r="L1778" s="2" t="s">
        <v>70</v>
      </c>
      <c r="M1778" s="2" t="s">
        <v>70</v>
      </c>
      <c r="N1778" s="2" t="s">
        <v>70</v>
      </c>
    </row>
    <row r="1779" spans="1:14" x14ac:dyDescent="0.3">
      <c r="A1779" t="s">
        <v>76</v>
      </c>
      <c r="B1779" t="s">
        <v>27</v>
      </c>
      <c r="C1779" s="2">
        <v>0.99297866807461044</v>
      </c>
      <c r="D1779" s="2">
        <v>0.97684093745666345</v>
      </c>
      <c r="E1779" s="2">
        <v>0.91595295313310521</v>
      </c>
      <c r="F1779" s="2" t="s">
        <v>70</v>
      </c>
      <c r="G1779" s="2" t="s">
        <v>70</v>
      </c>
      <c r="H1779" s="2">
        <v>0.8013392857142857</v>
      </c>
      <c r="I1779" s="2">
        <v>0.99436972161401316</v>
      </c>
      <c r="J1779" s="2" t="s">
        <v>70</v>
      </c>
      <c r="K1779" s="2" t="s">
        <v>70</v>
      </c>
      <c r="L1779" s="2" t="s">
        <v>70</v>
      </c>
      <c r="M1779" s="2" t="s">
        <v>70</v>
      </c>
      <c r="N1779" s="2" t="s">
        <v>70</v>
      </c>
    </row>
    <row r="1780" spans="1:14" x14ac:dyDescent="0.3">
      <c r="A1780" t="s">
        <v>76</v>
      </c>
      <c r="B1780" t="s">
        <v>29</v>
      </c>
      <c r="C1780" s="2">
        <v>0.99269337364575461</v>
      </c>
      <c r="D1780" s="2">
        <v>0.96179697822715005</v>
      </c>
      <c r="E1780" s="2">
        <v>0.89513955886756047</v>
      </c>
      <c r="F1780" s="2">
        <v>0.67674517473003992</v>
      </c>
      <c r="G1780" s="2">
        <v>0</v>
      </c>
      <c r="H1780" s="2">
        <v>0.87227414330218067</v>
      </c>
      <c r="I1780" s="2">
        <v>0.99434941967012824</v>
      </c>
      <c r="J1780" s="2" t="s">
        <v>70</v>
      </c>
      <c r="K1780" s="2" t="s">
        <v>70</v>
      </c>
      <c r="L1780" s="2" t="s">
        <v>70</v>
      </c>
      <c r="M1780" s="2" t="s">
        <v>70</v>
      </c>
      <c r="N1780" s="2" t="s">
        <v>70</v>
      </c>
    </row>
    <row r="1781" spans="1:14" x14ac:dyDescent="0.3">
      <c r="A1781" t="s">
        <v>76</v>
      </c>
      <c r="B1781" t="s">
        <v>67</v>
      </c>
      <c r="C1781" s="2">
        <v>0.99644910210103277</v>
      </c>
      <c r="D1781" s="2">
        <v>0.9779732506579184</v>
      </c>
      <c r="E1781" s="2">
        <v>0.8898690189788826</v>
      </c>
      <c r="F1781" s="2">
        <v>0.82482242553564644</v>
      </c>
      <c r="G1781" s="2" t="s">
        <v>70</v>
      </c>
      <c r="H1781" s="2">
        <v>0.8135122628412772</v>
      </c>
      <c r="I1781" s="2">
        <v>0.99292398995663078</v>
      </c>
      <c r="J1781" s="2" t="s">
        <v>70</v>
      </c>
      <c r="K1781" s="2" t="s">
        <v>70</v>
      </c>
      <c r="L1781" s="2" t="s">
        <v>70</v>
      </c>
      <c r="M1781" s="2" t="s">
        <v>70</v>
      </c>
      <c r="N1781" s="2" t="s">
        <v>70</v>
      </c>
    </row>
    <row r="1782" spans="1:14" x14ac:dyDescent="0.3">
      <c r="A1782" t="s">
        <v>76</v>
      </c>
      <c r="B1782" t="s">
        <v>33</v>
      </c>
      <c r="C1782" s="2">
        <v>0.99706324617263264</v>
      </c>
      <c r="D1782" s="2">
        <v>0.96894502228826163</v>
      </c>
      <c r="E1782" s="2">
        <v>0.86646265127277788</v>
      </c>
      <c r="F1782" s="2">
        <v>0.89321865199346462</v>
      </c>
      <c r="G1782" s="2" t="s">
        <v>70</v>
      </c>
      <c r="H1782" s="2">
        <v>0.62390045054709287</v>
      </c>
      <c r="I1782" s="2">
        <v>0.99260388867708715</v>
      </c>
      <c r="J1782" s="2" t="s">
        <v>70</v>
      </c>
      <c r="K1782" s="2" t="s">
        <v>70</v>
      </c>
      <c r="L1782" s="2" t="s">
        <v>70</v>
      </c>
      <c r="M1782" s="2" t="s">
        <v>70</v>
      </c>
      <c r="N1782" s="2" t="s">
        <v>70</v>
      </c>
    </row>
    <row r="1783" spans="1:14" x14ac:dyDescent="0.3">
      <c r="A1783" t="s">
        <v>76</v>
      </c>
      <c r="B1783" t="s">
        <v>238</v>
      </c>
      <c r="C1783" s="2">
        <v>0.99687839174742843</v>
      </c>
      <c r="D1783" s="2">
        <v>0.98309024783472676</v>
      </c>
      <c r="E1783" s="2">
        <v>0.88576106626834805</v>
      </c>
      <c r="F1783" s="2">
        <v>0.84720092714564388</v>
      </c>
      <c r="G1783" s="2" t="s">
        <v>70</v>
      </c>
      <c r="H1783" s="2">
        <v>0.65315977325215202</v>
      </c>
      <c r="I1783" s="2">
        <v>0.99332463745875843</v>
      </c>
      <c r="J1783" s="2" t="s">
        <v>70</v>
      </c>
      <c r="K1783" s="2" t="s">
        <v>70</v>
      </c>
      <c r="L1783" s="2" t="s">
        <v>70</v>
      </c>
      <c r="M1783" s="2" t="s">
        <v>70</v>
      </c>
      <c r="N1783" s="2" t="s">
        <v>70</v>
      </c>
    </row>
    <row r="1784" spans="1:14" x14ac:dyDescent="0.3">
      <c r="A1784" t="s">
        <v>76</v>
      </c>
      <c r="B1784" t="s">
        <v>173</v>
      </c>
      <c r="C1784" s="2">
        <v>0.9968764410569636</v>
      </c>
      <c r="D1784" s="2">
        <v>0.96661499489583724</v>
      </c>
      <c r="E1784" s="2">
        <v>0.93582047252209322</v>
      </c>
      <c r="F1784" s="2">
        <v>0.9333789217835986</v>
      </c>
      <c r="G1784" s="2" t="s">
        <v>70</v>
      </c>
      <c r="H1784" s="2">
        <v>0.73686961066109224</v>
      </c>
      <c r="I1784" s="2">
        <v>0.99252832007712699</v>
      </c>
      <c r="J1784" s="2" t="s">
        <v>70</v>
      </c>
      <c r="K1784" s="2" t="s">
        <v>70</v>
      </c>
      <c r="L1784" s="2" t="s">
        <v>70</v>
      </c>
      <c r="M1784" s="2" t="s">
        <v>70</v>
      </c>
      <c r="N1784" s="2" t="s">
        <v>70</v>
      </c>
    </row>
    <row r="1785" spans="1:14" x14ac:dyDescent="0.3">
      <c r="A1785" t="s">
        <v>76</v>
      </c>
      <c r="B1785" t="s">
        <v>35</v>
      </c>
      <c r="C1785" s="2">
        <v>0.99753297618511683</v>
      </c>
      <c r="D1785" s="2">
        <v>0.9392371943242428</v>
      </c>
      <c r="E1785" s="2">
        <v>0.95690818848254522</v>
      </c>
      <c r="F1785" s="2">
        <v>0.93494141971054445</v>
      </c>
      <c r="G1785" s="2" t="s">
        <v>70</v>
      </c>
      <c r="H1785" s="2">
        <v>0.89457045759898834</v>
      </c>
      <c r="I1785" s="2">
        <v>0.99420267449949762</v>
      </c>
      <c r="J1785" s="2" t="s">
        <v>70</v>
      </c>
      <c r="K1785" s="2" t="s">
        <v>70</v>
      </c>
      <c r="L1785" s="2" t="s">
        <v>70</v>
      </c>
      <c r="M1785" s="2" t="s">
        <v>70</v>
      </c>
      <c r="N1785" s="2" t="s">
        <v>70</v>
      </c>
    </row>
    <row r="1786" spans="1:14" x14ac:dyDescent="0.3">
      <c r="A1786" t="s">
        <v>106</v>
      </c>
      <c r="B1786" t="s">
        <v>6</v>
      </c>
      <c r="C1786" s="2">
        <v>0.9959076851802936</v>
      </c>
      <c r="D1786" s="2">
        <v>0.97151842821301104</v>
      </c>
      <c r="E1786" s="2">
        <v>0.96538776805309501</v>
      </c>
      <c r="F1786" s="2" t="s">
        <v>70</v>
      </c>
      <c r="G1786" s="2" t="s">
        <v>70</v>
      </c>
      <c r="H1786" s="2">
        <v>0.80661840744570834</v>
      </c>
      <c r="I1786" s="2">
        <v>0.98998087954110903</v>
      </c>
      <c r="J1786" s="2" t="s">
        <v>70</v>
      </c>
      <c r="K1786" s="2" t="s">
        <v>70</v>
      </c>
      <c r="L1786" s="2">
        <v>0</v>
      </c>
      <c r="M1786" s="2" t="s">
        <v>70</v>
      </c>
      <c r="N1786" s="2" t="s">
        <v>70</v>
      </c>
    </row>
    <row r="1787" spans="1:14" x14ac:dyDescent="0.3">
      <c r="A1787" t="s">
        <v>106</v>
      </c>
      <c r="B1787" t="s">
        <v>7</v>
      </c>
      <c r="C1787" s="2">
        <v>0.99443317333861159</v>
      </c>
      <c r="D1787" s="2">
        <v>0.91891070187630297</v>
      </c>
      <c r="E1787" s="2">
        <v>0.90575359217364715</v>
      </c>
      <c r="F1787" s="2">
        <v>0.74582898154843202</v>
      </c>
      <c r="G1787" s="2" t="s">
        <v>70</v>
      </c>
      <c r="H1787" s="2">
        <v>0.88544141174189173</v>
      </c>
      <c r="I1787" s="2">
        <v>0.98410340216906844</v>
      </c>
      <c r="J1787" s="2" t="s">
        <v>70</v>
      </c>
      <c r="K1787" s="2" t="s">
        <v>70</v>
      </c>
      <c r="L1787" s="2" t="s">
        <v>70</v>
      </c>
      <c r="M1787" s="2" t="s">
        <v>70</v>
      </c>
      <c r="N1787" s="2" t="s">
        <v>70</v>
      </c>
    </row>
    <row r="1788" spans="1:14" x14ac:dyDescent="0.3">
      <c r="A1788" t="s">
        <v>106</v>
      </c>
      <c r="B1788" t="s">
        <v>8</v>
      </c>
      <c r="C1788" s="2">
        <v>0.99152766110644441</v>
      </c>
      <c r="D1788" s="2">
        <v>0.96443826700115265</v>
      </c>
      <c r="E1788" s="2">
        <v>0.84677582994632017</v>
      </c>
      <c r="F1788" s="2">
        <v>0</v>
      </c>
      <c r="G1788" s="2" t="s">
        <v>70</v>
      </c>
      <c r="H1788" s="2">
        <v>0.55244494214259054</v>
      </c>
      <c r="I1788" s="2">
        <v>0.99502023031434805</v>
      </c>
      <c r="J1788" s="2" t="s">
        <v>70</v>
      </c>
      <c r="K1788" s="2" t="s">
        <v>70</v>
      </c>
      <c r="L1788" s="2" t="s">
        <v>70</v>
      </c>
      <c r="M1788" s="2" t="s">
        <v>70</v>
      </c>
      <c r="N1788" s="2" t="s">
        <v>70</v>
      </c>
    </row>
    <row r="1789" spans="1:14" x14ac:dyDescent="0.3">
      <c r="A1789" t="s">
        <v>106</v>
      </c>
      <c r="B1789" t="s">
        <v>127</v>
      </c>
      <c r="C1789" s="2">
        <v>0.99814257515451577</v>
      </c>
      <c r="D1789" s="2">
        <v>0.95902789337264882</v>
      </c>
      <c r="E1789" s="2">
        <v>0.89568351556949521</v>
      </c>
      <c r="F1789" s="2">
        <v>0.72172365161447083</v>
      </c>
      <c r="G1789" s="2">
        <v>0</v>
      </c>
      <c r="H1789" s="2">
        <v>0.86916815564820327</v>
      </c>
      <c r="I1789" s="2">
        <v>0.99530516431924876</v>
      </c>
      <c r="J1789" s="2" t="s">
        <v>70</v>
      </c>
      <c r="K1789" s="2" t="s">
        <v>70</v>
      </c>
      <c r="L1789" s="2" t="s">
        <v>70</v>
      </c>
      <c r="M1789" s="2" t="s">
        <v>70</v>
      </c>
      <c r="N1789" s="2" t="s">
        <v>70</v>
      </c>
    </row>
    <row r="1790" spans="1:14" x14ac:dyDescent="0.3">
      <c r="A1790" t="s">
        <v>106</v>
      </c>
      <c r="B1790" t="s">
        <v>12</v>
      </c>
      <c r="C1790" s="2">
        <v>0.99815815548085518</v>
      </c>
      <c r="D1790" s="2">
        <v>0.98274951593029403</v>
      </c>
      <c r="E1790" s="2">
        <v>0.95604875986269278</v>
      </c>
      <c r="F1790" s="2">
        <v>0.90370626948389321</v>
      </c>
      <c r="G1790" s="2" t="s">
        <v>70</v>
      </c>
      <c r="H1790" s="2">
        <v>0.72105140884803032</v>
      </c>
      <c r="I1790" s="2">
        <v>0.99451101662156938</v>
      </c>
      <c r="J1790" s="2" t="s">
        <v>70</v>
      </c>
      <c r="K1790" s="2" t="s">
        <v>70</v>
      </c>
      <c r="L1790" s="2" t="s">
        <v>70</v>
      </c>
      <c r="M1790" s="2" t="s">
        <v>70</v>
      </c>
      <c r="N1790" s="2" t="s">
        <v>70</v>
      </c>
    </row>
    <row r="1791" spans="1:14" x14ac:dyDescent="0.3">
      <c r="A1791" t="s">
        <v>106</v>
      </c>
      <c r="B1791" t="s">
        <v>147</v>
      </c>
      <c r="C1791" s="2">
        <v>0.99597967990386205</v>
      </c>
      <c r="D1791" s="2">
        <v>0.97925023703595637</v>
      </c>
      <c r="E1791" s="2">
        <v>0.93901330736773758</v>
      </c>
      <c r="F1791" s="2" t="s">
        <v>70</v>
      </c>
      <c r="G1791" s="2">
        <v>0.75470430107526887</v>
      </c>
      <c r="H1791" s="2">
        <v>0.83501642162128975</v>
      </c>
      <c r="I1791" s="2">
        <v>0.99304741817045539</v>
      </c>
      <c r="J1791" s="2" t="s">
        <v>70</v>
      </c>
      <c r="K1791" s="2" t="s">
        <v>70</v>
      </c>
      <c r="L1791" s="2" t="s">
        <v>70</v>
      </c>
      <c r="M1791" s="2" t="s">
        <v>70</v>
      </c>
      <c r="N1791" s="2" t="s">
        <v>70</v>
      </c>
    </row>
    <row r="1792" spans="1:14" x14ac:dyDescent="0.3">
      <c r="A1792" t="s">
        <v>106</v>
      </c>
      <c r="B1792" t="s">
        <v>13</v>
      </c>
      <c r="C1792" s="2">
        <v>0.99704800870060595</v>
      </c>
      <c r="D1792" s="2">
        <v>0.9825084846902622</v>
      </c>
      <c r="E1792" s="2">
        <v>0.93762783070147959</v>
      </c>
      <c r="F1792" s="2">
        <v>0.78360022431304133</v>
      </c>
      <c r="G1792" s="2" t="s">
        <v>70</v>
      </c>
      <c r="H1792" s="2">
        <v>0.85252237591537838</v>
      </c>
      <c r="I1792" s="2">
        <v>0.99403578528827041</v>
      </c>
      <c r="J1792" s="2">
        <v>0.46684853516783298</v>
      </c>
      <c r="K1792" s="2" t="s">
        <v>70</v>
      </c>
      <c r="L1792" s="2" t="s">
        <v>70</v>
      </c>
      <c r="M1792" s="2" t="s">
        <v>70</v>
      </c>
      <c r="N1792" s="2" t="s">
        <v>70</v>
      </c>
    </row>
    <row r="1793" spans="1:14" x14ac:dyDescent="0.3">
      <c r="A1793" t="s">
        <v>106</v>
      </c>
      <c r="B1793" t="s">
        <v>15</v>
      </c>
      <c r="C1793" s="2">
        <v>0.99520992302262257</v>
      </c>
      <c r="D1793" s="2">
        <v>0.96340713407134082</v>
      </c>
      <c r="E1793" s="2">
        <v>0.93630251715196999</v>
      </c>
      <c r="F1793" s="2">
        <v>0.75663965026984159</v>
      </c>
      <c r="G1793" s="2">
        <v>0.79695360536612636</v>
      </c>
      <c r="H1793" s="2">
        <v>0.90217954337171757</v>
      </c>
      <c r="I1793" s="2">
        <v>0.99318674512232885</v>
      </c>
      <c r="J1793" s="2">
        <v>0.8350868100544182</v>
      </c>
      <c r="K1793" s="2" t="s">
        <v>70</v>
      </c>
      <c r="L1793" s="2" t="s">
        <v>70</v>
      </c>
      <c r="M1793" s="2" t="s">
        <v>70</v>
      </c>
      <c r="N1793" s="2" t="s">
        <v>70</v>
      </c>
    </row>
    <row r="1794" spans="1:14" x14ac:dyDescent="0.3">
      <c r="A1794" t="s">
        <v>106</v>
      </c>
      <c r="B1794" t="s">
        <v>244</v>
      </c>
      <c r="C1794" s="2">
        <v>0.98874799489503196</v>
      </c>
      <c r="D1794" s="2">
        <v>0.97217406844786003</v>
      </c>
      <c r="E1794" s="2">
        <v>0.96064574117481183</v>
      </c>
      <c r="F1794" s="2">
        <v>0.72001862920127302</v>
      </c>
      <c r="G1794" s="2">
        <v>0.8838888220430754</v>
      </c>
      <c r="H1794" s="2">
        <v>0.93679259150374838</v>
      </c>
      <c r="I1794" s="2">
        <v>0.99456352904628764</v>
      </c>
      <c r="J1794" s="2" t="s">
        <v>70</v>
      </c>
      <c r="K1794" s="2" t="s">
        <v>70</v>
      </c>
      <c r="L1794" s="2" t="s">
        <v>70</v>
      </c>
      <c r="M1794" s="2" t="s">
        <v>70</v>
      </c>
      <c r="N1794" s="2" t="s">
        <v>70</v>
      </c>
    </row>
    <row r="1795" spans="1:14" x14ac:dyDescent="0.3">
      <c r="A1795" t="s">
        <v>106</v>
      </c>
      <c r="B1795" t="s">
        <v>17</v>
      </c>
      <c r="C1795" s="2">
        <v>0.9882333891077888</v>
      </c>
      <c r="D1795" s="2">
        <v>0.98648578677574683</v>
      </c>
      <c r="E1795" s="2">
        <v>0.940791214003594</v>
      </c>
      <c r="F1795" s="2">
        <v>0.89943976151315785</v>
      </c>
      <c r="G1795" s="2" t="s">
        <v>70</v>
      </c>
      <c r="H1795" s="2">
        <v>0.78445011886941973</v>
      </c>
      <c r="I1795" s="2">
        <v>0.99173293441461319</v>
      </c>
      <c r="J1795" s="2" t="s">
        <v>70</v>
      </c>
      <c r="K1795" s="2" t="s">
        <v>70</v>
      </c>
      <c r="L1795" s="2" t="s">
        <v>70</v>
      </c>
      <c r="M1795" s="2" t="s">
        <v>70</v>
      </c>
      <c r="N1795" s="2" t="s">
        <v>70</v>
      </c>
    </row>
    <row r="1796" spans="1:14" x14ac:dyDescent="0.3">
      <c r="A1796" t="s">
        <v>106</v>
      </c>
      <c r="B1796" t="s">
        <v>21</v>
      </c>
      <c r="C1796" s="2">
        <v>0.97706212241557755</v>
      </c>
      <c r="D1796" s="2">
        <v>0.97491518453788439</v>
      </c>
      <c r="E1796" s="2">
        <v>0.92999545096793279</v>
      </c>
      <c r="F1796" s="2">
        <v>0.67632369942196535</v>
      </c>
      <c r="G1796" s="2" t="s">
        <v>70</v>
      </c>
      <c r="H1796" s="2">
        <v>0.77920714098188504</v>
      </c>
      <c r="I1796" s="2">
        <v>0.98891812166148441</v>
      </c>
      <c r="J1796" s="2">
        <v>0</v>
      </c>
      <c r="K1796" s="2" t="s">
        <v>70</v>
      </c>
      <c r="L1796" s="2" t="s">
        <v>70</v>
      </c>
      <c r="M1796" s="2" t="s">
        <v>70</v>
      </c>
      <c r="N1796" s="2">
        <v>0.97934011717545477</v>
      </c>
    </row>
    <row r="1797" spans="1:14" x14ac:dyDescent="0.3">
      <c r="A1797" t="s">
        <v>106</v>
      </c>
      <c r="B1797" t="s">
        <v>178</v>
      </c>
      <c r="C1797" s="2">
        <v>0.99380306765269799</v>
      </c>
      <c r="D1797" s="2">
        <v>0.97638258821899782</v>
      </c>
      <c r="E1797" s="2">
        <v>0.95880194954387599</v>
      </c>
      <c r="F1797" s="2">
        <v>0.84469817397674962</v>
      </c>
      <c r="G1797" s="2" t="s">
        <v>70</v>
      </c>
      <c r="H1797" s="2">
        <v>0.85798843509538769</v>
      </c>
      <c r="I1797" s="2">
        <v>0.99524885115663198</v>
      </c>
      <c r="J1797" s="2" t="s">
        <v>70</v>
      </c>
      <c r="K1797" s="2" t="s">
        <v>70</v>
      </c>
      <c r="L1797" s="2" t="s">
        <v>70</v>
      </c>
      <c r="M1797" s="2" t="s">
        <v>70</v>
      </c>
      <c r="N1797" s="2">
        <v>0.97737197300516077</v>
      </c>
    </row>
    <row r="1798" spans="1:14" x14ac:dyDescent="0.3">
      <c r="A1798" t="s">
        <v>106</v>
      </c>
      <c r="B1798" t="s">
        <v>230</v>
      </c>
      <c r="C1798" s="2">
        <v>0.95048553544239556</v>
      </c>
      <c r="D1798" s="2">
        <v>0.96271955825810063</v>
      </c>
      <c r="E1798" s="2">
        <v>0.96278944049013437</v>
      </c>
      <c r="F1798" s="2">
        <v>0.92592435128891915</v>
      </c>
      <c r="G1798" s="2" t="s">
        <v>70</v>
      </c>
      <c r="H1798" s="2">
        <v>0.90894531065994644</v>
      </c>
      <c r="I1798" s="2">
        <v>0.99623511333077219</v>
      </c>
      <c r="J1798" s="2" t="s">
        <v>70</v>
      </c>
      <c r="K1798" s="2" t="s">
        <v>70</v>
      </c>
      <c r="L1798" s="2">
        <v>0</v>
      </c>
      <c r="M1798" s="2" t="s">
        <v>70</v>
      </c>
      <c r="N1798" s="2">
        <v>9.5094546451082479E-2</v>
      </c>
    </row>
    <row r="1799" spans="1:14" x14ac:dyDescent="0.3">
      <c r="A1799" t="s">
        <v>106</v>
      </c>
      <c r="B1799" t="s">
        <v>23</v>
      </c>
      <c r="C1799" s="2">
        <v>0.99663303480331045</v>
      </c>
      <c r="D1799" s="2">
        <v>0.92198558587739898</v>
      </c>
      <c r="E1799" s="2">
        <v>0.89665241863811418</v>
      </c>
      <c r="F1799" s="2">
        <v>0.71249664068798713</v>
      </c>
      <c r="G1799" s="2" t="s">
        <v>70</v>
      </c>
      <c r="H1799" s="2">
        <v>0.71031184751128174</v>
      </c>
      <c r="I1799" s="2">
        <v>0.99332816136539959</v>
      </c>
      <c r="J1799" s="2" t="s">
        <v>70</v>
      </c>
      <c r="K1799" s="2" t="s">
        <v>70</v>
      </c>
      <c r="L1799" s="2" t="s">
        <v>70</v>
      </c>
      <c r="M1799" s="2" t="s">
        <v>70</v>
      </c>
      <c r="N1799" s="2" t="s">
        <v>70</v>
      </c>
    </row>
    <row r="1800" spans="1:14" x14ac:dyDescent="0.3">
      <c r="A1800" t="s">
        <v>88</v>
      </c>
      <c r="B1800" t="s">
        <v>7</v>
      </c>
      <c r="C1800" s="2">
        <v>0.97951885183224519</v>
      </c>
      <c r="D1800" s="2">
        <v>0.89581131277745896</v>
      </c>
      <c r="E1800" s="2">
        <v>0.88892332006011687</v>
      </c>
      <c r="F1800" s="2">
        <v>0</v>
      </c>
      <c r="G1800" s="2" t="s">
        <v>70</v>
      </c>
      <c r="H1800" s="2">
        <v>0.71537236865381215</v>
      </c>
      <c r="I1800" s="2">
        <v>0.98608080656083064</v>
      </c>
      <c r="J1800" s="2" t="s">
        <v>70</v>
      </c>
      <c r="K1800" s="2" t="s">
        <v>70</v>
      </c>
      <c r="L1800" s="2" t="s">
        <v>70</v>
      </c>
      <c r="M1800" s="2" t="s">
        <v>70</v>
      </c>
      <c r="N1800" s="2" t="s">
        <v>70</v>
      </c>
    </row>
    <row r="1801" spans="1:14" x14ac:dyDescent="0.3">
      <c r="A1801" t="s">
        <v>88</v>
      </c>
      <c r="B1801" t="s">
        <v>8</v>
      </c>
      <c r="C1801" s="2">
        <v>0.98742040689548083</v>
      </c>
      <c r="D1801" s="2">
        <v>0.92868880414225041</v>
      </c>
      <c r="E1801" s="2">
        <v>0.91334074849515845</v>
      </c>
      <c r="F1801" s="2" t="s">
        <v>70</v>
      </c>
      <c r="G1801" s="2" t="s">
        <v>70</v>
      </c>
      <c r="H1801" s="2">
        <v>0.79125190728765527</v>
      </c>
      <c r="I1801" s="2">
        <v>0.99056531410600601</v>
      </c>
      <c r="J1801" s="2" t="s">
        <v>70</v>
      </c>
      <c r="K1801" s="2" t="s">
        <v>70</v>
      </c>
      <c r="L1801" s="2" t="s">
        <v>70</v>
      </c>
      <c r="M1801" s="2" t="s">
        <v>70</v>
      </c>
      <c r="N1801" s="2" t="s">
        <v>70</v>
      </c>
    </row>
    <row r="1802" spans="1:14" x14ac:dyDescent="0.3">
      <c r="A1802" t="s">
        <v>88</v>
      </c>
      <c r="B1802" t="s">
        <v>12</v>
      </c>
      <c r="C1802" s="2">
        <v>0.9875626650338678</v>
      </c>
      <c r="D1802" s="2">
        <v>0.95739635511030596</v>
      </c>
      <c r="E1802" s="2">
        <v>0.92645005471904596</v>
      </c>
      <c r="F1802" s="2">
        <v>0.86608093716719914</v>
      </c>
      <c r="G1802" s="2">
        <v>0.69674367837002005</v>
      </c>
      <c r="H1802" s="2">
        <v>0.91613059837358901</v>
      </c>
      <c r="I1802" s="2">
        <v>0.99526801644558216</v>
      </c>
      <c r="J1802" s="2" t="s">
        <v>70</v>
      </c>
      <c r="K1802" s="2" t="s">
        <v>70</v>
      </c>
      <c r="L1802" s="2" t="s">
        <v>70</v>
      </c>
      <c r="M1802" s="2" t="s">
        <v>70</v>
      </c>
      <c r="N1802" s="2" t="s">
        <v>70</v>
      </c>
    </row>
    <row r="1803" spans="1:14" x14ac:dyDescent="0.3">
      <c r="A1803" t="s">
        <v>88</v>
      </c>
      <c r="B1803" t="s">
        <v>87</v>
      </c>
      <c r="C1803" s="2">
        <v>0.99378660668552199</v>
      </c>
      <c r="D1803" s="2">
        <v>0.971914481316692</v>
      </c>
      <c r="E1803" s="2">
        <v>0.95643081212966197</v>
      </c>
      <c r="F1803" s="2">
        <v>0.91314890879398236</v>
      </c>
      <c r="G1803" s="2" t="s">
        <v>70</v>
      </c>
      <c r="H1803" s="2">
        <v>0.9342262177781856</v>
      </c>
      <c r="I1803" s="2">
        <v>0.99531908254017798</v>
      </c>
      <c r="J1803" s="2" t="s">
        <v>70</v>
      </c>
      <c r="K1803" s="2" t="s">
        <v>70</v>
      </c>
      <c r="L1803" s="2" t="s">
        <v>70</v>
      </c>
      <c r="M1803" s="2" t="s">
        <v>70</v>
      </c>
      <c r="N1803" s="2" t="s">
        <v>70</v>
      </c>
    </row>
    <row r="1804" spans="1:14" x14ac:dyDescent="0.3">
      <c r="A1804" t="s">
        <v>88</v>
      </c>
      <c r="B1804" t="s">
        <v>13</v>
      </c>
      <c r="C1804" s="2">
        <v>0.82205749169825248</v>
      </c>
      <c r="D1804" s="2">
        <v>0.95245021393161455</v>
      </c>
      <c r="E1804" s="2">
        <v>0.94902148079919035</v>
      </c>
      <c r="F1804" s="2" t="s">
        <v>70</v>
      </c>
      <c r="G1804" s="2" t="s">
        <v>70</v>
      </c>
      <c r="H1804" s="2">
        <v>0.85880626686230888</v>
      </c>
      <c r="I1804" s="2">
        <v>0.99245921822099104</v>
      </c>
      <c r="J1804" s="2">
        <v>0.85325794827895129</v>
      </c>
      <c r="K1804" s="2" t="s">
        <v>70</v>
      </c>
      <c r="L1804" s="2" t="s">
        <v>70</v>
      </c>
      <c r="M1804" s="2" t="s">
        <v>70</v>
      </c>
      <c r="N1804" s="2" t="s">
        <v>70</v>
      </c>
    </row>
    <row r="1805" spans="1:14" x14ac:dyDescent="0.3">
      <c r="A1805" t="s">
        <v>88</v>
      </c>
      <c r="B1805" t="s">
        <v>15</v>
      </c>
      <c r="C1805" s="2">
        <v>0.989027295907704</v>
      </c>
      <c r="D1805" s="2">
        <v>0.96517889194687079</v>
      </c>
      <c r="E1805" s="2">
        <v>0.96742103380226441</v>
      </c>
      <c r="F1805" s="2" t="s">
        <v>70</v>
      </c>
      <c r="G1805" s="2">
        <v>0</v>
      </c>
      <c r="H1805" s="2">
        <v>0.86170991621247861</v>
      </c>
      <c r="I1805" s="2">
        <v>0.99390949040166521</v>
      </c>
      <c r="J1805" s="2" t="s">
        <v>70</v>
      </c>
      <c r="K1805" s="2" t="s">
        <v>70</v>
      </c>
      <c r="L1805" s="2" t="s">
        <v>70</v>
      </c>
      <c r="M1805" s="2" t="s">
        <v>70</v>
      </c>
      <c r="N1805" s="2" t="s">
        <v>70</v>
      </c>
    </row>
    <row r="1806" spans="1:14" x14ac:dyDescent="0.3">
      <c r="A1806" t="s">
        <v>88</v>
      </c>
      <c r="B1806" t="s">
        <v>17</v>
      </c>
      <c r="C1806" s="2">
        <v>0.98716493699469998</v>
      </c>
      <c r="D1806" s="2">
        <v>0.96810284249831202</v>
      </c>
      <c r="E1806" s="2">
        <v>0.97068039391226502</v>
      </c>
      <c r="F1806" s="2" t="s">
        <v>70</v>
      </c>
      <c r="G1806" s="2">
        <v>0.95810765999778935</v>
      </c>
      <c r="H1806" s="2">
        <v>0.84728788037959168</v>
      </c>
      <c r="I1806" s="2">
        <v>0.99109385704498743</v>
      </c>
      <c r="J1806" s="2" t="s">
        <v>70</v>
      </c>
      <c r="K1806" s="2" t="s">
        <v>70</v>
      </c>
      <c r="L1806" s="2" t="s">
        <v>70</v>
      </c>
      <c r="M1806" s="2" t="s">
        <v>70</v>
      </c>
      <c r="N1806" s="2" t="s">
        <v>70</v>
      </c>
    </row>
    <row r="1807" spans="1:14" x14ac:dyDescent="0.3">
      <c r="A1807" t="s">
        <v>88</v>
      </c>
      <c r="B1807" t="s">
        <v>21</v>
      </c>
      <c r="C1807" s="2">
        <v>0.98308687904461201</v>
      </c>
      <c r="D1807" s="2">
        <v>0.9788194332505884</v>
      </c>
      <c r="E1807" s="2">
        <v>0.9600456711518488</v>
      </c>
      <c r="F1807" s="2">
        <v>0.79719993868478867</v>
      </c>
      <c r="G1807" s="2">
        <v>0.93646138807429125</v>
      </c>
      <c r="H1807" s="2">
        <v>0.8534911540640937</v>
      </c>
      <c r="I1807" s="2">
        <v>0.99627039627039637</v>
      </c>
      <c r="J1807" s="2" t="s">
        <v>70</v>
      </c>
      <c r="K1807" s="2" t="s">
        <v>70</v>
      </c>
      <c r="L1807" s="2" t="s">
        <v>70</v>
      </c>
      <c r="M1807" s="2" t="s">
        <v>70</v>
      </c>
      <c r="N1807" s="2" t="s">
        <v>70</v>
      </c>
    </row>
    <row r="1808" spans="1:14" x14ac:dyDescent="0.3">
      <c r="A1808" t="s">
        <v>88</v>
      </c>
      <c r="B1808" t="s">
        <v>171</v>
      </c>
      <c r="C1808" s="2">
        <v>0.98193002691272602</v>
      </c>
      <c r="D1808" s="2">
        <v>0.98542329604999901</v>
      </c>
      <c r="E1808" s="2">
        <v>0.89308899868659708</v>
      </c>
      <c r="F1808" s="2">
        <v>0.75357516899933352</v>
      </c>
      <c r="G1808" s="2" t="s">
        <v>70</v>
      </c>
      <c r="H1808" s="2">
        <v>0.87613542526837329</v>
      </c>
      <c r="I1808" s="2">
        <v>0.99459882583170256</v>
      </c>
      <c r="J1808" s="2" t="s">
        <v>70</v>
      </c>
      <c r="K1808" s="2" t="s">
        <v>70</v>
      </c>
      <c r="L1808" s="2">
        <v>0</v>
      </c>
      <c r="M1808" s="2" t="s">
        <v>70</v>
      </c>
      <c r="N1808" s="2">
        <v>0.89015025041736229</v>
      </c>
    </row>
    <row r="1809" spans="1:14" x14ac:dyDescent="0.3">
      <c r="A1809" t="s">
        <v>88</v>
      </c>
      <c r="B1809" t="s">
        <v>155</v>
      </c>
      <c r="C1809" s="2">
        <v>0.9908366968473874</v>
      </c>
      <c r="D1809" s="2">
        <v>0.93693373600994845</v>
      </c>
      <c r="E1809" s="2">
        <v>0.91404340600254164</v>
      </c>
      <c r="F1809" s="2">
        <v>0.85135937447490173</v>
      </c>
      <c r="G1809" s="2">
        <v>0.8474399164054337</v>
      </c>
      <c r="H1809" s="2">
        <v>0.21683093252463989</v>
      </c>
      <c r="I1809" s="2">
        <v>0.99647252488829663</v>
      </c>
      <c r="J1809" s="2" t="s">
        <v>70</v>
      </c>
      <c r="K1809" s="2" t="s">
        <v>70</v>
      </c>
      <c r="L1809" s="2" t="s">
        <v>70</v>
      </c>
      <c r="M1809" s="2" t="s">
        <v>70</v>
      </c>
      <c r="N1809" s="2">
        <v>0.84644913627639151</v>
      </c>
    </row>
    <row r="1810" spans="1:14" x14ac:dyDescent="0.3">
      <c r="A1810" t="s">
        <v>88</v>
      </c>
      <c r="B1810" t="s">
        <v>182</v>
      </c>
      <c r="C1810" s="2">
        <v>0.98552610180517164</v>
      </c>
      <c r="D1810" s="2">
        <v>0.97135617712849143</v>
      </c>
      <c r="E1810" s="2">
        <v>0.87232935369244269</v>
      </c>
      <c r="F1810" s="2">
        <v>0.81160620127534178</v>
      </c>
      <c r="G1810" s="2">
        <v>0.76877761413843893</v>
      </c>
      <c r="H1810" s="2" t="s">
        <v>70</v>
      </c>
      <c r="I1810" s="2">
        <v>0.99470157394421077</v>
      </c>
      <c r="J1810" s="2" t="s">
        <v>70</v>
      </c>
      <c r="K1810" s="2" t="s">
        <v>70</v>
      </c>
      <c r="L1810" s="2" t="s">
        <v>70</v>
      </c>
      <c r="M1810" s="2" t="s">
        <v>70</v>
      </c>
      <c r="N1810" s="2">
        <v>0.68935185185185188</v>
      </c>
    </row>
    <row r="1811" spans="1:14" x14ac:dyDescent="0.3">
      <c r="A1811" t="s">
        <v>88</v>
      </c>
      <c r="B1811" t="s">
        <v>91</v>
      </c>
      <c r="C1811" s="2">
        <v>0.98960092436227876</v>
      </c>
      <c r="D1811" s="2">
        <v>0.96364773482390642</v>
      </c>
      <c r="E1811" s="2">
        <v>0.96218334499650104</v>
      </c>
      <c r="F1811" s="2">
        <v>0.77126475548060713</v>
      </c>
      <c r="G1811" s="2" t="s">
        <v>70</v>
      </c>
      <c r="H1811" s="2" t="s">
        <v>70</v>
      </c>
      <c r="I1811" s="2">
        <v>0.99446409349530984</v>
      </c>
      <c r="J1811" s="2" t="s">
        <v>70</v>
      </c>
      <c r="K1811" s="2" t="s">
        <v>70</v>
      </c>
      <c r="L1811" s="2" t="s">
        <v>70</v>
      </c>
      <c r="M1811" s="2" t="s">
        <v>70</v>
      </c>
      <c r="N1811" s="2" t="s">
        <v>70</v>
      </c>
    </row>
    <row r="1812" spans="1:14" x14ac:dyDescent="0.3">
      <c r="A1812" t="s">
        <v>88</v>
      </c>
      <c r="B1812" t="s">
        <v>23</v>
      </c>
      <c r="C1812" s="2">
        <v>0.98865522213455936</v>
      </c>
      <c r="D1812" s="2">
        <v>0.90988992051011397</v>
      </c>
      <c r="E1812" s="2">
        <v>0.79643114347443389</v>
      </c>
      <c r="F1812" s="2">
        <v>0.82233745131305402</v>
      </c>
      <c r="G1812" s="2">
        <v>0</v>
      </c>
      <c r="H1812" s="2">
        <v>0.5722571290478492</v>
      </c>
      <c r="I1812" s="2">
        <v>0.99570749655066682</v>
      </c>
      <c r="J1812" s="2" t="s">
        <v>70</v>
      </c>
      <c r="K1812" s="2" t="s">
        <v>70</v>
      </c>
      <c r="L1812" s="2" t="s">
        <v>70</v>
      </c>
      <c r="M1812" s="2" t="s">
        <v>70</v>
      </c>
      <c r="N1812" s="2" t="s">
        <v>70</v>
      </c>
    </row>
    <row r="1813" spans="1:14" x14ac:dyDescent="0.3">
      <c r="A1813" t="s">
        <v>88</v>
      </c>
      <c r="B1813" t="s">
        <v>144</v>
      </c>
      <c r="C1813" s="2">
        <v>0.98830546384066464</v>
      </c>
      <c r="D1813" s="2">
        <v>0.93875542432783077</v>
      </c>
      <c r="E1813" s="2">
        <v>0.927719821162444</v>
      </c>
      <c r="F1813" s="2">
        <v>0.92200715010652001</v>
      </c>
      <c r="G1813" s="2" t="s">
        <v>70</v>
      </c>
      <c r="H1813" s="2" t="s">
        <v>70</v>
      </c>
      <c r="I1813" s="2">
        <v>0.99230944947841315</v>
      </c>
      <c r="J1813" s="2" t="s">
        <v>70</v>
      </c>
      <c r="K1813" s="2" t="s">
        <v>70</v>
      </c>
      <c r="L1813" s="2" t="s">
        <v>70</v>
      </c>
      <c r="M1813" s="2" t="s">
        <v>70</v>
      </c>
      <c r="N1813" s="2">
        <v>0.64950495049504953</v>
      </c>
    </row>
    <row r="1814" spans="1:14" x14ac:dyDescent="0.3">
      <c r="A1814" t="s">
        <v>88</v>
      </c>
      <c r="B1814" t="s">
        <v>175</v>
      </c>
      <c r="C1814" s="2">
        <v>0.98881899308240517</v>
      </c>
      <c r="D1814" s="2">
        <v>0.96358710625401778</v>
      </c>
      <c r="E1814" s="2">
        <v>0.95034747622531079</v>
      </c>
      <c r="F1814" s="2">
        <v>0.95314497330626358</v>
      </c>
      <c r="G1814" s="2">
        <v>0</v>
      </c>
      <c r="H1814" s="2" t="s">
        <v>70</v>
      </c>
      <c r="I1814" s="2">
        <v>0.99491447064262595</v>
      </c>
      <c r="J1814" s="2" t="s">
        <v>70</v>
      </c>
      <c r="K1814" s="2">
        <v>0</v>
      </c>
      <c r="L1814" s="2" t="s">
        <v>70</v>
      </c>
      <c r="M1814" s="2" t="s">
        <v>70</v>
      </c>
      <c r="N1814" s="2">
        <v>0.7837370242214533</v>
      </c>
    </row>
    <row r="1815" spans="1:14" x14ac:dyDescent="0.3">
      <c r="A1815" t="s">
        <v>88</v>
      </c>
      <c r="B1815" t="s">
        <v>25</v>
      </c>
      <c r="C1815" s="2">
        <v>0.99424082614356002</v>
      </c>
      <c r="D1815" s="2">
        <v>0.94265706382236403</v>
      </c>
      <c r="E1815" s="2">
        <v>0.90558630647975458</v>
      </c>
      <c r="F1815" s="2">
        <v>0</v>
      </c>
      <c r="G1815" s="2" t="s">
        <v>70</v>
      </c>
      <c r="H1815" s="2">
        <v>0.78375903124045998</v>
      </c>
      <c r="I1815" s="2">
        <v>0.99570222563315425</v>
      </c>
      <c r="J1815" s="2" t="s">
        <v>70</v>
      </c>
      <c r="K1815" s="2" t="s">
        <v>70</v>
      </c>
      <c r="L1815" s="2" t="s">
        <v>70</v>
      </c>
      <c r="M1815" s="2" t="s">
        <v>70</v>
      </c>
      <c r="N1815" s="2" t="s">
        <v>70</v>
      </c>
    </row>
    <row r="1816" spans="1:14" x14ac:dyDescent="0.3">
      <c r="A1816" t="s">
        <v>88</v>
      </c>
      <c r="B1816" t="s">
        <v>27</v>
      </c>
      <c r="C1816" s="2">
        <v>0.97523516989825298</v>
      </c>
      <c r="D1816" s="2">
        <v>0.97906899654306956</v>
      </c>
      <c r="E1816" s="2">
        <v>0.91567344744152701</v>
      </c>
      <c r="F1816" s="2" t="s">
        <v>70</v>
      </c>
      <c r="G1816" s="2">
        <v>0.96867570603756836</v>
      </c>
      <c r="H1816" s="2">
        <v>0.4386606438660644</v>
      </c>
      <c r="I1816" s="2">
        <v>0.99768839574664803</v>
      </c>
      <c r="J1816" s="2">
        <v>0.86947833403449726</v>
      </c>
      <c r="K1816" s="2" t="s">
        <v>70</v>
      </c>
      <c r="L1816" s="2" t="s">
        <v>70</v>
      </c>
      <c r="M1816" s="2" t="s">
        <v>70</v>
      </c>
      <c r="N1816" s="2" t="s">
        <v>70</v>
      </c>
    </row>
    <row r="1817" spans="1:14" x14ac:dyDescent="0.3">
      <c r="A1817" t="s">
        <v>88</v>
      </c>
      <c r="B1817" t="s">
        <v>29</v>
      </c>
      <c r="C1817" s="2">
        <v>0.99281672816728161</v>
      </c>
      <c r="D1817" s="2">
        <v>0.97611646068693603</v>
      </c>
      <c r="E1817" s="2">
        <v>0.9642832493615846</v>
      </c>
      <c r="F1817" s="2" t="s">
        <v>70</v>
      </c>
      <c r="G1817" s="2">
        <v>0.94645115952213643</v>
      </c>
      <c r="H1817" s="2">
        <v>0.87715568154972834</v>
      </c>
      <c r="I1817" s="2">
        <v>0.99557350314514237</v>
      </c>
      <c r="J1817" s="2" t="s">
        <v>70</v>
      </c>
      <c r="K1817" s="2" t="s">
        <v>70</v>
      </c>
      <c r="L1817" s="2" t="s">
        <v>70</v>
      </c>
      <c r="M1817" s="2" t="s">
        <v>70</v>
      </c>
      <c r="N1817" s="2" t="s">
        <v>70</v>
      </c>
    </row>
    <row r="1818" spans="1:14" x14ac:dyDescent="0.3">
      <c r="A1818" t="s">
        <v>88</v>
      </c>
      <c r="B1818" t="s">
        <v>33</v>
      </c>
      <c r="C1818" s="2">
        <v>0.99567889255449904</v>
      </c>
      <c r="D1818" s="2">
        <v>0.96144775711838737</v>
      </c>
      <c r="E1818" s="2">
        <v>0.97412066618693804</v>
      </c>
      <c r="F1818" s="2" t="s">
        <v>70</v>
      </c>
      <c r="G1818" s="2" t="s">
        <v>70</v>
      </c>
      <c r="H1818" s="2">
        <v>0.88389152786964098</v>
      </c>
      <c r="I1818" s="2">
        <v>0.99768482790554103</v>
      </c>
      <c r="J1818" s="2" t="s">
        <v>70</v>
      </c>
      <c r="K1818" s="2" t="s">
        <v>70</v>
      </c>
      <c r="L1818" s="2" t="s">
        <v>70</v>
      </c>
      <c r="M1818" s="2" t="s">
        <v>70</v>
      </c>
      <c r="N1818" s="2" t="s">
        <v>70</v>
      </c>
    </row>
    <row r="1819" spans="1:14" x14ac:dyDescent="0.3">
      <c r="A1819" t="s">
        <v>88</v>
      </c>
      <c r="B1819" t="s">
        <v>35</v>
      </c>
      <c r="C1819" s="2">
        <v>0.99032073511039498</v>
      </c>
      <c r="D1819" s="2">
        <v>0.96022742091124835</v>
      </c>
      <c r="E1819" s="2">
        <v>0.96437646833197477</v>
      </c>
      <c r="F1819" s="2">
        <v>0.75791127937709835</v>
      </c>
      <c r="G1819" s="2">
        <v>0</v>
      </c>
      <c r="H1819" s="2">
        <v>0.71182888491647656</v>
      </c>
      <c r="I1819" s="2">
        <v>0.99657534246575341</v>
      </c>
      <c r="J1819" s="2">
        <v>0.95310626895141382</v>
      </c>
      <c r="K1819" s="2" t="s">
        <v>70</v>
      </c>
      <c r="L1819" s="2" t="s">
        <v>70</v>
      </c>
      <c r="M1819" s="2" t="s">
        <v>70</v>
      </c>
      <c r="N1819" s="2" t="s">
        <v>70</v>
      </c>
    </row>
    <row r="1820" spans="1:14" x14ac:dyDescent="0.3">
      <c r="A1820" t="s">
        <v>135</v>
      </c>
      <c r="B1820" t="s">
        <v>6</v>
      </c>
      <c r="C1820" s="2">
        <v>0.9857480469354688</v>
      </c>
      <c r="D1820" s="2">
        <v>0.6540709528340356</v>
      </c>
      <c r="E1820" s="2">
        <v>0.86161750901635292</v>
      </c>
      <c r="F1820" s="2" t="s">
        <v>70</v>
      </c>
      <c r="G1820" s="2" t="s">
        <v>70</v>
      </c>
      <c r="H1820" s="2">
        <v>0.92861998640380683</v>
      </c>
      <c r="I1820" s="2">
        <v>0.98981233243967837</v>
      </c>
      <c r="J1820" s="2" t="s">
        <v>70</v>
      </c>
      <c r="K1820" s="2" t="s">
        <v>70</v>
      </c>
      <c r="L1820" s="2" t="s">
        <v>70</v>
      </c>
      <c r="M1820" s="2" t="s">
        <v>70</v>
      </c>
      <c r="N1820" s="2" t="s">
        <v>70</v>
      </c>
    </row>
    <row r="1821" spans="1:14" x14ac:dyDescent="0.3">
      <c r="A1821" t="s">
        <v>135</v>
      </c>
      <c r="B1821" t="s">
        <v>7</v>
      </c>
      <c r="C1821" s="2">
        <v>0.99355383739508918</v>
      </c>
      <c r="D1821" s="2">
        <v>0.91841691670238601</v>
      </c>
      <c r="E1821" s="2">
        <v>0.94014866299835875</v>
      </c>
      <c r="F1821" s="2" t="s">
        <v>70</v>
      </c>
      <c r="G1821" s="2" t="s">
        <v>70</v>
      </c>
      <c r="H1821" s="2">
        <v>0.92815649081209239</v>
      </c>
      <c r="I1821" s="2">
        <v>0.99229108849830405</v>
      </c>
      <c r="J1821" s="2" t="s">
        <v>70</v>
      </c>
      <c r="K1821" s="2" t="s">
        <v>70</v>
      </c>
      <c r="L1821" s="2" t="s">
        <v>70</v>
      </c>
      <c r="M1821" s="2" t="s">
        <v>70</v>
      </c>
      <c r="N1821" s="2" t="s">
        <v>70</v>
      </c>
    </row>
    <row r="1822" spans="1:14" x14ac:dyDescent="0.3">
      <c r="A1822" t="s">
        <v>135</v>
      </c>
      <c r="B1822" t="s">
        <v>8</v>
      </c>
      <c r="C1822" s="2">
        <v>0.99238556088719143</v>
      </c>
      <c r="D1822" s="2">
        <v>0.94197373994070321</v>
      </c>
      <c r="E1822" s="2">
        <v>0.94175875752016036</v>
      </c>
      <c r="F1822" s="2" t="s">
        <v>70</v>
      </c>
      <c r="G1822" s="2" t="s">
        <v>70</v>
      </c>
      <c r="H1822" s="2">
        <v>0.90349369988545236</v>
      </c>
      <c r="I1822" s="2">
        <v>0.98102940064998878</v>
      </c>
      <c r="J1822" s="2" t="s">
        <v>70</v>
      </c>
      <c r="K1822" s="2" t="s">
        <v>70</v>
      </c>
      <c r="L1822" s="2" t="s">
        <v>70</v>
      </c>
      <c r="M1822" s="2" t="s">
        <v>70</v>
      </c>
      <c r="N1822" s="2" t="s">
        <v>70</v>
      </c>
    </row>
    <row r="1823" spans="1:14" x14ac:dyDescent="0.3">
      <c r="A1823" t="s">
        <v>135</v>
      </c>
      <c r="B1823" t="s">
        <v>12</v>
      </c>
      <c r="C1823" s="2">
        <v>0.99624226198161236</v>
      </c>
      <c r="D1823" s="2">
        <v>0.906880988201758</v>
      </c>
      <c r="E1823" s="2">
        <v>0.95271083168393678</v>
      </c>
      <c r="F1823" s="2" t="s">
        <v>70</v>
      </c>
      <c r="G1823" s="2" t="s">
        <v>70</v>
      </c>
      <c r="H1823" s="2">
        <v>0.84576637083233386</v>
      </c>
      <c r="I1823" s="2">
        <v>0.99217791411042944</v>
      </c>
      <c r="J1823" s="2" t="s">
        <v>70</v>
      </c>
      <c r="K1823" s="2" t="s">
        <v>70</v>
      </c>
      <c r="L1823" s="2" t="s">
        <v>70</v>
      </c>
      <c r="M1823" s="2" t="s">
        <v>70</v>
      </c>
      <c r="N1823" s="2" t="s">
        <v>70</v>
      </c>
    </row>
    <row r="1824" spans="1:14" x14ac:dyDescent="0.3">
      <c r="A1824" t="s">
        <v>135</v>
      </c>
      <c r="B1824" t="s">
        <v>13</v>
      </c>
      <c r="C1824" s="2">
        <v>0.99366378050843562</v>
      </c>
      <c r="D1824" s="2">
        <v>0.92694627676461239</v>
      </c>
      <c r="E1824" s="2">
        <v>0.94635232566937999</v>
      </c>
      <c r="F1824" s="2" t="s">
        <v>70</v>
      </c>
      <c r="G1824" s="2" t="s">
        <v>70</v>
      </c>
      <c r="H1824" s="2">
        <v>0.7952486754400957</v>
      </c>
      <c r="I1824" s="2">
        <v>0.98969836211368856</v>
      </c>
      <c r="J1824" s="2" t="s">
        <v>70</v>
      </c>
      <c r="K1824" s="2" t="s">
        <v>70</v>
      </c>
      <c r="L1824" s="2" t="s">
        <v>70</v>
      </c>
      <c r="M1824" s="2" t="s">
        <v>70</v>
      </c>
      <c r="N1824" s="2" t="s">
        <v>70</v>
      </c>
    </row>
    <row r="1825" spans="1:14" x14ac:dyDescent="0.3">
      <c r="A1825" t="s">
        <v>135</v>
      </c>
      <c r="B1825" t="s">
        <v>15</v>
      </c>
      <c r="C1825" s="2">
        <v>0.99410634932590203</v>
      </c>
      <c r="D1825" s="2">
        <v>0.84370871640020495</v>
      </c>
      <c r="E1825" s="2">
        <v>0.93537310687350539</v>
      </c>
      <c r="F1825" s="2" t="s">
        <v>70</v>
      </c>
      <c r="G1825" s="2" t="s">
        <v>70</v>
      </c>
      <c r="H1825" s="2">
        <v>0.59407632428327317</v>
      </c>
      <c r="I1825" s="2">
        <v>0.99454307893321037</v>
      </c>
      <c r="J1825" s="2">
        <v>0.95495784825371322</v>
      </c>
      <c r="K1825" s="2" t="s">
        <v>70</v>
      </c>
      <c r="L1825" s="2" t="s">
        <v>70</v>
      </c>
      <c r="M1825" s="2" t="s">
        <v>70</v>
      </c>
      <c r="N1825" s="2" t="s">
        <v>70</v>
      </c>
    </row>
    <row r="1826" spans="1:14" x14ac:dyDescent="0.3">
      <c r="A1826" t="s">
        <v>135</v>
      </c>
      <c r="B1826" t="s">
        <v>17</v>
      </c>
      <c r="C1826" s="2">
        <v>0.9914063791108908</v>
      </c>
      <c r="D1826" s="2">
        <v>0.97223186393613314</v>
      </c>
      <c r="E1826" s="2">
        <v>0.87593725452857585</v>
      </c>
      <c r="F1826" s="2">
        <v>0</v>
      </c>
      <c r="G1826" s="2" t="s">
        <v>70</v>
      </c>
      <c r="H1826" s="2">
        <v>0.86429077177248048</v>
      </c>
      <c r="I1826" s="2">
        <v>0.99059420722603764</v>
      </c>
      <c r="J1826" s="2" t="s">
        <v>70</v>
      </c>
      <c r="K1826" s="2" t="s">
        <v>70</v>
      </c>
      <c r="L1826" s="2" t="s">
        <v>70</v>
      </c>
      <c r="M1826" s="2" t="s">
        <v>70</v>
      </c>
      <c r="N1826" s="2" t="s">
        <v>70</v>
      </c>
    </row>
    <row r="1827" spans="1:14" x14ac:dyDescent="0.3">
      <c r="A1827" t="s">
        <v>135</v>
      </c>
      <c r="B1827" t="s">
        <v>169</v>
      </c>
      <c r="C1827" s="2">
        <v>0.99635812160242643</v>
      </c>
      <c r="D1827" s="2">
        <v>0.9153765122737576</v>
      </c>
      <c r="E1827" s="2">
        <v>0.95437936593229444</v>
      </c>
      <c r="F1827" s="2">
        <v>0.83307979532568111</v>
      </c>
      <c r="G1827" s="2" t="s">
        <v>70</v>
      </c>
      <c r="H1827" s="2">
        <v>0.79538682264650706</v>
      </c>
      <c r="I1827" s="2">
        <v>0.99240739320500038</v>
      </c>
      <c r="J1827" s="2" t="s">
        <v>70</v>
      </c>
      <c r="K1827" s="2" t="s">
        <v>70</v>
      </c>
      <c r="L1827" s="2" t="s">
        <v>70</v>
      </c>
      <c r="M1827" s="2" t="s">
        <v>70</v>
      </c>
      <c r="N1827" s="2" t="s">
        <v>70</v>
      </c>
    </row>
    <row r="1828" spans="1:14" x14ac:dyDescent="0.3">
      <c r="A1828" t="s">
        <v>135</v>
      </c>
      <c r="B1828" t="s">
        <v>21</v>
      </c>
      <c r="C1828" s="2">
        <v>0.95233346930758878</v>
      </c>
      <c r="D1828" s="2">
        <v>0.90088408644400797</v>
      </c>
      <c r="E1828" s="2">
        <v>0.93642802497470445</v>
      </c>
      <c r="F1828" s="2">
        <v>0.31576822128003229</v>
      </c>
      <c r="G1828" s="2" t="s">
        <v>70</v>
      </c>
      <c r="H1828" s="2">
        <v>0.88095580826255937</v>
      </c>
      <c r="I1828" s="2">
        <v>0.99313330347813122</v>
      </c>
      <c r="J1828" s="2">
        <v>0.88423637147881484</v>
      </c>
      <c r="K1828" s="2" t="s">
        <v>70</v>
      </c>
      <c r="L1828" s="2" t="s">
        <v>70</v>
      </c>
      <c r="M1828" s="2" t="s">
        <v>70</v>
      </c>
      <c r="N1828" s="2" t="s">
        <v>70</v>
      </c>
    </row>
    <row r="1829" spans="1:14" x14ac:dyDescent="0.3">
      <c r="A1829" t="s">
        <v>135</v>
      </c>
      <c r="B1829" t="s">
        <v>23</v>
      </c>
      <c r="C1829" s="2">
        <v>0.98526511196194455</v>
      </c>
      <c r="D1829" s="2">
        <v>0.96384062420980399</v>
      </c>
      <c r="E1829" s="2">
        <v>0.81827997674397146</v>
      </c>
      <c r="F1829" s="2">
        <v>0.41678470254957506</v>
      </c>
      <c r="G1829" s="2">
        <v>0</v>
      </c>
      <c r="H1829" s="2">
        <v>0.67361543248288736</v>
      </c>
      <c r="I1829" s="2">
        <v>0.99549479571228838</v>
      </c>
      <c r="J1829" s="2" t="s">
        <v>70</v>
      </c>
      <c r="K1829" s="2" t="s">
        <v>70</v>
      </c>
      <c r="L1829" s="2" t="s">
        <v>70</v>
      </c>
      <c r="M1829" s="2" t="s">
        <v>70</v>
      </c>
      <c r="N1829" s="2" t="s">
        <v>70</v>
      </c>
    </row>
    <row r="1830" spans="1:14" x14ac:dyDescent="0.3">
      <c r="A1830" t="s">
        <v>135</v>
      </c>
      <c r="B1830" t="s">
        <v>25</v>
      </c>
      <c r="C1830" s="2">
        <v>0.99412997321713559</v>
      </c>
      <c r="D1830" s="2">
        <v>0.9684370150938072</v>
      </c>
      <c r="E1830" s="2">
        <v>0.93414531512997945</v>
      </c>
      <c r="F1830" s="2">
        <v>0.71210282920996637</v>
      </c>
      <c r="G1830" s="2">
        <v>0.88694682037932315</v>
      </c>
      <c r="H1830" s="2">
        <v>0.66549783150318353</v>
      </c>
      <c r="I1830" s="2">
        <v>0.99215655820455084</v>
      </c>
      <c r="J1830" s="2">
        <v>0.91071428571428559</v>
      </c>
      <c r="K1830" s="2" t="s">
        <v>70</v>
      </c>
      <c r="L1830" s="2" t="s">
        <v>70</v>
      </c>
      <c r="M1830" s="2" t="s">
        <v>70</v>
      </c>
      <c r="N1830" s="2" t="s">
        <v>70</v>
      </c>
    </row>
    <row r="1831" spans="1:14" x14ac:dyDescent="0.3">
      <c r="A1831" t="s">
        <v>135</v>
      </c>
      <c r="B1831" t="s">
        <v>27</v>
      </c>
      <c r="C1831" s="2">
        <v>0.96962734861789401</v>
      </c>
      <c r="D1831" s="2">
        <v>0.96420802847538079</v>
      </c>
      <c r="E1831" s="2">
        <v>0.91797663860930256</v>
      </c>
      <c r="F1831" s="2">
        <v>0</v>
      </c>
      <c r="G1831" s="2" t="s">
        <v>70</v>
      </c>
      <c r="H1831" s="2">
        <v>0.94613095238095235</v>
      </c>
      <c r="I1831" s="2">
        <v>0.99267342166796557</v>
      </c>
      <c r="J1831" s="2">
        <v>0</v>
      </c>
      <c r="K1831" s="2" t="s">
        <v>70</v>
      </c>
      <c r="L1831" s="2" t="s">
        <v>70</v>
      </c>
      <c r="M1831" s="2" t="s">
        <v>70</v>
      </c>
      <c r="N1831" s="2" t="s">
        <v>70</v>
      </c>
    </row>
    <row r="1832" spans="1:14" x14ac:dyDescent="0.3">
      <c r="A1832" t="s">
        <v>135</v>
      </c>
      <c r="B1832" t="s">
        <v>29</v>
      </c>
      <c r="C1832" s="2">
        <v>0.9967823416587186</v>
      </c>
      <c r="D1832" s="2">
        <v>0.97867298578199036</v>
      </c>
      <c r="E1832" s="2">
        <v>0.97021398730745922</v>
      </c>
      <c r="F1832" s="2" t="s">
        <v>70</v>
      </c>
      <c r="G1832" s="2" t="s">
        <v>70</v>
      </c>
      <c r="H1832" s="2">
        <v>0.93935959195239438</v>
      </c>
      <c r="I1832" s="2">
        <v>0.99539745689991421</v>
      </c>
      <c r="J1832" s="2" t="s">
        <v>70</v>
      </c>
      <c r="K1832" s="2" t="s">
        <v>70</v>
      </c>
      <c r="L1832" s="2" t="s">
        <v>70</v>
      </c>
      <c r="M1832" s="2" t="s">
        <v>70</v>
      </c>
      <c r="N1832" s="2" t="s">
        <v>70</v>
      </c>
    </row>
    <row r="1833" spans="1:14" x14ac:dyDescent="0.3">
      <c r="A1833" t="s">
        <v>135</v>
      </c>
      <c r="B1833" t="s">
        <v>33</v>
      </c>
      <c r="C1833" s="2">
        <v>0.99771431174965264</v>
      </c>
      <c r="D1833" s="2">
        <v>0.9123182043745468</v>
      </c>
      <c r="E1833" s="2">
        <v>0.81494544252176793</v>
      </c>
      <c r="F1833" s="2" t="s">
        <v>70</v>
      </c>
      <c r="G1833" s="2" t="s">
        <v>70</v>
      </c>
      <c r="H1833" s="2">
        <v>0.35248152059134108</v>
      </c>
      <c r="I1833" s="2">
        <v>0.99255194041552319</v>
      </c>
      <c r="J1833" s="2">
        <v>0</v>
      </c>
      <c r="K1833" s="2" t="s">
        <v>70</v>
      </c>
      <c r="L1833" s="2" t="s">
        <v>70</v>
      </c>
      <c r="M1833" s="2" t="s">
        <v>70</v>
      </c>
      <c r="N1833" s="2" t="s">
        <v>70</v>
      </c>
    </row>
    <row r="1834" spans="1:14" x14ac:dyDescent="0.3">
      <c r="A1834" t="s">
        <v>135</v>
      </c>
      <c r="B1834" t="s">
        <v>35</v>
      </c>
      <c r="C1834" s="2">
        <v>0.99890690034174379</v>
      </c>
      <c r="D1834" s="2">
        <v>0.89043336058871625</v>
      </c>
      <c r="E1834" s="2">
        <v>0.87674039386210645</v>
      </c>
      <c r="F1834" s="2" t="s">
        <v>70</v>
      </c>
      <c r="G1834" s="2" t="s">
        <v>70</v>
      </c>
      <c r="H1834" s="2">
        <v>0.92823771257708843</v>
      </c>
      <c r="I1834" s="2">
        <v>0.99560693641618481</v>
      </c>
      <c r="J1834" s="2" t="s">
        <v>70</v>
      </c>
      <c r="K1834" s="2" t="s">
        <v>70</v>
      </c>
      <c r="L1834" s="2" t="s">
        <v>70</v>
      </c>
      <c r="M1834" s="2" t="s">
        <v>70</v>
      </c>
      <c r="N1834" s="2" t="s">
        <v>70</v>
      </c>
    </row>
    <row r="1835" spans="1:14" x14ac:dyDescent="0.3">
      <c r="A1835" t="s">
        <v>75</v>
      </c>
      <c r="B1835" t="s">
        <v>6</v>
      </c>
      <c r="C1835" s="2">
        <v>0.9914851932785772</v>
      </c>
      <c r="D1835" s="2">
        <v>0.98188182005353097</v>
      </c>
      <c r="E1835" s="2">
        <v>0.90842076605725519</v>
      </c>
      <c r="F1835" s="2">
        <v>0</v>
      </c>
      <c r="G1835" s="2">
        <v>0.93475772605875618</v>
      </c>
      <c r="H1835" s="2">
        <v>0.87142701880230411</v>
      </c>
      <c r="I1835" s="2">
        <v>0.99510778168475755</v>
      </c>
      <c r="J1835" s="2" t="s">
        <v>70</v>
      </c>
      <c r="K1835" s="2" t="s">
        <v>70</v>
      </c>
      <c r="L1835" s="2" t="s">
        <v>70</v>
      </c>
      <c r="M1835" s="2" t="s">
        <v>70</v>
      </c>
      <c r="N1835" s="2" t="s">
        <v>70</v>
      </c>
    </row>
    <row r="1836" spans="1:14" x14ac:dyDescent="0.3">
      <c r="A1836" t="s">
        <v>75</v>
      </c>
      <c r="B1836" t="s">
        <v>7</v>
      </c>
      <c r="C1836" s="2">
        <v>0.98522685303559765</v>
      </c>
      <c r="D1836" s="2">
        <v>0.93265128520790441</v>
      </c>
      <c r="E1836" s="2">
        <v>0.89237321752928156</v>
      </c>
      <c r="F1836" s="2" t="s">
        <v>70</v>
      </c>
      <c r="G1836" s="2" t="s">
        <v>70</v>
      </c>
      <c r="H1836" s="2">
        <v>0.80468132215720389</v>
      </c>
      <c r="I1836" s="2">
        <v>0.99183143751431402</v>
      </c>
      <c r="J1836" s="2" t="s">
        <v>70</v>
      </c>
      <c r="K1836" s="2" t="s">
        <v>70</v>
      </c>
      <c r="L1836" s="2" t="s">
        <v>70</v>
      </c>
      <c r="M1836" s="2" t="s">
        <v>70</v>
      </c>
      <c r="N1836" s="2" t="s">
        <v>70</v>
      </c>
    </row>
    <row r="1837" spans="1:14" x14ac:dyDescent="0.3">
      <c r="A1837" t="s">
        <v>75</v>
      </c>
      <c r="B1837" t="s">
        <v>8</v>
      </c>
      <c r="C1837" s="2">
        <v>0.98682993877295999</v>
      </c>
      <c r="D1837" s="2">
        <v>0.95779220779220775</v>
      </c>
      <c r="E1837" s="2">
        <v>0.91981192019316305</v>
      </c>
      <c r="F1837" s="2" t="s">
        <v>70</v>
      </c>
      <c r="G1837" s="2">
        <v>0.36081424936386769</v>
      </c>
      <c r="H1837" s="2">
        <v>0.730060366472568</v>
      </c>
      <c r="I1837" s="2">
        <v>0.99249632552022882</v>
      </c>
      <c r="J1837" s="2" t="s">
        <v>70</v>
      </c>
      <c r="K1837" s="2" t="s">
        <v>70</v>
      </c>
      <c r="L1837" s="2" t="s">
        <v>70</v>
      </c>
      <c r="M1837" s="2" t="s">
        <v>70</v>
      </c>
      <c r="N1837" s="2" t="s">
        <v>70</v>
      </c>
    </row>
    <row r="1838" spans="1:14" x14ac:dyDescent="0.3">
      <c r="A1838" t="s">
        <v>75</v>
      </c>
      <c r="B1838" t="s">
        <v>191</v>
      </c>
      <c r="C1838" s="2">
        <v>0.97509538674991325</v>
      </c>
      <c r="D1838" s="2">
        <v>0.97242596587566199</v>
      </c>
      <c r="E1838" s="2">
        <v>0.84150677972724786</v>
      </c>
      <c r="F1838" s="2" t="s">
        <v>70</v>
      </c>
      <c r="G1838" s="2">
        <v>0.81159706128889109</v>
      </c>
      <c r="H1838" s="2">
        <v>0.85816654311835927</v>
      </c>
      <c r="I1838" s="2">
        <v>0.99410909647310841</v>
      </c>
      <c r="J1838" s="2">
        <v>0.91495386512049004</v>
      </c>
      <c r="K1838" s="2" t="s">
        <v>70</v>
      </c>
      <c r="L1838" s="2" t="s">
        <v>70</v>
      </c>
      <c r="M1838" s="2" t="s">
        <v>70</v>
      </c>
      <c r="N1838" s="2" t="s">
        <v>70</v>
      </c>
    </row>
    <row r="1839" spans="1:14" x14ac:dyDescent="0.3">
      <c r="A1839" t="s">
        <v>75</v>
      </c>
      <c r="B1839" t="s">
        <v>12</v>
      </c>
      <c r="C1839" s="2">
        <v>0.98821221515772517</v>
      </c>
      <c r="D1839" s="2">
        <v>0.95580072000929039</v>
      </c>
      <c r="E1839" s="2">
        <v>0.97131809212493281</v>
      </c>
      <c r="F1839" s="2" t="s">
        <v>70</v>
      </c>
      <c r="G1839" s="2">
        <v>0.86952191235059761</v>
      </c>
      <c r="H1839" s="2">
        <v>0.84623398270653194</v>
      </c>
      <c r="I1839" s="2">
        <v>0.99450761971068302</v>
      </c>
      <c r="J1839" s="2" t="s">
        <v>70</v>
      </c>
      <c r="K1839" s="2" t="s">
        <v>70</v>
      </c>
      <c r="L1839" s="2" t="s">
        <v>70</v>
      </c>
      <c r="M1839" s="2" t="s">
        <v>70</v>
      </c>
      <c r="N1839" s="2" t="s">
        <v>70</v>
      </c>
    </row>
    <row r="1840" spans="1:14" x14ac:dyDescent="0.3">
      <c r="A1840" t="s">
        <v>75</v>
      </c>
      <c r="B1840" t="s">
        <v>13</v>
      </c>
      <c r="C1840" s="2">
        <v>0.99154634547766884</v>
      </c>
      <c r="D1840" s="2">
        <v>0.95232059488349496</v>
      </c>
      <c r="E1840" s="2">
        <v>0.96067079885473361</v>
      </c>
      <c r="F1840" s="2" t="s">
        <v>70</v>
      </c>
      <c r="G1840" s="2">
        <v>0.97490147272350136</v>
      </c>
      <c r="H1840" s="2">
        <v>0.83361513503632956</v>
      </c>
      <c r="I1840" s="2">
        <v>0.99211271919748845</v>
      </c>
      <c r="J1840" s="2" t="s">
        <v>70</v>
      </c>
      <c r="K1840" s="2" t="s">
        <v>70</v>
      </c>
      <c r="L1840" s="2" t="s">
        <v>70</v>
      </c>
      <c r="M1840" s="2" t="s">
        <v>70</v>
      </c>
      <c r="N1840" s="2" t="s">
        <v>70</v>
      </c>
    </row>
    <row r="1841" spans="1:14" x14ac:dyDescent="0.3">
      <c r="A1841" t="s">
        <v>75</v>
      </c>
      <c r="B1841" t="s">
        <v>15</v>
      </c>
      <c r="C1841" s="2">
        <v>0.99439680156948995</v>
      </c>
      <c r="D1841" s="2">
        <v>0.96365874970212095</v>
      </c>
      <c r="E1841" s="2">
        <v>0.9293908389223412</v>
      </c>
      <c r="F1841" s="2" t="s">
        <v>70</v>
      </c>
      <c r="G1841" s="2">
        <v>0.97584725536992845</v>
      </c>
      <c r="H1841" s="2">
        <v>0.6339277014518172</v>
      </c>
      <c r="I1841" s="2">
        <v>0.99196787148594379</v>
      </c>
      <c r="J1841" s="2" t="s">
        <v>70</v>
      </c>
      <c r="K1841" s="2" t="s">
        <v>70</v>
      </c>
      <c r="L1841" s="2" t="s">
        <v>70</v>
      </c>
      <c r="M1841" s="2" t="s">
        <v>70</v>
      </c>
      <c r="N1841" s="2" t="s">
        <v>70</v>
      </c>
    </row>
    <row r="1842" spans="1:14" x14ac:dyDescent="0.3">
      <c r="A1842" t="s">
        <v>75</v>
      </c>
      <c r="B1842" t="s">
        <v>17</v>
      </c>
      <c r="C1842" s="2">
        <v>0.99055890422796899</v>
      </c>
      <c r="D1842" s="2">
        <v>0.92751753607998078</v>
      </c>
      <c r="E1842" s="2">
        <v>0.93446710384088782</v>
      </c>
      <c r="F1842" s="2" t="s">
        <v>70</v>
      </c>
      <c r="G1842" s="2">
        <v>0.93257967349670878</v>
      </c>
      <c r="H1842" s="2">
        <v>0.8499851234751562</v>
      </c>
      <c r="I1842" s="2">
        <v>0.99426386233269604</v>
      </c>
      <c r="J1842" s="2" t="s">
        <v>70</v>
      </c>
      <c r="K1842" s="2" t="s">
        <v>70</v>
      </c>
      <c r="L1842" s="2" t="s">
        <v>70</v>
      </c>
      <c r="M1842" s="2" t="s">
        <v>70</v>
      </c>
      <c r="N1842" s="2" t="s">
        <v>70</v>
      </c>
    </row>
    <row r="1843" spans="1:14" x14ac:dyDescent="0.3">
      <c r="A1843" t="s">
        <v>75</v>
      </c>
      <c r="B1843" t="s">
        <v>21</v>
      </c>
      <c r="C1843" s="2">
        <v>0.98913578816235481</v>
      </c>
      <c r="D1843" s="2">
        <v>0.92527843710060242</v>
      </c>
      <c r="E1843" s="2">
        <v>0.85915865830090277</v>
      </c>
      <c r="F1843" s="2">
        <v>0</v>
      </c>
      <c r="G1843" s="2">
        <v>0</v>
      </c>
      <c r="H1843" s="2">
        <v>0.8998664886515354</v>
      </c>
      <c r="I1843" s="2">
        <v>0.99369521759188062</v>
      </c>
      <c r="J1843" s="2" t="s">
        <v>70</v>
      </c>
      <c r="K1843" s="2" t="s">
        <v>70</v>
      </c>
      <c r="L1843" s="2" t="s">
        <v>70</v>
      </c>
      <c r="M1843" s="2" t="s">
        <v>70</v>
      </c>
      <c r="N1843" s="2" t="s">
        <v>70</v>
      </c>
    </row>
    <row r="1844" spans="1:14" x14ac:dyDescent="0.3">
      <c r="A1844" t="s">
        <v>75</v>
      </c>
      <c r="B1844" t="s">
        <v>23</v>
      </c>
      <c r="C1844" s="2">
        <v>0.9965101879995496</v>
      </c>
      <c r="D1844" s="2">
        <v>0.95596143597693917</v>
      </c>
      <c r="E1844" s="2">
        <v>0.94172415252444042</v>
      </c>
      <c r="F1844" s="2" t="s">
        <v>70</v>
      </c>
      <c r="G1844" s="2">
        <v>0.79738456570875038</v>
      </c>
      <c r="H1844" s="2">
        <v>0.84587850806660791</v>
      </c>
      <c r="I1844" s="2">
        <v>0.99005541638199357</v>
      </c>
      <c r="J1844" s="2" t="s">
        <v>70</v>
      </c>
      <c r="K1844" s="2" t="s">
        <v>70</v>
      </c>
      <c r="L1844" s="2" t="s">
        <v>70</v>
      </c>
      <c r="M1844" s="2" t="s">
        <v>70</v>
      </c>
      <c r="N1844" s="2">
        <v>0</v>
      </c>
    </row>
    <row r="1845" spans="1:14" x14ac:dyDescent="0.3">
      <c r="A1845" t="s">
        <v>75</v>
      </c>
      <c r="B1845" t="s">
        <v>25</v>
      </c>
      <c r="C1845" s="2">
        <v>0.99582341088111359</v>
      </c>
      <c r="D1845" s="2">
        <v>0.93265895306940005</v>
      </c>
      <c r="E1845" s="2">
        <v>0.96737800558939802</v>
      </c>
      <c r="F1845" s="2" t="s">
        <v>70</v>
      </c>
      <c r="G1845" s="2">
        <v>0</v>
      </c>
      <c r="H1845" s="2">
        <v>0.90645054382212042</v>
      </c>
      <c r="I1845" s="2">
        <v>0.99560490400185042</v>
      </c>
      <c r="J1845" s="2" t="s">
        <v>70</v>
      </c>
      <c r="K1845" s="2" t="s">
        <v>70</v>
      </c>
      <c r="L1845" s="2" t="s">
        <v>70</v>
      </c>
      <c r="M1845" s="2" t="s">
        <v>70</v>
      </c>
      <c r="N1845" s="2" t="s">
        <v>70</v>
      </c>
    </row>
    <row r="1846" spans="1:14" x14ac:dyDescent="0.3">
      <c r="A1846" t="s">
        <v>75</v>
      </c>
      <c r="B1846" t="s">
        <v>27</v>
      </c>
      <c r="C1846" s="2">
        <v>0.9939626592217764</v>
      </c>
      <c r="D1846" s="2">
        <v>0.98715106732348123</v>
      </c>
      <c r="E1846" s="2">
        <v>0.94740655132561724</v>
      </c>
      <c r="F1846" s="2" t="s">
        <v>70</v>
      </c>
      <c r="G1846" s="2">
        <v>0.98458384583845837</v>
      </c>
      <c r="H1846" s="2">
        <v>0.85314926660914581</v>
      </c>
      <c r="I1846" s="2">
        <v>0.99602628763564116</v>
      </c>
      <c r="J1846" s="2" t="s">
        <v>70</v>
      </c>
      <c r="K1846" s="2" t="s">
        <v>70</v>
      </c>
      <c r="L1846" s="2" t="s">
        <v>70</v>
      </c>
      <c r="M1846" s="2" t="s">
        <v>70</v>
      </c>
      <c r="N1846" s="2" t="s">
        <v>70</v>
      </c>
    </row>
    <row r="1847" spans="1:14" x14ac:dyDescent="0.3">
      <c r="A1847" t="s">
        <v>75</v>
      </c>
      <c r="B1847" t="s">
        <v>29</v>
      </c>
      <c r="C1847" s="2">
        <v>0.99682568069030264</v>
      </c>
      <c r="D1847" s="2">
        <v>0.96930195711276357</v>
      </c>
      <c r="E1847" s="2">
        <v>0.90277285755692238</v>
      </c>
      <c r="F1847" s="2" t="s">
        <v>70</v>
      </c>
      <c r="G1847" s="2">
        <v>0.88526164186269807</v>
      </c>
      <c r="H1847" s="2">
        <v>0.83833198234711337</v>
      </c>
      <c r="I1847" s="2">
        <v>0.99432428286547003</v>
      </c>
      <c r="J1847" s="2" t="s">
        <v>70</v>
      </c>
      <c r="K1847" s="2" t="s">
        <v>70</v>
      </c>
      <c r="L1847" s="2" t="s">
        <v>70</v>
      </c>
      <c r="M1847" s="2" t="s">
        <v>70</v>
      </c>
      <c r="N1847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5165-04AB-4EAE-BEFB-7F4637219864}">
  <dimension ref="A2:N186"/>
  <sheetViews>
    <sheetView topLeftCell="A153" workbookViewId="0">
      <selection activeCell="B172" sqref="B172:M172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9" width="12" bestFit="1" customWidth="1"/>
    <col min="10" max="10" width="12.6640625" bestFit="1" customWidth="1"/>
    <col min="11" max="11" width="12.21875" bestFit="1" customWidth="1"/>
    <col min="12" max="12" width="13" bestFit="1" customWidth="1"/>
    <col min="13" max="13" width="11.88671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 s="2">
        <v>0.98687955057840859</v>
      </c>
      <c r="D5" s="2">
        <v>0.96420417320177076</v>
      </c>
      <c r="E5" s="2">
        <v>0.85307763686978044</v>
      </c>
      <c r="F5" s="2" t="s">
        <v>70</v>
      </c>
      <c r="G5" s="2" t="s">
        <v>70</v>
      </c>
      <c r="H5" s="2">
        <v>0.90262716601453319</v>
      </c>
      <c r="I5" s="2">
        <v>0.98643292682926842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0.99210199113881936</v>
      </c>
      <c r="D6" s="2">
        <v>0.93538572400816677</v>
      </c>
      <c r="E6" s="2">
        <v>0.90339266697094178</v>
      </c>
      <c r="F6" s="2" t="s">
        <v>70</v>
      </c>
      <c r="G6" s="2" t="s">
        <v>70</v>
      </c>
      <c r="H6" s="2">
        <v>0.93014411529223384</v>
      </c>
      <c r="I6" s="2">
        <v>0.98677533446101795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0.99393912776143001</v>
      </c>
      <c r="D7" s="2">
        <v>0.93434214405030958</v>
      </c>
      <c r="E7" s="2">
        <v>0.88418150821574959</v>
      </c>
      <c r="F7" s="2">
        <v>0.73515460822575807</v>
      </c>
      <c r="G7" s="2" t="s">
        <v>70</v>
      </c>
      <c r="H7" s="2">
        <v>0.83602271702875686</v>
      </c>
      <c r="I7" s="2">
        <v>0.99141924215961719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0.98813588549749964</v>
      </c>
      <c r="D8" s="2">
        <v>0.9689194981008824</v>
      </c>
      <c r="E8" s="2">
        <v>0.90044694063204522</v>
      </c>
      <c r="F8" s="2">
        <v>0.85870423219381864</v>
      </c>
      <c r="G8" s="2" t="s">
        <v>70</v>
      </c>
      <c r="H8" s="2">
        <v>0.89748234015576889</v>
      </c>
      <c r="I8" s="2">
        <v>0.98966583691634602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0.99031602438927202</v>
      </c>
      <c r="D9" s="2">
        <v>0.95533652686356285</v>
      </c>
      <c r="E9" s="2">
        <v>0.9664251047137824</v>
      </c>
      <c r="F9" s="2" t="s">
        <v>70</v>
      </c>
      <c r="G9" s="2" t="s">
        <v>70</v>
      </c>
      <c r="H9" s="2">
        <v>0.91379589196183075</v>
      </c>
      <c r="I9" s="2">
        <v>0.99052096761962538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0.98801476580852399</v>
      </c>
      <c r="D10" s="2">
        <v>0.91467065868263475</v>
      </c>
      <c r="E10" s="2">
        <v>0.8859119166447772</v>
      </c>
      <c r="F10" s="2">
        <v>0.75545946573414402</v>
      </c>
      <c r="G10" s="2" t="s">
        <v>70</v>
      </c>
      <c r="H10" s="2">
        <v>0.4227336777829967</v>
      </c>
      <c r="I10" s="2">
        <v>0.99223972339608157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0.58240905248995223</v>
      </c>
      <c r="D11" s="2">
        <v>0.89901723401224898</v>
      </c>
      <c r="E11" s="2">
        <v>0.85584324702589221</v>
      </c>
      <c r="F11" s="2">
        <v>0.79469904493966093</v>
      </c>
      <c r="G11" s="2" t="s">
        <v>70</v>
      </c>
      <c r="H11" s="2">
        <v>0.69097429766885832</v>
      </c>
      <c r="I11" s="2">
        <v>0.99316876261450082</v>
      </c>
      <c r="J11" s="2">
        <v>0.21450472839944484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0.98317939935164245</v>
      </c>
      <c r="D12" s="2">
        <v>0.95510876159112579</v>
      </c>
      <c r="E12" s="2">
        <v>0.93815041700494517</v>
      </c>
      <c r="F12" s="2">
        <v>0.90645592369015238</v>
      </c>
      <c r="G12" s="2" t="s">
        <v>70</v>
      </c>
      <c r="H12" s="2">
        <v>0.89413245241466099</v>
      </c>
      <c r="I12" s="2">
        <v>0.98974199564811938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0.98795662385687877</v>
      </c>
      <c r="D13" s="2">
        <v>0.96966802006209696</v>
      </c>
      <c r="E13" s="2">
        <v>0.8998647266488502</v>
      </c>
      <c r="F13" s="2">
        <v>0.70565199742114182</v>
      </c>
      <c r="G13" s="2">
        <v>0.40780911062906722</v>
      </c>
      <c r="H13" s="2">
        <v>0.64382470119521917</v>
      </c>
      <c r="I13" s="2">
        <v>0.9927007299270072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0.99152586430985179</v>
      </c>
      <c r="D14" s="2">
        <v>0.95122503680773163</v>
      </c>
      <c r="E14" s="2">
        <v>0.92892362568191356</v>
      </c>
      <c r="F14" s="2">
        <v>0.91526385158244217</v>
      </c>
      <c r="G14" s="2" t="s">
        <v>70</v>
      </c>
      <c r="H14" s="2">
        <v>0.43457009553432568</v>
      </c>
      <c r="I14" s="2">
        <v>0.99130303259472119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0.99268791515085697</v>
      </c>
      <c r="D15" s="2">
        <v>0.95610806577916996</v>
      </c>
      <c r="E15" s="2">
        <v>0.81272429641755339</v>
      </c>
      <c r="F15" s="2">
        <v>0.42386100801463072</v>
      </c>
      <c r="G15" s="2" t="s">
        <v>70</v>
      </c>
      <c r="H15" s="2">
        <v>0.89166721214898215</v>
      </c>
      <c r="I15" s="2">
        <v>0.99048944560426799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0.9918116080764644</v>
      </c>
      <c r="D16" s="2">
        <v>0.96805566859282155</v>
      </c>
      <c r="E16" s="2">
        <v>0.96128470542710642</v>
      </c>
      <c r="F16" s="2" t="s">
        <v>70</v>
      </c>
      <c r="G16" s="2" t="s">
        <v>70</v>
      </c>
      <c r="H16" s="2">
        <v>0.94035973493215519</v>
      </c>
      <c r="I16" s="2">
        <v>0.99012650416538117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0.99348276987544604</v>
      </c>
      <c r="D17" s="2">
        <v>0.93609612449756041</v>
      </c>
      <c r="E17" s="2">
        <v>0.90617183897606435</v>
      </c>
      <c r="F17" s="2">
        <v>0</v>
      </c>
      <c r="G17" s="2" t="s">
        <v>70</v>
      </c>
      <c r="H17" s="2">
        <v>0.94272452412383423</v>
      </c>
      <c r="I17" s="2">
        <v>0.99368581209585405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0.99436472824532762</v>
      </c>
      <c r="D18" s="2">
        <v>0.97786492550890458</v>
      </c>
      <c r="E18" s="2">
        <v>0.97424748225657143</v>
      </c>
      <c r="F18" s="2" t="s">
        <v>70</v>
      </c>
      <c r="G18" s="2">
        <v>0.97974635623698658</v>
      </c>
      <c r="H18" s="2">
        <v>0.92376681614349776</v>
      </c>
      <c r="I18" s="2">
        <v>0.99317955398881141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0.99277092092770924</v>
      </c>
      <c r="D19" s="2">
        <v>0.94500924214417759</v>
      </c>
      <c r="E19" s="2">
        <v>0.9059527163195874</v>
      </c>
      <c r="F19" s="2">
        <v>0.11886879925822902</v>
      </c>
      <c r="G19" s="2" t="s">
        <v>70</v>
      </c>
      <c r="H19" s="2">
        <v>0.94124464016687925</v>
      </c>
      <c r="I19" s="2">
        <v>0.9869002402914504</v>
      </c>
      <c r="J19" s="2">
        <v>0.97477904720844999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0.99313682598709396</v>
      </c>
      <c r="D20" s="2">
        <v>0.9753496123469314</v>
      </c>
      <c r="E20" s="2">
        <v>0.93384982121573301</v>
      </c>
      <c r="F20" s="2">
        <v>0</v>
      </c>
      <c r="G20" s="2" t="s">
        <v>70</v>
      </c>
      <c r="H20" s="2">
        <v>0.87376074025115669</v>
      </c>
      <c r="I20" s="2">
        <v>0.99358272030051642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0.97453997461928921</v>
      </c>
      <c r="D21" s="2">
        <v>0.95575830607677736</v>
      </c>
      <c r="E21" s="2">
        <v>0.87244986418540138</v>
      </c>
      <c r="F21" s="2" t="s">
        <v>70</v>
      </c>
      <c r="G21" s="2" t="s">
        <v>70</v>
      </c>
      <c r="H21" s="2">
        <v>0.79663682555044757</v>
      </c>
      <c r="I21" s="2">
        <v>0.98224767358625642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0.9850859803605182</v>
      </c>
      <c r="D22" s="2">
        <v>0.97568862627509778</v>
      </c>
      <c r="E22" s="2">
        <v>0.96241052676696237</v>
      </c>
      <c r="F22" s="2" t="s">
        <v>70</v>
      </c>
      <c r="G22" s="2">
        <v>0</v>
      </c>
      <c r="H22" s="2">
        <v>0.79879573876794807</v>
      </c>
      <c r="I22" s="2">
        <v>0.99312282777490202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0.98839716996671223</v>
      </c>
      <c r="D23" s="2">
        <v>0.96073668870255757</v>
      </c>
      <c r="E23" s="2">
        <v>0.91597839898348155</v>
      </c>
      <c r="F23" s="2">
        <v>0.66432226539956141</v>
      </c>
      <c r="G23" s="2" t="s">
        <v>70</v>
      </c>
      <c r="H23" s="2">
        <v>0.79048328522208777</v>
      </c>
      <c r="I23" s="2">
        <v>0.99538759113227204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0.99522900311275564</v>
      </c>
      <c r="D24" s="2">
        <v>0.94795969663191482</v>
      </c>
      <c r="E24" s="2">
        <v>0.95834823735145658</v>
      </c>
      <c r="F24" s="2">
        <v>0.81801129570845532</v>
      </c>
      <c r="G24" s="2" t="s">
        <v>70</v>
      </c>
      <c r="H24" s="2">
        <v>0.73964115141345033</v>
      </c>
      <c r="I24" s="2">
        <v>0.99334319526627224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0.98598377368713719</v>
      </c>
      <c r="D25" s="2">
        <v>0.9472029693595424</v>
      </c>
      <c r="E25" s="2">
        <v>0.92626026428843322</v>
      </c>
      <c r="F25" s="2" t="s">
        <v>70</v>
      </c>
      <c r="G25" s="2" t="s">
        <v>70</v>
      </c>
      <c r="H25" s="2">
        <v>0.61859252823631627</v>
      </c>
      <c r="I25" s="2">
        <v>0.99511674042423315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0.9865021373370676</v>
      </c>
      <c r="D26" s="2">
        <v>0.97419911492109434</v>
      </c>
      <c r="E26" s="2">
        <v>0.91424843910166798</v>
      </c>
      <c r="F26" s="2">
        <v>0.18520027155465041</v>
      </c>
      <c r="G26" s="2" t="s">
        <v>70</v>
      </c>
      <c r="H26" s="2">
        <v>0.74078780177890724</v>
      </c>
      <c r="I26" s="2">
        <v>0.99642134744048561</v>
      </c>
      <c r="J26" s="2">
        <v>0.9695591731736154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16</v>
      </c>
      <c r="B27" t="s">
        <v>6</v>
      </c>
      <c r="C27" s="2">
        <v>0.97627531882970742</v>
      </c>
      <c r="D27" s="2">
        <v>0.96758780772945219</v>
      </c>
      <c r="E27" s="2">
        <v>0.78319177469825663</v>
      </c>
      <c r="F27" s="2" t="s">
        <v>70</v>
      </c>
      <c r="G27" s="2" t="s">
        <v>70</v>
      </c>
      <c r="H27" s="2">
        <v>0.80063626723223758</v>
      </c>
      <c r="I27" s="2">
        <v>0.98032087252035083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16</v>
      </c>
      <c r="B28" t="s">
        <v>7</v>
      </c>
      <c r="C28" s="2">
        <v>0.9877578030219476</v>
      </c>
      <c r="D28" s="2">
        <v>0.97457696933748539</v>
      </c>
      <c r="E28" s="2">
        <v>0.9541192052980132</v>
      </c>
      <c r="F28" s="2" t="s">
        <v>70</v>
      </c>
      <c r="G28" s="2" t="s">
        <v>70</v>
      </c>
      <c r="H28" s="2">
        <v>0.92138344297531438</v>
      </c>
      <c r="I28" s="2">
        <v>0.99202453987730077</v>
      </c>
      <c r="J28" s="2">
        <v>0.95085674523788799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16</v>
      </c>
      <c r="B29" t="s">
        <v>39</v>
      </c>
      <c r="C29" s="2">
        <v>0.99335685160580922</v>
      </c>
      <c r="D29" s="2">
        <v>0.94518756914412161</v>
      </c>
      <c r="E29" s="2">
        <v>0.93754354672389284</v>
      </c>
      <c r="F29" s="2" t="s">
        <v>70</v>
      </c>
      <c r="G29" s="2">
        <v>0.92600626657025797</v>
      </c>
      <c r="H29" s="2">
        <v>0.82808916073634065</v>
      </c>
      <c r="I29" s="2">
        <v>0.9924081384755542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16</v>
      </c>
      <c r="B30" t="s">
        <v>8</v>
      </c>
      <c r="C30" s="2">
        <v>0.98198644340586216</v>
      </c>
      <c r="D30" s="2">
        <v>0.94408276735756758</v>
      </c>
      <c r="E30" s="2">
        <v>0.94826376709926341</v>
      </c>
      <c r="F30" s="2" t="s">
        <v>70</v>
      </c>
      <c r="G30" s="2" t="s">
        <v>70</v>
      </c>
      <c r="H30" s="2">
        <v>0.938262943735092</v>
      </c>
      <c r="I30" s="2">
        <v>0.99293752425300741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16</v>
      </c>
      <c r="B31" t="s">
        <v>40</v>
      </c>
      <c r="C31" s="2">
        <v>0.99501054983244397</v>
      </c>
      <c r="D31" s="2">
        <v>0.906305371882968</v>
      </c>
      <c r="E31" s="2">
        <v>0.96898137577872723</v>
      </c>
      <c r="F31" s="2">
        <v>0.82260910481119864</v>
      </c>
      <c r="G31" s="2" t="s">
        <v>70</v>
      </c>
      <c r="H31" s="2">
        <v>0.93996641477749798</v>
      </c>
      <c r="I31" s="2">
        <v>0.99582818294190356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16</v>
      </c>
      <c r="B32" t="s">
        <v>12</v>
      </c>
      <c r="C32" s="2">
        <v>0.99292946433621798</v>
      </c>
      <c r="D32" s="2">
        <v>0.95032509752925876</v>
      </c>
      <c r="E32" s="2">
        <v>0.89968437740898577</v>
      </c>
      <c r="F32" s="2">
        <v>0</v>
      </c>
      <c r="G32" s="2">
        <v>0</v>
      </c>
      <c r="H32" s="2">
        <v>0.71034057424792707</v>
      </c>
      <c r="I32" s="2">
        <v>0.99360673631685636</v>
      </c>
      <c r="J32" s="2">
        <v>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16</v>
      </c>
      <c r="B33" t="s">
        <v>13</v>
      </c>
      <c r="C33" s="2">
        <v>0.99265208475734801</v>
      </c>
      <c r="D33" s="2">
        <v>0.83333690872036903</v>
      </c>
      <c r="E33" s="2">
        <v>0.93727390621800555</v>
      </c>
      <c r="F33" s="2">
        <v>0.80107114333589113</v>
      </c>
      <c r="G33" s="2" t="s">
        <v>70</v>
      </c>
      <c r="H33" s="2">
        <v>0.90636704119850198</v>
      </c>
      <c r="I33" s="2">
        <v>0.99062548025203623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16</v>
      </c>
      <c r="B34" t="s">
        <v>41</v>
      </c>
      <c r="C34" s="2">
        <v>0.98984801592777305</v>
      </c>
      <c r="D34" s="2">
        <v>0.97006819904016162</v>
      </c>
      <c r="E34" s="2">
        <v>0.94070008537626537</v>
      </c>
      <c r="F34" s="2">
        <v>0.8990726529906401</v>
      </c>
      <c r="G34" s="2" t="s">
        <v>70</v>
      </c>
      <c r="H34" s="2">
        <v>0.91755530797389784</v>
      </c>
      <c r="I34" s="2">
        <v>0.99421162306089361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16</v>
      </c>
      <c r="B35" t="s">
        <v>15</v>
      </c>
      <c r="C35" s="2">
        <v>0.99408105140893244</v>
      </c>
      <c r="D35" s="2">
        <v>0.95796868254778078</v>
      </c>
      <c r="E35" s="2">
        <v>0.97317204535860358</v>
      </c>
      <c r="F35" s="2" t="s">
        <v>70</v>
      </c>
      <c r="G35" s="2" t="s">
        <v>70</v>
      </c>
      <c r="H35" s="2">
        <v>0.92424006235385803</v>
      </c>
      <c r="I35" s="2">
        <v>0.99373335422215259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16</v>
      </c>
      <c r="B36" t="s">
        <v>17</v>
      </c>
      <c r="C36" s="2">
        <v>0.99111418012945518</v>
      </c>
      <c r="D36" s="2">
        <v>0.96624614027348921</v>
      </c>
      <c r="E36" s="2">
        <v>0.88830193738687402</v>
      </c>
      <c r="F36" s="2">
        <v>0.71333582368322745</v>
      </c>
      <c r="G36" s="2" t="s">
        <v>70</v>
      </c>
      <c r="H36" s="2">
        <v>0.37436459683045947</v>
      </c>
      <c r="I36" s="2">
        <v>0.98810171864064078</v>
      </c>
      <c r="J36" s="2" t="s">
        <v>70</v>
      </c>
      <c r="K36" s="2" t="s">
        <v>70</v>
      </c>
      <c r="L36" s="2">
        <v>0</v>
      </c>
      <c r="M36" s="2" t="s">
        <v>70</v>
      </c>
      <c r="N36" s="2" t="s">
        <v>70</v>
      </c>
    </row>
    <row r="37" spans="1:14" x14ac:dyDescent="0.3">
      <c r="A37" t="s">
        <v>18</v>
      </c>
      <c r="B37" t="s">
        <v>6</v>
      </c>
      <c r="C37" s="2">
        <v>0.97772635232860861</v>
      </c>
      <c r="D37" s="2">
        <v>0.96152292302968601</v>
      </c>
      <c r="E37" s="2">
        <v>0.89586858909271416</v>
      </c>
      <c r="F37" s="2" t="s">
        <v>70</v>
      </c>
      <c r="G37" s="2" t="s">
        <v>70</v>
      </c>
      <c r="H37" s="2">
        <v>0.76240355915976799</v>
      </c>
      <c r="I37" s="2">
        <v>0.98505253810862803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18</v>
      </c>
      <c r="B38" t="s">
        <v>7</v>
      </c>
      <c r="C38" s="2">
        <v>0.99282321834382925</v>
      </c>
      <c r="D38" s="2">
        <v>0.97320257355237683</v>
      </c>
      <c r="E38" s="2">
        <v>0.94874651810584965</v>
      </c>
      <c r="F38" s="2" t="s">
        <v>70</v>
      </c>
      <c r="G38" s="2" t="s">
        <v>70</v>
      </c>
      <c r="H38" s="2">
        <v>0.88412387559332162</v>
      </c>
      <c r="I38" s="2">
        <v>0.98692810457516345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18</v>
      </c>
      <c r="B39" t="s">
        <v>8</v>
      </c>
      <c r="C39" s="2">
        <v>0.99452457682800921</v>
      </c>
      <c r="D39" s="2">
        <v>0.93911625516226804</v>
      </c>
      <c r="E39" s="2">
        <v>0.94389938108221061</v>
      </c>
      <c r="F39" s="2" t="s">
        <v>70</v>
      </c>
      <c r="G39" s="2" t="s">
        <v>70</v>
      </c>
      <c r="H39" s="2">
        <v>0.88365216877088204</v>
      </c>
      <c r="I39" s="2">
        <v>0.99189651327038875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18</v>
      </c>
      <c r="B40" t="s">
        <v>12</v>
      </c>
      <c r="C40" s="2">
        <v>0.99678783698098483</v>
      </c>
      <c r="D40" s="2">
        <v>0.97092477959107104</v>
      </c>
      <c r="E40" s="2">
        <v>0.9708218980210892</v>
      </c>
      <c r="F40" s="2" t="s">
        <v>70</v>
      </c>
      <c r="G40" s="2" t="s">
        <v>70</v>
      </c>
      <c r="H40" s="2">
        <v>0.86589933001202546</v>
      </c>
      <c r="I40" s="2">
        <v>0.99064020965930355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18</v>
      </c>
      <c r="B41" t="s">
        <v>42</v>
      </c>
      <c r="C41" s="2">
        <v>0.99688299604559205</v>
      </c>
      <c r="D41" s="2">
        <v>0.96543247148125</v>
      </c>
      <c r="E41" s="2">
        <v>0.91334810467692684</v>
      </c>
      <c r="F41" s="2">
        <v>0</v>
      </c>
      <c r="G41" s="2">
        <v>0.90406273954832239</v>
      </c>
      <c r="H41" s="2">
        <v>0.85352255448555503</v>
      </c>
      <c r="I41" s="2">
        <v>0.99323597232897776</v>
      </c>
      <c r="J41" s="2" t="s">
        <v>70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18</v>
      </c>
      <c r="B42" t="s">
        <v>15</v>
      </c>
      <c r="C42" s="2">
        <v>0.99650232057577182</v>
      </c>
      <c r="D42" s="2">
        <v>0.95073901640677416</v>
      </c>
      <c r="E42" s="2">
        <v>0.96607119177070122</v>
      </c>
      <c r="F42" s="2">
        <v>0.80716426231793159</v>
      </c>
      <c r="G42" s="2">
        <v>0.88239013594688587</v>
      </c>
      <c r="H42" s="2">
        <v>0.94756536339649799</v>
      </c>
      <c r="I42" s="2">
        <v>0.99494020239190439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18</v>
      </c>
      <c r="B43" t="s">
        <v>17</v>
      </c>
      <c r="C43" s="2">
        <v>0.99036573672435035</v>
      </c>
      <c r="D43" s="2">
        <v>0.98180707961423119</v>
      </c>
      <c r="E43" s="2">
        <v>0.90496518846708041</v>
      </c>
      <c r="F43" s="2">
        <v>0.81480452470728315</v>
      </c>
      <c r="G43" s="2">
        <v>0.88041567968212731</v>
      </c>
      <c r="H43" s="2">
        <v>0.88392338943702842</v>
      </c>
      <c r="I43" s="2">
        <v>0.99395348837209319</v>
      </c>
      <c r="J43" s="2">
        <v>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18</v>
      </c>
      <c r="B44" t="s">
        <v>43</v>
      </c>
      <c r="C44" s="2">
        <v>0.98801850933729962</v>
      </c>
      <c r="D44" s="2">
        <v>0.97437304505295519</v>
      </c>
      <c r="E44" s="2">
        <v>0.83571465238445608</v>
      </c>
      <c r="F44" s="2">
        <v>0.8058724518421545</v>
      </c>
      <c r="G44" s="2">
        <v>0.90684022460438996</v>
      </c>
      <c r="H44" s="2">
        <v>0.8223259152907394</v>
      </c>
      <c r="I44" s="2">
        <v>0.99229631935257956</v>
      </c>
      <c r="J44" s="2" t="s">
        <v>70</v>
      </c>
      <c r="K44" s="2" t="s">
        <v>70</v>
      </c>
      <c r="L44" s="2" t="s">
        <v>70</v>
      </c>
      <c r="M44" s="2" t="s">
        <v>70</v>
      </c>
      <c r="N44" s="2">
        <v>0.983963344788087</v>
      </c>
    </row>
    <row r="45" spans="1:14" x14ac:dyDescent="0.3">
      <c r="A45" t="s">
        <v>18</v>
      </c>
      <c r="B45" t="s">
        <v>44</v>
      </c>
      <c r="C45" s="2">
        <v>0.89630580516331482</v>
      </c>
      <c r="D45" s="2">
        <v>0.97054718034617538</v>
      </c>
      <c r="E45" s="2">
        <v>0.81433269388873664</v>
      </c>
      <c r="F45" s="2">
        <v>0.71423507920495133</v>
      </c>
      <c r="G45" s="2">
        <v>0</v>
      </c>
      <c r="H45" s="2">
        <v>0.6952302291967789</v>
      </c>
      <c r="I45" s="2">
        <v>0.99256592847640657</v>
      </c>
      <c r="J45" s="2" t="s">
        <v>70</v>
      </c>
      <c r="K45" s="2">
        <v>0</v>
      </c>
      <c r="L45" s="2" t="s">
        <v>70</v>
      </c>
      <c r="M45" s="2" t="s">
        <v>70</v>
      </c>
      <c r="N45" s="2">
        <v>0.57863212146538512</v>
      </c>
    </row>
    <row r="46" spans="1:14" x14ac:dyDescent="0.3">
      <c r="A46" t="s">
        <v>18</v>
      </c>
      <c r="B46" t="s">
        <v>45</v>
      </c>
      <c r="C46" s="2">
        <v>0.91041382446566621</v>
      </c>
      <c r="D46" s="2">
        <v>0.98016795980327764</v>
      </c>
      <c r="E46" s="2">
        <v>0.88876655446852681</v>
      </c>
      <c r="F46" s="2">
        <v>0.87579185121137793</v>
      </c>
      <c r="G46" s="2" t="s">
        <v>70</v>
      </c>
      <c r="H46" s="2">
        <v>0.80298631273330567</v>
      </c>
      <c r="I46" s="2">
        <v>0.9958525706236796</v>
      </c>
      <c r="J46" s="2">
        <v>0</v>
      </c>
      <c r="K46" s="2" t="s">
        <v>70</v>
      </c>
      <c r="L46" s="2" t="s">
        <v>70</v>
      </c>
      <c r="M46" s="2" t="s">
        <v>70</v>
      </c>
      <c r="N46" s="2">
        <v>0.72479564032697552</v>
      </c>
    </row>
    <row r="47" spans="1:14" x14ac:dyDescent="0.3">
      <c r="A47" t="s">
        <v>18</v>
      </c>
      <c r="B47" t="s">
        <v>46</v>
      </c>
      <c r="C47" s="2">
        <v>0.91421194695458285</v>
      </c>
      <c r="D47" s="2">
        <v>0.92160116146427462</v>
      </c>
      <c r="E47" s="2">
        <v>0.83213137187820729</v>
      </c>
      <c r="F47" s="2">
        <v>0.78780295047418336</v>
      </c>
      <c r="G47" s="2" t="s">
        <v>70</v>
      </c>
      <c r="H47" s="2">
        <v>0.68459657701711496</v>
      </c>
      <c r="I47" s="2">
        <v>0.99125226574198122</v>
      </c>
      <c r="J47" s="2">
        <v>0</v>
      </c>
      <c r="K47" s="2">
        <v>0.64739884393063585</v>
      </c>
      <c r="L47" s="2" t="s">
        <v>70</v>
      </c>
      <c r="M47" s="2" t="s">
        <v>70</v>
      </c>
      <c r="N47" s="2">
        <v>0.74839335515945193</v>
      </c>
    </row>
    <row r="48" spans="1:14" x14ac:dyDescent="0.3">
      <c r="A48" t="s">
        <v>18</v>
      </c>
      <c r="B48" t="s">
        <v>21</v>
      </c>
      <c r="C48" s="2">
        <v>0.99506348487788043</v>
      </c>
      <c r="D48" s="2">
        <v>0.91778196669808365</v>
      </c>
      <c r="E48" s="2">
        <v>0.79975871082641536</v>
      </c>
      <c r="F48" s="2">
        <v>0.50670186462419364</v>
      </c>
      <c r="G48" s="2">
        <v>0.75312052383875583</v>
      </c>
      <c r="H48" s="2">
        <v>0.8560416666666667</v>
      </c>
      <c r="I48" s="2">
        <v>0.99636138422234277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20</v>
      </c>
      <c r="B49" t="s">
        <v>6</v>
      </c>
      <c r="C49" s="2">
        <v>0.9378306092124814</v>
      </c>
      <c r="D49" s="2">
        <v>0.98270979921057144</v>
      </c>
      <c r="E49" s="2">
        <v>0.64432760003564749</v>
      </c>
      <c r="F49" s="2" t="s">
        <v>70</v>
      </c>
      <c r="G49" s="2" t="s">
        <v>70</v>
      </c>
      <c r="H49" s="2">
        <v>0.25375939849624063</v>
      </c>
      <c r="I49" s="2">
        <v>0.99103104637792261</v>
      </c>
      <c r="J49" s="2">
        <v>0.94984312905249957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20</v>
      </c>
      <c r="B50" t="s">
        <v>7</v>
      </c>
      <c r="C50" s="2">
        <v>0.98469764379626123</v>
      </c>
      <c r="D50" s="2">
        <v>0.96235415313640738</v>
      </c>
      <c r="E50" s="2">
        <v>0.96785845839423001</v>
      </c>
      <c r="F50" s="2" t="s">
        <v>70</v>
      </c>
      <c r="G50" s="2" t="s">
        <v>70</v>
      </c>
      <c r="H50" s="2">
        <v>0.80774342163550983</v>
      </c>
      <c r="I50" s="2">
        <v>0.99355034524622521</v>
      </c>
      <c r="J50" s="2">
        <v>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20</v>
      </c>
      <c r="B51" t="s">
        <v>8</v>
      </c>
      <c r="C51" s="2">
        <v>0.9954638041563052</v>
      </c>
      <c r="D51" s="2">
        <v>0.97195907540735116</v>
      </c>
      <c r="E51" s="2">
        <v>0.97783768444948915</v>
      </c>
      <c r="F51" s="2" t="s">
        <v>70</v>
      </c>
      <c r="G51" s="2" t="s">
        <v>70</v>
      </c>
      <c r="H51" s="2">
        <v>0.90234749281379756</v>
      </c>
      <c r="I51" s="2">
        <v>0.99268961315869642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20</v>
      </c>
      <c r="B52" t="s">
        <v>12</v>
      </c>
      <c r="C52" s="2">
        <v>0.98856509291896277</v>
      </c>
      <c r="D52" s="2">
        <v>0.88433046737869281</v>
      </c>
      <c r="E52" s="2">
        <v>0.94886930636131439</v>
      </c>
      <c r="F52" s="2" t="s">
        <v>70</v>
      </c>
      <c r="G52" s="2" t="s">
        <v>70</v>
      </c>
      <c r="H52" s="2">
        <v>0.74574840697134659</v>
      </c>
      <c r="I52" s="2">
        <v>0.98327810742082145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20</v>
      </c>
      <c r="B53" t="s">
        <v>13</v>
      </c>
      <c r="C53" s="2">
        <v>0.99437006385899296</v>
      </c>
      <c r="D53" s="2">
        <v>0.95498107433357482</v>
      </c>
      <c r="E53" s="2">
        <v>0.92006190248911635</v>
      </c>
      <c r="F53" s="2">
        <v>0.78909223630011993</v>
      </c>
      <c r="G53" s="2">
        <v>0.92705570291777184</v>
      </c>
      <c r="H53" s="2">
        <v>0.69876221498371338</v>
      </c>
      <c r="I53" s="2">
        <v>0.99341097149862079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22</v>
      </c>
      <c r="B54" t="s">
        <v>8</v>
      </c>
      <c r="C54" s="2">
        <v>0.98349593845360384</v>
      </c>
      <c r="D54" s="2">
        <v>0.97103489147344235</v>
      </c>
      <c r="E54" s="2">
        <v>0.87452751912971327</v>
      </c>
      <c r="F54" s="2">
        <v>0.87992184852170097</v>
      </c>
      <c r="G54" s="2" t="s">
        <v>70</v>
      </c>
      <c r="H54" s="2">
        <v>0.70340826686004354</v>
      </c>
      <c r="I54" s="2">
        <v>0.98602974312753477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22</v>
      </c>
      <c r="B55" t="s">
        <v>12</v>
      </c>
      <c r="C55" s="2">
        <v>0.98237384111475035</v>
      </c>
      <c r="D55" s="2">
        <v>0.9600964477348366</v>
      </c>
      <c r="E55" s="2">
        <v>0.86232228354226814</v>
      </c>
      <c r="F55" s="2">
        <v>0.93314314295770739</v>
      </c>
      <c r="G55" s="2" t="s">
        <v>70</v>
      </c>
      <c r="H55" s="2">
        <v>0.79899169078517407</v>
      </c>
      <c r="I55" s="2">
        <v>0.99016833010576477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22</v>
      </c>
      <c r="B56" t="s">
        <v>13</v>
      </c>
      <c r="C56" s="2">
        <v>0.98793968645580077</v>
      </c>
      <c r="D56" s="2">
        <v>0.98442276422764241</v>
      </c>
      <c r="E56" s="2">
        <v>0.79573835793999559</v>
      </c>
      <c r="F56" s="2">
        <v>0.26180048661800487</v>
      </c>
      <c r="G56" s="2">
        <v>0.95786559059005361</v>
      </c>
      <c r="H56" s="2">
        <v>0.89327200436579091</v>
      </c>
      <c r="I56" s="2">
        <v>0.98725921431821639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22</v>
      </c>
      <c r="B57" t="s">
        <v>15</v>
      </c>
      <c r="C57" s="2">
        <v>0.98672459061336804</v>
      </c>
      <c r="D57" s="2">
        <v>0.91919813061124078</v>
      </c>
      <c r="E57" s="2">
        <v>0.73292690978717789</v>
      </c>
      <c r="F57" s="2">
        <v>0.5119703205611269</v>
      </c>
      <c r="G57" s="2">
        <v>0.80676102229915492</v>
      </c>
      <c r="H57" s="2">
        <v>0.52326909894127505</v>
      </c>
      <c r="I57" s="2">
        <v>0.992704024069199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22</v>
      </c>
      <c r="B58" t="s">
        <v>17</v>
      </c>
      <c r="C58" s="2">
        <v>0.99404198361137397</v>
      </c>
      <c r="D58" s="2">
        <v>0.96517311608961298</v>
      </c>
      <c r="E58" s="2">
        <v>0.93232358003442339</v>
      </c>
      <c r="F58" s="2">
        <v>0.81988746232775289</v>
      </c>
      <c r="G58" s="2" t="s">
        <v>70</v>
      </c>
      <c r="H58" s="2">
        <v>0.9093998300934486</v>
      </c>
      <c r="I58" s="2">
        <v>0.99061885307913455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22</v>
      </c>
      <c r="B59" t="s">
        <v>21</v>
      </c>
      <c r="C59" s="2">
        <v>0.98571049803937982</v>
      </c>
      <c r="D59" s="2">
        <v>0.95693206501385664</v>
      </c>
      <c r="E59" s="2">
        <v>0.85439484351788908</v>
      </c>
      <c r="F59" s="2">
        <v>0.90415329012457857</v>
      </c>
      <c r="G59" s="2" t="s">
        <v>70</v>
      </c>
      <c r="H59" s="2">
        <v>0.80308607735363824</v>
      </c>
      <c r="I59" s="2">
        <v>0.99034749034749037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22</v>
      </c>
      <c r="B60" t="s">
        <v>23</v>
      </c>
      <c r="C60" s="2">
        <v>0.97563458021798577</v>
      </c>
      <c r="D60" s="2">
        <v>0.92649783817171083</v>
      </c>
      <c r="E60" s="2">
        <v>0.92233888177550161</v>
      </c>
      <c r="F60" s="2">
        <v>0.65183523777771046</v>
      </c>
      <c r="G60" s="2">
        <v>0.48537963797198785</v>
      </c>
      <c r="H60" s="2">
        <v>0.89612455960904647</v>
      </c>
      <c r="I60" s="2">
        <v>0.99218216318785579</v>
      </c>
      <c r="J60" s="2">
        <v>0.89475879327123597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22</v>
      </c>
      <c r="B61" t="s">
        <v>25</v>
      </c>
      <c r="C61" s="2">
        <v>0.99621705711153075</v>
      </c>
      <c r="D61" s="2">
        <v>0.96084781817136522</v>
      </c>
      <c r="E61" s="2">
        <v>0.92925388769483641</v>
      </c>
      <c r="F61" s="2">
        <v>0.86817743239366829</v>
      </c>
      <c r="G61" s="2">
        <v>0.95843051173000415</v>
      </c>
      <c r="H61" s="2">
        <v>0.927193528313628</v>
      </c>
      <c r="I61" s="2">
        <v>0.99121511311513644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22</v>
      </c>
      <c r="B62" t="s">
        <v>27</v>
      </c>
      <c r="C62" s="2">
        <v>0.99424521569096602</v>
      </c>
      <c r="D62" s="2">
        <v>0.95858514700975117</v>
      </c>
      <c r="E62" s="2">
        <v>0.88026884880268852</v>
      </c>
      <c r="F62" s="2">
        <v>0</v>
      </c>
      <c r="G62" s="2">
        <v>0</v>
      </c>
      <c r="H62" s="2">
        <v>0.88587048796223977</v>
      </c>
      <c r="I62" s="2">
        <v>0.99584615384615383</v>
      </c>
      <c r="J62" s="2">
        <v>0.96488079979492436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22</v>
      </c>
      <c r="B63" t="s">
        <v>29</v>
      </c>
      <c r="C63" s="2">
        <v>0.99671405935961377</v>
      </c>
      <c r="D63" s="2">
        <v>0.96580903016299258</v>
      </c>
      <c r="E63" s="2">
        <v>0.86162628377704653</v>
      </c>
      <c r="F63" s="2">
        <v>0.64248033317908371</v>
      </c>
      <c r="G63" s="2">
        <v>0</v>
      </c>
      <c r="H63" s="2">
        <v>0.82068191384874423</v>
      </c>
      <c r="I63" s="2">
        <v>0.99216193592572877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22</v>
      </c>
      <c r="B64" t="s">
        <v>33</v>
      </c>
      <c r="C64" s="2">
        <v>0.99719008867642245</v>
      </c>
      <c r="D64" s="2">
        <v>0.98085639123958035</v>
      </c>
      <c r="E64" s="2">
        <v>0.95046113306982882</v>
      </c>
      <c r="F64" s="2">
        <v>0.76656764423399071</v>
      </c>
      <c r="G64" s="2" t="s">
        <v>70</v>
      </c>
      <c r="H64" s="2">
        <v>0.85890366526110928</v>
      </c>
      <c r="I64" s="2">
        <v>0.99360854199563875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22</v>
      </c>
      <c r="B65" t="s">
        <v>35</v>
      </c>
      <c r="C65" s="2">
        <v>0.99691929593797057</v>
      </c>
      <c r="D65" s="2">
        <v>0.98827858280858816</v>
      </c>
      <c r="E65" s="2">
        <v>0.94807616452110299</v>
      </c>
      <c r="F65" s="2">
        <v>0.90111135088476479</v>
      </c>
      <c r="G65" s="2">
        <v>0</v>
      </c>
      <c r="H65" s="2">
        <v>0.77581964487597255</v>
      </c>
      <c r="I65" s="2">
        <v>0.99333180041388824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24</v>
      </c>
      <c r="B66" t="s">
        <v>6</v>
      </c>
      <c r="C66" s="2">
        <v>0.98219980716457755</v>
      </c>
      <c r="D66" s="2">
        <v>0.96178756476683935</v>
      </c>
      <c r="E66" s="2">
        <v>0.86910557796633747</v>
      </c>
      <c r="F66" s="2" t="s">
        <v>70</v>
      </c>
      <c r="G66" s="2" t="s">
        <v>70</v>
      </c>
      <c r="H66" s="2">
        <v>0.87515689871584434</v>
      </c>
      <c r="I66" s="2">
        <v>0.98837555886736217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24</v>
      </c>
      <c r="B67" t="s">
        <v>7</v>
      </c>
      <c r="C67" s="2">
        <v>0.99257184091005557</v>
      </c>
      <c r="D67" s="2">
        <v>0.96343929319610155</v>
      </c>
      <c r="E67" s="2">
        <v>0.87453416149068319</v>
      </c>
      <c r="F67" s="2" t="s">
        <v>70</v>
      </c>
      <c r="G67" s="2" t="s">
        <v>70</v>
      </c>
      <c r="H67" s="2">
        <v>0.89344660194174752</v>
      </c>
      <c r="I67" s="2">
        <v>0.99171437179873456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24</v>
      </c>
      <c r="B68" t="s">
        <v>8</v>
      </c>
      <c r="C68" s="2">
        <v>0.99251244497469859</v>
      </c>
      <c r="D68" s="2">
        <v>0.95557193396226403</v>
      </c>
      <c r="E68" s="2">
        <v>0.89513875954553923</v>
      </c>
      <c r="F68" s="2" t="s">
        <v>70</v>
      </c>
      <c r="G68" s="2" t="s">
        <v>70</v>
      </c>
      <c r="H68" s="2">
        <v>0.85633404104741684</v>
      </c>
      <c r="I68" s="2">
        <v>0.99431556306652324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24</v>
      </c>
      <c r="B69" t="s">
        <v>12</v>
      </c>
      <c r="C69" s="2">
        <v>0.99370235333112356</v>
      </c>
      <c r="D69" s="2">
        <v>0.9545262395072166</v>
      </c>
      <c r="E69" s="2">
        <v>0.84206057175205207</v>
      </c>
      <c r="F69" s="2" t="s">
        <v>70</v>
      </c>
      <c r="G69" s="2" t="s">
        <v>70</v>
      </c>
      <c r="H69" s="2">
        <v>0.84234373390999895</v>
      </c>
      <c r="I69" s="2">
        <v>0.99267197226380899</v>
      </c>
      <c r="J69" s="2">
        <v>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24</v>
      </c>
      <c r="B70" t="s">
        <v>13</v>
      </c>
      <c r="C70" s="2">
        <v>0.98707285299128156</v>
      </c>
      <c r="D70" s="2">
        <v>0.96727284099260402</v>
      </c>
      <c r="E70" s="2">
        <v>0.82431539534542253</v>
      </c>
      <c r="F70" s="2" t="s">
        <v>70</v>
      </c>
      <c r="G70" s="2" t="s">
        <v>70</v>
      </c>
      <c r="H70" s="2">
        <v>0.79639156042645198</v>
      </c>
      <c r="I70" s="2">
        <v>0.98984574839159756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24</v>
      </c>
      <c r="B71" t="s">
        <v>15</v>
      </c>
      <c r="C71" s="2">
        <v>0.99564373833144204</v>
      </c>
      <c r="D71" s="2">
        <v>0.92180043226620645</v>
      </c>
      <c r="E71" s="2">
        <v>0.91623540738957765</v>
      </c>
      <c r="F71" s="2" t="s">
        <v>70</v>
      </c>
      <c r="G71" s="2" t="s">
        <v>70</v>
      </c>
      <c r="H71" s="2">
        <v>0.850292091725521</v>
      </c>
      <c r="I71" s="2">
        <v>0.99299527942744037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24</v>
      </c>
      <c r="B72" t="s">
        <v>17</v>
      </c>
      <c r="C72" s="2">
        <v>0.99507185646413077</v>
      </c>
      <c r="D72" s="2">
        <v>0.91331941661879879</v>
      </c>
      <c r="E72" s="2">
        <v>0.91845755220240821</v>
      </c>
      <c r="F72" s="2" t="s">
        <v>70</v>
      </c>
      <c r="G72" s="2" t="s">
        <v>70</v>
      </c>
      <c r="H72" s="2">
        <v>0.88731365097924586</v>
      </c>
      <c r="I72" s="2">
        <v>0.99283536585365839</v>
      </c>
      <c r="J72" s="2">
        <v>0.5382701303871803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24</v>
      </c>
      <c r="B73" t="s">
        <v>21</v>
      </c>
      <c r="C73" s="2">
        <v>0.99676019316584141</v>
      </c>
      <c r="D73" s="2">
        <v>0.94736076142796843</v>
      </c>
      <c r="E73" s="2">
        <v>0.90432421140589081</v>
      </c>
      <c r="F73" s="2" t="s">
        <v>70</v>
      </c>
      <c r="G73" s="2" t="s">
        <v>70</v>
      </c>
      <c r="H73" s="2">
        <v>0.91076923076923078</v>
      </c>
      <c r="I73" s="2">
        <v>0.993726090283091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24</v>
      </c>
      <c r="B74" t="s">
        <v>23</v>
      </c>
      <c r="C74" s="2">
        <v>0.99497881688372825</v>
      </c>
      <c r="D74" s="2">
        <v>0.95439531462514238</v>
      </c>
      <c r="E74" s="2">
        <v>0.89221837250678904</v>
      </c>
      <c r="F74" s="2" t="s">
        <v>70</v>
      </c>
      <c r="G74" s="2" t="s">
        <v>70</v>
      </c>
      <c r="H74" s="2">
        <v>0.80326904217064399</v>
      </c>
      <c r="I74" s="2">
        <v>0.99339395352451998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24</v>
      </c>
      <c r="B75" t="s">
        <v>25</v>
      </c>
      <c r="C75" s="2">
        <v>0.99160053591672681</v>
      </c>
      <c r="D75" s="2">
        <v>0.96164835164835161</v>
      </c>
      <c r="E75" s="2">
        <v>0.85425430859003937</v>
      </c>
      <c r="F75" s="2">
        <v>0.88203585307759813</v>
      </c>
      <c r="G75" s="2" t="s">
        <v>70</v>
      </c>
      <c r="H75" s="2">
        <v>0.58181818181818179</v>
      </c>
      <c r="I75" s="2">
        <v>0.99226381183089785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24</v>
      </c>
      <c r="B76" t="s">
        <v>47</v>
      </c>
      <c r="C76" s="2">
        <v>0.98331984813593076</v>
      </c>
      <c r="D76" s="2">
        <v>0.9666853955681024</v>
      </c>
      <c r="E76" s="2">
        <v>0.909688013136289</v>
      </c>
      <c r="F76" s="2">
        <v>0.85509158408247166</v>
      </c>
      <c r="G76" s="2" t="s">
        <v>70</v>
      </c>
      <c r="H76" s="2">
        <v>0.87354443309499485</v>
      </c>
      <c r="I76" s="2">
        <v>0.99291553133514998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24</v>
      </c>
      <c r="B77" t="s">
        <v>48</v>
      </c>
      <c r="C77" s="2">
        <v>0.845178749465888</v>
      </c>
      <c r="D77" s="2">
        <v>0.96513340087808164</v>
      </c>
      <c r="E77" s="2">
        <v>0.858641905408976</v>
      </c>
      <c r="F77" s="2">
        <v>0.91224205037820361</v>
      </c>
      <c r="G77" s="2" t="s">
        <v>70</v>
      </c>
      <c r="H77" s="2">
        <v>0.66468253968253965</v>
      </c>
      <c r="I77" s="2">
        <v>0.99266125917342596</v>
      </c>
      <c r="J77" s="2" t="s">
        <v>70</v>
      </c>
      <c r="K77" s="2" t="s">
        <v>70</v>
      </c>
      <c r="L77" s="2" t="s">
        <v>70</v>
      </c>
      <c r="M77" s="2" t="s">
        <v>70</v>
      </c>
      <c r="N77" s="2">
        <v>0</v>
      </c>
    </row>
    <row r="78" spans="1:14" x14ac:dyDescent="0.3">
      <c r="A78" t="s">
        <v>24</v>
      </c>
      <c r="B78" t="s">
        <v>27</v>
      </c>
      <c r="C78" s="2">
        <v>0.98997243418161485</v>
      </c>
      <c r="D78" s="2">
        <v>0.94681643805370796</v>
      </c>
      <c r="E78" s="2">
        <v>0.91048062144311059</v>
      </c>
      <c r="F78" s="2">
        <v>0.89121355093201327</v>
      </c>
      <c r="G78" s="2" t="s">
        <v>70</v>
      </c>
      <c r="H78" s="2">
        <v>0.84650997150997154</v>
      </c>
      <c r="I78" s="2">
        <v>0.99555069861837475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24</v>
      </c>
      <c r="B79" t="s">
        <v>29</v>
      </c>
      <c r="C79" s="2">
        <v>0.99523035519198477</v>
      </c>
      <c r="D79" s="2">
        <v>0.98608509071111761</v>
      </c>
      <c r="E79" s="2">
        <v>0.93927430713988136</v>
      </c>
      <c r="F79" s="2" t="s">
        <v>70</v>
      </c>
      <c r="G79" s="2" t="s">
        <v>70</v>
      </c>
      <c r="H79" s="2">
        <v>0.80079644378588632</v>
      </c>
      <c r="I79" s="2">
        <v>0.99500115357994323</v>
      </c>
      <c r="J79" s="2">
        <v>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24</v>
      </c>
      <c r="B80" t="s">
        <v>33</v>
      </c>
      <c r="C80" s="2">
        <v>0.97689090141601764</v>
      </c>
      <c r="D80" s="2">
        <v>0.9470878907334408</v>
      </c>
      <c r="E80" s="2">
        <v>0.92044018371813441</v>
      </c>
      <c r="F80" s="2" t="s">
        <v>70</v>
      </c>
      <c r="G80" s="2" t="s">
        <v>70</v>
      </c>
      <c r="H80" s="2">
        <v>0.90755538723726559</v>
      </c>
      <c r="I80" s="2">
        <v>0.99322242760320401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24</v>
      </c>
      <c r="B81" t="s">
        <v>35</v>
      </c>
      <c r="C81" s="2">
        <v>0.98269198803191482</v>
      </c>
      <c r="D81" s="2">
        <v>0.9475464272537204</v>
      </c>
      <c r="E81" s="2">
        <v>0.79699136133452486</v>
      </c>
      <c r="F81" s="2">
        <v>0.74803574641636184</v>
      </c>
      <c r="G81" s="2" t="s">
        <v>70</v>
      </c>
      <c r="H81" s="2">
        <v>0.65380399035299275</v>
      </c>
      <c r="I81" s="2">
        <v>0.99351951859280963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26</v>
      </c>
      <c r="B82" t="s">
        <v>6</v>
      </c>
      <c r="C82" s="2">
        <v>0.9674972130126972</v>
      </c>
      <c r="D82" s="2">
        <v>0.94338265959129675</v>
      </c>
      <c r="E82" s="2">
        <v>0.91313022013322964</v>
      </c>
      <c r="F82" s="2" t="s">
        <v>70</v>
      </c>
      <c r="G82" s="2" t="s">
        <v>70</v>
      </c>
      <c r="H82" s="2">
        <v>0.78246465124534104</v>
      </c>
      <c r="I82" s="2">
        <v>0.98265042451088958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26</v>
      </c>
      <c r="B83" t="s">
        <v>7</v>
      </c>
      <c r="C83" s="2">
        <v>0.98875163894831275</v>
      </c>
      <c r="D83" s="2">
        <v>0.91701523650177597</v>
      </c>
      <c r="E83" s="2">
        <v>0.94353694353694362</v>
      </c>
      <c r="F83" s="2" t="s">
        <v>70</v>
      </c>
      <c r="G83" s="2" t="s">
        <v>70</v>
      </c>
      <c r="H83" s="2">
        <v>0.84375177748705987</v>
      </c>
      <c r="I83" s="2">
        <v>0.98867924528301876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26</v>
      </c>
      <c r="B84" t="s">
        <v>49</v>
      </c>
      <c r="C84" s="2">
        <v>0.99313496280552604</v>
      </c>
      <c r="D84" s="2">
        <v>0.97488395752527501</v>
      </c>
      <c r="E84" s="2">
        <v>0.92508348560267162</v>
      </c>
      <c r="F84" s="2" t="s">
        <v>70</v>
      </c>
      <c r="G84" s="2" t="s">
        <v>70</v>
      </c>
      <c r="H84" s="2">
        <v>0.75243047705177479</v>
      </c>
      <c r="I84" s="2">
        <v>0.99156571078055522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26</v>
      </c>
      <c r="B85" t="s">
        <v>50</v>
      </c>
      <c r="C85" s="2">
        <v>0.98091344881333997</v>
      </c>
      <c r="D85" s="2">
        <v>0.97086783195338844</v>
      </c>
      <c r="E85" s="2">
        <v>0.95998215480704885</v>
      </c>
      <c r="F85" s="2" t="s">
        <v>70</v>
      </c>
      <c r="G85" s="2" t="s">
        <v>70</v>
      </c>
      <c r="H85" s="2">
        <v>0.85335501219435927</v>
      </c>
      <c r="I85" s="2">
        <v>0.99240237046041635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26</v>
      </c>
      <c r="B86" t="s">
        <v>13</v>
      </c>
      <c r="C86" s="2">
        <v>0.97888352518876098</v>
      </c>
      <c r="D86" s="2">
        <v>0.95852448272633639</v>
      </c>
      <c r="E86" s="2">
        <v>0.95115768949549118</v>
      </c>
      <c r="F86" s="2">
        <v>0</v>
      </c>
      <c r="G86" s="2" t="s">
        <v>70</v>
      </c>
      <c r="H86" s="2">
        <v>0.8288944532969118</v>
      </c>
      <c r="I86" s="2">
        <v>0.98569061605663499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26</v>
      </c>
      <c r="B87" t="s">
        <v>19</v>
      </c>
      <c r="C87" s="2">
        <v>0.99479928490167402</v>
      </c>
      <c r="D87" s="2">
        <v>0.97702086653571041</v>
      </c>
      <c r="E87" s="2">
        <v>0.93188443072702321</v>
      </c>
      <c r="F87" s="2">
        <v>0.77644558412456399</v>
      </c>
      <c r="G87" s="2" t="s">
        <v>70</v>
      </c>
      <c r="H87" s="2">
        <v>0.88864864864864868</v>
      </c>
      <c r="I87" s="2">
        <v>0.99009900990098998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28</v>
      </c>
      <c r="B88" t="s">
        <v>6</v>
      </c>
      <c r="C88" s="2">
        <v>0.98848989376549601</v>
      </c>
      <c r="D88" s="2">
        <v>0.95775180706613516</v>
      </c>
      <c r="E88" s="2">
        <v>0.83343326537954188</v>
      </c>
      <c r="F88" s="2" t="s">
        <v>70</v>
      </c>
      <c r="G88" s="2" t="s">
        <v>70</v>
      </c>
      <c r="H88" s="2">
        <v>0.90245333959384899</v>
      </c>
      <c r="I88" s="2">
        <v>0.98686268376603081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28</v>
      </c>
      <c r="B89" t="s">
        <v>8</v>
      </c>
      <c r="C89" s="2">
        <v>0.99003868602315759</v>
      </c>
      <c r="D89" s="2">
        <v>0.95554684157992298</v>
      </c>
      <c r="E89" s="2">
        <v>0.94237889631513561</v>
      </c>
      <c r="F89" s="2" t="s">
        <v>70</v>
      </c>
      <c r="G89" s="2" t="s">
        <v>70</v>
      </c>
      <c r="H89" s="2">
        <v>0.66690007702541843</v>
      </c>
      <c r="I89" s="2">
        <v>0.98964204112718956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28</v>
      </c>
      <c r="B90" t="s">
        <v>12</v>
      </c>
      <c r="C90" s="2">
        <v>0.99091665511024818</v>
      </c>
      <c r="D90" s="2">
        <v>0.9505545408825008</v>
      </c>
      <c r="E90" s="2">
        <v>0.91324905915275501</v>
      </c>
      <c r="F90" s="2" t="s">
        <v>70</v>
      </c>
      <c r="G90" s="2">
        <v>0</v>
      </c>
      <c r="H90" s="2">
        <v>0.70751716055583458</v>
      </c>
      <c r="I90" s="2">
        <v>0.99037874160048878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28</v>
      </c>
      <c r="B91" t="s">
        <v>13</v>
      </c>
      <c r="C91" s="2">
        <v>0.99304333388676735</v>
      </c>
      <c r="D91" s="2">
        <v>0.97575120106888025</v>
      </c>
      <c r="E91" s="2">
        <v>0.94469265991397255</v>
      </c>
      <c r="F91" s="2" t="s">
        <v>70</v>
      </c>
      <c r="G91" s="2" t="s">
        <v>70</v>
      </c>
      <c r="H91" s="2">
        <v>0.89004174603817943</v>
      </c>
      <c r="I91" s="2">
        <v>0.99394785847299816</v>
      </c>
      <c r="J91" s="2">
        <v>0.94762449914138525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28</v>
      </c>
      <c r="B92" t="s">
        <v>15</v>
      </c>
      <c r="C92" s="2">
        <v>0.9954733809920282</v>
      </c>
      <c r="D92" s="2">
        <v>0.987756697806494</v>
      </c>
      <c r="E92" s="2">
        <v>0.87925727335915005</v>
      </c>
      <c r="F92" s="2">
        <v>0</v>
      </c>
      <c r="G92" s="2">
        <v>0</v>
      </c>
      <c r="H92" s="2">
        <v>0.90794776720941484</v>
      </c>
      <c r="I92" s="2">
        <v>0.99128307080593359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28</v>
      </c>
      <c r="B93" t="s">
        <v>17</v>
      </c>
      <c r="C93" s="2">
        <v>0.99552055131676098</v>
      </c>
      <c r="D93" s="2">
        <v>0.97209141378428399</v>
      </c>
      <c r="E93" s="2">
        <v>0.95450953832260976</v>
      </c>
      <c r="F93" s="2" t="s">
        <v>70</v>
      </c>
      <c r="G93" s="2" t="s">
        <v>70</v>
      </c>
      <c r="H93" s="2">
        <v>0.93987152936220997</v>
      </c>
      <c r="I93" s="2">
        <v>0.99262594116277281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28</v>
      </c>
      <c r="B94" t="s">
        <v>21</v>
      </c>
      <c r="C94" s="2">
        <v>0.99125434969792281</v>
      </c>
      <c r="D94" s="2">
        <v>0.97666148032896205</v>
      </c>
      <c r="E94" s="2">
        <v>0.92301448804837483</v>
      </c>
      <c r="F94" s="2" t="s">
        <v>70</v>
      </c>
      <c r="G94" s="2" t="s">
        <v>70</v>
      </c>
      <c r="H94" s="2">
        <v>0.92868330374856423</v>
      </c>
      <c r="I94" s="2">
        <v>0.99457027614024196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28</v>
      </c>
      <c r="B95" t="s">
        <v>23</v>
      </c>
      <c r="C95" s="2">
        <v>0.99193542490732678</v>
      </c>
      <c r="D95" s="2">
        <v>0.95611972735355122</v>
      </c>
      <c r="E95" s="2">
        <v>0.9430180517784108</v>
      </c>
      <c r="F95" s="2" t="s">
        <v>70</v>
      </c>
      <c r="G95" s="2" t="s">
        <v>70</v>
      </c>
      <c r="H95" s="2">
        <v>0.81605802479547951</v>
      </c>
      <c r="I95" s="2">
        <v>0.99109062980030715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28</v>
      </c>
      <c r="B96" t="s">
        <v>51</v>
      </c>
      <c r="C96" s="2">
        <v>0.99361504527513356</v>
      </c>
      <c r="D96" s="2">
        <v>0.91306484349962602</v>
      </c>
      <c r="E96" s="2">
        <v>0.92416514020008456</v>
      </c>
      <c r="F96" s="2">
        <v>0.85804399540266751</v>
      </c>
      <c r="G96" s="2" t="s">
        <v>70</v>
      </c>
      <c r="H96" s="2">
        <v>0.84972858466834367</v>
      </c>
      <c r="I96" s="2">
        <v>0.99405215799908497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28</v>
      </c>
      <c r="B97" t="s">
        <v>25</v>
      </c>
      <c r="C97" s="2">
        <v>0.9948398364625094</v>
      </c>
      <c r="D97" s="2">
        <v>0.94803149606299197</v>
      </c>
      <c r="E97" s="2">
        <v>0.93496406213772321</v>
      </c>
      <c r="F97" s="2">
        <v>0.62425378012113819</v>
      </c>
      <c r="G97" s="2" t="s">
        <v>70</v>
      </c>
      <c r="H97" s="2">
        <v>0.78461755176785464</v>
      </c>
      <c r="I97" s="2">
        <v>0.99610470551573704</v>
      </c>
      <c r="J97" s="2">
        <v>0.97332786212556421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28</v>
      </c>
      <c r="B98" t="s">
        <v>27</v>
      </c>
      <c r="C98" s="2">
        <v>0.986352529847633</v>
      </c>
      <c r="D98" s="2">
        <v>0.97857718739202215</v>
      </c>
      <c r="E98" s="2">
        <v>0.89828590242196016</v>
      </c>
      <c r="F98" s="2">
        <v>0.67104222340994124</v>
      </c>
      <c r="G98" s="2" t="s">
        <v>70</v>
      </c>
      <c r="H98" s="2">
        <v>0.87549900199600794</v>
      </c>
      <c r="I98" s="2">
        <v>0.99450421859277038</v>
      </c>
      <c r="J98" s="2">
        <v>0.84965255843335441</v>
      </c>
      <c r="K98" s="2" t="s">
        <v>70</v>
      </c>
      <c r="L98" s="2" t="s">
        <v>70</v>
      </c>
      <c r="M98" s="2" t="s">
        <v>70</v>
      </c>
      <c r="N98" s="2" t="s">
        <v>70</v>
      </c>
    </row>
    <row r="99" spans="1:14" x14ac:dyDescent="0.3">
      <c r="A99" t="s">
        <v>28</v>
      </c>
      <c r="B99" t="s">
        <v>29</v>
      </c>
      <c r="C99" s="2">
        <v>0.9918752334703026</v>
      </c>
      <c r="D99" s="2">
        <v>0.96429631828978624</v>
      </c>
      <c r="E99" s="2">
        <v>0.91507494646680942</v>
      </c>
      <c r="F99" s="2">
        <v>0.90892930579323705</v>
      </c>
      <c r="G99" s="2">
        <v>0.83098591549295775</v>
      </c>
      <c r="H99" s="2">
        <v>0.88418932527693861</v>
      </c>
      <c r="I99" s="2">
        <v>0.99251138732340005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28</v>
      </c>
      <c r="B100" t="s">
        <v>33</v>
      </c>
      <c r="C100" s="2">
        <v>0.9961947309932988</v>
      </c>
      <c r="D100" s="2">
        <v>0.98916601855703679</v>
      </c>
      <c r="E100" s="2">
        <v>0.96621688561295038</v>
      </c>
      <c r="F100" s="2">
        <v>0.72669174636268863</v>
      </c>
      <c r="G100" s="2">
        <v>6.9669984284965944E-2</v>
      </c>
      <c r="H100" s="2">
        <v>0.93526003290650261</v>
      </c>
      <c r="I100" s="2">
        <v>0.99388402879925675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30</v>
      </c>
      <c r="B101" t="s">
        <v>6</v>
      </c>
      <c r="C101" s="2">
        <v>0.97149864237540517</v>
      </c>
      <c r="D101" s="2">
        <v>0.86451593799505499</v>
      </c>
      <c r="E101" s="2">
        <v>0.75596175478065242</v>
      </c>
      <c r="F101" s="2">
        <v>0</v>
      </c>
      <c r="G101" s="2" t="s">
        <v>70</v>
      </c>
      <c r="H101" s="2">
        <v>0.64837137727622463</v>
      </c>
      <c r="I101" s="2">
        <v>0.97197258187357205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30</v>
      </c>
      <c r="B102" t="s">
        <v>52</v>
      </c>
      <c r="C102" s="2">
        <v>0.96868174582608357</v>
      </c>
      <c r="D102" s="2">
        <v>0.95371952939614679</v>
      </c>
      <c r="E102" s="2">
        <v>0.905180280934061</v>
      </c>
      <c r="F102" s="2" t="s">
        <v>70</v>
      </c>
      <c r="G102" s="2" t="s">
        <v>70</v>
      </c>
      <c r="H102" s="2">
        <v>0.66293893983448893</v>
      </c>
      <c r="I102" s="2">
        <v>0.97874278773155177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30</v>
      </c>
      <c r="B103" t="s">
        <v>7</v>
      </c>
      <c r="C103" s="2">
        <v>0.97338445091606163</v>
      </c>
      <c r="D103" s="2">
        <v>0.93711068097835637</v>
      </c>
      <c r="E103" s="2">
        <v>0.92764203503501763</v>
      </c>
      <c r="F103" s="2">
        <v>0</v>
      </c>
      <c r="G103" s="2" t="s">
        <v>70</v>
      </c>
      <c r="H103" s="2">
        <v>0.60361165742892897</v>
      </c>
      <c r="I103" s="2">
        <v>0.97892342683851397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30</v>
      </c>
      <c r="B104" t="s">
        <v>8</v>
      </c>
      <c r="C104" s="2">
        <v>0.96788317767892496</v>
      </c>
      <c r="D104" s="2">
        <v>0.95632935473415726</v>
      </c>
      <c r="E104" s="2">
        <v>0.83111589857055523</v>
      </c>
      <c r="F104" s="2" t="s">
        <v>70</v>
      </c>
      <c r="G104" s="2" t="s">
        <v>70</v>
      </c>
      <c r="H104" s="2">
        <v>0.60841097960211532</v>
      </c>
      <c r="I104" s="2">
        <v>0.98015661826199341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30</v>
      </c>
      <c r="B105" t="s">
        <v>15</v>
      </c>
      <c r="C105" s="2">
        <v>0.97564810774765576</v>
      </c>
      <c r="D105" s="2">
        <v>0.97192258883248717</v>
      </c>
      <c r="E105" s="2">
        <v>0.82254773026166617</v>
      </c>
      <c r="F105" s="2">
        <v>0</v>
      </c>
      <c r="G105" s="2">
        <v>0.18746867167919801</v>
      </c>
      <c r="H105" s="2">
        <v>0.66208110053587144</v>
      </c>
      <c r="I105" s="2">
        <v>0.98288621646623497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32</v>
      </c>
      <c r="B106" t="s">
        <v>7</v>
      </c>
      <c r="C106" s="2">
        <v>0.97701925674371937</v>
      </c>
      <c r="D106" s="2">
        <v>0.93483654284315876</v>
      </c>
      <c r="E106" s="2">
        <v>0.76219330754456682</v>
      </c>
      <c r="F106" s="2">
        <v>0</v>
      </c>
      <c r="G106" s="2" t="s">
        <v>70</v>
      </c>
      <c r="H106" s="2">
        <v>0.834559960418084</v>
      </c>
      <c r="I106" s="2">
        <v>0.98984923122854163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32</v>
      </c>
      <c r="B107" t="s">
        <v>8</v>
      </c>
      <c r="C107" s="2">
        <v>0.97388844286424281</v>
      </c>
      <c r="D107" s="2">
        <v>0.89735796990658734</v>
      </c>
      <c r="E107" s="2">
        <v>0.75810353168843736</v>
      </c>
      <c r="F107" s="2">
        <v>0.57792123950936092</v>
      </c>
      <c r="G107" s="2">
        <v>0.90964503406238795</v>
      </c>
      <c r="H107" s="2">
        <v>0.80742591931453056</v>
      </c>
      <c r="I107" s="2">
        <v>0.99200362100181039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32</v>
      </c>
      <c r="B108" t="s">
        <v>12</v>
      </c>
      <c r="C108" s="2">
        <v>0.97895277961371818</v>
      </c>
      <c r="D108" s="2">
        <v>0.90937264312649979</v>
      </c>
      <c r="E108" s="2">
        <v>0.88905280723605451</v>
      </c>
      <c r="F108" s="2" t="s">
        <v>70</v>
      </c>
      <c r="G108" s="2">
        <v>0</v>
      </c>
      <c r="H108" s="2">
        <v>0.41266243578120271</v>
      </c>
      <c r="I108" s="2">
        <v>0.98641385488205435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32</v>
      </c>
      <c r="B109" t="s">
        <v>13</v>
      </c>
      <c r="C109" s="2">
        <v>0.98159332165309698</v>
      </c>
      <c r="D109" s="2">
        <v>0.95465174377935436</v>
      </c>
      <c r="E109" s="2">
        <v>0.907053330056525</v>
      </c>
      <c r="F109" s="2">
        <v>0.84504057332478177</v>
      </c>
      <c r="G109" s="2" t="s">
        <v>70</v>
      </c>
      <c r="H109" s="2">
        <v>0.58385463211200472</v>
      </c>
      <c r="I109" s="2">
        <v>0.98704054566123522</v>
      </c>
      <c r="J109" s="2">
        <v>0.84197530864197534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32</v>
      </c>
      <c r="B110" t="s">
        <v>15</v>
      </c>
      <c r="C110" s="2">
        <v>0.99338432335864224</v>
      </c>
      <c r="D110" s="2">
        <v>0.98042484227585802</v>
      </c>
      <c r="E110" s="2">
        <v>0.93770122847050719</v>
      </c>
      <c r="F110" s="2">
        <v>0.81269126734979957</v>
      </c>
      <c r="G110" s="2" t="s">
        <v>70</v>
      </c>
      <c r="H110" s="2">
        <v>0.8585892116182573</v>
      </c>
      <c r="I110" s="2">
        <v>0.9956571428571428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32</v>
      </c>
      <c r="B111" t="s">
        <v>17</v>
      </c>
      <c r="C111" s="2">
        <v>0.99685213766883796</v>
      </c>
      <c r="D111" s="2">
        <v>0.95462170658471601</v>
      </c>
      <c r="E111" s="2">
        <v>0.89990658736446305</v>
      </c>
      <c r="F111" s="2">
        <v>0.40322817314746878</v>
      </c>
      <c r="G111" s="2" t="s">
        <v>70</v>
      </c>
      <c r="H111" s="2">
        <v>0.6218346117473994</v>
      </c>
      <c r="I111" s="2">
        <v>0.99508060243699403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32</v>
      </c>
      <c r="B112" t="s">
        <v>21</v>
      </c>
      <c r="C112" s="2">
        <v>0.99725759191090202</v>
      </c>
      <c r="D112" s="2">
        <v>0.9734109638741556</v>
      </c>
      <c r="E112" s="2">
        <v>0.93684890647265517</v>
      </c>
      <c r="F112" s="2">
        <v>0.59826093589107965</v>
      </c>
      <c r="G112" s="2">
        <v>0.42500499300978628</v>
      </c>
      <c r="H112" s="2">
        <v>0.38384166125892277</v>
      </c>
      <c r="I112" s="2">
        <v>0.99334608030592719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32</v>
      </c>
      <c r="B113" t="s">
        <v>53</v>
      </c>
      <c r="C113" s="2">
        <v>0.95720081135902635</v>
      </c>
      <c r="D113" s="2">
        <v>0.94553667455366741</v>
      </c>
      <c r="E113" s="2">
        <v>0.82655929774924275</v>
      </c>
      <c r="F113" s="2">
        <v>0.80059311452015702</v>
      </c>
      <c r="G113" s="2">
        <v>0.92883895131086158</v>
      </c>
      <c r="H113" s="2">
        <v>0.23418803418803419</v>
      </c>
      <c r="I113" s="2">
        <v>0.99185983409566636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32</v>
      </c>
      <c r="B114" t="s">
        <v>27</v>
      </c>
      <c r="C114" s="2">
        <v>0.99219942547386397</v>
      </c>
      <c r="D114" s="2">
        <v>0.97524316761075125</v>
      </c>
      <c r="E114" s="2">
        <v>0.96348357785786265</v>
      </c>
      <c r="F114" s="2" t="s">
        <v>70</v>
      </c>
      <c r="G114" s="2" t="s">
        <v>70</v>
      </c>
      <c r="H114" s="2">
        <v>0.77755564440890312</v>
      </c>
      <c r="I114" s="2">
        <v>0.99557184302946999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32</v>
      </c>
      <c r="B115" t="s">
        <v>29</v>
      </c>
      <c r="C115" s="2">
        <v>0.99339155062544238</v>
      </c>
      <c r="D115" s="2">
        <v>0.96409353292241462</v>
      </c>
      <c r="E115" s="2">
        <v>0.95152526322909381</v>
      </c>
      <c r="F115" s="2">
        <v>0</v>
      </c>
      <c r="G115" s="2">
        <v>0.49550421911744358</v>
      </c>
      <c r="H115" s="2">
        <v>0.75169314513576813</v>
      </c>
      <c r="I115" s="2">
        <v>0.98849537559214984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32</v>
      </c>
      <c r="B116" t="s">
        <v>33</v>
      </c>
      <c r="C116" s="2">
        <v>0.99613146159290322</v>
      </c>
      <c r="D116" s="2">
        <v>0.97937680924897064</v>
      </c>
      <c r="E116" s="2">
        <v>0.90758164616676318</v>
      </c>
      <c r="F116" s="2" t="s">
        <v>70</v>
      </c>
      <c r="G116" s="2" t="s">
        <v>70</v>
      </c>
      <c r="H116" s="2">
        <v>0.74604089961407094</v>
      </c>
      <c r="I116" s="2">
        <v>0.993912646476944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32</v>
      </c>
      <c r="B117" t="s">
        <v>35</v>
      </c>
      <c r="C117" s="2">
        <v>0.99672100594645285</v>
      </c>
      <c r="D117" s="2">
        <v>0.97490940940081405</v>
      </c>
      <c r="E117" s="2">
        <v>0.92046204620462035</v>
      </c>
      <c r="F117" s="2">
        <v>0.65538501225332124</v>
      </c>
      <c r="G117" s="2">
        <v>0.89415376955313053</v>
      </c>
      <c r="H117" s="2">
        <v>0.86643194246760058</v>
      </c>
      <c r="I117" s="2">
        <v>0.99325297551360781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34</v>
      </c>
      <c r="B118" t="s">
        <v>7</v>
      </c>
      <c r="C118" s="2">
        <v>0.98908744907971802</v>
      </c>
      <c r="D118" s="2">
        <v>0.89875682802787715</v>
      </c>
      <c r="E118" s="2">
        <v>0.81603494562497159</v>
      </c>
      <c r="F118" s="2" t="s">
        <v>70</v>
      </c>
      <c r="G118" s="2" t="s">
        <v>70</v>
      </c>
      <c r="H118" s="2">
        <v>0.85357431489236646</v>
      </c>
      <c r="I118" s="2">
        <v>0.99141499310133363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34</v>
      </c>
      <c r="B119" t="s">
        <v>8</v>
      </c>
      <c r="C119" s="2">
        <v>0.98559482135911536</v>
      </c>
      <c r="D119" s="2">
        <v>0.93897822387385821</v>
      </c>
      <c r="E119" s="2">
        <v>0.80991879856806082</v>
      </c>
      <c r="F119" s="2" t="s">
        <v>70</v>
      </c>
      <c r="G119" s="2" t="s">
        <v>70</v>
      </c>
      <c r="H119" s="2">
        <v>0.87121820615796519</v>
      </c>
      <c r="I119" s="2">
        <v>0.99088766692851515</v>
      </c>
      <c r="J119" s="2" t="s">
        <v>70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34</v>
      </c>
      <c r="B120" t="s">
        <v>12</v>
      </c>
      <c r="C120" s="2">
        <v>0.96456833817155119</v>
      </c>
      <c r="D120" s="2">
        <v>0.81985237582654158</v>
      </c>
      <c r="E120" s="2">
        <v>0.80175847298414371</v>
      </c>
      <c r="F120" s="2" t="s">
        <v>70</v>
      </c>
      <c r="G120" s="2" t="s">
        <v>70</v>
      </c>
      <c r="H120" s="2">
        <v>0.80296838029683804</v>
      </c>
      <c r="I120" s="2">
        <v>0.99047331014668083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34</v>
      </c>
      <c r="B121" t="s">
        <v>13</v>
      </c>
      <c r="C121" s="2">
        <v>0.9884028428185776</v>
      </c>
      <c r="D121" s="2">
        <v>0.80624371141870399</v>
      </c>
      <c r="E121" s="2">
        <v>0.86488838605804796</v>
      </c>
      <c r="F121" s="2" t="s">
        <v>70</v>
      </c>
      <c r="G121" s="2" t="s">
        <v>70</v>
      </c>
      <c r="H121" s="2">
        <v>0.86400619914761723</v>
      </c>
      <c r="I121" s="2">
        <v>0.99292154086878759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34</v>
      </c>
      <c r="B122" t="s">
        <v>15</v>
      </c>
      <c r="C122" s="2">
        <v>0.97984913715910804</v>
      </c>
      <c r="D122" s="2">
        <v>0.87144801591456389</v>
      </c>
      <c r="E122" s="2">
        <v>0.7215489422732162</v>
      </c>
      <c r="F122" s="2" t="s">
        <v>70</v>
      </c>
      <c r="G122" s="2" t="s">
        <v>70</v>
      </c>
      <c r="H122" s="2">
        <v>0.78255874673629244</v>
      </c>
      <c r="I122" s="2">
        <v>0.99194943947031822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34</v>
      </c>
      <c r="B123" t="s">
        <v>54</v>
      </c>
      <c r="C123" s="2">
        <v>0.99033735478105456</v>
      </c>
      <c r="D123" s="2">
        <v>0.9412389798488664</v>
      </c>
      <c r="E123" s="2">
        <v>0.92291365171249395</v>
      </c>
      <c r="F123" s="2">
        <v>0.81195871901266092</v>
      </c>
      <c r="G123" s="2" t="s">
        <v>70</v>
      </c>
      <c r="H123" s="2">
        <v>0.87196636728454047</v>
      </c>
      <c r="I123" s="2">
        <v>0.98350983358547639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34</v>
      </c>
      <c r="B124" t="s">
        <v>17</v>
      </c>
      <c r="C124" s="2">
        <v>0.99258783963182584</v>
      </c>
      <c r="D124" s="2">
        <v>0.970194384449244</v>
      </c>
      <c r="E124" s="2">
        <v>0.94756120178041559</v>
      </c>
      <c r="F124" s="2">
        <v>0.85487853202060538</v>
      </c>
      <c r="G124" s="2">
        <v>0.41775108441775111</v>
      </c>
      <c r="H124" s="2">
        <v>0.92270450751252076</v>
      </c>
      <c r="I124" s="2">
        <v>0.99138712601994561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34</v>
      </c>
      <c r="B125" t="s">
        <v>21</v>
      </c>
      <c r="C125" s="2">
        <v>0.99415502265193756</v>
      </c>
      <c r="D125" s="2">
        <v>0.96919140770747825</v>
      </c>
      <c r="E125" s="2">
        <v>0.94030289375208165</v>
      </c>
      <c r="F125" s="2">
        <v>0.87184266025798229</v>
      </c>
      <c r="G125" s="2" t="s">
        <v>70</v>
      </c>
      <c r="H125" s="2">
        <v>0.92851322320171881</v>
      </c>
      <c r="I125" s="2">
        <v>0.99507389162561577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34</v>
      </c>
      <c r="B126" t="s">
        <v>25</v>
      </c>
      <c r="C126" s="2">
        <v>0.99350994786679436</v>
      </c>
      <c r="D126" s="2">
        <v>0.97807274383499243</v>
      </c>
      <c r="E126" s="2">
        <v>0.90033822611893732</v>
      </c>
      <c r="F126" s="2">
        <v>0.84202398723426164</v>
      </c>
      <c r="G126" s="2" t="s">
        <v>70</v>
      </c>
      <c r="H126" s="2">
        <v>0.89114468262972468</v>
      </c>
      <c r="I126" s="2">
        <v>0.99286489840235759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34</v>
      </c>
      <c r="B127" t="s">
        <v>27</v>
      </c>
      <c r="C127" s="2">
        <v>0.98066326331787523</v>
      </c>
      <c r="D127" s="2">
        <v>0.96664514740692919</v>
      </c>
      <c r="E127" s="2">
        <v>0.90367656106865002</v>
      </c>
      <c r="F127" s="2">
        <v>0.22798602475276841</v>
      </c>
      <c r="G127" s="2" t="s">
        <v>70</v>
      </c>
      <c r="H127" s="2">
        <v>0.88501291989664088</v>
      </c>
      <c r="I127" s="2">
        <v>0.99415933338525042</v>
      </c>
      <c r="J127" s="2">
        <v>0.81446699088825536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34</v>
      </c>
      <c r="B128" t="s">
        <v>55</v>
      </c>
      <c r="C128" s="2">
        <v>0.99369204935387323</v>
      </c>
      <c r="D128" s="2">
        <v>0.984285166730548</v>
      </c>
      <c r="E128" s="2">
        <v>0.9066247496387192</v>
      </c>
      <c r="F128" s="2">
        <v>0.78128111516760701</v>
      </c>
      <c r="G128" s="2" t="s">
        <v>70</v>
      </c>
      <c r="H128" s="2">
        <v>0.79716407266015021</v>
      </c>
      <c r="I128" s="2">
        <v>0.9890244838437332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34</v>
      </c>
      <c r="B129" t="s">
        <v>35</v>
      </c>
      <c r="C129" s="2">
        <v>0.99391953446656445</v>
      </c>
      <c r="D129" s="2">
        <v>0.97120433735853362</v>
      </c>
      <c r="E129" s="2">
        <v>0.93005731509601997</v>
      </c>
      <c r="F129" s="2" t="s">
        <v>70</v>
      </c>
      <c r="G129" s="2" t="s">
        <v>70</v>
      </c>
      <c r="H129" s="2">
        <v>0.82313446021556036</v>
      </c>
      <c r="I129" s="2">
        <v>0.9896053145760062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36</v>
      </c>
      <c r="B130" t="s">
        <v>6</v>
      </c>
      <c r="C130" s="2">
        <v>0.95851420189887215</v>
      </c>
      <c r="D130" s="2">
        <v>0.95236228830859182</v>
      </c>
      <c r="E130" s="2">
        <v>0.80616061606160616</v>
      </c>
      <c r="F130" s="2">
        <v>0.67267432844564679</v>
      </c>
      <c r="G130" s="2" t="s">
        <v>70</v>
      </c>
      <c r="H130" s="2">
        <v>0.37227880966646693</v>
      </c>
      <c r="I130" s="2">
        <v>0.96595618709295439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36</v>
      </c>
      <c r="B131" t="s">
        <v>56</v>
      </c>
      <c r="C131" s="2">
        <v>0.97617740696014921</v>
      </c>
      <c r="D131" s="2">
        <v>0.95460556715157519</v>
      </c>
      <c r="E131" s="2">
        <v>0.74341731388520549</v>
      </c>
      <c r="F131" s="2" t="s">
        <v>70</v>
      </c>
      <c r="G131" s="2" t="s">
        <v>70</v>
      </c>
      <c r="H131" s="2">
        <v>0.66828936941016637</v>
      </c>
      <c r="I131" s="2">
        <v>0.981727085175361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36</v>
      </c>
      <c r="B132" t="s">
        <v>7</v>
      </c>
      <c r="C132" s="2">
        <v>0.96832170923822325</v>
      </c>
      <c r="D132" s="2">
        <v>0.97497577183995565</v>
      </c>
      <c r="E132" s="2">
        <v>0.79687010954616588</v>
      </c>
      <c r="F132" s="2">
        <v>0</v>
      </c>
      <c r="G132" s="2" t="s">
        <v>70</v>
      </c>
      <c r="H132" s="2">
        <v>0.67955838072934094</v>
      </c>
      <c r="I132" s="2">
        <v>0.9737114163343672</v>
      </c>
      <c r="J132" s="2">
        <v>0.36381197681905986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36</v>
      </c>
      <c r="B133" t="s">
        <v>8</v>
      </c>
      <c r="C133" s="2">
        <v>0.96995919170067357</v>
      </c>
      <c r="D133" s="2">
        <v>0.95848413074372341</v>
      </c>
      <c r="E133" s="2">
        <v>0.82256225622562251</v>
      </c>
      <c r="F133" s="2">
        <v>0.90580694813549945</v>
      </c>
      <c r="G133" s="2" t="s">
        <v>70</v>
      </c>
      <c r="H133" s="2">
        <v>0.61489361702127665</v>
      </c>
      <c r="I133" s="2">
        <v>0.97511520737327184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36</v>
      </c>
      <c r="B134" t="s">
        <v>57</v>
      </c>
      <c r="C134" s="2">
        <v>0.95756593487549724</v>
      </c>
      <c r="D134" s="2">
        <v>0.84254940290707803</v>
      </c>
      <c r="E134" s="2">
        <v>0.90925244320345222</v>
      </c>
      <c r="F134" s="2">
        <v>0.7945216379387513</v>
      </c>
      <c r="G134" s="2" t="s">
        <v>70</v>
      </c>
      <c r="H134" s="2" t="s">
        <v>70</v>
      </c>
      <c r="I134" s="2">
        <v>0.97106205250596656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36</v>
      </c>
      <c r="B135" t="s">
        <v>12</v>
      </c>
      <c r="C135" s="2">
        <v>0.90295628450241916</v>
      </c>
      <c r="D135" s="2">
        <v>0.90362457433409515</v>
      </c>
      <c r="E135" s="2">
        <v>0.87765687765687761</v>
      </c>
      <c r="F135" s="2">
        <v>0.42503767852443719</v>
      </c>
      <c r="G135" s="2" t="s">
        <v>70</v>
      </c>
      <c r="H135" s="2">
        <v>0</v>
      </c>
      <c r="I135" s="2">
        <v>0.97570819941699682</v>
      </c>
      <c r="J135" s="2">
        <v>0.90932515560071858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36</v>
      </c>
      <c r="B136" t="s">
        <v>13</v>
      </c>
      <c r="C136" s="2">
        <v>0.97911989877728078</v>
      </c>
      <c r="D136" s="2">
        <v>0.74058393577505288</v>
      </c>
      <c r="E136" s="2">
        <v>0.74303122619954298</v>
      </c>
      <c r="F136" s="2">
        <v>0.54710975299210596</v>
      </c>
      <c r="G136" s="2" t="s">
        <v>70</v>
      </c>
      <c r="H136" s="2">
        <v>0.67958632255660112</v>
      </c>
      <c r="I136" s="2">
        <v>0.97880597014925363</v>
      </c>
      <c r="J136" s="2">
        <v>0.51604317610527872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36</v>
      </c>
      <c r="B137" t="s">
        <v>15</v>
      </c>
      <c r="C137" s="2">
        <v>0.97866035371118243</v>
      </c>
      <c r="D137" s="2">
        <v>0.95841009322838155</v>
      </c>
      <c r="E137" s="2">
        <v>0.84801183650823009</v>
      </c>
      <c r="F137" s="2">
        <v>0.92681046474600703</v>
      </c>
      <c r="G137" s="2" t="s">
        <v>70</v>
      </c>
      <c r="H137" s="2">
        <v>0.67403490216816497</v>
      </c>
      <c r="I137" s="2">
        <v>0.97215909090909081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36</v>
      </c>
      <c r="B138" t="s">
        <v>17</v>
      </c>
      <c r="C138" s="2">
        <v>0.9565926587203184</v>
      </c>
      <c r="D138" s="2">
        <v>0.91953244113162802</v>
      </c>
      <c r="E138" s="2">
        <v>0.79764035940190614</v>
      </c>
      <c r="F138" s="2">
        <v>0.89981105807478123</v>
      </c>
      <c r="G138" s="2" t="s">
        <v>70</v>
      </c>
      <c r="H138" s="2">
        <v>0.54340890008396303</v>
      </c>
      <c r="I138" s="2">
        <v>0.96945588862054277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36</v>
      </c>
      <c r="B139" t="s">
        <v>21</v>
      </c>
      <c r="C139" s="2">
        <v>0.95545023696682463</v>
      </c>
      <c r="D139" s="2">
        <v>0.88114426002028068</v>
      </c>
      <c r="E139" s="2">
        <v>0.82010468814627813</v>
      </c>
      <c r="F139" s="2">
        <v>0.80177726550227268</v>
      </c>
      <c r="G139" s="2">
        <v>0.79523809523809519</v>
      </c>
      <c r="H139" s="2">
        <v>0.73350649350649355</v>
      </c>
      <c r="I139" s="2">
        <v>0.97883200720612518</v>
      </c>
      <c r="J139" s="2">
        <v>0.67585889923015052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36</v>
      </c>
      <c r="B140" t="s">
        <v>25</v>
      </c>
      <c r="C140" s="2">
        <v>0.96418669753169495</v>
      </c>
      <c r="D140" s="2">
        <v>0.94136536264550597</v>
      </c>
      <c r="E140" s="2">
        <v>0.77802488105346868</v>
      </c>
      <c r="F140" s="2" t="s">
        <v>70</v>
      </c>
      <c r="G140" s="2" t="s">
        <v>70</v>
      </c>
      <c r="H140" s="2">
        <v>0.64903543973311417</v>
      </c>
      <c r="I140" s="2">
        <v>0.98019654556283498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36</v>
      </c>
      <c r="B141" t="s">
        <v>27</v>
      </c>
      <c r="C141" s="2">
        <v>0.97790480703728921</v>
      </c>
      <c r="D141" s="2">
        <v>0.95610787942887365</v>
      </c>
      <c r="E141" s="2">
        <v>0.84440793740002595</v>
      </c>
      <c r="F141" s="2">
        <v>0.78866518976556221</v>
      </c>
      <c r="G141" s="2">
        <v>0</v>
      </c>
      <c r="H141" s="2">
        <v>0.72488474321861263</v>
      </c>
      <c r="I141" s="2">
        <v>0.9808955674696066</v>
      </c>
      <c r="J141" s="2">
        <v>0.90092521202775644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36</v>
      </c>
      <c r="B142" t="s">
        <v>29</v>
      </c>
      <c r="C142" s="2">
        <v>0.97776427169093083</v>
      </c>
      <c r="D142" s="2">
        <v>0.94685711933478778</v>
      </c>
      <c r="E142" s="2">
        <v>0.84121294670059854</v>
      </c>
      <c r="F142" s="2">
        <v>9.6084118926758513E-2</v>
      </c>
      <c r="G142" s="2" t="s">
        <v>70</v>
      </c>
      <c r="H142" s="2">
        <v>0.83440685702693107</v>
      </c>
      <c r="I142" s="2">
        <v>0.96331394931437997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36</v>
      </c>
      <c r="B143" t="s">
        <v>35</v>
      </c>
      <c r="C143" s="2">
        <v>0.9896808172998568</v>
      </c>
      <c r="D143" s="2">
        <v>0.89698700657604769</v>
      </c>
      <c r="E143" s="2">
        <v>0.91027502217920797</v>
      </c>
      <c r="F143" s="2" t="s">
        <v>70</v>
      </c>
      <c r="G143" s="2" t="s">
        <v>70</v>
      </c>
      <c r="H143" s="2">
        <v>0.56405580377496123</v>
      </c>
      <c r="I143" s="2">
        <v>0.97934131736526941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37</v>
      </c>
      <c r="B144" t="s">
        <v>6</v>
      </c>
      <c r="C144" s="2">
        <v>0.95385866675008602</v>
      </c>
      <c r="D144" s="2">
        <v>0.96863130416929422</v>
      </c>
      <c r="E144" s="2">
        <v>0.84869845425708679</v>
      </c>
      <c r="F144" s="2" t="s">
        <v>70</v>
      </c>
      <c r="G144" s="2" t="s">
        <v>70</v>
      </c>
      <c r="H144" s="2">
        <v>0.75047344214987821</v>
      </c>
      <c r="I144" s="2">
        <v>0.95848049603641783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37</v>
      </c>
      <c r="B145" t="s">
        <v>58</v>
      </c>
      <c r="C145" s="2">
        <v>0.98433441558441559</v>
      </c>
      <c r="D145" s="2">
        <v>0.97162621093322077</v>
      </c>
      <c r="E145" s="2">
        <v>0.94630692485115042</v>
      </c>
      <c r="F145" s="2" t="s">
        <v>70</v>
      </c>
      <c r="G145" s="2" t="s">
        <v>70</v>
      </c>
      <c r="H145" s="2">
        <v>0.91713436777814461</v>
      </c>
      <c r="I145" s="2">
        <v>0.98150011610805799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37</v>
      </c>
      <c r="B146" t="s">
        <v>59</v>
      </c>
      <c r="C146" s="2">
        <v>0.98448273078103044</v>
      </c>
      <c r="D146" s="2">
        <v>0.96018394455196598</v>
      </c>
      <c r="E146" s="2">
        <v>0.90683646112600536</v>
      </c>
      <c r="F146" s="2" t="s">
        <v>70</v>
      </c>
      <c r="G146" s="2" t="s">
        <v>70</v>
      </c>
      <c r="H146" s="2">
        <v>0.82317508123959737</v>
      </c>
      <c r="I146" s="2">
        <v>0.98953942232630765</v>
      </c>
      <c r="J146" s="2">
        <v>0.31372549019607843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37</v>
      </c>
      <c r="B147" t="s">
        <v>60</v>
      </c>
      <c r="C147" s="2">
        <v>0.98375098833362917</v>
      </c>
      <c r="D147" s="2">
        <v>0.9753589845299484</v>
      </c>
      <c r="E147" s="2">
        <v>0.912067352666043</v>
      </c>
      <c r="F147" s="2" t="s">
        <v>70</v>
      </c>
      <c r="G147" s="2" t="s">
        <v>70</v>
      </c>
      <c r="H147" s="2">
        <v>0.84185477291270061</v>
      </c>
      <c r="I147" s="2">
        <v>0.984980474617002</v>
      </c>
      <c r="J147" s="2">
        <v>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37</v>
      </c>
      <c r="B148" t="s">
        <v>7</v>
      </c>
      <c r="C148" s="2">
        <v>0.96084092086756978</v>
      </c>
      <c r="D148" s="2">
        <v>0.96040982791206597</v>
      </c>
      <c r="E148" s="2">
        <v>0.89082898831898472</v>
      </c>
      <c r="F148" s="2" t="s">
        <v>70</v>
      </c>
      <c r="G148" s="2" t="s">
        <v>70</v>
      </c>
      <c r="H148" s="2">
        <v>0.85804286790385542</v>
      </c>
      <c r="I148" s="2">
        <v>0.98344573881054564</v>
      </c>
      <c r="J148" s="2">
        <v>0.91772679085264275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37</v>
      </c>
      <c r="B149" t="s">
        <v>61</v>
      </c>
      <c r="C149" s="2">
        <v>0.98914215862515276</v>
      </c>
      <c r="D149" s="2">
        <v>0.96834701055099637</v>
      </c>
      <c r="E149" s="2">
        <v>0.93598003798741203</v>
      </c>
      <c r="F149" s="2" t="s">
        <v>70</v>
      </c>
      <c r="G149" s="2" t="s">
        <v>70</v>
      </c>
      <c r="H149" s="2">
        <v>0.77318251443384001</v>
      </c>
      <c r="I149" s="2">
        <v>0.98369483919222123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37</v>
      </c>
      <c r="B150" t="s">
        <v>62</v>
      </c>
      <c r="C150" s="2">
        <v>0.98236854423467002</v>
      </c>
      <c r="D150" s="2">
        <v>0.89615857520772013</v>
      </c>
      <c r="E150" s="2">
        <v>0.93456143055341456</v>
      </c>
      <c r="F150" s="2" t="s">
        <v>70</v>
      </c>
      <c r="G150" s="2" t="s">
        <v>70</v>
      </c>
      <c r="H150" s="2">
        <v>0.87523462515181627</v>
      </c>
      <c r="I150" s="2">
        <v>0.96372421197944624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37</v>
      </c>
      <c r="B151" t="s">
        <v>63</v>
      </c>
      <c r="C151" s="2">
        <v>0.97581917508291038</v>
      </c>
      <c r="D151" s="2">
        <v>0.95531189239154679</v>
      </c>
      <c r="E151" s="2">
        <v>0.92218712826613081</v>
      </c>
      <c r="F151" s="2" t="s">
        <v>70</v>
      </c>
      <c r="G151" s="2" t="s">
        <v>70</v>
      </c>
      <c r="H151" s="2">
        <v>0.85152027027027022</v>
      </c>
      <c r="I151" s="2">
        <v>0.98531175059952036</v>
      </c>
      <c r="J151" s="2">
        <v>0.92964749901536037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37</v>
      </c>
      <c r="B152" t="s">
        <v>8</v>
      </c>
      <c r="C152" s="2">
        <v>0.94954071345000124</v>
      </c>
      <c r="D152" s="2">
        <v>0.97829232995658477</v>
      </c>
      <c r="E152" s="2">
        <v>0.8340341330695028</v>
      </c>
      <c r="F152" s="2" t="s">
        <v>70</v>
      </c>
      <c r="G152" s="2" t="s">
        <v>70</v>
      </c>
      <c r="H152" s="2">
        <v>0.86676844783715012</v>
      </c>
      <c r="I152" s="2">
        <v>0.98719987881542082</v>
      </c>
      <c r="J152" s="2">
        <v>0.7578897563283653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37</v>
      </c>
      <c r="B153" t="s">
        <v>64</v>
      </c>
      <c r="C153" s="2">
        <v>0.96768147974617802</v>
      </c>
      <c r="D153" s="2">
        <v>0.96230316526165105</v>
      </c>
      <c r="E153" s="2">
        <v>0.87507234898102171</v>
      </c>
      <c r="F153" s="2" t="s">
        <v>70</v>
      </c>
      <c r="G153" s="2" t="s">
        <v>70</v>
      </c>
      <c r="H153" s="2">
        <v>0.79578745811393015</v>
      </c>
      <c r="I153" s="2">
        <v>0.98736503560762678</v>
      </c>
      <c r="J153" s="2">
        <v>0.87141073657927592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37</v>
      </c>
      <c r="B154" t="s">
        <v>12</v>
      </c>
      <c r="C154" s="2">
        <v>0.9811096363153704</v>
      </c>
      <c r="D154" s="2">
        <v>0.96448245868367644</v>
      </c>
      <c r="E154" s="2">
        <v>0.95118343195266275</v>
      </c>
      <c r="F154" s="2" t="s">
        <v>70</v>
      </c>
      <c r="G154" s="2" t="s">
        <v>70</v>
      </c>
      <c r="H154" s="2">
        <v>0.89354072781896599</v>
      </c>
      <c r="I154" s="2">
        <v>0.98564666361276521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37</v>
      </c>
      <c r="B155" t="s">
        <v>13</v>
      </c>
      <c r="C155" s="2">
        <v>0.99192324713915403</v>
      </c>
      <c r="D155" s="2">
        <v>0.94752274014593685</v>
      </c>
      <c r="E155" s="2">
        <v>0.8945008571805354</v>
      </c>
      <c r="F155" s="2" t="s">
        <v>70</v>
      </c>
      <c r="G155" s="2" t="s">
        <v>70</v>
      </c>
      <c r="H155" s="2">
        <v>0.8905840828873961</v>
      </c>
      <c r="I155" s="2">
        <v>0.98485198000768936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37</v>
      </c>
      <c r="B156" t="s">
        <v>15</v>
      </c>
      <c r="C156" s="2">
        <v>0.9800422549259632</v>
      </c>
      <c r="D156" s="2">
        <v>0.96496165094079345</v>
      </c>
      <c r="E156" s="2">
        <v>0.87343882235272996</v>
      </c>
      <c r="F156" s="2" t="s">
        <v>70</v>
      </c>
      <c r="G156" s="2" t="s">
        <v>70</v>
      </c>
      <c r="H156" s="2">
        <v>0.72433908402631253</v>
      </c>
      <c r="I156" s="2">
        <v>0.97271055535123196</v>
      </c>
      <c r="J156" s="2">
        <v>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37</v>
      </c>
      <c r="B157" t="s">
        <v>17</v>
      </c>
      <c r="C157" s="2">
        <v>0.99364121108114722</v>
      </c>
      <c r="D157" s="2">
        <v>0.95327448694461403</v>
      </c>
      <c r="E157" s="2">
        <v>0.93047522750252776</v>
      </c>
      <c r="F157" s="2" t="s">
        <v>70</v>
      </c>
      <c r="G157" s="2" t="s">
        <v>70</v>
      </c>
      <c r="H157" s="2">
        <v>0.88098220997243804</v>
      </c>
      <c r="I157" s="2">
        <v>0.98364740694595842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37</v>
      </c>
      <c r="B158" t="s">
        <v>21</v>
      </c>
      <c r="C158" s="2">
        <v>0.99445987059745722</v>
      </c>
      <c r="D158" s="2">
        <v>0.97208107115945686</v>
      </c>
      <c r="E158" s="2">
        <v>0.89768188742948907</v>
      </c>
      <c r="F158" s="2" t="s">
        <v>70</v>
      </c>
      <c r="G158" s="2" t="s">
        <v>70</v>
      </c>
      <c r="H158" s="2">
        <v>0.75889003083247686</v>
      </c>
      <c r="I158" s="2">
        <v>0.98675088584193482</v>
      </c>
      <c r="J158" s="2">
        <v>0.92201897950763301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37</v>
      </c>
      <c r="B159" t="s">
        <v>23</v>
      </c>
      <c r="C159" s="2">
        <v>0.99175291073738681</v>
      </c>
      <c r="D159" s="2">
        <v>0.98196686532044963</v>
      </c>
      <c r="E159" s="2">
        <v>0.93662696032222115</v>
      </c>
      <c r="F159" s="2">
        <v>0.89393633034530795</v>
      </c>
      <c r="G159" s="2" t="s">
        <v>70</v>
      </c>
      <c r="H159" s="2">
        <v>0.86254295532646053</v>
      </c>
      <c r="I159" s="2">
        <v>0.9857673267326732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37</v>
      </c>
      <c r="B160" t="s">
        <v>65</v>
      </c>
      <c r="C160" s="2">
        <v>0.99003080812070476</v>
      </c>
      <c r="D160" s="2">
        <v>0.96970057977920721</v>
      </c>
      <c r="E160" s="2">
        <v>0.8958157820836844</v>
      </c>
      <c r="F160" s="2">
        <v>0.93239984770929396</v>
      </c>
      <c r="G160" s="2">
        <v>0.89163322012966961</v>
      </c>
      <c r="H160" s="2">
        <v>0.90303533536304081</v>
      </c>
      <c r="I160" s="2">
        <v>0.99015274870124836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37</v>
      </c>
      <c r="B161" t="s">
        <v>25</v>
      </c>
      <c r="C161" s="2">
        <v>0.99082880434782605</v>
      </c>
      <c r="D161" s="2">
        <v>0.98007412425776119</v>
      </c>
      <c r="E161" s="2">
        <v>0.90729794754507376</v>
      </c>
      <c r="F161" s="2">
        <v>0.3967775288643805</v>
      </c>
      <c r="G161" s="2">
        <v>0.65677138963574089</v>
      </c>
      <c r="H161" s="2">
        <v>0.88596240099246115</v>
      </c>
      <c r="I161" s="2">
        <v>0.99008844159804821</v>
      </c>
      <c r="J161" s="2">
        <v>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37</v>
      </c>
      <c r="B162" t="s">
        <v>66</v>
      </c>
      <c r="C162" s="2">
        <v>0.99183373930422836</v>
      </c>
      <c r="D162" s="2">
        <v>0.9677496038034864</v>
      </c>
      <c r="E162" s="2">
        <v>0.91124378506818959</v>
      </c>
      <c r="F162" s="2">
        <v>0.68037643778319967</v>
      </c>
      <c r="G162" s="2" t="s">
        <v>70</v>
      </c>
      <c r="H162" s="2">
        <v>0.83552189580406766</v>
      </c>
      <c r="I162" s="2">
        <v>0.98719135802469138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37</v>
      </c>
      <c r="B163" t="s">
        <v>27</v>
      </c>
      <c r="C163" s="2">
        <v>0.99580378738342956</v>
      </c>
      <c r="D163" s="2">
        <v>0.96431653596487921</v>
      </c>
      <c r="E163" s="2">
        <v>0.92057984174341678</v>
      </c>
      <c r="F163" s="2" t="s">
        <v>70</v>
      </c>
      <c r="G163" s="2">
        <v>0.82876984126984132</v>
      </c>
      <c r="H163" s="2">
        <v>0.86971398490963325</v>
      </c>
      <c r="I163" s="2">
        <v>0.99006673909669396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37</v>
      </c>
      <c r="B164" t="s">
        <v>29</v>
      </c>
      <c r="C164" s="2">
        <v>0.99617646534141235</v>
      </c>
      <c r="D164" s="2">
        <v>0.96523355478296802</v>
      </c>
      <c r="E164" s="2">
        <v>0.92287849608650319</v>
      </c>
      <c r="F164" s="2">
        <v>0.62766501790892038</v>
      </c>
      <c r="G164" s="2" t="s">
        <v>70</v>
      </c>
      <c r="H164" s="2">
        <v>0.90863270777479876</v>
      </c>
      <c r="I164" s="2">
        <v>0.99137059783876236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67</v>
      </c>
      <c r="C165" s="2">
        <v>0.99683127827702878</v>
      </c>
      <c r="D165" s="2">
        <v>0.98031639089798195</v>
      </c>
      <c r="E165" s="2">
        <v>0.95167676767676757</v>
      </c>
      <c r="F165" s="2" t="s">
        <v>70</v>
      </c>
      <c r="G165" s="2" t="s">
        <v>70</v>
      </c>
      <c r="H165" s="2">
        <v>0.8788768519455975</v>
      </c>
      <c r="I165" s="2">
        <v>0.99124609880490222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33</v>
      </c>
      <c r="C166" s="2">
        <v>0.99673811742777263</v>
      </c>
      <c r="D166" s="2">
        <v>0.95479178551055321</v>
      </c>
      <c r="E166" s="2">
        <v>0.94091955102615876</v>
      </c>
      <c r="F166" s="2" t="s">
        <v>70</v>
      </c>
      <c r="G166" s="2" t="s">
        <v>70</v>
      </c>
      <c r="H166" s="2">
        <v>0.87068780032991466</v>
      </c>
      <c r="I166" s="2">
        <v>0.98932439803631278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70" spans="1:14" x14ac:dyDescent="0.3">
      <c r="A170" s="5" t="s">
        <v>455</v>
      </c>
    </row>
    <row r="172" spans="1:14" x14ac:dyDescent="0.3">
      <c r="A172" t="s">
        <v>0</v>
      </c>
      <c r="B172" t="s">
        <v>250</v>
      </c>
      <c r="C172" t="s">
        <v>251</v>
      </c>
      <c r="D172" t="s">
        <v>252</v>
      </c>
      <c r="E172" t="s">
        <v>253</v>
      </c>
      <c r="F172" t="s">
        <v>254</v>
      </c>
      <c r="G172" t="s">
        <v>255</v>
      </c>
      <c r="H172" t="s">
        <v>256</v>
      </c>
      <c r="I172" t="s">
        <v>257</v>
      </c>
      <c r="J172" t="s">
        <v>258</v>
      </c>
      <c r="K172" t="s">
        <v>259</v>
      </c>
      <c r="L172" t="s">
        <v>260</v>
      </c>
      <c r="M172" t="s">
        <v>261</v>
      </c>
    </row>
    <row r="173" spans="1:14" x14ac:dyDescent="0.3">
      <c r="A173" t="s">
        <v>5</v>
      </c>
      <c r="B173">
        <v>0.97235549500603202</v>
      </c>
      <c r="C173">
        <v>0.95216289517569641</v>
      </c>
      <c r="D173">
        <v>0.91204856077075835</v>
      </c>
      <c r="E173">
        <v>0.73887774417730401</v>
      </c>
      <c r="F173">
        <v>0.89476228847703465</v>
      </c>
      <c r="G173">
        <v>0.8849225394022</v>
      </c>
      <c r="H173">
        <v>0.9907452228383552</v>
      </c>
      <c r="I173">
        <v>0.49423518833050256</v>
      </c>
      <c r="J173" t="s">
        <v>70</v>
      </c>
      <c r="K173" t="s">
        <v>70</v>
      </c>
      <c r="L173" t="s">
        <v>70</v>
      </c>
      <c r="M173" t="s">
        <v>70</v>
      </c>
    </row>
    <row r="174" spans="1:14" x14ac:dyDescent="0.3">
      <c r="A174" t="s">
        <v>14</v>
      </c>
      <c r="B174">
        <v>0.9874461349489988</v>
      </c>
      <c r="C174">
        <v>0.95882029149681303</v>
      </c>
      <c r="D174">
        <v>0.92949090572974957</v>
      </c>
      <c r="E174">
        <v>0.71289705907453871</v>
      </c>
      <c r="F174">
        <v>0</v>
      </c>
      <c r="G174">
        <v>0.75725316666830189</v>
      </c>
      <c r="H174">
        <v>0.99250139899272516</v>
      </c>
      <c r="I174">
        <v>0.9695591731736154</v>
      </c>
      <c r="J174" t="s">
        <v>70</v>
      </c>
      <c r="K174" t="s">
        <v>70</v>
      </c>
      <c r="L174" t="s">
        <v>70</v>
      </c>
      <c r="M174" t="s">
        <v>70</v>
      </c>
    </row>
    <row r="175" spans="1:14" x14ac:dyDescent="0.3">
      <c r="A175" t="s">
        <v>16</v>
      </c>
      <c r="B175">
        <v>0.99057970331407164</v>
      </c>
      <c r="C175">
        <v>0.94457524775293844</v>
      </c>
      <c r="D175">
        <v>0.9300558140224392</v>
      </c>
      <c r="E175">
        <v>0.78767324311103859</v>
      </c>
      <c r="F175">
        <v>0.61937772045784301</v>
      </c>
      <c r="G175">
        <v>0.84097339294876494</v>
      </c>
      <c r="H175">
        <v>0.99140307940146843</v>
      </c>
      <c r="I175">
        <v>0.93447877933068357</v>
      </c>
      <c r="J175" t="s">
        <v>70</v>
      </c>
      <c r="K175">
        <v>0</v>
      </c>
      <c r="L175" t="s">
        <v>70</v>
      </c>
      <c r="M175" t="s">
        <v>70</v>
      </c>
    </row>
    <row r="176" spans="1:14" x14ac:dyDescent="0.3">
      <c r="A176" t="s">
        <v>18</v>
      </c>
      <c r="B176">
        <v>0.98552132952259963</v>
      </c>
      <c r="C176">
        <v>0.95842575584496958</v>
      </c>
      <c r="D176">
        <v>0.89050173649597286</v>
      </c>
      <c r="E176">
        <v>0.7519647083754929</v>
      </c>
      <c r="F176">
        <v>0.83316008316008316</v>
      </c>
      <c r="G176">
        <v>0.85068641137326673</v>
      </c>
      <c r="H176">
        <v>0.99202210634220256</v>
      </c>
      <c r="I176">
        <v>0</v>
      </c>
      <c r="J176">
        <v>0.46861924686192469</v>
      </c>
      <c r="K176" t="s">
        <v>70</v>
      </c>
      <c r="L176" t="s">
        <v>70</v>
      </c>
      <c r="M176">
        <v>0.75613436556882296</v>
      </c>
    </row>
    <row r="177" spans="1:13" x14ac:dyDescent="0.3">
      <c r="A177" t="s">
        <v>20</v>
      </c>
      <c r="B177">
        <v>0.98657798269935715</v>
      </c>
      <c r="C177">
        <v>0.94681738366988599</v>
      </c>
      <c r="D177">
        <v>0.94285403435285797</v>
      </c>
      <c r="E177">
        <v>0.78909223630011993</v>
      </c>
      <c r="F177">
        <v>0.92705570291777184</v>
      </c>
      <c r="G177">
        <v>0.77947051557405322</v>
      </c>
      <c r="H177">
        <v>0.9908082893630038</v>
      </c>
      <c r="I177">
        <v>0.94681316848403962</v>
      </c>
      <c r="J177" t="s">
        <v>70</v>
      </c>
      <c r="K177" t="s">
        <v>70</v>
      </c>
      <c r="L177" t="s">
        <v>70</v>
      </c>
      <c r="M177" t="s">
        <v>70</v>
      </c>
    </row>
    <row r="178" spans="1:13" x14ac:dyDescent="0.3">
      <c r="A178" t="s">
        <v>22</v>
      </c>
      <c r="B178">
        <v>0.99020848760188496</v>
      </c>
      <c r="C178">
        <v>0.96026063238161541</v>
      </c>
      <c r="D178">
        <v>0.88756925376529272</v>
      </c>
      <c r="E178">
        <v>0.78679821772394221</v>
      </c>
      <c r="F178">
        <v>0.83342483615276397</v>
      </c>
      <c r="G178">
        <v>0.83770389021028435</v>
      </c>
      <c r="H178">
        <v>0.99127701474449603</v>
      </c>
      <c r="I178">
        <v>0.94275562574022898</v>
      </c>
      <c r="J178" t="s">
        <v>70</v>
      </c>
      <c r="K178" t="s">
        <v>70</v>
      </c>
      <c r="L178" t="s">
        <v>70</v>
      </c>
      <c r="M178" t="s">
        <v>70</v>
      </c>
    </row>
    <row r="179" spans="1:13" x14ac:dyDescent="0.3">
      <c r="A179" t="s">
        <v>24</v>
      </c>
      <c r="B179">
        <v>0.98711484841877117</v>
      </c>
      <c r="C179">
        <v>0.95344748530905143</v>
      </c>
      <c r="D179">
        <v>0.88871917467550177</v>
      </c>
      <c r="E179">
        <v>0.85254381999899553</v>
      </c>
      <c r="F179" t="s">
        <v>70</v>
      </c>
      <c r="G179">
        <v>0.82459984707204548</v>
      </c>
      <c r="H179">
        <v>0.99280229402821363</v>
      </c>
      <c r="I179">
        <v>0.40637210700330628</v>
      </c>
      <c r="J179" t="s">
        <v>70</v>
      </c>
      <c r="K179" t="s">
        <v>70</v>
      </c>
      <c r="L179" t="s">
        <v>70</v>
      </c>
      <c r="M179">
        <v>0</v>
      </c>
    </row>
    <row r="180" spans="1:13" x14ac:dyDescent="0.3">
      <c r="A180" t="s">
        <v>26</v>
      </c>
      <c r="B180">
        <v>0.98490648687769022</v>
      </c>
      <c r="C180">
        <v>0.95308992011292482</v>
      </c>
      <c r="D180">
        <v>0.94250275576450282</v>
      </c>
      <c r="E180">
        <v>0.76494150848923481</v>
      </c>
      <c r="F180" t="s">
        <v>70</v>
      </c>
      <c r="G180">
        <v>0.82127439939939939</v>
      </c>
      <c r="H180">
        <v>0.98847981146503205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</row>
    <row r="181" spans="1:13" x14ac:dyDescent="0.3">
      <c r="A181" t="s">
        <v>28</v>
      </c>
      <c r="B181">
        <v>0.99258555284485939</v>
      </c>
      <c r="C181">
        <v>0.96516253306077959</v>
      </c>
      <c r="D181">
        <v>0.92717523719755635</v>
      </c>
      <c r="E181">
        <v>0.74280573663624516</v>
      </c>
      <c r="F181">
        <v>0.13866967305524239</v>
      </c>
      <c r="G181">
        <v>0.86361595675255365</v>
      </c>
      <c r="H181">
        <v>0.99241606038667396</v>
      </c>
      <c r="I181">
        <v>0.93532073462869325</v>
      </c>
      <c r="J181" t="s">
        <v>70</v>
      </c>
      <c r="K181" t="s">
        <v>70</v>
      </c>
      <c r="L181" t="s">
        <v>70</v>
      </c>
      <c r="M181" t="s">
        <v>70</v>
      </c>
    </row>
    <row r="182" spans="1:13" x14ac:dyDescent="0.3">
      <c r="A182" t="s">
        <v>30</v>
      </c>
      <c r="B182">
        <v>0.97280933754504961</v>
      </c>
      <c r="C182">
        <v>0.93455238194823398</v>
      </c>
      <c r="D182">
        <v>0.85411144495032354</v>
      </c>
      <c r="E182">
        <v>0</v>
      </c>
      <c r="F182">
        <v>0.18746867167919801</v>
      </c>
      <c r="G182">
        <v>0.64356512112864606</v>
      </c>
      <c r="H182">
        <v>0.97852690613712923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</row>
    <row r="183" spans="1:13" x14ac:dyDescent="0.3">
      <c r="A183" t="s">
        <v>32</v>
      </c>
      <c r="B183">
        <v>0.99048554424707003</v>
      </c>
      <c r="C183">
        <v>0.95370979633578845</v>
      </c>
      <c r="D183">
        <v>0.90698764169895241</v>
      </c>
      <c r="E183">
        <v>0.69243358932393306</v>
      </c>
      <c r="F183">
        <v>0.82265401246700731</v>
      </c>
      <c r="G183">
        <v>0.71684669607992291</v>
      </c>
      <c r="H183">
        <v>0.99185656434198644</v>
      </c>
      <c r="I183">
        <v>0.84197530864197534</v>
      </c>
      <c r="J183" t="s">
        <v>70</v>
      </c>
      <c r="K183" t="s">
        <v>70</v>
      </c>
      <c r="L183" t="s">
        <v>70</v>
      </c>
      <c r="M183" t="s">
        <v>70</v>
      </c>
    </row>
    <row r="184" spans="1:13" x14ac:dyDescent="0.3">
      <c r="A184" t="s">
        <v>34</v>
      </c>
      <c r="B184">
        <v>0.98639660651174843</v>
      </c>
      <c r="C184">
        <v>0.93704687031100964</v>
      </c>
      <c r="D184">
        <v>0.88704346465102146</v>
      </c>
      <c r="E184">
        <v>0.77351776978984188</v>
      </c>
      <c r="F184">
        <v>0.41775108441775111</v>
      </c>
      <c r="G184">
        <v>0.85648087595059696</v>
      </c>
      <c r="H184">
        <v>0.99109883168177837</v>
      </c>
      <c r="I184">
        <v>0.81446699088825536</v>
      </c>
      <c r="J184" t="s">
        <v>70</v>
      </c>
      <c r="K184" t="s">
        <v>70</v>
      </c>
      <c r="L184" t="s">
        <v>70</v>
      </c>
      <c r="M184" t="s">
        <v>70</v>
      </c>
    </row>
    <row r="185" spans="1:13" x14ac:dyDescent="0.3">
      <c r="A185" t="s">
        <v>36</v>
      </c>
      <c r="B185">
        <v>0.97093111134496002</v>
      </c>
      <c r="C185">
        <v>0.92444088734698404</v>
      </c>
      <c r="D185">
        <v>0.82045841132746666</v>
      </c>
      <c r="E185">
        <v>0.74210723182096727</v>
      </c>
      <c r="F185">
        <v>0.25528662420382164</v>
      </c>
      <c r="G185">
        <v>0.66349313840699509</v>
      </c>
      <c r="H185">
        <v>0.97466675824320959</v>
      </c>
      <c r="I185">
        <v>0.8087645892975116</v>
      </c>
      <c r="J185" t="s">
        <v>70</v>
      </c>
      <c r="K185" t="s">
        <v>70</v>
      </c>
      <c r="L185" t="s">
        <v>70</v>
      </c>
      <c r="M185" t="s">
        <v>70</v>
      </c>
    </row>
    <row r="186" spans="1:13" x14ac:dyDescent="0.3">
      <c r="A186" t="s">
        <v>37</v>
      </c>
      <c r="B186">
        <v>0.98613443627496478</v>
      </c>
      <c r="C186">
        <v>0.96357190172226903</v>
      </c>
      <c r="D186">
        <v>0.9127588765742336</v>
      </c>
      <c r="E186">
        <v>0.77187180295591862</v>
      </c>
      <c r="F186">
        <v>0.75759276145051557</v>
      </c>
      <c r="G186">
        <v>0.85018671874799756</v>
      </c>
      <c r="H186">
        <v>0.98408285581900801</v>
      </c>
      <c r="I186">
        <v>0.85412562154048222</v>
      </c>
      <c r="J186" t="s">
        <v>70</v>
      </c>
      <c r="K186" t="s">
        <v>70</v>
      </c>
      <c r="L186" t="s">
        <v>70</v>
      </c>
      <c r="M18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CE2F-DDFE-431A-ABB9-7AD336739133}">
  <dimension ref="A1:N1847"/>
  <sheetViews>
    <sheetView topLeftCell="A1821" workbookViewId="0"/>
  </sheetViews>
  <sheetFormatPr defaultRowHeight="14.4" x14ac:dyDescent="0.3"/>
  <cols>
    <col min="1" max="1" width="19.664062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>
        <v>0.98989496739509197</v>
      </c>
      <c r="D2">
        <v>0.97725334091555305</v>
      </c>
      <c r="E2">
        <v>0.95940046782580202</v>
      </c>
      <c r="F2" t="s">
        <v>70</v>
      </c>
      <c r="G2" t="s">
        <v>70</v>
      </c>
      <c r="H2">
        <v>0.87607036176568209</v>
      </c>
      <c r="I2">
        <v>0.99003569303985717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</row>
    <row r="3" spans="1:14" x14ac:dyDescent="0.3">
      <c r="A3" t="s">
        <v>97</v>
      </c>
      <c r="B3" t="s">
        <v>7</v>
      </c>
      <c r="C3">
        <v>0.99414536885988758</v>
      </c>
      <c r="D3">
        <v>0.95977277996753996</v>
      </c>
      <c r="E3">
        <v>0.97722671358159163</v>
      </c>
      <c r="F3" t="s">
        <v>70</v>
      </c>
      <c r="G3" t="s">
        <v>70</v>
      </c>
      <c r="H3">
        <v>0.92076590806524405</v>
      </c>
      <c r="I3">
        <v>0.99263995241989444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</row>
    <row r="4" spans="1:14" x14ac:dyDescent="0.3">
      <c r="A4" t="s">
        <v>97</v>
      </c>
      <c r="B4" t="s">
        <v>217</v>
      </c>
      <c r="C4">
        <v>0.97333048858544924</v>
      </c>
      <c r="D4">
        <v>0.97114247538893916</v>
      </c>
      <c r="E4">
        <v>0.91453260722804797</v>
      </c>
      <c r="F4">
        <v>0.85967848423897186</v>
      </c>
      <c r="G4" t="s">
        <v>70</v>
      </c>
      <c r="H4">
        <v>0.83944226433998492</v>
      </c>
      <c r="I4">
        <v>0.98802837718001757</v>
      </c>
      <c r="J4">
        <v>0</v>
      </c>
      <c r="K4">
        <v>0.52435733560573783</v>
      </c>
      <c r="L4" t="s">
        <v>70</v>
      </c>
      <c r="M4" t="s">
        <v>70</v>
      </c>
      <c r="N4">
        <v>0.57404980340760159</v>
      </c>
    </row>
    <row r="5" spans="1:14" x14ac:dyDescent="0.3">
      <c r="A5" t="s">
        <v>97</v>
      </c>
      <c r="B5" t="s">
        <v>243</v>
      </c>
      <c r="C5">
        <v>0.97969414302937996</v>
      </c>
      <c r="D5">
        <v>0.97009591875117562</v>
      </c>
      <c r="E5">
        <v>0.7799852832965416</v>
      </c>
      <c r="F5">
        <v>0.85903418339663595</v>
      </c>
      <c r="G5" t="s">
        <v>70</v>
      </c>
      <c r="H5">
        <v>0.72467484887342004</v>
      </c>
      <c r="I5">
        <v>0.98796433878157519</v>
      </c>
      <c r="J5" t="s">
        <v>70</v>
      </c>
      <c r="K5">
        <v>0.7235238987816307</v>
      </c>
      <c r="L5">
        <v>0</v>
      </c>
      <c r="M5" t="s">
        <v>70</v>
      </c>
      <c r="N5">
        <v>0.89876198083067094</v>
      </c>
    </row>
    <row r="6" spans="1:14" x14ac:dyDescent="0.3">
      <c r="A6" t="s">
        <v>97</v>
      </c>
      <c r="B6" t="s">
        <v>193</v>
      </c>
      <c r="C6">
        <v>0.95216986121955516</v>
      </c>
      <c r="D6">
        <v>0.97596160923262643</v>
      </c>
      <c r="E6">
        <v>0.92556854284574364</v>
      </c>
      <c r="F6">
        <v>0.86304961341282171</v>
      </c>
      <c r="G6" t="s">
        <v>70</v>
      </c>
      <c r="H6">
        <v>0.68004506407548238</v>
      </c>
      <c r="I6">
        <v>0.98928276999175602</v>
      </c>
      <c r="J6" t="s">
        <v>70</v>
      </c>
      <c r="K6">
        <v>0.91776570985259875</v>
      </c>
      <c r="L6">
        <v>0.40677966101694918</v>
      </c>
      <c r="M6" t="s">
        <v>70</v>
      </c>
      <c r="N6">
        <v>0.83116551900025504</v>
      </c>
    </row>
    <row r="7" spans="1:14" x14ac:dyDescent="0.3">
      <c r="A7" t="s">
        <v>97</v>
      </c>
      <c r="B7" t="s">
        <v>105</v>
      </c>
      <c r="C7">
        <v>0.99132126016036404</v>
      </c>
      <c r="D7">
        <v>0.9321763254246036</v>
      </c>
      <c r="E7">
        <v>0.9487078319195108</v>
      </c>
      <c r="F7">
        <v>0.92319553451652203</v>
      </c>
      <c r="G7" t="s">
        <v>70</v>
      </c>
      <c r="H7">
        <v>0.71385359951603145</v>
      </c>
      <c r="I7">
        <v>0.99116752022563637</v>
      </c>
      <c r="J7" t="s">
        <v>70</v>
      </c>
      <c r="K7">
        <v>0</v>
      </c>
      <c r="L7" t="s">
        <v>70</v>
      </c>
      <c r="M7" t="s">
        <v>70</v>
      </c>
      <c r="N7">
        <v>0.81637451902522451</v>
      </c>
    </row>
    <row r="8" spans="1:14" x14ac:dyDescent="0.3">
      <c r="A8" t="s">
        <v>97</v>
      </c>
      <c r="B8" t="s">
        <v>157</v>
      </c>
      <c r="C8">
        <v>0.9907472593784572</v>
      </c>
      <c r="D8">
        <v>0.98116480793060723</v>
      </c>
      <c r="E8">
        <v>0.90247188461702099</v>
      </c>
      <c r="F8">
        <v>0.82407460217874862</v>
      </c>
      <c r="G8">
        <v>0</v>
      </c>
      <c r="H8">
        <v>0.79496567505720828</v>
      </c>
      <c r="I8">
        <v>0.99139976275207597</v>
      </c>
      <c r="J8" t="s">
        <v>70</v>
      </c>
      <c r="K8" t="s">
        <v>70</v>
      </c>
      <c r="L8" t="s">
        <v>70</v>
      </c>
      <c r="M8" t="s">
        <v>70</v>
      </c>
      <c r="N8">
        <v>0.56752323674138871</v>
      </c>
    </row>
    <row r="9" spans="1:14" x14ac:dyDescent="0.3">
      <c r="A9" t="s">
        <v>97</v>
      </c>
      <c r="B9" t="s">
        <v>13</v>
      </c>
      <c r="C9">
        <v>0.99192775670389965</v>
      </c>
      <c r="D9">
        <v>0.9346330628990962</v>
      </c>
      <c r="E9">
        <v>0.9419505237489072</v>
      </c>
      <c r="F9">
        <v>0.93764884174063645</v>
      </c>
      <c r="G9" t="s">
        <v>70</v>
      </c>
      <c r="H9">
        <v>0.76540076149565561</v>
      </c>
      <c r="I9">
        <v>0.99070882661471604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</row>
    <row r="10" spans="1:14" x14ac:dyDescent="0.3">
      <c r="A10" t="s">
        <v>97</v>
      </c>
      <c r="B10" t="s">
        <v>15</v>
      </c>
      <c r="C10">
        <v>0.99302867155383501</v>
      </c>
      <c r="D10">
        <v>0.95643249345717662</v>
      </c>
      <c r="E10">
        <v>0.9714266794689268</v>
      </c>
      <c r="F10" t="s">
        <v>70</v>
      </c>
      <c r="G10" t="s">
        <v>70</v>
      </c>
      <c r="H10">
        <v>0.88757237829723357</v>
      </c>
      <c r="I10">
        <v>0.99136312429590678</v>
      </c>
      <c r="J10" t="s">
        <v>70</v>
      </c>
      <c r="K10">
        <v>0</v>
      </c>
      <c r="L10" t="s">
        <v>70</v>
      </c>
      <c r="M10" t="s">
        <v>70</v>
      </c>
      <c r="N10" t="s">
        <v>70</v>
      </c>
    </row>
    <row r="11" spans="1:14" x14ac:dyDescent="0.3">
      <c r="A11" t="s">
        <v>97</v>
      </c>
      <c r="B11" t="s">
        <v>96</v>
      </c>
      <c r="C11">
        <v>0.99406979867620837</v>
      </c>
      <c r="D11">
        <v>0.97197656510486963</v>
      </c>
      <c r="E11">
        <v>0.96733581279308845</v>
      </c>
      <c r="F11" t="s">
        <v>70</v>
      </c>
      <c r="G11" t="s">
        <v>70</v>
      </c>
      <c r="H11">
        <v>0.88424790733068404</v>
      </c>
      <c r="I11">
        <v>0.99057670561628341</v>
      </c>
      <c r="J11" t="s">
        <v>70</v>
      </c>
      <c r="K11" t="s">
        <v>70</v>
      </c>
      <c r="L11" t="s">
        <v>70</v>
      </c>
      <c r="M11" t="s">
        <v>70</v>
      </c>
      <c r="N11" t="s">
        <v>70</v>
      </c>
    </row>
    <row r="12" spans="1:14" x14ac:dyDescent="0.3">
      <c r="A12" t="s">
        <v>97</v>
      </c>
      <c r="B12" t="s">
        <v>17</v>
      </c>
      <c r="C12">
        <v>0.9886197536020046</v>
      </c>
      <c r="D12">
        <v>0.90374769981962944</v>
      </c>
      <c r="E12">
        <v>0.91435578939040318</v>
      </c>
      <c r="F12">
        <v>0.90083471239702484</v>
      </c>
      <c r="G12">
        <v>0</v>
      </c>
      <c r="H12">
        <v>0.78059200488251446</v>
      </c>
      <c r="I12">
        <v>0.98708473310936917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</row>
    <row r="13" spans="1:14" x14ac:dyDescent="0.3">
      <c r="A13" t="s">
        <v>97</v>
      </c>
      <c r="B13" t="s">
        <v>198</v>
      </c>
      <c r="C13">
        <v>0.99462280681963477</v>
      </c>
      <c r="D13">
        <v>0.8858911335761297</v>
      </c>
      <c r="E13">
        <v>0.9500668747213552</v>
      </c>
      <c r="F13">
        <v>0.85323029490079882</v>
      </c>
      <c r="G13" t="s">
        <v>70</v>
      </c>
      <c r="H13">
        <v>0.90702320577839235</v>
      </c>
      <c r="I13">
        <v>0.98837033680712882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</row>
    <row r="14" spans="1:14" x14ac:dyDescent="0.3">
      <c r="A14" t="s">
        <v>97</v>
      </c>
      <c r="B14" t="s">
        <v>19</v>
      </c>
      <c r="C14">
        <v>0.99417500678154835</v>
      </c>
      <c r="D14">
        <v>0.97009988864327623</v>
      </c>
      <c r="E14">
        <v>0.91198981524984479</v>
      </c>
      <c r="F14">
        <v>0.81395806145980443</v>
      </c>
      <c r="G14">
        <v>0.89451391690197657</v>
      </c>
      <c r="H14">
        <v>0.77137937631528597</v>
      </c>
      <c r="I14">
        <v>0.99013207833611661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</row>
    <row r="15" spans="1:14" x14ac:dyDescent="0.3">
      <c r="A15" t="s">
        <v>124</v>
      </c>
      <c r="B15" t="s">
        <v>6</v>
      </c>
      <c r="C15">
        <v>0.98480021843997456</v>
      </c>
      <c r="D15">
        <v>0.74708732859057636</v>
      </c>
      <c r="E15">
        <v>0.92148287694274378</v>
      </c>
      <c r="F15" t="s">
        <v>70</v>
      </c>
      <c r="G15" t="s">
        <v>70</v>
      </c>
      <c r="H15">
        <v>0.84317641464574422</v>
      </c>
      <c r="I15">
        <v>0.98503439960280881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</row>
    <row r="16" spans="1:14" x14ac:dyDescent="0.3">
      <c r="A16" t="s">
        <v>124</v>
      </c>
      <c r="B16" t="s">
        <v>202</v>
      </c>
      <c r="C16">
        <v>0.9865067466266868</v>
      </c>
      <c r="D16">
        <v>0.77335647645910177</v>
      </c>
      <c r="E16">
        <v>0.91086112092014315</v>
      </c>
      <c r="F16" t="s">
        <v>70</v>
      </c>
      <c r="G16" t="s">
        <v>70</v>
      </c>
      <c r="H16">
        <v>0.83540205072854834</v>
      </c>
      <c r="I16">
        <v>0.99018232819074337</v>
      </c>
      <c r="J16" t="s">
        <v>70</v>
      </c>
      <c r="K16" t="s">
        <v>70</v>
      </c>
      <c r="L16" t="s">
        <v>70</v>
      </c>
      <c r="M16" t="s">
        <v>70</v>
      </c>
      <c r="N16" t="s">
        <v>70</v>
      </c>
    </row>
    <row r="17" spans="1:14" x14ac:dyDescent="0.3">
      <c r="A17" t="s">
        <v>124</v>
      </c>
      <c r="B17" t="s">
        <v>166</v>
      </c>
      <c r="C17">
        <v>0.98817722825881682</v>
      </c>
      <c r="D17">
        <v>0.87129370463494471</v>
      </c>
      <c r="E17">
        <v>0.93188989756784324</v>
      </c>
      <c r="F17" t="s">
        <v>70</v>
      </c>
      <c r="G17" t="s">
        <v>70</v>
      </c>
      <c r="H17">
        <v>0.87715930902111328</v>
      </c>
      <c r="I17">
        <v>0.98761261261261257</v>
      </c>
      <c r="J17" t="s">
        <v>70</v>
      </c>
      <c r="K17" t="s">
        <v>70</v>
      </c>
      <c r="L17" t="s">
        <v>70</v>
      </c>
      <c r="M17" t="s">
        <v>70</v>
      </c>
      <c r="N17" t="s">
        <v>70</v>
      </c>
    </row>
    <row r="18" spans="1:14" x14ac:dyDescent="0.3">
      <c r="A18" t="s">
        <v>124</v>
      </c>
      <c r="B18" t="s">
        <v>7</v>
      </c>
      <c r="C18">
        <v>0.98847567567567562</v>
      </c>
      <c r="D18">
        <v>0.64702691424994785</v>
      </c>
      <c r="E18">
        <v>0.90653634697617602</v>
      </c>
      <c r="F18" t="s">
        <v>70</v>
      </c>
      <c r="G18" t="s">
        <v>70</v>
      </c>
      <c r="H18">
        <v>0.88435374149659862</v>
      </c>
      <c r="I18">
        <v>0.98704909636350335</v>
      </c>
      <c r="J18">
        <v>0</v>
      </c>
      <c r="K18" t="s">
        <v>70</v>
      </c>
      <c r="L18" t="s">
        <v>70</v>
      </c>
      <c r="M18" t="s">
        <v>70</v>
      </c>
      <c r="N18" t="s">
        <v>70</v>
      </c>
    </row>
    <row r="19" spans="1:14" x14ac:dyDescent="0.3">
      <c r="A19" t="s">
        <v>124</v>
      </c>
      <c r="B19" t="s">
        <v>209</v>
      </c>
      <c r="C19">
        <v>0.98650781126716125</v>
      </c>
      <c r="D19">
        <v>0.90483372101940118</v>
      </c>
      <c r="E19">
        <v>0.96512216445037502</v>
      </c>
      <c r="F19" t="s">
        <v>70</v>
      </c>
      <c r="G19" t="s">
        <v>70</v>
      </c>
      <c r="H19">
        <v>0.82531004133884522</v>
      </c>
      <c r="I19">
        <v>0.9893562357777288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</row>
    <row r="20" spans="1:14" x14ac:dyDescent="0.3">
      <c r="A20" t="s">
        <v>124</v>
      </c>
      <c r="B20" t="s">
        <v>8</v>
      </c>
      <c r="C20">
        <v>0.98470585988963777</v>
      </c>
      <c r="D20">
        <v>0.96002071465561878</v>
      </c>
      <c r="E20">
        <v>0.91566758050656738</v>
      </c>
      <c r="F20">
        <v>0</v>
      </c>
      <c r="G20" t="s">
        <v>70</v>
      </c>
      <c r="H20">
        <v>0.84163276756908401</v>
      </c>
      <c r="I20">
        <v>0.98403398271568776</v>
      </c>
      <c r="J20" t="s">
        <v>70</v>
      </c>
      <c r="K20" t="s">
        <v>70</v>
      </c>
      <c r="L20" t="s">
        <v>70</v>
      </c>
      <c r="M20" t="s">
        <v>70</v>
      </c>
      <c r="N20" t="s">
        <v>70</v>
      </c>
    </row>
    <row r="21" spans="1:14" x14ac:dyDescent="0.3">
      <c r="A21" t="s">
        <v>124</v>
      </c>
      <c r="B21" t="s">
        <v>191</v>
      </c>
      <c r="C21">
        <v>0.99363794100636205</v>
      </c>
      <c r="D21">
        <v>0.95840086439762295</v>
      </c>
      <c r="E21">
        <v>0.96803921125742565</v>
      </c>
      <c r="F21" t="s">
        <v>70</v>
      </c>
      <c r="G21" t="s">
        <v>70</v>
      </c>
      <c r="H21">
        <v>0.92023731048121282</v>
      </c>
      <c r="I21">
        <v>0.99078646716296881</v>
      </c>
      <c r="J21" t="s">
        <v>70</v>
      </c>
      <c r="K21" t="s">
        <v>70</v>
      </c>
      <c r="L21" t="s">
        <v>70</v>
      </c>
      <c r="M21" t="s">
        <v>70</v>
      </c>
      <c r="N21" t="s">
        <v>70</v>
      </c>
    </row>
    <row r="22" spans="1:14" x14ac:dyDescent="0.3">
      <c r="A22" t="s">
        <v>124</v>
      </c>
      <c r="B22" t="s">
        <v>12</v>
      </c>
      <c r="C22">
        <v>0.99310000831324297</v>
      </c>
      <c r="D22">
        <v>0.96418651004007561</v>
      </c>
      <c r="E22">
        <v>0.97137229372193556</v>
      </c>
      <c r="F22" t="s">
        <v>70</v>
      </c>
      <c r="G22" t="s">
        <v>70</v>
      </c>
      <c r="H22">
        <v>0.87274972687977959</v>
      </c>
      <c r="I22">
        <v>0.98885089936078485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</row>
    <row r="23" spans="1:14" x14ac:dyDescent="0.3">
      <c r="A23" t="s">
        <v>124</v>
      </c>
      <c r="B23" t="s">
        <v>105</v>
      </c>
      <c r="C23">
        <v>0.98513986013985999</v>
      </c>
      <c r="D23">
        <v>0.9656489828747612</v>
      </c>
      <c r="E23">
        <v>0.90332800196850405</v>
      </c>
      <c r="F23">
        <v>0.76602283641020164</v>
      </c>
      <c r="G23" t="s">
        <v>70</v>
      </c>
      <c r="H23">
        <v>0.6387714222123303</v>
      </c>
      <c r="I23">
        <v>0.98578919370772855</v>
      </c>
      <c r="J23" t="s">
        <v>70</v>
      </c>
      <c r="K23" t="s">
        <v>70</v>
      </c>
      <c r="L23" t="s">
        <v>70</v>
      </c>
      <c r="M23" t="s">
        <v>70</v>
      </c>
      <c r="N23" t="s">
        <v>70</v>
      </c>
    </row>
    <row r="24" spans="1:14" x14ac:dyDescent="0.3">
      <c r="A24" t="s">
        <v>124</v>
      </c>
      <c r="B24" t="s">
        <v>13</v>
      </c>
      <c r="C24">
        <v>0.97390989686991136</v>
      </c>
      <c r="D24">
        <v>0.90818807575083038</v>
      </c>
      <c r="E24">
        <v>0.78665478665478661</v>
      </c>
      <c r="F24">
        <v>0</v>
      </c>
      <c r="G24">
        <v>0.95838890370765539</v>
      </c>
      <c r="H24">
        <v>0.84353421217827995</v>
      </c>
      <c r="I24">
        <v>0.9875512486023108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</row>
    <row r="25" spans="1:14" x14ac:dyDescent="0.3">
      <c r="A25" t="s">
        <v>124</v>
      </c>
      <c r="B25" t="s">
        <v>15</v>
      </c>
      <c r="C25">
        <v>0.96800886683375942</v>
      </c>
      <c r="D25">
        <v>0.97152341346064197</v>
      </c>
      <c r="E25">
        <v>0.94751877244531502</v>
      </c>
      <c r="F25" t="s">
        <v>70</v>
      </c>
      <c r="G25" t="s">
        <v>70</v>
      </c>
      <c r="H25">
        <v>0.74342362711422239</v>
      </c>
      <c r="I25">
        <v>0.98824229796100616</v>
      </c>
      <c r="J25">
        <v>0</v>
      </c>
      <c r="K25" t="s">
        <v>70</v>
      </c>
      <c r="L25" t="s">
        <v>70</v>
      </c>
      <c r="M25" t="s">
        <v>70</v>
      </c>
      <c r="N25" t="s">
        <v>70</v>
      </c>
    </row>
    <row r="26" spans="1:14" x14ac:dyDescent="0.3">
      <c r="A26" t="s">
        <v>124</v>
      </c>
      <c r="B26" t="s">
        <v>231</v>
      </c>
      <c r="C26">
        <v>0.99650945794299817</v>
      </c>
      <c r="D26">
        <v>0.84031028789831963</v>
      </c>
      <c r="E26">
        <v>0.94321034305919205</v>
      </c>
      <c r="F26">
        <v>0.8829661413207911</v>
      </c>
      <c r="G26" t="s">
        <v>70</v>
      </c>
      <c r="H26">
        <v>0.87671016211941477</v>
      </c>
      <c r="I26">
        <v>0.98988862837045721</v>
      </c>
      <c r="J26" t="s">
        <v>70</v>
      </c>
      <c r="K26" t="s">
        <v>70</v>
      </c>
      <c r="L26" t="s">
        <v>70</v>
      </c>
      <c r="M26" t="s">
        <v>70</v>
      </c>
      <c r="N26" t="s">
        <v>70</v>
      </c>
    </row>
    <row r="27" spans="1:14" x14ac:dyDescent="0.3">
      <c r="A27" t="s">
        <v>124</v>
      </c>
      <c r="B27" t="s">
        <v>17</v>
      </c>
      <c r="C27">
        <v>0.99483345016486224</v>
      </c>
      <c r="D27">
        <v>0.95127203126246118</v>
      </c>
      <c r="E27">
        <v>0.93692534019860241</v>
      </c>
      <c r="F27">
        <v>0.8495136967966449</v>
      </c>
      <c r="G27" t="s">
        <v>70</v>
      </c>
      <c r="H27">
        <v>0.79005421574126</v>
      </c>
      <c r="I27">
        <v>0.98504995868079037</v>
      </c>
      <c r="J27" t="s">
        <v>70</v>
      </c>
      <c r="K27" t="s">
        <v>70</v>
      </c>
      <c r="L27" t="s">
        <v>70</v>
      </c>
      <c r="M27" t="s">
        <v>70</v>
      </c>
      <c r="N27" t="s">
        <v>70</v>
      </c>
    </row>
    <row r="28" spans="1:14" x14ac:dyDescent="0.3">
      <c r="A28" t="s">
        <v>84</v>
      </c>
      <c r="B28" t="s">
        <v>6</v>
      </c>
      <c r="C28">
        <v>0.97696952675186077</v>
      </c>
      <c r="D28">
        <v>0.91970114038537165</v>
      </c>
      <c r="E28">
        <v>0.85441963702833268</v>
      </c>
      <c r="F28" t="s">
        <v>70</v>
      </c>
      <c r="G28" t="s">
        <v>70</v>
      </c>
      <c r="H28">
        <v>0.789405684754522</v>
      </c>
      <c r="I28">
        <v>0.98736128236744758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</row>
    <row r="29" spans="1:14" x14ac:dyDescent="0.3">
      <c r="A29" t="s">
        <v>84</v>
      </c>
      <c r="B29" t="s">
        <v>7</v>
      </c>
      <c r="C29">
        <v>0.9888574641360276</v>
      </c>
      <c r="D29">
        <v>0.93866529510093877</v>
      </c>
      <c r="E29">
        <v>0.86744594697837885</v>
      </c>
      <c r="F29" t="s">
        <v>70</v>
      </c>
      <c r="G29" t="s">
        <v>70</v>
      </c>
      <c r="H29">
        <v>0.88194949599916861</v>
      </c>
      <c r="I29">
        <v>0.98808297778431664</v>
      </c>
      <c r="J29" t="s">
        <v>70</v>
      </c>
      <c r="K29" t="s">
        <v>70</v>
      </c>
      <c r="L29" t="s">
        <v>70</v>
      </c>
      <c r="M29" t="s">
        <v>70</v>
      </c>
      <c r="N29" t="s">
        <v>70</v>
      </c>
    </row>
    <row r="30" spans="1:14" x14ac:dyDescent="0.3">
      <c r="A30" t="s">
        <v>84</v>
      </c>
      <c r="B30" t="s">
        <v>8</v>
      </c>
      <c r="C30">
        <v>0.99203457334124223</v>
      </c>
      <c r="D30">
        <v>0.96752872691992842</v>
      </c>
      <c r="E30">
        <v>0.93961133941631259</v>
      </c>
      <c r="F30" t="s">
        <v>70</v>
      </c>
      <c r="G30" t="s">
        <v>70</v>
      </c>
      <c r="H30">
        <v>0.90520980005632201</v>
      </c>
      <c r="I30">
        <v>0.98729556074766356</v>
      </c>
      <c r="J30" t="s">
        <v>70</v>
      </c>
      <c r="K30" t="s">
        <v>70</v>
      </c>
      <c r="L30" t="s">
        <v>70</v>
      </c>
      <c r="M30" t="s">
        <v>70</v>
      </c>
      <c r="N30" t="s">
        <v>70</v>
      </c>
    </row>
    <row r="31" spans="1:14" x14ac:dyDescent="0.3">
      <c r="A31" t="s">
        <v>84</v>
      </c>
      <c r="B31" t="s">
        <v>12</v>
      </c>
      <c r="C31">
        <v>0.99408455528766981</v>
      </c>
      <c r="D31">
        <v>0.97966347225317585</v>
      </c>
      <c r="E31">
        <v>0.94549858700040357</v>
      </c>
      <c r="F31" t="s">
        <v>70</v>
      </c>
      <c r="G31" t="s">
        <v>70</v>
      </c>
      <c r="H31">
        <v>0.9060274263846072</v>
      </c>
      <c r="I31">
        <v>0.99115964638585541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</row>
    <row r="32" spans="1:14" x14ac:dyDescent="0.3">
      <c r="A32" t="s">
        <v>84</v>
      </c>
      <c r="B32" t="s">
        <v>13</v>
      </c>
      <c r="C32">
        <v>0.99176122495741137</v>
      </c>
      <c r="D32">
        <v>0.91289129898940102</v>
      </c>
      <c r="E32">
        <v>0.92241828174717955</v>
      </c>
      <c r="F32" t="s">
        <v>70</v>
      </c>
      <c r="G32" t="s">
        <v>70</v>
      </c>
      <c r="H32">
        <v>0.87469373468673439</v>
      </c>
      <c r="I32">
        <v>0.98538340454238815</v>
      </c>
      <c r="J32" t="s">
        <v>70</v>
      </c>
      <c r="K32" t="s">
        <v>70</v>
      </c>
      <c r="L32" t="s">
        <v>70</v>
      </c>
      <c r="M32" t="s">
        <v>70</v>
      </c>
      <c r="N32" t="s">
        <v>70</v>
      </c>
    </row>
    <row r="33" spans="1:14" x14ac:dyDescent="0.3">
      <c r="A33" t="s">
        <v>84</v>
      </c>
      <c r="B33" t="s">
        <v>15</v>
      </c>
      <c r="C33">
        <v>0.9931894338308892</v>
      </c>
      <c r="D33">
        <v>0.97674953077718618</v>
      </c>
      <c r="E33">
        <v>0.94025239566424035</v>
      </c>
      <c r="F33" t="s">
        <v>70</v>
      </c>
      <c r="G33" t="s">
        <v>70</v>
      </c>
      <c r="H33">
        <v>0.92270279659544918</v>
      </c>
      <c r="I33">
        <v>0.98555448551744562</v>
      </c>
      <c r="J33" t="s">
        <v>70</v>
      </c>
      <c r="K33" t="s">
        <v>70</v>
      </c>
      <c r="L33" t="s">
        <v>70</v>
      </c>
      <c r="M33" t="s">
        <v>70</v>
      </c>
      <c r="N33" t="s">
        <v>70</v>
      </c>
    </row>
    <row r="34" spans="1:14" x14ac:dyDescent="0.3">
      <c r="A34" t="s">
        <v>84</v>
      </c>
      <c r="B34" t="s">
        <v>17</v>
      </c>
      <c r="C34">
        <v>0.9951003190741442</v>
      </c>
      <c r="D34">
        <v>0.96202641264342936</v>
      </c>
      <c r="E34">
        <v>0.92723280396262064</v>
      </c>
      <c r="F34" t="s">
        <v>70</v>
      </c>
      <c r="G34" t="s">
        <v>70</v>
      </c>
      <c r="H34">
        <v>0.86761456431933903</v>
      </c>
      <c r="I34">
        <v>0.98651960784313719</v>
      </c>
      <c r="J34" t="s">
        <v>70</v>
      </c>
      <c r="K34" t="s">
        <v>70</v>
      </c>
      <c r="L34" t="s">
        <v>70</v>
      </c>
      <c r="M34" t="s">
        <v>70</v>
      </c>
      <c r="N34" t="s">
        <v>70</v>
      </c>
    </row>
    <row r="35" spans="1:14" x14ac:dyDescent="0.3">
      <c r="A35" t="s">
        <v>84</v>
      </c>
      <c r="B35" t="s">
        <v>21</v>
      </c>
      <c r="C35">
        <v>0.99655078338140157</v>
      </c>
      <c r="D35">
        <v>0.91130861626566517</v>
      </c>
      <c r="E35">
        <v>0.93165771126604202</v>
      </c>
      <c r="F35" t="s">
        <v>70</v>
      </c>
      <c r="G35" t="s">
        <v>70</v>
      </c>
      <c r="H35">
        <v>0.88785137632526023</v>
      </c>
      <c r="I35">
        <v>0.99236987232756679</v>
      </c>
      <c r="J35" t="s">
        <v>70</v>
      </c>
      <c r="K35" t="s">
        <v>70</v>
      </c>
      <c r="L35" t="s">
        <v>70</v>
      </c>
      <c r="M35" t="s">
        <v>70</v>
      </c>
      <c r="N35" t="s">
        <v>70</v>
      </c>
    </row>
    <row r="36" spans="1:14" x14ac:dyDescent="0.3">
      <c r="A36" t="s">
        <v>84</v>
      </c>
      <c r="B36" t="s">
        <v>23</v>
      </c>
      <c r="C36">
        <v>0.98680592205772077</v>
      </c>
      <c r="D36">
        <v>0.95532142655924279</v>
      </c>
      <c r="E36">
        <v>0.91970979443772682</v>
      </c>
      <c r="F36">
        <v>0.87300522355872912</v>
      </c>
      <c r="G36" t="s">
        <v>70</v>
      </c>
      <c r="H36">
        <v>0.90528575261604505</v>
      </c>
      <c r="I36">
        <v>0.98706407443830835</v>
      </c>
      <c r="J36">
        <v>0</v>
      </c>
      <c r="K36" t="s">
        <v>70</v>
      </c>
      <c r="L36" t="s">
        <v>70</v>
      </c>
      <c r="M36" t="s">
        <v>70</v>
      </c>
      <c r="N36" t="s">
        <v>70</v>
      </c>
    </row>
    <row r="37" spans="1:14" x14ac:dyDescent="0.3">
      <c r="A37" t="s">
        <v>84</v>
      </c>
      <c r="B37" t="s">
        <v>214</v>
      </c>
      <c r="C37">
        <v>0.98863970588235295</v>
      </c>
      <c r="D37">
        <v>0.96885273304730601</v>
      </c>
      <c r="E37">
        <v>0.95135576198845095</v>
      </c>
      <c r="F37">
        <v>0.91144106749867682</v>
      </c>
      <c r="G37" t="s">
        <v>70</v>
      </c>
      <c r="H37">
        <v>0.90329204024365195</v>
      </c>
      <c r="I37">
        <v>0.99071872363273761</v>
      </c>
      <c r="J37" t="s">
        <v>70</v>
      </c>
      <c r="K37" t="s">
        <v>70</v>
      </c>
      <c r="L37" t="s">
        <v>70</v>
      </c>
      <c r="M37" t="s">
        <v>70</v>
      </c>
      <c r="N37" t="s">
        <v>70</v>
      </c>
    </row>
    <row r="38" spans="1:14" x14ac:dyDescent="0.3">
      <c r="A38" t="s">
        <v>84</v>
      </c>
      <c r="B38" t="s">
        <v>25</v>
      </c>
      <c r="C38">
        <v>0.99284015280747695</v>
      </c>
      <c r="D38">
        <v>0.96681836988001657</v>
      </c>
      <c r="E38">
        <v>0.75164877671405084</v>
      </c>
      <c r="F38">
        <v>0</v>
      </c>
      <c r="G38" t="s">
        <v>70</v>
      </c>
      <c r="H38">
        <v>0.84222813652705797</v>
      </c>
      <c r="I38">
        <v>0.99525195282585399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</row>
    <row r="39" spans="1:14" x14ac:dyDescent="0.3">
      <c r="A39" t="s">
        <v>84</v>
      </c>
      <c r="B39" t="s">
        <v>27</v>
      </c>
      <c r="C39">
        <v>0.98930779704904115</v>
      </c>
      <c r="D39">
        <v>0.95722189290654036</v>
      </c>
      <c r="E39">
        <v>0.96506996887853924</v>
      </c>
      <c r="F39">
        <v>0.93746634874240442</v>
      </c>
      <c r="G39" t="s">
        <v>70</v>
      </c>
      <c r="H39">
        <v>0.89442567567567566</v>
      </c>
      <c r="I39">
        <v>0.98910906065648163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</row>
    <row r="40" spans="1:14" x14ac:dyDescent="0.3">
      <c r="A40" t="s">
        <v>84</v>
      </c>
      <c r="B40" t="s">
        <v>29</v>
      </c>
      <c r="C40">
        <v>0.9927933121937158</v>
      </c>
      <c r="D40">
        <v>0.95073727780036221</v>
      </c>
      <c r="E40">
        <v>0.91672719876805064</v>
      </c>
      <c r="F40" t="s">
        <v>70</v>
      </c>
      <c r="G40">
        <v>0.83407899167749078</v>
      </c>
      <c r="H40">
        <v>0.87898318835354039</v>
      </c>
      <c r="I40">
        <v>0.99356768885564695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</row>
    <row r="41" spans="1:14" x14ac:dyDescent="0.3">
      <c r="A41" t="s">
        <v>84</v>
      </c>
      <c r="B41" t="s">
        <v>33</v>
      </c>
      <c r="C41">
        <v>0.94050358970835757</v>
      </c>
      <c r="D41">
        <v>0.95989171056116296</v>
      </c>
      <c r="E41">
        <v>0.95218967577143321</v>
      </c>
      <c r="F41" t="s">
        <v>70</v>
      </c>
      <c r="G41" t="s">
        <v>70</v>
      </c>
      <c r="H41">
        <v>0.79929344226098475</v>
      </c>
      <c r="I41">
        <v>0.99281006590772924</v>
      </c>
      <c r="J41">
        <v>0.64700118611727087</v>
      </c>
      <c r="K41" t="s">
        <v>70</v>
      </c>
      <c r="L41" t="s">
        <v>70</v>
      </c>
      <c r="M41" t="s">
        <v>70</v>
      </c>
      <c r="N41" t="s">
        <v>70</v>
      </c>
    </row>
    <row r="42" spans="1:14" x14ac:dyDescent="0.3">
      <c r="A42" t="s">
        <v>84</v>
      </c>
      <c r="B42" t="s">
        <v>35</v>
      </c>
      <c r="C42">
        <v>0.99715865061734776</v>
      </c>
      <c r="D42">
        <v>0.97307503377133719</v>
      </c>
      <c r="E42">
        <v>0.93177850037642762</v>
      </c>
      <c r="F42">
        <v>0.84878922200144113</v>
      </c>
      <c r="G42" t="s">
        <v>70</v>
      </c>
      <c r="H42">
        <v>0.80557112673019704</v>
      </c>
      <c r="I42">
        <v>0.99508803748205243</v>
      </c>
      <c r="J42" t="s">
        <v>70</v>
      </c>
      <c r="K42" t="s">
        <v>70</v>
      </c>
      <c r="L42" t="s">
        <v>70</v>
      </c>
      <c r="M42" t="s">
        <v>70</v>
      </c>
      <c r="N42" t="s">
        <v>70</v>
      </c>
    </row>
    <row r="43" spans="1:14" x14ac:dyDescent="0.3">
      <c r="A43" t="s">
        <v>77</v>
      </c>
      <c r="B43" t="s">
        <v>6</v>
      </c>
      <c r="C43">
        <v>0.97391663653736882</v>
      </c>
      <c r="D43">
        <v>0.93960074636403124</v>
      </c>
      <c r="E43">
        <v>0.8769351055512119</v>
      </c>
      <c r="F43" t="s">
        <v>70</v>
      </c>
      <c r="G43" t="s">
        <v>70</v>
      </c>
      <c r="H43">
        <v>0.9011520409614564</v>
      </c>
      <c r="I43">
        <v>0.98399550751088039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</row>
    <row r="44" spans="1:14" x14ac:dyDescent="0.3">
      <c r="A44" t="s">
        <v>77</v>
      </c>
      <c r="B44" t="s">
        <v>59</v>
      </c>
      <c r="C44">
        <v>0.97592847317744158</v>
      </c>
      <c r="D44">
        <v>0.94575838458860395</v>
      </c>
      <c r="E44">
        <v>0.8978046934140802</v>
      </c>
      <c r="F44" t="s">
        <v>70</v>
      </c>
      <c r="G44" t="s">
        <v>70</v>
      </c>
      <c r="H44">
        <v>0.914806498481046</v>
      </c>
      <c r="I44">
        <v>0.98619806488332384</v>
      </c>
      <c r="J44" t="s">
        <v>70</v>
      </c>
      <c r="K44" t="s">
        <v>70</v>
      </c>
      <c r="L44" t="s">
        <v>70</v>
      </c>
      <c r="M44" t="s">
        <v>70</v>
      </c>
      <c r="N44" t="s">
        <v>70</v>
      </c>
    </row>
    <row r="45" spans="1:14" x14ac:dyDescent="0.3">
      <c r="A45" t="s">
        <v>77</v>
      </c>
      <c r="B45" t="s">
        <v>7</v>
      </c>
      <c r="C45">
        <v>0.97713135748261981</v>
      </c>
      <c r="D45">
        <v>0.96313694267515915</v>
      </c>
      <c r="E45">
        <v>0.94638583054092862</v>
      </c>
      <c r="F45" t="s">
        <v>70</v>
      </c>
      <c r="G45" t="s">
        <v>70</v>
      </c>
      <c r="H45">
        <v>0.93465045592705165</v>
      </c>
      <c r="I45">
        <v>0.9817311874728144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</row>
    <row r="46" spans="1:14" x14ac:dyDescent="0.3">
      <c r="A46" t="s">
        <v>77</v>
      </c>
      <c r="B46" t="s">
        <v>62</v>
      </c>
      <c r="C46">
        <v>0.98721116116843477</v>
      </c>
      <c r="D46">
        <v>0.95006525173432244</v>
      </c>
      <c r="E46">
        <v>0.93165759644006119</v>
      </c>
      <c r="F46" t="s">
        <v>70</v>
      </c>
      <c r="G46" t="s">
        <v>70</v>
      </c>
      <c r="H46">
        <v>0.85355266164039301</v>
      </c>
      <c r="I46">
        <v>0.99274611398963719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</row>
    <row r="47" spans="1:14" x14ac:dyDescent="0.3">
      <c r="A47" t="s">
        <v>77</v>
      </c>
      <c r="B47" t="s">
        <v>8</v>
      </c>
      <c r="C47">
        <v>0.99254290078164775</v>
      </c>
      <c r="D47">
        <v>0.98506156634789677</v>
      </c>
      <c r="E47">
        <v>0.92813455657492361</v>
      </c>
      <c r="F47">
        <v>0.57504282970218212</v>
      </c>
      <c r="G47">
        <v>0</v>
      </c>
      <c r="H47">
        <v>0.90272052761747723</v>
      </c>
      <c r="I47">
        <v>0.99393939393939401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</row>
    <row r="48" spans="1:14" x14ac:dyDescent="0.3">
      <c r="A48" t="s">
        <v>77</v>
      </c>
      <c r="B48" t="s">
        <v>64</v>
      </c>
      <c r="C48">
        <v>0.93344954528252122</v>
      </c>
      <c r="D48">
        <v>0.95376303275211538</v>
      </c>
      <c r="E48">
        <v>0.94121496656707915</v>
      </c>
      <c r="F48">
        <v>0.83082386889127302</v>
      </c>
      <c r="G48">
        <v>0</v>
      </c>
      <c r="H48">
        <v>0.74126102580855935</v>
      </c>
      <c r="I48">
        <v>0.99647014645137078</v>
      </c>
      <c r="J48">
        <v>0.60611134365843444</v>
      </c>
      <c r="K48" t="s">
        <v>70</v>
      </c>
      <c r="L48" t="s">
        <v>70</v>
      </c>
      <c r="M48" t="s">
        <v>70</v>
      </c>
      <c r="N48" t="s">
        <v>70</v>
      </c>
    </row>
    <row r="49" spans="1:14" x14ac:dyDescent="0.3">
      <c r="A49" t="s">
        <v>77</v>
      </c>
      <c r="B49" t="s">
        <v>12</v>
      </c>
      <c r="C49">
        <v>0.98614682704272083</v>
      </c>
      <c r="D49">
        <v>0.9553477066159376</v>
      </c>
      <c r="E49">
        <v>0.9655442443226312</v>
      </c>
      <c r="F49">
        <v>0.9086409395973154</v>
      </c>
      <c r="G49" t="s">
        <v>70</v>
      </c>
      <c r="H49">
        <v>0.86425210323684587</v>
      </c>
      <c r="I49">
        <v>0.99379995518039876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</row>
    <row r="50" spans="1:14" x14ac:dyDescent="0.3">
      <c r="A50" t="s">
        <v>77</v>
      </c>
      <c r="B50" t="s">
        <v>154</v>
      </c>
      <c r="C50">
        <v>0.99418604651162801</v>
      </c>
      <c r="D50">
        <v>0.85603383349747986</v>
      </c>
      <c r="E50">
        <v>0.96046594865454082</v>
      </c>
      <c r="F50">
        <v>0.90446779157380885</v>
      </c>
      <c r="G50" t="s">
        <v>70</v>
      </c>
      <c r="H50">
        <v>0.87525286581254214</v>
      </c>
      <c r="I50">
        <v>0.99478545887961856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</row>
    <row r="51" spans="1:14" x14ac:dyDescent="0.3">
      <c r="A51" t="s">
        <v>77</v>
      </c>
      <c r="B51" t="s">
        <v>118</v>
      </c>
      <c r="C51">
        <v>0.90402898471764404</v>
      </c>
      <c r="D51">
        <v>0.9869214109430352</v>
      </c>
      <c r="E51">
        <v>0.87729147767146498</v>
      </c>
      <c r="F51">
        <v>0.86818531879534677</v>
      </c>
      <c r="G51" t="s">
        <v>70</v>
      </c>
      <c r="H51">
        <v>0.79523739526679404</v>
      </c>
      <c r="I51">
        <v>0.99544538191592624</v>
      </c>
      <c r="J51">
        <v>0.8365123687418885</v>
      </c>
      <c r="K51" t="s">
        <v>70</v>
      </c>
      <c r="L51" t="s">
        <v>70</v>
      </c>
      <c r="M51" t="s">
        <v>70</v>
      </c>
      <c r="N51" t="s">
        <v>70</v>
      </c>
    </row>
    <row r="52" spans="1:14" x14ac:dyDescent="0.3">
      <c r="A52" t="s">
        <v>77</v>
      </c>
      <c r="B52" t="s">
        <v>13</v>
      </c>
      <c r="C52">
        <v>0.99433394222312443</v>
      </c>
      <c r="D52">
        <v>0.96490657414434922</v>
      </c>
      <c r="E52">
        <v>0.98118554859606077</v>
      </c>
      <c r="F52" t="s">
        <v>70</v>
      </c>
      <c r="G52" t="s">
        <v>70</v>
      </c>
      <c r="H52">
        <v>0.90863120634619643</v>
      </c>
      <c r="I52">
        <v>0.99546973635350922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</row>
    <row r="53" spans="1:14" x14ac:dyDescent="0.3">
      <c r="A53" t="s">
        <v>77</v>
      </c>
      <c r="B53" t="s">
        <v>240</v>
      </c>
      <c r="C53">
        <v>0.99323958556267544</v>
      </c>
      <c r="D53">
        <v>0.97419853225183484</v>
      </c>
      <c r="E53">
        <v>0.98508480354555517</v>
      </c>
      <c r="F53" t="s">
        <v>70</v>
      </c>
      <c r="G53" t="s">
        <v>70</v>
      </c>
      <c r="H53">
        <v>0.92228301417557823</v>
      </c>
      <c r="I53">
        <v>0.99486171981260396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</row>
    <row r="54" spans="1:14" x14ac:dyDescent="0.3">
      <c r="A54" t="s">
        <v>77</v>
      </c>
      <c r="B54" t="s">
        <v>15</v>
      </c>
      <c r="C54">
        <v>0.99358655662722484</v>
      </c>
      <c r="D54">
        <v>0.965562479501476</v>
      </c>
      <c r="E54">
        <v>0.87923754373265772</v>
      </c>
      <c r="F54">
        <v>0.67487179487179483</v>
      </c>
      <c r="G54" t="s">
        <v>70</v>
      </c>
      <c r="H54">
        <v>0.30708546384222057</v>
      </c>
      <c r="I54">
        <v>0.99504281207751244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</row>
    <row r="55" spans="1:14" x14ac:dyDescent="0.3">
      <c r="A55" t="s">
        <v>77</v>
      </c>
      <c r="B55" t="s">
        <v>17</v>
      </c>
      <c r="C55">
        <v>0.99602952281197477</v>
      </c>
      <c r="D55">
        <v>0.96234746157428963</v>
      </c>
      <c r="E55">
        <v>0.94561354872854664</v>
      </c>
      <c r="F55">
        <v>0.79286603676847578</v>
      </c>
      <c r="G55" t="s">
        <v>70</v>
      </c>
      <c r="H55">
        <v>0.91758203799654581</v>
      </c>
      <c r="I55">
        <v>0.99501058361052319</v>
      </c>
      <c r="J55" t="s">
        <v>70</v>
      </c>
      <c r="K55" t="s">
        <v>70</v>
      </c>
      <c r="L55" t="s">
        <v>70</v>
      </c>
      <c r="M55" t="s">
        <v>70</v>
      </c>
      <c r="N55" t="s">
        <v>70</v>
      </c>
    </row>
    <row r="56" spans="1:14" x14ac:dyDescent="0.3">
      <c r="A56" t="s">
        <v>77</v>
      </c>
      <c r="B56" t="s">
        <v>143</v>
      </c>
      <c r="C56">
        <v>0.99293136781053637</v>
      </c>
      <c r="D56">
        <v>0.93121504930148002</v>
      </c>
      <c r="E56">
        <v>0.95706239485041322</v>
      </c>
      <c r="F56" t="s">
        <v>70</v>
      </c>
      <c r="G56" t="s">
        <v>70</v>
      </c>
      <c r="H56">
        <v>0.61642743221690588</v>
      </c>
      <c r="I56">
        <v>0.99539865731311761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</row>
    <row r="57" spans="1:14" x14ac:dyDescent="0.3">
      <c r="A57" t="s">
        <v>335</v>
      </c>
      <c r="B57" t="s">
        <v>6</v>
      </c>
      <c r="C57">
        <v>0.98342745067066839</v>
      </c>
      <c r="D57">
        <v>0.92649893727447963</v>
      </c>
      <c r="E57">
        <v>0.83651382462044432</v>
      </c>
      <c r="F57" t="s">
        <v>70</v>
      </c>
      <c r="G57" t="s">
        <v>70</v>
      </c>
      <c r="H57">
        <v>0.71807747489239593</v>
      </c>
      <c r="I57">
        <v>0.99016147202403304</v>
      </c>
      <c r="J57" t="s">
        <v>70</v>
      </c>
      <c r="K57" t="s">
        <v>70</v>
      </c>
      <c r="L57" t="s">
        <v>70</v>
      </c>
      <c r="M57" t="s">
        <v>70</v>
      </c>
      <c r="N57" t="s">
        <v>70</v>
      </c>
    </row>
    <row r="58" spans="1:14" x14ac:dyDescent="0.3">
      <c r="A58" t="s">
        <v>335</v>
      </c>
      <c r="B58" t="s">
        <v>7</v>
      </c>
      <c r="C58">
        <v>0.95283061154357596</v>
      </c>
      <c r="D58">
        <v>0.92842916441747481</v>
      </c>
      <c r="E58">
        <v>0.91057170233152362</v>
      </c>
      <c r="F58" t="s">
        <v>70</v>
      </c>
      <c r="G58" t="s">
        <v>70</v>
      </c>
      <c r="H58">
        <v>0.70700765203383009</v>
      </c>
      <c r="I58">
        <v>0.98802079409327204</v>
      </c>
      <c r="J58">
        <v>0.83263946711074099</v>
      </c>
      <c r="K58" t="s">
        <v>70</v>
      </c>
      <c r="L58" t="s">
        <v>70</v>
      </c>
      <c r="M58" t="s">
        <v>70</v>
      </c>
      <c r="N58" t="s">
        <v>70</v>
      </c>
    </row>
    <row r="59" spans="1:14" x14ac:dyDescent="0.3">
      <c r="A59" t="s">
        <v>335</v>
      </c>
      <c r="B59" t="s">
        <v>8</v>
      </c>
      <c r="C59">
        <v>0.98860277508873839</v>
      </c>
      <c r="D59">
        <v>0.98732702697274599</v>
      </c>
      <c r="E59">
        <v>0.93813263331182839</v>
      </c>
      <c r="F59" t="s">
        <v>70</v>
      </c>
      <c r="G59" t="s">
        <v>70</v>
      </c>
      <c r="H59">
        <v>0.81882127979239228</v>
      </c>
      <c r="I59">
        <v>0.99223744292237437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</row>
    <row r="60" spans="1:14" x14ac:dyDescent="0.3">
      <c r="A60" t="s">
        <v>335</v>
      </c>
      <c r="B60" t="s">
        <v>12</v>
      </c>
      <c r="C60">
        <v>0.98990749670601341</v>
      </c>
      <c r="D60">
        <v>0.956909239574816</v>
      </c>
      <c r="E60">
        <v>0.97113718303687036</v>
      </c>
      <c r="F60" t="s">
        <v>70</v>
      </c>
      <c r="G60" t="s">
        <v>70</v>
      </c>
      <c r="H60">
        <v>0.8941527743219706</v>
      </c>
      <c r="I60">
        <v>0.99220779220779221</v>
      </c>
      <c r="J60" t="s">
        <v>70</v>
      </c>
      <c r="K60" t="s">
        <v>70</v>
      </c>
      <c r="L60">
        <v>0</v>
      </c>
      <c r="M60" t="s">
        <v>70</v>
      </c>
      <c r="N60" t="s">
        <v>70</v>
      </c>
    </row>
    <row r="61" spans="1:14" x14ac:dyDescent="0.3">
      <c r="A61" t="s">
        <v>335</v>
      </c>
      <c r="B61" t="s">
        <v>13</v>
      </c>
      <c r="C61">
        <v>0.99314957438184037</v>
      </c>
      <c r="D61">
        <v>0.93202538108088395</v>
      </c>
      <c r="E61">
        <v>0.9637201844056924</v>
      </c>
      <c r="F61" t="s">
        <v>70</v>
      </c>
      <c r="G61" t="s">
        <v>70</v>
      </c>
      <c r="H61">
        <v>0.75357982474887797</v>
      </c>
      <c r="I61">
        <v>0.9915149645171244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</row>
    <row r="62" spans="1:14" x14ac:dyDescent="0.3">
      <c r="A62" t="s">
        <v>335</v>
      </c>
      <c r="B62" t="s">
        <v>15</v>
      </c>
      <c r="C62">
        <v>0.96906460913967241</v>
      </c>
      <c r="D62">
        <v>0.80511287632322093</v>
      </c>
      <c r="E62">
        <v>0.91181231920596584</v>
      </c>
      <c r="F62">
        <v>0.78130740140464616</v>
      </c>
      <c r="G62" t="s">
        <v>70</v>
      </c>
      <c r="H62">
        <v>0.90141416189365919</v>
      </c>
      <c r="I62">
        <v>0.99278937381404175</v>
      </c>
      <c r="J62">
        <v>0.47826779175290562</v>
      </c>
      <c r="K62" t="s">
        <v>70</v>
      </c>
      <c r="L62" t="s">
        <v>70</v>
      </c>
      <c r="M62" t="s">
        <v>70</v>
      </c>
      <c r="N62" t="s">
        <v>70</v>
      </c>
    </row>
    <row r="63" spans="1:14" x14ac:dyDescent="0.3">
      <c r="A63" t="s">
        <v>90</v>
      </c>
      <c r="B63" t="s">
        <v>13</v>
      </c>
      <c r="C63">
        <v>0.9913254080065852</v>
      </c>
      <c r="D63">
        <v>0.95814698867024439</v>
      </c>
      <c r="E63">
        <v>0.91119065744505079</v>
      </c>
      <c r="F63" t="s">
        <v>70</v>
      </c>
      <c r="G63" t="s">
        <v>70</v>
      </c>
      <c r="H63">
        <v>0.92919027414314403</v>
      </c>
      <c r="I63">
        <v>0.98913205299985119</v>
      </c>
      <c r="J63" t="s">
        <v>70</v>
      </c>
      <c r="K63" t="s">
        <v>70</v>
      </c>
      <c r="L63" t="s">
        <v>70</v>
      </c>
      <c r="M63" t="s">
        <v>70</v>
      </c>
      <c r="N63" t="s">
        <v>70</v>
      </c>
    </row>
    <row r="64" spans="1:14" x14ac:dyDescent="0.3">
      <c r="A64" t="s">
        <v>90</v>
      </c>
      <c r="B64" t="s">
        <v>15</v>
      </c>
      <c r="C64">
        <v>0.99339847209920284</v>
      </c>
      <c r="D64">
        <v>0.93095686767169183</v>
      </c>
      <c r="E64">
        <v>0.7692773210953654</v>
      </c>
      <c r="F64">
        <v>0.71338875791041068</v>
      </c>
      <c r="G64" t="s">
        <v>70</v>
      </c>
      <c r="H64">
        <v>0.73991628614916283</v>
      </c>
      <c r="I64">
        <v>0.98401002136909599</v>
      </c>
      <c r="J64" t="s">
        <v>70</v>
      </c>
      <c r="K64" t="s">
        <v>70</v>
      </c>
      <c r="L64" t="s">
        <v>70</v>
      </c>
      <c r="M64" t="s">
        <v>70</v>
      </c>
      <c r="N64" t="s">
        <v>70</v>
      </c>
    </row>
    <row r="65" spans="1:14" x14ac:dyDescent="0.3">
      <c r="A65" t="s">
        <v>90</v>
      </c>
      <c r="B65" t="s">
        <v>17</v>
      </c>
      <c r="C65">
        <v>0.98903640582797581</v>
      </c>
      <c r="D65">
        <v>0.94282048291146636</v>
      </c>
      <c r="E65">
        <v>0.9244099090580894</v>
      </c>
      <c r="F65">
        <v>0.70983916380607093</v>
      </c>
      <c r="G65" t="s">
        <v>70</v>
      </c>
      <c r="H65">
        <v>0.88977076427470936</v>
      </c>
      <c r="I65">
        <v>0.99493307116388119</v>
      </c>
      <c r="J65" t="s">
        <v>70</v>
      </c>
      <c r="K65" t="s">
        <v>70</v>
      </c>
      <c r="L65" t="s">
        <v>70</v>
      </c>
      <c r="M65" t="s">
        <v>70</v>
      </c>
      <c r="N65" t="s">
        <v>70</v>
      </c>
    </row>
    <row r="66" spans="1:14" x14ac:dyDescent="0.3">
      <c r="A66" t="s">
        <v>90</v>
      </c>
      <c r="B66" t="s">
        <v>21</v>
      </c>
      <c r="C66">
        <v>0.96365330848089481</v>
      </c>
      <c r="D66">
        <v>0.85814746028597699</v>
      </c>
      <c r="E66">
        <v>0.9253077975376196</v>
      </c>
      <c r="F66">
        <v>0.7214297035980346</v>
      </c>
      <c r="G66" t="s">
        <v>70</v>
      </c>
      <c r="H66">
        <v>0.92936368943374204</v>
      </c>
      <c r="I66">
        <v>0.99319007263922521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</row>
    <row r="67" spans="1:14" x14ac:dyDescent="0.3">
      <c r="A67" t="s">
        <v>90</v>
      </c>
      <c r="B67" t="s">
        <v>23</v>
      </c>
      <c r="C67">
        <v>0.9967253652046536</v>
      </c>
      <c r="D67">
        <v>0.9268167860798362</v>
      </c>
      <c r="E67">
        <v>0.93244154277401281</v>
      </c>
      <c r="F67">
        <v>0.92460053262316921</v>
      </c>
      <c r="G67" t="s">
        <v>70</v>
      </c>
      <c r="H67">
        <v>0.52968781881248728</v>
      </c>
      <c r="I67">
        <v>0.99140789870364798</v>
      </c>
      <c r="J67" t="s">
        <v>70</v>
      </c>
      <c r="K67" t="s">
        <v>70</v>
      </c>
      <c r="L67" t="s">
        <v>70</v>
      </c>
      <c r="M67" t="s">
        <v>70</v>
      </c>
      <c r="N67" t="s">
        <v>70</v>
      </c>
    </row>
    <row r="68" spans="1:14" x14ac:dyDescent="0.3">
      <c r="A68" t="s">
        <v>90</v>
      </c>
      <c r="B68" t="s">
        <v>186</v>
      </c>
      <c r="C68">
        <v>0.99750796388165841</v>
      </c>
      <c r="D68">
        <v>0.91495549484445238</v>
      </c>
      <c r="E68">
        <v>0.86221882785081738</v>
      </c>
      <c r="F68">
        <v>0.78586898725148169</v>
      </c>
      <c r="G68" t="s">
        <v>70</v>
      </c>
      <c r="H68">
        <v>0.65848670756646221</v>
      </c>
      <c r="I68">
        <v>0.99374010106342858</v>
      </c>
      <c r="J68" t="s">
        <v>70</v>
      </c>
      <c r="K68" t="s">
        <v>70</v>
      </c>
      <c r="L68">
        <v>0.20754716981132076</v>
      </c>
      <c r="M68" t="s">
        <v>70</v>
      </c>
      <c r="N68">
        <v>0.71641791044776115</v>
      </c>
    </row>
    <row r="69" spans="1:14" x14ac:dyDescent="0.3">
      <c r="A69" t="s">
        <v>90</v>
      </c>
      <c r="B69" t="s">
        <v>25</v>
      </c>
      <c r="C69">
        <v>0.98937253954002358</v>
      </c>
      <c r="D69">
        <v>0.95283919502043002</v>
      </c>
      <c r="E69">
        <v>0.92862856311809205</v>
      </c>
      <c r="F69">
        <v>0.74105435470069569</v>
      </c>
      <c r="G69" t="s">
        <v>70</v>
      </c>
      <c r="H69" t="s">
        <v>70</v>
      </c>
      <c r="I69">
        <v>0.99537037037037035</v>
      </c>
      <c r="J69">
        <v>0.68902908139713803</v>
      </c>
      <c r="K69" t="s">
        <v>70</v>
      </c>
      <c r="L69" t="s">
        <v>70</v>
      </c>
      <c r="M69" t="s">
        <v>70</v>
      </c>
      <c r="N69" t="s">
        <v>70</v>
      </c>
    </row>
    <row r="70" spans="1:14" x14ac:dyDescent="0.3">
      <c r="A70" t="s">
        <v>90</v>
      </c>
      <c r="B70" t="s">
        <v>29</v>
      </c>
      <c r="C70">
        <v>0.99771379167427998</v>
      </c>
      <c r="D70">
        <v>0.98532027865669003</v>
      </c>
      <c r="E70">
        <v>0.88598440869132522</v>
      </c>
      <c r="F70">
        <v>0</v>
      </c>
      <c r="G70" t="s">
        <v>70</v>
      </c>
      <c r="H70">
        <v>0.68560594090693627</v>
      </c>
      <c r="I70">
        <v>0.99293870192307676</v>
      </c>
      <c r="J70" t="s">
        <v>70</v>
      </c>
      <c r="K70" t="s">
        <v>70</v>
      </c>
      <c r="L70" t="s">
        <v>70</v>
      </c>
      <c r="M70" t="s">
        <v>70</v>
      </c>
      <c r="N70" t="s">
        <v>70</v>
      </c>
    </row>
    <row r="71" spans="1:14" x14ac:dyDescent="0.3">
      <c r="A71" t="s">
        <v>90</v>
      </c>
      <c r="B71" t="s">
        <v>33</v>
      </c>
      <c r="C71">
        <v>0.99607636751514239</v>
      </c>
      <c r="D71">
        <v>0.97869939342643519</v>
      </c>
      <c r="E71">
        <v>0.95118490137647238</v>
      </c>
      <c r="F71" t="s">
        <v>70</v>
      </c>
      <c r="G71" t="s">
        <v>70</v>
      </c>
      <c r="H71">
        <v>0.91070519348268841</v>
      </c>
      <c r="I71">
        <v>0.99370683039140439</v>
      </c>
      <c r="J71" t="s">
        <v>70</v>
      </c>
      <c r="K71" t="s">
        <v>70</v>
      </c>
      <c r="L71" t="s">
        <v>70</v>
      </c>
      <c r="M71" t="s">
        <v>70</v>
      </c>
      <c r="N71" t="s">
        <v>70</v>
      </c>
    </row>
    <row r="72" spans="1:14" x14ac:dyDescent="0.3">
      <c r="A72" t="s">
        <v>90</v>
      </c>
      <c r="B72" t="s">
        <v>35</v>
      </c>
      <c r="C72">
        <v>0.973998560339293</v>
      </c>
      <c r="D72">
        <v>0.87677790563866509</v>
      </c>
      <c r="E72">
        <v>0.92630294711960037</v>
      </c>
      <c r="F72" t="s">
        <v>70</v>
      </c>
      <c r="G72" t="s">
        <v>70</v>
      </c>
      <c r="H72">
        <v>0.82352941176470584</v>
      </c>
      <c r="I72">
        <v>0.99307662388175799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</row>
    <row r="73" spans="1:14" x14ac:dyDescent="0.3">
      <c r="A73" t="s">
        <v>112</v>
      </c>
      <c r="B73" t="s">
        <v>6</v>
      </c>
      <c r="C73">
        <v>0.99576432394044678</v>
      </c>
      <c r="D73">
        <v>0.89387843080902429</v>
      </c>
      <c r="E73">
        <v>0.83382194859767422</v>
      </c>
      <c r="F73">
        <v>4.4899677283569521E-3</v>
      </c>
      <c r="G73" t="s">
        <v>70</v>
      </c>
      <c r="H73">
        <v>0.88202611352903049</v>
      </c>
      <c r="I73">
        <v>0.99049954030033716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</row>
    <row r="74" spans="1:14" x14ac:dyDescent="0.3">
      <c r="A74" t="s">
        <v>112</v>
      </c>
      <c r="B74" t="s">
        <v>7</v>
      </c>
      <c r="C74">
        <v>0.9694074193030352</v>
      </c>
      <c r="D74">
        <v>0.97370138953651042</v>
      </c>
      <c r="E74">
        <v>0.93785089437263358</v>
      </c>
      <c r="F74" t="s">
        <v>70</v>
      </c>
      <c r="G74" t="s">
        <v>70</v>
      </c>
      <c r="H74">
        <v>0.8031125071387778</v>
      </c>
      <c r="I74">
        <v>0.98622123008236484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</row>
    <row r="75" spans="1:14" x14ac:dyDescent="0.3">
      <c r="A75" t="s">
        <v>112</v>
      </c>
      <c r="B75" t="s">
        <v>8</v>
      </c>
      <c r="C75">
        <v>0.99673922766045675</v>
      </c>
      <c r="D75">
        <v>0.92232718548508019</v>
      </c>
      <c r="E75">
        <v>0.82741777922500814</v>
      </c>
      <c r="F75">
        <v>0</v>
      </c>
      <c r="G75">
        <v>0.8689591078066915</v>
      </c>
      <c r="H75">
        <v>0.92694911552740777</v>
      </c>
      <c r="I75">
        <v>0.99439393939393939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</row>
    <row r="76" spans="1:14" x14ac:dyDescent="0.3">
      <c r="A76" t="s">
        <v>112</v>
      </c>
      <c r="B76" t="s">
        <v>12</v>
      </c>
      <c r="C76">
        <v>0.99211066450012841</v>
      </c>
      <c r="D76">
        <v>0.93825084094185485</v>
      </c>
      <c r="E76">
        <v>0.93578403216542216</v>
      </c>
      <c r="F76">
        <v>0.82964192732898168</v>
      </c>
      <c r="G76">
        <v>0.79369085173501575</v>
      </c>
      <c r="H76">
        <v>0.90801650128219424</v>
      </c>
      <c r="I76">
        <v>0.99478687519165898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</row>
    <row r="77" spans="1:14" x14ac:dyDescent="0.3">
      <c r="A77" t="s">
        <v>112</v>
      </c>
      <c r="B77" t="s">
        <v>147</v>
      </c>
      <c r="C77">
        <v>0.99746467073789102</v>
      </c>
      <c r="D77">
        <v>0.94737674455382925</v>
      </c>
      <c r="E77">
        <v>0.82427504338422075</v>
      </c>
      <c r="F77">
        <v>0</v>
      </c>
      <c r="G77">
        <v>0.88446267866596084</v>
      </c>
      <c r="H77">
        <v>0.91724745654089557</v>
      </c>
      <c r="I77">
        <v>0.99340829778984119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</row>
    <row r="78" spans="1:14" x14ac:dyDescent="0.3">
      <c r="A78" t="s">
        <v>112</v>
      </c>
      <c r="B78" t="s">
        <v>13</v>
      </c>
      <c r="C78">
        <v>0.99483806829044485</v>
      </c>
      <c r="D78">
        <v>0.95493620982313965</v>
      </c>
      <c r="E78">
        <v>0.94353661219673179</v>
      </c>
      <c r="F78">
        <v>0.86606909755460793</v>
      </c>
      <c r="G78" t="s">
        <v>70</v>
      </c>
      <c r="H78">
        <v>0.78140610545790934</v>
      </c>
      <c r="I78">
        <v>0.99513175179661539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</row>
    <row r="79" spans="1:14" x14ac:dyDescent="0.3">
      <c r="A79" t="s">
        <v>112</v>
      </c>
      <c r="B79" t="s">
        <v>245</v>
      </c>
      <c r="C79">
        <v>0.97945598338727158</v>
      </c>
      <c r="D79">
        <v>0.90181970800731481</v>
      </c>
      <c r="E79">
        <v>0.82989651975645817</v>
      </c>
      <c r="F79">
        <v>0.68563794255177024</v>
      </c>
      <c r="G79">
        <v>0</v>
      </c>
      <c r="H79">
        <v>0.82906170135085799</v>
      </c>
      <c r="I79">
        <v>0.99568699938385719</v>
      </c>
      <c r="J79">
        <v>0.93625336927223723</v>
      </c>
      <c r="K79">
        <v>0.79016393442622945</v>
      </c>
      <c r="L79">
        <v>0</v>
      </c>
      <c r="M79" t="s">
        <v>70</v>
      </c>
      <c r="N79">
        <v>0</v>
      </c>
    </row>
    <row r="80" spans="1:14" x14ac:dyDescent="0.3">
      <c r="A80" t="s">
        <v>112</v>
      </c>
      <c r="B80" t="s">
        <v>142</v>
      </c>
      <c r="C80">
        <v>0.7427594215625668</v>
      </c>
      <c r="D80">
        <v>0.94006014422936557</v>
      </c>
      <c r="E80">
        <v>0.87028612066362065</v>
      </c>
      <c r="F80">
        <v>0.74683040244576038</v>
      </c>
      <c r="G80">
        <v>0</v>
      </c>
      <c r="H80">
        <v>0.34257285003553661</v>
      </c>
      <c r="I80">
        <v>0.99572549933939536</v>
      </c>
      <c r="J80">
        <v>0.61800947867298583</v>
      </c>
      <c r="K80">
        <v>0.7709906199954244</v>
      </c>
      <c r="L80">
        <v>0</v>
      </c>
      <c r="M80" t="s">
        <v>70</v>
      </c>
      <c r="N80">
        <v>0.5571151609150834</v>
      </c>
    </row>
    <row r="81" spans="1:14" x14ac:dyDescent="0.3">
      <c r="A81" t="s">
        <v>112</v>
      </c>
      <c r="B81" t="s">
        <v>246</v>
      </c>
      <c r="C81">
        <v>0.94049653045489601</v>
      </c>
      <c r="D81">
        <v>0.97976265207903623</v>
      </c>
      <c r="E81">
        <v>0.82645166031516071</v>
      </c>
      <c r="F81">
        <v>0.78771602635832405</v>
      </c>
      <c r="G81">
        <v>0.78593334696381112</v>
      </c>
      <c r="H81">
        <v>0.11041753363850744</v>
      </c>
      <c r="I81">
        <v>0.99736556640322316</v>
      </c>
      <c r="J81">
        <v>0.81645918059280043</v>
      </c>
      <c r="K81">
        <v>0.81630598892803219</v>
      </c>
      <c r="L81">
        <v>0</v>
      </c>
      <c r="M81" t="s">
        <v>70</v>
      </c>
      <c r="N81">
        <v>0.81372408863473911</v>
      </c>
    </row>
    <row r="82" spans="1:14" x14ac:dyDescent="0.3">
      <c r="A82" t="s">
        <v>112</v>
      </c>
      <c r="B82" t="s">
        <v>151</v>
      </c>
      <c r="C82">
        <v>0.95959714435400001</v>
      </c>
      <c r="D82">
        <v>0.91962448559670784</v>
      </c>
      <c r="E82">
        <v>0.8222689744179057</v>
      </c>
      <c r="F82">
        <v>0.64448932715536023</v>
      </c>
      <c r="G82">
        <v>0.581848940193054</v>
      </c>
      <c r="H82">
        <v>0.73864098738640982</v>
      </c>
      <c r="I82">
        <v>0.99482185640312237</v>
      </c>
      <c r="J82">
        <v>0.85198491108316865</v>
      </c>
      <c r="K82">
        <v>0.24294354838709681</v>
      </c>
      <c r="L82" t="s">
        <v>70</v>
      </c>
      <c r="M82" t="s">
        <v>70</v>
      </c>
      <c r="N82">
        <v>0.83374866500533995</v>
      </c>
    </row>
    <row r="83" spans="1:14" x14ac:dyDescent="0.3">
      <c r="A83" t="s">
        <v>112</v>
      </c>
      <c r="B83" t="s">
        <v>15</v>
      </c>
      <c r="C83">
        <v>0.99545442556072339</v>
      </c>
      <c r="D83">
        <v>0.94884185212913164</v>
      </c>
      <c r="E83">
        <v>0.93476422384882318</v>
      </c>
      <c r="F83">
        <v>0.87331524873443411</v>
      </c>
      <c r="G83">
        <v>0.90739842916707081</v>
      </c>
      <c r="H83">
        <v>0.91939998564558956</v>
      </c>
      <c r="I83">
        <v>0.996015325670498</v>
      </c>
      <c r="J83" t="s">
        <v>70</v>
      </c>
      <c r="K83" t="s">
        <v>70</v>
      </c>
      <c r="L83" t="s">
        <v>70</v>
      </c>
      <c r="M83" t="s">
        <v>70</v>
      </c>
      <c r="N83" t="s">
        <v>70</v>
      </c>
    </row>
    <row r="84" spans="1:14" x14ac:dyDescent="0.3">
      <c r="A84" t="s">
        <v>112</v>
      </c>
      <c r="B84" t="s">
        <v>17</v>
      </c>
      <c r="C84">
        <v>0.99773470220479599</v>
      </c>
      <c r="D84">
        <v>0.92078147681031819</v>
      </c>
      <c r="E84">
        <v>0.89122777708168011</v>
      </c>
      <c r="F84">
        <v>0.67474583163887758</v>
      </c>
      <c r="G84">
        <v>0.40675675675675682</v>
      </c>
      <c r="H84">
        <v>0.83477205916662778</v>
      </c>
      <c r="I84">
        <v>0.99511897498474677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</row>
    <row r="85" spans="1:14" x14ac:dyDescent="0.3">
      <c r="A85" t="s">
        <v>102</v>
      </c>
      <c r="B85" t="s">
        <v>6</v>
      </c>
      <c r="C85">
        <v>0.98640839256589397</v>
      </c>
      <c r="D85">
        <v>0.9459117261600658</v>
      </c>
      <c r="E85">
        <v>0.9397988505747128</v>
      </c>
      <c r="F85" t="s">
        <v>70</v>
      </c>
      <c r="G85" t="s">
        <v>70</v>
      </c>
      <c r="H85">
        <v>0.91467517901820383</v>
      </c>
      <c r="I85">
        <v>0.99006597406536745</v>
      </c>
      <c r="J85" t="s">
        <v>70</v>
      </c>
      <c r="K85" t="s">
        <v>70</v>
      </c>
      <c r="L85" t="s">
        <v>70</v>
      </c>
      <c r="M85" t="s">
        <v>70</v>
      </c>
      <c r="N85" t="s">
        <v>70</v>
      </c>
    </row>
    <row r="86" spans="1:14" x14ac:dyDescent="0.3">
      <c r="A86" t="s">
        <v>102</v>
      </c>
      <c r="B86" t="s">
        <v>7</v>
      </c>
      <c r="C86">
        <v>0.98738493010569384</v>
      </c>
      <c r="D86">
        <v>0.93551779746184605</v>
      </c>
      <c r="E86">
        <v>0.89108622946052063</v>
      </c>
      <c r="F86" t="s">
        <v>70</v>
      </c>
      <c r="G86" t="s">
        <v>70</v>
      </c>
      <c r="H86">
        <v>0.81441827266238398</v>
      </c>
      <c r="I86">
        <v>0.99236869669310201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</row>
    <row r="87" spans="1:14" x14ac:dyDescent="0.3">
      <c r="A87" t="s">
        <v>102</v>
      </c>
      <c r="B87" t="s">
        <v>8</v>
      </c>
      <c r="C87">
        <v>0.99166210817710143</v>
      </c>
      <c r="D87">
        <v>0.9647489699374332</v>
      </c>
      <c r="E87">
        <v>0.92844197237672643</v>
      </c>
      <c r="F87" t="s">
        <v>70</v>
      </c>
      <c r="G87" t="s">
        <v>70</v>
      </c>
      <c r="H87">
        <v>0.9128189998524856</v>
      </c>
      <c r="I87">
        <v>0.99139703083365061</v>
      </c>
      <c r="J87" t="s">
        <v>70</v>
      </c>
      <c r="K87" t="s">
        <v>70</v>
      </c>
      <c r="L87" t="s">
        <v>70</v>
      </c>
      <c r="M87" t="s">
        <v>70</v>
      </c>
      <c r="N87" t="s">
        <v>70</v>
      </c>
    </row>
    <row r="88" spans="1:14" x14ac:dyDescent="0.3">
      <c r="A88" t="s">
        <v>102</v>
      </c>
      <c r="B88" t="s">
        <v>12</v>
      </c>
      <c r="C88">
        <v>0.9961934889541656</v>
      </c>
      <c r="D88">
        <v>0.98190025795356839</v>
      </c>
      <c r="E88">
        <v>0.943042118280352</v>
      </c>
      <c r="F88">
        <v>0.93827160493827155</v>
      </c>
      <c r="G88" t="s">
        <v>70</v>
      </c>
      <c r="H88">
        <v>0.89772307692307696</v>
      </c>
      <c r="I88">
        <v>0.99371752113550005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</row>
    <row r="89" spans="1:14" x14ac:dyDescent="0.3">
      <c r="A89" t="s">
        <v>102</v>
      </c>
      <c r="B89" t="s">
        <v>13</v>
      </c>
      <c r="C89">
        <v>0.96800734912329756</v>
      </c>
      <c r="D89">
        <v>0.96256977356503437</v>
      </c>
      <c r="E89">
        <v>0.88134564529414317</v>
      </c>
      <c r="F89">
        <v>0.85423367527548866</v>
      </c>
      <c r="G89" t="s">
        <v>70</v>
      </c>
      <c r="H89">
        <v>0.76571097596293081</v>
      </c>
      <c r="I89">
        <v>0.99464586201621541</v>
      </c>
      <c r="J89">
        <v>0.90515665000609535</v>
      </c>
      <c r="K89" t="s">
        <v>70</v>
      </c>
      <c r="L89" t="s">
        <v>70</v>
      </c>
      <c r="M89" t="s">
        <v>70</v>
      </c>
      <c r="N89" t="s">
        <v>70</v>
      </c>
    </row>
    <row r="90" spans="1:14" x14ac:dyDescent="0.3">
      <c r="A90" t="s">
        <v>102</v>
      </c>
      <c r="B90" t="s">
        <v>101</v>
      </c>
      <c r="C90">
        <v>0.99585167760700599</v>
      </c>
      <c r="D90">
        <v>0.98812240110886018</v>
      </c>
      <c r="E90">
        <v>0.93023255813953476</v>
      </c>
      <c r="F90">
        <v>0.89754091509386646</v>
      </c>
      <c r="G90" t="s">
        <v>70</v>
      </c>
      <c r="H90">
        <v>0.8398534798534798</v>
      </c>
      <c r="I90">
        <v>0.99463272504217159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</row>
    <row r="91" spans="1:14" x14ac:dyDescent="0.3">
      <c r="A91" t="s">
        <v>102</v>
      </c>
      <c r="B91" t="s">
        <v>15</v>
      </c>
      <c r="C91">
        <v>0.99668134100914318</v>
      </c>
      <c r="D91">
        <v>0.97531486146095725</v>
      </c>
      <c r="E91">
        <v>0.88581583198707592</v>
      </c>
      <c r="F91">
        <v>0.87791678498054082</v>
      </c>
      <c r="G91" t="s">
        <v>70</v>
      </c>
      <c r="H91">
        <v>0.70305429864253388</v>
      </c>
      <c r="I91">
        <v>0.99493177387914244</v>
      </c>
      <c r="J91">
        <v>0</v>
      </c>
      <c r="K91" t="s">
        <v>70</v>
      </c>
      <c r="L91" t="s">
        <v>70</v>
      </c>
      <c r="M91" t="s">
        <v>70</v>
      </c>
      <c r="N91" t="s">
        <v>70</v>
      </c>
    </row>
    <row r="92" spans="1:14" x14ac:dyDescent="0.3">
      <c r="A92" t="s">
        <v>102</v>
      </c>
      <c r="B92" t="s">
        <v>17</v>
      </c>
      <c r="C92">
        <v>0.98979011643717085</v>
      </c>
      <c r="D92">
        <v>0.95784121001413403</v>
      </c>
      <c r="E92">
        <v>0.92954293847857039</v>
      </c>
      <c r="F92">
        <v>0.89229618548990275</v>
      </c>
      <c r="G92" t="s">
        <v>70</v>
      </c>
      <c r="H92">
        <v>0.91459343026386641</v>
      </c>
      <c r="I92">
        <v>0.99410029498525077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</row>
    <row r="93" spans="1:14" x14ac:dyDescent="0.3">
      <c r="A93" t="s">
        <v>102</v>
      </c>
      <c r="B93" t="s">
        <v>21</v>
      </c>
      <c r="C93">
        <v>0.9850337435490274</v>
      </c>
      <c r="D93">
        <v>0.95871300940904103</v>
      </c>
      <c r="E93">
        <v>0.8966003599046739</v>
      </c>
      <c r="F93">
        <v>0.92540528022232516</v>
      </c>
      <c r="G93" t="s">
        <v>70</v>
      </c>
      <c r="H93">
        <v>0.40131099781500362</v>
      </c>
      <c r="I93">
        <v>0.99319512581104596</v>
      </c>
      <c r="J93" t="s">
        <v>70</v>
      </c>
      <c r="K93" t="s">
        <v>70</v>
      </c>
      <c r="L93" t="s">
        <v>70</v>
      </c>
      <c r="M93" t="s">
        <v>70</v>
      </c>
      <c r="N93" t="s">
        <v>70</v>
      </c>
    </row>
    <row r="94" spans="1:14" x14ac:dyDescent="0.3">
      <c r="A94" t="s">
        <v>102</v>
      </c>
      <c r="B94" t="s">
        <v>23</v>
      </c>
      <c r="C94">
        <v>0.93654938192707282</v>
      </c>
      <c r="D94">
        <v>0.97215864164135002</v>
      </c>
      <c r="E94">
        <v>0.92087105146546799</v>
      </c>
      <c r="F94">
        <v>0.92794410997481702</v>
      </c>
      <c r="G94">
        <v>0</v>
      </c>
      <c r="H94">
        <v>0.81511416447767227</v>
      </c>
      <c r="I94">
        <v>0.9942433562021924</v>
      </c>
      <c r="J94">
        <v>0</v>
      </c>
      <c r="K94" t="s">
        <v>70</v>
      </c>
      <c r="L94" t="s">
        <v>70</v>
      </c>
      <c r="M94" t="s">
        <v>70</v>
      </c>
      <c r="N94" t="s">
        <v>70</v>
      </c>
    </row>
    <row r="95" spans="1:14" x14ac:dyDescent="0.3">
      <c r="A95" t="s">
        <v>102</v>
      </c>
      <c r="B95" t="s">
        <v>25</v>
      </c>
      <c r="C95">
        <v>0.99536043767431881</v>
      </c>
      <c r="D95">
        <v>0.97546235138705417</v>
      </c>
      <c r="E95">
        <v>0.95762280759958418</v>
      </c>
      <c r="F95" t="s">
        <v>70</v>
      </c>
      <c r="G95">
        <v>0</v>
      </c>
      <c r="H95">
        <v>0.81281369943903159</v>
      </c>
      <c r="I95">
        <v>0.9954835695374552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</row>
    <row r="96" spans="1:14" x14ac:dyDescent="0.3">
      <c r="A96" t="s">
        <v>102</v>
      </c>
      <c r="B96" t="s">
        <v>27</v>
      </c>
      <c r="C96">
        <v>0.9908109252593692</v>
      </c>
      <c r="D96">
        <v>0.94486269669854983</v>
      </c>
      <c r="E96">
        <v>0.8344007319304666</v>
      </c>
      <c r="F96">
        <v>0.61485195923156655</v>
      </c>
      <c r="G96">
        <v>0.40502684615983192</v>
      </c>
      <c r="H96" t="s">
        <v>70</v>
      </c>
      <c r="I96">
        <v>0.99257540603248262</v>
      </c>
      <c r="J96" t="s">
        <v>70</v>
      </c>
      <c r="K96">
        <v>0</v>
      </c>
      <c r="L96" t="s">
        <v>70</v>
      </c>
      <c r="M96" t="s">
        <v>70</v>
      </c>
      <c r="N96" t="s">
        <v>70</v>
      </c>
    </row>
    <row r="97" spans="1:14" x14ac:dyDescent="0.3">
      <c r="A97" t="s">
        <v>102</v>
      </c>
      <c r="B97" t="s">
        <v>29</v>
      </c>
      <c r="C97">
        <v>0.95764151616817761</v>
      </c>
      <c r="D97">
        <v>0.97089334629318724</v>
      </c>
      <c r="E97">
        <v>0.88363010832674693</v>
      </c>
      <c r="F97">
        <v>0.84677004180309301</v>
      </c>
      <c r="G97">
        <v>0</v>
      </c>
      <c r="H97">
        <v>0.31531217300313918</v>
      </c>
      <c r="I97">
        <v>0.99434318038969205</v>
      </c>
      <c r="J97">
        <v>0.90770482675917596</v>
      </c>
      <c r="K97" t="s">
        <v>70</v>
      </c>
      <c r="L97" t="s">
        <v>70</v>
      </c>
      <c r="M97" t="s">
        <v>70</v>
      </c>
      <c r="N97" t="s">
        <v>70</v>
      </c>
    </row>
    <row r="98" spans="1:14" x14ac:dyDescent="0.3">
      <c r="A98" t="s">
        <v>102</v>
      </c>
      <c r="B98" t="s">
        <v>168</v>
      </c>
      <c r="C98">
        <v>0.98771874754767319</v>
      </c>
      <c r="D98">
        <v>0.9709362097945462</v>
      </c>
      <c r="E98">
        <v>0.84027621647663397</v>
      </c>
      <c r="F98">
        <v>0.84546886120497866</v>
      </c>
      <c r="G98">
        <v>0.56937782290536043</v>
      </c>
      <c r="H98" t="s">
        <v>70</v>
      </c>
      <c r="I98">
        <v>0.98964204112718956</v>
      </c>
      <c r="J98" t="s">
        <v>70</v>
      </c>
      <c r="K98">
        <v>0.71830519695465078</v>
      </c>
      <c r="L98">
        <v>0.71627906976744182</v>
      </c>
      <c r="M98" t="s">
        <v>70</v>
      </c>
      <c r="N98">
        <v>0</v>
      </c>
    </row>
    <row r="99" spans="1:14" x14ac:dyDescent="0.3">
      <c r="A99" t="s">
        <v>102</v>
      </c>
      <c r="B99" t="s">
        <v>207</v>
      </c>
      <c r="C99">
        <v>0.9748570430835044</v>
      </c>
      <c r="D99">
        <v>0.96930500296283761</v>
      </c>
      <c r="E99">
        <v>0.72172626387176331</v>
      </c>
      <c r="F99">
        <v>0.80222038602512769</v>
      </c>
      <c r="G99">
        <v>0.78234177921643044</v>
      </c>
      <c r="H99" t="s">
        <v>70</v>
      </c>
      <c r="I99">
        <v>0.99350698953479477</v>
      </c>
      <c r="J99" t="s">
        <v>70</v>
      </c>
      <c r="K99">
        <v>0.44540468672095729</v>
      </c>
      <c r="L99">
        <v>0.44961240310077522</v>
      </c>
      <c r="M99" t="s">
        <v>70</v>
      </c>
      <c r="N99">
        <v>0</v>
      </c>
    </row>
    <row r="100" spans="1:14" x14ac:dyDescent="0.3">
      <c r="A100" t="s">
        <v>102</v>
      </c>
      <c r="B100" t="s">
        <v>212</v>
      </c>
      <c r="C100">
        <v>0.95875762708405599</v>
      </c>
      <c r="D100">
        <v>0.96863732226682075</v>
      </c>
      <c r="E100">
        <v>0.75413798312436608</v>
      </c>
      <c r="F100">
        <v>0.79622107145441201</v>
      </c>
      <c r="G100">
        <v>0.50018265507415793</v>
      </c>
      <c r="H100">
        <v>0</v>
      </c>
      <c r="I100">
        <v>0.99150097465886944</v>
      </c>
      <c r="J100" t="s">
        <v>70</v>
      </c>
      <c r="K100">
        <v>0.93744752308984036</v>
      </c>
      <c r="L100">
        <v>0</v>
      </c>
      <c r="M100" t="s">
        <v>70</v>
      </c>
      <c r="N100">
        <v>0</v>
      </c>
    </row>
    <row r="101" spans="1:14" x14ac:dyDescent="0.3">
      <c r="A101" t="s">
        <v>102</v>
      </c>
      <c r="B101" t="s">
        <v>187</v>
      </c>
      <c r="C101">
        <v>0.94563142663629085</v>
      </c>
      <c r="D101">
        <v>0.95609399986094679</v>
      </c>
      <c r="E101">
        <v>0.77763915801767847</v>
      </c>
      <c r="F101">
        <v>0.67594192661360508</v>
      </c>
      <c r="G101">
        <v>0.9104472072740768</v>
      </c>
      <c r="H101">
        <v>0.6227303295225286</v>
      </c>
      <c r="I101">
        <v>0.99234614183067804</v>
      </c>
      <c r="J101" t="s">
        <v>70</v>
      </c>
      <c r="K101">
        <v>0.91653543307086616</v>
      </c>
      <c r="L101" t="s">
        <v>70</v>
      </c>
      <c r="M101" t="s">
        <v>70</v>
      </c>
      <c r="N101">
        <v>0</v>
      </c>
    </row>
    <row r="102" spans="1:14" x14ac:dyDescent="0.3">
      <c r="A102" t="s">
        <v>102</v>
      </c>
      <c r="B102" t="s">
        <v>224</v>
      </c>
      <c r="C102">
        <v>0.99130358590173284</v>
      </c>
      <c r="D102">
        <v>0.94693234858567477</v>
      </c>
      <c r="E102">
        <v>0.80725495724086083</v>
      </c>
      <c r="F102">
        <v>0.58789339787138761</v>
      </c>
      <c r="G102">
        <v>0.65309990073098101</v>
      </c>
      <c r="H102">
        <v>0.51313378130726939</v>
      </c>
      <c r="I102">
        <v>0.99456014920733604</v>
      </c>
      <c r="J102" t="s">
        <v>70</v>
      </c>
      <c r="K102">
        <v>0.8853016142735769</v>
      </c>
      <c r="L102">
        <v>0.65865384615384615</v>
      </c>
      <c r="M102" t="s">
        <v>70</v>
      </c>
      <c r="N102">
        <v>0.97786292039165601</v>
      </c>
    </row>
    <row r="103" spans="1:14" x14ac:dyDescent="0.3">
      <c r="A103" t="s">
        <v>102</v>
      </c>
      <c r="B103" t="s">
        <v>204</v>
      </c>
      <c r="C103">
        <v>0.97978169188786901</v>
      </c>
      <c r="D103">
        <v>0.97329762815608278</v>
      </c>
      <c r="E103">
        <v>0.84637254404223994</v>
      </c>
      <c r="F103">
        <v>0.73245044746113386</v>
      </c>
      <c r="G103">
        <v>0.73769782928305805</v>
      </c>
      <c r="H103" t="s">
        <v>70</v>
      </c>
      <c r="I103">
        <v>0.99536637084740442</v>
      </c>
      <c r="J103">
        <v>0.3985507246376811</v>
      </c>
      <c r="K103">
        <v>0.83248053392658505</v>
      </c>
      <c r="L103">
        <v>0</v>
      </c>
      <c r="M103" t="s">
        <v>70</v>
      </c>
      <c r="N103">
        <v>0.92068722052247598</v>
      </c>
    </row>
    <row r="104" spans="1:14" x14ac:dyDescent="0.3">
      <c r="A104" t="s">
        <v>102</v>
      </c>
      <c r="B104" t="s">
        <v>162</v>
      </c>
      <c r="C104">
        <v>0.97709734147098359</v>
      </c>
      <c r="D104">
        <v>0.96601546233093738</v>
      </c>
      <c r="E104">
        <v>0.79784335323786881</v>
      </c>
      <c r="F104">
        <v>0.69220361704504552</v>
      </c>
      <c r="G104">
        <v>0.79675215878334837</v>
      </c>
      <c r="H104">
        <v>2.1917808219178081E-3</v>
      </c>
      <c r="I104">
        <v>0.9932707355242566</v>
      </c>
      <c r="J104">
        <v>0.78379697413372373</v>
      </c>
      <c r="K104">
        <v>0.90249671484888305</v>
      </c>
      <c r="L104">
        <v>0.55063291139240511</v>
      </c>
      <c r="M104" t="s">
        <v>70</v>
      </c>
      <c r="N104">
        <v>0.81380065717415118</v>
      </c>
    </row>
    <row r="105" spans="1:14" x14ac:dyDescent="0.3">
      <c r="A105" t="s">
        <v>102</v>
      </c>
      <c r="B105" t="s">
        <v>33</v>
      </c>
      <c r="C105">
        <v>0.99025437727122556</v>
      </c>
      <c r="D105">
        <v>0.94115649723269157</v>
      </c>
      <c r="E105">
        <v>0.78217508695969451</v>
      </c>
      <c r="F105">
        <v>0.80458502065142812</v>
      </c>
      <c r="G105">
        <v>0.15407480802576171</v>
      </c>
      <c r="H105" t="s">
        <v>70</v>
      </c>
      <c r="I105">
        <v>0.99401383814040278</v>
      </c>
      <c r="J105">
        <v>0</v>
      </c>
      <c r="K105">
        <v>0.92708333333333337</v>
      </c>
      <c r="L105">
        <v>3.7470725995316159E-2</v>
      </c>
      <c r="M105" t="s">
        <v>70</v>
      </c>
      <c r="N105">
        <v>0.74099252209381372</v>
      </c>
    </row>
    <row r="106" spans="1:14" x14ac:dyDescent="0.3">
      <c r="A106" t="s">
        <v>102</v>
      </c>
      <c r="B106" t="s">
        <v>35</v>
      </c>
      <c r="C106">
        <v>0.99522702239627958</v>
      </c>
      <c r="D106">
        <v>0.97453489427352757</v>
      </c>
      <c r="E106">
        <v>0.84856308460659413</v>
      </c>
      <c r="F106">
        <v>0.65481957159363613</v>
      </c>
      <c r="G106">
        <v>0.12241653418124006</v>
      </c>
      <c r="H106" t="s">
        <v>70</v>
      </c>
      <c r="I106">
        <v>0.99430710442174219</v>
      </c>
      <c r="J106" t="s">
        <v>70</v>
      </c>
      <c r="K106" t="s">
        <v>70</v>
      </c>
      <c r="L106" t="s">
        <v>70</v>
      </c>
      <c r="M106" t="s">
        <v>70</v>
      </c>
      <c r="N106">
        <v>0</v>
      </c>
    </row>
    <row r="107" spans="1:14" x14ac:dyDescent="0.3">
      <c r="A107" t="s">
        <v>83</v>
      </c>
      <c r="B107" t="s">
        <v>6</v>
      </c>
      <c r="C107">
        <v>0.98066725813440081</v>
      </c>
      <c r="D107">
        <v>0.92164680037427282</v>
      </c>
      <c r="E107">
        <v>0.89919604205318493</v>
      </c>
      <c r="F107">
        <v>0</v>
      </c>
      <c r="G107" t="s">
        <v>70</v>
      </c>
      <c r="H107">
        <v>0.72928739731261538</v>
      </c>
      <c r="I107">
        <v>0.99100733015944997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</row>
    <row r="108" spans="1:14" x14ac:dyDescent="0.3">
      <c r="A108" t="s">
        <v>83</v>
      </c>
      <c r="B108" t="s">
        <v>7</v>
      </c>
      <c r="C108">
        <v>0.98168897188505044</v>
      </c>
      <c r="D108">
        <v>0.83234078063953265</v>
      </c>
      <c r="E108">
        <v>0.92821895914494057</v>
      </c>
      <c r="F108" t="s">
        <v>70</v>
      </c>
      <c r="G108" t="s">
        <v>70</v>
      </c>
      <c r="H108">
        <v>0.74989433643279801</v>
      </c>
      <c r="I108">
        <v>0.98696209209435515</v>
      </c>
      <c r="J108" t="s">
        <v>70</v>
      </c>
      <c r="K108" t="s">
        <v>70</v>
      </c>
      <c r="L108" t="s">
        <v>70</v>
      </c>
      <c r="M108" t="s">
        <v>70</v>
      </c>
      <c r="N108" t="s">
        <v>70</v>
      </c>
    </row>
    <row r="109" spans="1:14" x14ac:dyDescent="0.3">
      <c r="A109" t="s">
        <v>83</v>
      </c>
      <c r="B109" t="s">
        <v>8</v>
      </c>
      <c r="C109">
        <v>0.988892426332732</v>
      </c>
      <c r="D109">
        <v>0.957323004545374</v>
      </c>
      <c r="E109">
        <v>0.927319640829807</v>
      </c>
      <c r="F109">
        <v>0.83249340052795773</v>
      </c>
      <c r="G109" t="s">
        <v>70</v>
      </c>
      <c r="H109">
        <v>0.90891876538534355</v>
      </c>
      <c r="I109">
        <v>0.99578705476828799</v>
      </c>
      <c r="J109" t="s">
        <v>70</v>
      </c>
      <c r="K109" t="s">
        <v>70</v>
      </c>
      <c r="L109" t="s">
        <v>70</v>
      </c>
      <c r="M109" t="s">
        <v>70</v>
      </c>
      <c r="N109" t="s">
        <v>70</v>
      </c>
    </row>
    <row r="110" spans="1:14" x14ac:dyDescent="0.3">
      <c r="A110" t="s">
        <v>83</v>
      </c>
      <c r="B110" t="s">
        <v>12</v>
      </c>
      <c r="C110">
        <v>0.99656915635191001</v>
      </c>
      <c r="D110">
        <v>0.74033178360101437</v>
      </c>
      <c r="E110">
        <v>0.96934075754451077</v>
      </c>
      <c r="F110" t="s">
        <v>70</v>
      </c>
      <c r="G110" t="s">
        <v>70</v>
      </c>
      <c r="H110">
        <v>0.85515067577248194</v>
      </c>
      <c r="I110">
        <v>0.99399703749902557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</row>
    <row r="111" spans="1:14" x14ac:dyDescent="0.3">
      <c r="A111" t="s">
        <v>83</v>
      </c>
      <c r="B111" t="s">
        <v>13</v>
      </c>
      <c r="C111">
        <v>0.99446464823496761</v>
      </c>
      <c r="D111">
        <v>0.94315004659832236</v>
      </c>
      <c r="E111">
        <v>0.84055888223552899</v>
      </c>
      <c r="F111">
        <v>0.49288575042158522</v>
      </c>
      <c r="G111" t="s">
        <v>70</v>
      </c>
      <c r="H111">
        <v>0.89376881061197189</v>
      </c>
      <c r="I111">
        <v>0.99592401753441517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</row>
    <row r="112" spans="1:14" x14ac:dyDescent="0.3">
      <c r="A112" t="s">
        <v>83</v>
      </c>
      <c r="B112" t="s">
        <v>15</v>
      </c>
      <c r="C112">
        <v>0.99191040745283121</v>
      </c>
      <c r="D112">
        <v>0.98439972869093362</v>
      </c>
      <c r="E112">
        <v>0.94482910871615799</v>
      </c>
      <c r="F112">
        <v>0.7932681017612524</v>
      </c>
      <c r="G112" t="s">
        <v>70</v>
      </c>
      <c r="H112">
        <v>0.88257620685565175</v>
      </c>
      <c r="I112">
        <v>0.99115044247787598</v>
      </c>
      <c r="J112">
        <v>0.78616352201257866</v>
      </c>
      <c r="K112" t="s">
        <v>70</v>
      </c>
      <c r="L112" t="s">
        <v>70</v>
      </c>
      <c r="M112" t="s">
        <v>70</v>
      </c>
      <c r="N112" t="s">
        <v>70</v>
      </c>
    </row>
    <row r="113" spans="1:14" x14ac:dyDescent="0.3">
      <c r="A113" t="s">
        <v>83</v>
      </c>
      <c r="B113" t="s">
        <v>17</v>
      </c>
      <c r="C113">
        <v>0.99123640587055217</v>
      </c>
      <c r="D113">
        <v>0.97349857680816076</v>
      </c>
      <c r="E113">
        <v>0.98636617400758075</v>
      </c>
      <c r="F113" t="s">
        <v>70</v>
      </c>
      <c r="G113" t="s">
        <v>70</v>
      </c>
      <c r="H113">
        <v>0.92084247476963577</v>
      </c>
      <c r="I113">
        <v>0.99411359987768522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</row>
    <row r="114" spans="1:14" x14ac:dyDescent="0.3">
      <c r="A114" t="s">
        <v>83</v>
      </c>
      <c r="B114" t="s">
        <v>200</v>
      </c>
      <c r="C114">
        <v>0.97425839666584957</v>
      </c>
      <c r="D114">
        <v>0.96047679925094998</v>
      </c>
      <c r="E114">
        <v>0.93190043577812243</v>
      </c>
      <c r="F114">
        <v>0.94483240223463683</v>
      </c>
      <c r="G114" t="s">
        <v>70</v>
      </c>
      <c r="H114">
        <v>0.70950287453500172</v>
      </c>
      <c r="I114">
        <v>0.99453637215110835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</row>
    <row r="115" spans="1:14" x14ac:dyDescent="0.3">
      <c r="A115" t="s">
        <v>83</v>
      </c>
      <c r="B115" t="s">
        <v>21</v>
      </c>
      <c r="C115">
        <v>0.99580595554312878</v>
      </c>
      <c r="D115">
        <v>0.92678622636931163</v>
      </c>
      <c r="E115">
        <v>0.91278720926128543</v>
      </c>
      <c r="F115">
        <v>0.86033496044436963</v>
      </c>
      <c r="G115" t="s">
        <v>70</v>
      </c>
      <c r="H115">
        <v>0.65119427521516293</v>
      </c>
      <c r="I115">
        <v>0.99442983134767138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</row>
    <row r="116" spans="1:14" x14ac:dyDescent="0.3">
      <c r="A116" t="s">
        <v>83</v>
      </c>
      <c r="B116" t="s">
        <v>23</v>
      </c>
      <c r="C116">
        <v>0.99770654248148605</v>
      </c>
      <c r="D116">
        <v>0.95970380897174601</v>
      </c>
      <c r="E116">
        <v>0.97150177236514235</v>
      </c>
      <c r="F116" t="s">
        <v>70</v>
      </c>
      <c r="G116" t="s">
        <v>70</v>
      </c>
      <c r="H116">
        <v>0.90107994908224864</v>
      </c>
      <c r="I116">
        <v>0.99480821387059282</v>
      </c>
      <c r="J116" t="s">
        <v>70</v>
      </c>
      <c r="K116" t="s">
        <v>70</v>
      </c>
      <c r="L116" t="s">
        <v>70</v>
      </c>
      <c r="M116" t="s">
        <v>70</v>
      </c>
      <c r="N116" t="s">
        <v>70</v>
      </c>
    </row>
    <row r="117" spans="1:14" x14ac:dyDescent="0.3">
      <c r="A117" t="s">
        <v>83</v>
      </c>
      <c r="B117" t="s">
        <v>25</v>
      </c>
      <c r="C117">
        <v>0.97570180547466523</v>
      </c>
      <c r="D117">
        <v>0.85636665137776524</v>
      </c>
      <c r="E117">
        <v>0.93234046564237916</v>
      </c>
      <c r="F117">
        <v>0.86998608506261721</v>
      </c>
      <c r="G117" t="s">
        <v>70</v>
      </c>
      <c r="H117">
        <v>0.8549367821638838</v>
      </c>
      <c r="I117">
        <v>0.98950336832210561</v>
      </c>
      <c r="J117">
        <v>0.95372361311070797</v>
      </c>
      <c r="K117" t="s">
        <v>70</v>
      </c>
      <c r="L117" t="s">
        <v>70</v>
      </c>
      <c r="M117" t="s">
        <v>70</v>
      </c>
      <c r="N117" t="s">
        <v>70</v>
      </c>
    </row>
    <row r="118" spans="1:14" x14ac:dyDescent="0.3">
      <c r="A118" t="s">
        <v>83</v>
      </c>
      <c r="B118" t="s">
        <v>27</v>
      </c>
      <c r="C118">
        <v>0.99286436515961285</v>
      </c>
      <c r="D118">
        <v>0.98470097357440878</v>
      </c>
      <c r="E118">
        <v>0.92871014044074185</v>
      </c>
      <c r="F118">
        <v>0.90965285981932964</v>
      </c>
      <c r="G118">
        <v>0.88109111312529675</v>
      </c>
      <c r="H118">
        <v>0.87675180091683036</v>
      </c>
      <c r="I118">
        <v>0.99196079932623837</v>
      </c>
      <c r="J118" t="s">
        <v>70</v>
      </c>
      <c r="K118" t="s">
        <v>70</v>
      </c>
      <c r="L118" t="s">
        <v>70</v>
      </c>
      <c r="M118" t="s">
        <v>70</v>
      </c>
      <c r="N118" t="s">
        <v>70</v>
      </c>
    </row>
    <row r="119" spans="1:14" x14ac:dyDescent="0.3">
      <c r="A119" t="s">
        <v>83</v>
      </c>
      <c r="B119" t="s">
        <v>235</v>
      </c>
      <c r="C119">
        <v>0.99373344870080482</v>
      </c>
      <c r="D119">
        <v>0.95486600846262337</v>
      </c>
      <c r="E119">
        <v>0.89403629019919828</v>
      </c>
      <c r="F119">
        <v>0.88743634756408818</v>
      </c>
      <c r="G119">
        <v>0.89169913976913462</v>
      </c>
      <c r="H119">
        <v>0.9204136690647482</v>
      </c>
      <c r="I119">
        <v>0.99527388238940118</v>
      </c>
      <c r="J119" t="s">
        <v>70</v>
      </c>
      <c r="K119">
        <v>0</v>
      </c>
      <c r="L119" t="s">
        <v>70</v>
      </c>
      <c r="M119" t="s">
        <v>70</v>
      </c>
      <c r="N119">
        <v>0.61465721040189125</v>
      </c>
    </row>
    <row r="120" spans="1:14" x14ac:dyDescent="0.3">
      <c r="A120" t="s">
        <v>83</v>
      </c>
      <c r="B120" t="s">
        <v>82</v>
      </c>
      <c r="C120">
        <v>0.99414278169859316</v>
      </c>
      <c r="D120">
        <v>0.97384878796070995</v>
      </c>
      <c r="E120">
        <v>0.90494435322021516</v>
      </c>
      <c r="F120">
        <v>0.86814168325422347</v>
      </c>
      <c r="G120">
        <v>0.9011204710885744</v>
      </c>
      <c r="H120">
        <v>0.90692588092345083</v>
      </c>
      <c r="I120">
        <v>0.99349506390143105</v>
      </c>
      <c r="J120" t="s">
        <v>70</v>
      </c>
      <c r="K120">
        <v>0</v>
      </c>
      <c r="L120" t="s">
        <v>70</v>
      </c>
      <c r="M120" t="s">
        <v>70</v>
      </c>
      <c r="N120">
        <v>0.86195286195286192</v>
      </c>
    </row>
    <row r="121" spans="1:14" x14ac:dyDescent="0.3">
      <c r="A121" t="s">
        <v>83</v>
      </c>
      <c r="B121" t="s">
        <v>29</v>
      </c>
      <c r="C121">
        <v>0.99569146910883555</v>
      </c>
      <c r="D121">
        <v>0.95024285768921879</v>
      </c>
      <c r="E121">
        <v>0.7964557731916011</v>
      </c>
      <c r="F121">
        <v>0.39710035774807007</v>
      </c>
      <c r="G121" t="s">
        <v>70</v>
      </c>
      <c r="H121">
        <v>0.75883809952713355</v>
      </c>
      <c r="I121">
        <v>0.99493632039281876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</row>
    <row r="122" spans="1:14" x14ac:dyDescent="0.3">
      <c r="A122" t="s">
        <v>83</v>
      </c>
      <c r="B122" t="s">
        <v>33</v>
      </c>
      <c r="C122">
        <v>0.9136649880788188</v>
      </c>
      <c r="D122">
        <v>0.94214814677332537</v>
      </c>
      <c r="E122">
        <v>0.86800003829693528</v>
      </c>
      <c r="F122" t="s">
        <v>70</v>
      </c>
      <c r="G122">
        <v>0.86174496644295306</v>
      </c>
      <c r="H122">
        <v>0.76681634689526923</v>
      </c>
      <c r="I122">
        <v>0.99548145839825475</v>
      </c>
      <c r="J122" t="s">
        <v>70</v>
      </c>
      <c r="K122" t="s">
        <v>70</v>
      </c>
      <c r="L122" t="s">
        <v>70</v>
      </c>
      <c r="M122" t="s">
        <v>70</v>
      </c>
      <c r="N122" t="s">
        <v>70</v>
      </c>
    </row>
    <row r="123" spans="1:14" x14ac:dyDescent="0.3">
      <c r="A123" t="s">
        <v>383</v>
      </c>
      <c r="B123" t="s">
        <v>7</v>
      </c>
      <c r="C123">
        <v>0.971445627300766</v>
      </c>
      <c r="D123">
        <v>0.72577757548171751</v>
      </c>
      <c r="E123">
        <v>0.71283829021171496</v>
      </c>
      <c r="F123">
        <v>0</v>
      </c>
      <c r="G123">
        <v>0.68765403700174166</v>
      </c>
      <c r="H123">
        <v>0.58632539400402894</v>
      </c>
      <c r="I123">
        <v>0.982828359917576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</row>
    <row r="124" spans="1:14" x14ac:dyDescent="0.3">
      <c r="A124" t="s">
        <v>383</v>
      </c>
      <c r="B124" t="s">
        <v>8</v>
      </c>
      <c r="C124">
        <v>0.98397531453103559</v>
      </c>
      <c r="D124">
        <v>0.96258577735040862</v>
      </c>
      <c r="E124">
        <v>0.72624668893239663</v>
      </c>
      <c r="F124">
        <v>0.42718704367449889</v>
      </c>
      <c r="G124">
        <v>0.9241803732317978</v>
      </c>
      <c r="H124">
        <v>0.3730401140297292</v>
      </c>
      <c r="I124">
        <v>0.98967021195194738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</row>
    <row r="125" spans="1:14" x14ac:dyDescent="0.3">
      <c r="A125" t="s">
        <v>383</v>
      </c>
      <c r="B125" t="s">
        <v>12</v>
      </c>
      <c r="C125">
        <v>0.98835023554802637</v>
      </c>
      <c r="D125">
        <v>0.97917720451863077</v>
      </c>
      <c r="E125">
        <v>0.83658616284941922</v>
      </c>
      <c r="F125">
        <v>5.03298314194967E-2</v>
      </c>
      <c r="G125">
        <v>0.93189380050247839</v>
      </c>
      <c r="H125">
        <v>0.60428520625889048</v>
      </c>
      <c r="I125">
        <v>0.99082849281565277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</row>
    <row r="126" spans="1:14" x14ac:dyDescent="0.3">
      <c r="A126" t="s">
        <v>383</v>
      </c>
      <c r="B126" t="s">
        <v>13</v>
      </c>
      <c r="C126">
        <v>0.9711068498680776</v>
      </c>
      <c r="D126">
        <v>0.95662462688573957</v>
      </c>
      <c r="E126">
        <v>0.8894102200210463</v>
      </c>
      <c r="F126">
        <v>0.86341507392715466</v>
      </c>
      <c r="G126">
        <v>0.63302572157863735</v>
      </c>
      <c r="H126">
        <v>0.38338132455779522</v>
      </c>
      <c r="I126">
        <v>0.98829328404189776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</row>
    <row r="127" spans="1:14" x14ac:dyDescent="0.3">
      <c r="A127" t="s">
        <v>383</v>
      </c>
      <c r="B127" t="s">
        <v>15</v>
      </c>
      <c r="C127">
        <v>0.99561518569875962</v>
      </c>
      <c r="D127">
        <v>0.94326292789512023</v>
      </c>
      <c r="E127">
        <v>0.93763740290194919</v>
      </c>
      <c r="F127">
        <v>0.95081871001819362</v>
      </c>
      <c r="G127" t="s">
        <v>70</v>
      </c>
      <c r="H127">
        <v>0.77693385443551366</v>
      </c>
      <c r="I127">
        <v>0.99461427596146557</v>
      </c>
      <c r="J127" t="s">
        <v>70</v>
      </c>
      <c r="K127" t="s">
        <v>70</v>
      </c>
      <c r="L127" t="s">
        <v>70</v>
      </c>
      <c r="M127" t="s">
        <v>70</v>
      </c>
      <c r="N127" t="s">
        <v>70</v>
      </c>
    </row>
    <row r="128" spans="1:14" x14ac:dyDescent="0.3">
      <c r="A128" t="s">
        <v>383</v>
      </c>
      <c r="B128" t="s">
        <v>417</v>
      </c>
      <c r="C128">
        <v>0.98692427188461262</v>
      </c>
      <c r="D128">
        <v>0.96646979319027604</v>
      </c>
      <c r="E128">
        <v>0.91425978445830958</v>
      </c>
      <c r="F128">
        <v>0.63642018661583222</v>
      </c>
      <c r="G128">
        <v>0.71699349464126927</v>
      </c>
      <c r="H128">
        <v>0.84238189093949711</v>
      </c>
      <c r="I128">
        <v>0.98954437914981297</v>
      </c>
      <c r="J128">
        <v>0</v>
      </c>
      <c r="K128" t="s">
        <v>70</v>
      </c>
      <c r="L128" t="s">
        <v>70</v>
      </c>
      <c r="M128" t="s">
        <v>70</v>
      </c>
      <c r="N128" t="s">
        <v>70</v>
      </c>
    </row>
    <row r="129" spans="1:14" x14ac:dyDescent="0.3">
      <c r="A129" t="s">
        <v>383</v>
      </c>
      <c r="B129" t="s">
        <v>17</v>
      </c>
      <c r="C129">
        <v>0.98961118011400562</v>
      </c>
      <c r="D129">
        <v>0.97065647018388035</v>
      </c>
      <c r="E129">
        <v>0.88474747474747473</v>
      </c>
      <c r="F129">
        <v>0.81932387421647568</v>
      </c>
      <c r="G129">
        <v>0.936642380085003</v>
      </c>
      <c r="H129">
        <v>0.81845132218664773</v>
      </c>
      <c r="I129">
        <v>0.98938788065210703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</row>
    <row r="130" spans="1:14" x14ac:dyDescent="0.3">
      <c r="A130" t="s">
        <v>107</v>
      </c>
      <c r="B130" t="s">
        <v>7</v>
      </c>
      <c r="C130">
        <v>0.99594557188061417</v>
      </c>
      <c r="D130">
        <v>0.90519048206139796</v>
      </c>
      <c r="E130">
        <v>0.93248556847653319</v>
      </c>
      <c r="F130">
        <v>0.92302912085066724</v>
      </c>
      <c r="G130">
        <v>0</v>
      </c>
      <c r="H130">
        <v>0.83027507714769222</v>
      </c>
      <c r="I130">
        <v>0.99123999395861639</v>
      </c>
      <c r="J130" t="s">
        <v>70</v>
      </c>
      <c r="K130" t="s">
        <v>70</v>
      </c>
      <c r="L130" t="s">
        <v>70</v>
      </c>
      <c r="M130" t="s">
        <v>70</v>
      </c>
      <c r="N130" t="s">
        <v>70</v>
      </c>
    </row>
    <row r="131" spans="1:14" x14ac:dyDescent="0.3">
      <c r="A131" t="s">
        <v>107</v>
      </c>
      <c r="B131" t="s">
        <v>8</v>
      </c>
      <c r="C131">
        <v>0.99316443885519556</v>
      </c>
      <c r="D131">
        <v>0.9450314106225014</v>
      </c>
      <c r="E131">
        <v>0.90988377025536604</v>
      </c>
      <c r="F131">
        <v>0.58785586303006176</v>
      </c>
      <c r="G131" t="s">
        <v>70</v>
      </c>
      <c r="H131">
        <v>0.85612187323678768</v>
      </c>
      <c r="I131">
        <v>0.97839483257851356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</row>
    <row r="132" spans="1:14" x14ac:dyDescent="0.3">
      <c r="A132" t="s">
        <v>107</v>
      </c>
      <c r="B132" t="s">
        <v>12</v>
      </c>
      <c r="C132">
        <v>0.97649689440993803</v>
      </c>
      <c r="D132">
        <v>0.88941587618572138</v>
      </c>
      <c r="E132">
        <v>0.88129452306686462</v>
      </c>
      <c r="F132">
        <v>0</v>
      </c>
      <c r="G132" t="s">
        <v>70</v>
      </c>
      <c r="H132">
        <v>0.67596034696406448</v>
      </c>
      <c r="I132">
        <v>0.98727735368956759</v>
      </c>
      <c r="J132">
        <v>0.62939806301336276</v>
      </c>
      <c r="K132" t="s">
        <v>70</v>
      </c>
      <c r="L132" t="s">
        <v>70</v>
      </c>
      <c r="M132" t="s">
        <v>70</v>
      </c>
      <c r="N132" t="s">
        <v>70</v>
      </c>
    </row>
    <row r="133" spans="1:14" x14ac:dyDescent="0.3">
      <c r="A133" t="s">
        <v>107</v>
      </c>
      <c r="B133" t="s">
        <v>13</v>
      </c>
      <c r="C133">
        <v>0.99158044552476277</v>
      </c>
      <c r="D133">
        <v>0.77855999246562446</v>
      </c>
      <c r="E133">
        <v>0.86412743686681825</v>
      </c>
      <c r="F133">
        <v>0.63571680169073619</v>
      </c>
      <c r="G133" t="s">
        <v>70</v>
      </c>
      <c r="H133">
        <v>0.81595411887382685</v>
      </c>
      <c r="I133">
        <v>0.98920999019090017</v>
      </c>
      <c r="J133">
        <v>0.32230937171504809</v>
      </c>
      <c r="K133" t="s">
        <v>70</v>
      </c>
      <c r="L133" t="s">
        <v>70</v>
      </c>
      <c r="M133" t="s">
        <v>70</v>
      </c>
      <c r="N133" t="s">
        <v>70</v>
      </c>
    </row>
    <row r="134" spans="1:14" x14ac:dyDescent="0.3">
      <c r="A134" t="s">
        <v>107</v>
      </c>
      <c r="B134" t="s">
        <v>15</v>
      </c>
      <c r="C134">
        <v>0.98977739786180163</v>
      </c>
      <c r="D134">
        <v>0.96408856912485275</v>
      </c>
      <c r="E134">
        <v>0.80953136150979299</v>
      </c>
      <c r="F134">
        <v>0</v>
      </c>
      <c r="G134" t="s">
        <v>70</v>
      </c>
      <c r="H134">
        <v>0.94357441721458457</v>
      </c>
      <c r="I134">
        <v>0.99316594859604801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</row>
    <row r="135" spans="1:14" x14ac:dyDescent="0.3">
      <c r="A135" t="s">
        <v>107</v>
      </c>
      <c r="B135" t="s">
        <v>17</v>
      </c>
      <c r="C135">
        <v>0.95739051566545896</v>
      </c>
      <c r="D135">
        <v>0.79942947291076871</v>
      </c>
      <c r="E135">
        <v>0.87023250795705887</v>
      </c>
      <c r="F135">
        <v>0.41058304752572267</v>
      </c>
      <c r="G135">
        <v>0</v>
      </c>
      <c r="H135">
        <v>0.89892230140796103</v>
      </c>
      <c r="I135">
        <v>0.99541914796152076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</row>
    <row r="136" spans="1:14" x14ac:dyDescent="0.3">
      <c r="A136" t="s">
        <v>107</v>
      </c>
      <c r="B136" t="s">
        <v>21</v>
      </c>
      <c r="C136">
        <v>0.94471236239866718</v>
      </c>
      <c r="D136">
        <v>0.52493223223854257</v>
      </c>
      <c r="E136">
        <v>0.93156459626290156</v>
      </c>
      <c r="F136">
        <v>0.86136160935487072</v>
      </c>
      <c r="G136" t="s">
        <v>70</v>
      </c>
      <c r="H136">
        <v>0.93338572205766801</v>
      </c>
      <c r="I136">
        <v>0.99471721566190197</v>
      </c>
      <c r="J136" t="s">
        <v>70</v>
      </c>
      <c r="K136" t="s">
        <v>70</v>
      </c>
      <c r="L136" t="s">
        <v>70</v>
      </c>
      <c r="M136" t="s">
        <v>70</v>
      </c>
      <c r="N136" t="s">
        <v>70</v>
      </c>
    </row>
    <row r="137" spans="1:14" x14ac:dyDescent="0.3">
      <c r="A137" t="s">
        <v>107</v>
      </c>
      <c r="B137" t="s">
        <v>23</v>
      </c>
      <c r="C137">
        <v>0.99604877682349702</v>
      </c>
      <c r="D137">
        <v>0.9813370089593384</v>
      </c>
      <c r="E137">
        <v>0.83719539542532517</v>
      </c>
      <c r="F137">
        <v>0.75703120192011819</v>
      </c>
      <c r="G137">
        <v>0</v>
      </c>
      <c r="H137">
        <v>0.88337742504409167</v>
      </c>
      <c r="I137">
        <v>0.99513250405624665</v>
      </c>
      <c r="J137" t="s">
        <v>70</v>
      </c>
      <c r="K137" t="s">
        <v>70</v>
      </c>
      <c r="L137" t="s">
        <v>70</v>
      </c>
      <c r="M137" t="s">
        <v>70</v>
      </c>
      <c r="N137">
        <v>0</v>
      </c>
    </row>
    <row r="138" spans="1:14" x14ac:dyDescent="0.3">
      <c r="A138" t="s">
        <v>107</v>
      </c>
      <c r="B138" t="s">
        <v>25</v>
      </c>
      <c r="C138">
        <v>0.99224373428150203</v>
      </c>
      <c r="D138">
        <v>0.94090198654495205</v>
      </c>
      <c r="E138">
        <v>0.84576668972908442</v>
      </c>
      <c r="F138">
        <v>0</v>
      </c>
      <c r="G138" t="s">
        <v>70</v>
      </c>
      <c r="H138">
        <v>0.84282431844997829</v>
      </c>
      <c r="I138">
        <v>0.99506617589474522</v>
      </c>
      <c r="J138" t="s">
        <v>70</v>
      </c>
      <c r="K138" t="s">
        <v>70</v>
      </c>
      <c r="L138" t="s">
        <v>70</v>
      </c>
      <c r="M138" t="s">
        <v>70</v>
      </c>
      <c r="N138" t="s">
        <v>70</v>
      </c>
    </row>
    <row r="139" spans="1:14" x14ac:dyDescent="0.3">
      <c r="A139" t="s">
        <v>107</v>
      </c>
      <c r="B139" t="s">
        <v>27</v>
      </c>
      <c r="C139">
        <v>0.99759428416387796</v>
      </c>
      <c r="D139">
        <v>0.98112248602337904</v>
      </c>
      <c r="E139">
        <v>0.89464922711058259</v>
      </c>
      <c r="F139">
        <v>0.63884968603628478</v>
      </c>
      <c r="G139">
        <v>0</v>
      </c>
      <c r="H139">
        <v>0.74138301068807144</v>
      </c>
      <c r="I139">
        <v>0.99124234674106804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</row>
    <row r="140" spans="1:14" x14ac:dyDescent="0.3">
      <c r="A140" t="s">
        <v>107</v>
      </c>
      <c r="B140" t="s">
        <v>210</v>
      </c>
      <c r="C140">
        <v>0.99293011298288358</v>
      </c>
      <c r="D140">
        <v>0.96072194177442782</v>
      </c>
      <c r="E140">
        <v>0.80070508356545966</v>
      </c>
      <c r="F140">
        <v>0.911503185605265</v>
      </c>
      <c r="G140">
        <v>0</v>
      </c>
      <c r="H140" t="s">
        <v>70</v>
      </c>
      <c r="I140">
        <v>0.99409735530854737</v>
      </c>
      <c r="J140" t="s">
        <v>70</v>
      </c>
      <c r="K140" t="s">
        <v>70</v>
      </c>
      <c r="L140">
        <v>0.22222222222222221</v>
      </c>
      <c r="M140">
        <v>0</v>
      </c>
      <c r="N140">
        <v>0.90004564125969877</v>
      </c>
    </row>
    <row r="141" spans="1:14" x14ac:dyDescent="0.3">
      <c r="A141" t="s">
        <v>107</v>
      </c>
      <c r="B141" t="s">
        <v>161</v>
      </c>
      <c r="C141">
        <v>0.98591218004183501</v>
      </c>
      <c r="D141">
        <v>0.97838565657997323</v>
      </c>
      <c r="E141">
        <v>0.90746027214768299</v>
      </c>
      <c r="F141">
        <v>0.93136047943137201</v>
      </c>
      <c r="G141" t="s">
        <v>70</v>
      </c>
      <c r="H141" t="s">
        <v>70</v>
      </c>
      <c r="I141">
        <v>0.99480995267898042</v>
      </c>
      <c r="J141" t="s">
        <v>70</v>
      </c>
      <c r="K141">
        <v>0.94153846153846155</v>
      </c>
      <c r="L141" t="s">
        <v>70</v>
      </c>
      <c r="M141">
        <v>0</v>
      </c>
      <c r="N141">
        <v>0.90284832508197777</v>
      </c>
    </row>
    <row r="142" spans="1:14" x14ac:dyDescent="0.3">
      <c r="A142" t="s">
        <v>107</v>
      </c>
      <c r="B142" t="s">
        <v>190</v>
      </c>
      <c r="C142">
        <v>0.99208709155185515</v>
      </c>
      <c r="D142">
        <v>0.96873488564913979</v>
      </c>
      <c r="E142">
        <v>0.9312003435688212</v>
      </c>
      <c r="F142">
        <v>0.93841657701811843</v>
      </c>
      <c r="G142" t="s">
        <v>70</v>
      </c>
      <c r="H142" t="s">
        <v>70</v>
      </c>
      <c r="I142">
        <v>0.99270639354438239</v>
      </c>
      <c r="J142">
        <v>0</v>
      </c>
      <c r="K142">
        <v>0</v>
      </c>
      <c r="L142">
        <v>0.54135338345864659</v>
      </c>
      <c r="M142">
        <v>0</v>
      </c>
      <c r="N142">
        <v>0.97232182877633344</v>
      </c>
    </row>
    <row r="143" spans="1:14" x14ac:dyDescent="0.3">
      <c r="A143" t="s">
        <v>107</v>
      </c>
      <c r="B143" t="s">
        <v>205</v>
      </c>
      <c r="C143">
        <v>0.98990805113254077</v>
      </c>
      <c r="D143">
        <v>0.97146134124949401</v>
      </c>
      <c r="E143">
        <v>0.91375270766102279</v>
      </c>
      <c r="F143">
        <v>0.91539038551270757</v>
      </c>
      <c r="G143" t="s">
        <v>70</v>
      </c>
      <c r="H143" t="s">
        <v>70</v>
      </c>
      <c r="I143">
        <v>0.99401755885323595</v>
      </c>
      <c r="J143" t="s">
        <v>70</v>
      </c>
      <c r="K143">
        <v>0.55830388692579502</v>
      </c>
      <c r="L143">
        <v>0.92086330935251803</v>
      </c>
      <c r="M143">
        <v>0</v>
      </c>
      <c r="N143">
        <v>0.94665491017304082</v>
      </c>
    </row>
    <row r="144" spans="1:14" x14ac:dyDescent="0.3">
      <c r="A144" t="s">
        <v>107</v>
      </c>
      <c r="B144" t="s">
        <v>236</v>
      </c>
      <c r="C144">
        <v>0.9820940771502108</v>
      </c>
      <c r="D144">
        <v>0.97425628319785496</v>
      </c>
      <c r="E144">
        <v>0.87340861037383599</v>
      </c>
      <c r="F144">
        <v>0.91291751982605063</v>
      </c>
      <c r="G144">
        <v>0</v>
      </c>
      <c r="H144" t="s">
        <v>70</v>
      </c>
      <c r="I144">
        <v>0.99314442413162718</v>
      </c>
      <c r="J144" t="s">
        <v>70</v>
      </c>
      <c r="K144">
        <v>0.65914221218961622</v>
      </c>
      <c r="L144">
        <v>0.33707865168539325</v>
      </c>
      <c r="M144" t="s">
        <v>70</v>
      </c>
      <c r="N144">
        <v>0.88430232558139532</v>
      </c>
    </row>
    <row r="145" spans="1:14" x14ac:dyDescent="0.3">
      <c r="A145" t="s">
        <v>107</v>
      </c>
      <c r="B145" t="s">
        <v>167</v>
      </c>
      <c r="C145">
        <v>0.99310686700741557</v>
      </c>
      <c r="D145">
        <v>0.97328990228013035</v>
      </c>
      <c r="E145">
        <v>0.92661256885624599</v>
      </c>
      <c r="F145">
        <v>0.91717663083134704</v>
      </c>
      <c r="G145" t="s">
        <v>70</v>
      </c>
      <c r="H145" t="s">
        <v>70</v>
      </c>
      <c r="I145">
        <v>0.99435373111551961</v>
      </c>
      <c r="J145" t="s">
        <v>70</v>
      </c>
      <c r="K145" t="s">
        <v>70</v>
      </c>
      <c r="L145" t="s">
        <v>70</v>
      </c>
      <c r="M145" t="s">
        <v>70</v>
      </c>
      <c r="N145">
        <v>0.8754301445285616</v>
      </c>
    </row>
    <row r="146" spans="1:14" x14ac:dyDescent="0.3">
      <c r="A146" t="s">
        <v>107</v>
      </c>
      <c r="B146" t="s">
        <v>125</v>
      </c>
      <c r="C146">
        <v>0.99491952634757264</v>
      </c>
      <c r="D146">
        <v>0.97374627713602002</v>
      </c>
      <c r="E146">
        <v>0.95387528743405925</v>
      </c>
      <c r="F146">
        <v>0.94001132624993256</v>
      </c>
      <c r="G146" t="s">
        <v>70</v>
      </c>
      <c r="H146" t="s">
        <v>70</v>
      </c>
      <c r="I146">
        <v>0.99495567104860883</v>
      </c>
      <c r="J146" t="s">
        <v>70</v>
      </c>
      <c r="K146" t="s">
        <v>70</v>
      </c>
      <c r="L146">
        <v>0</v>
      </c>
      <c r="M146" t="s">
        <v>70</v>
      </c>
      <c r="N146">
        <v>0.87426753725096262</v>
      </c>
    </row>
    <row r="147" spans="1:14" x14ac:dyDescent="0.3">
      <c r="A147" t="s">
        <v>107</v>
      </c>
      <c r="B147" t="s">
        <v>29</v>
      </c>
      <c r="C147">
        <v>0.98757520432294676</v>
      </c>
      <c r="D147">
        <v>0.94726410887409784</v>
      </c>
      <c r="E147">
        <v>0.93863468634686342</v>
      </c>
      <c r="F147">
        <v>0.8879811745100783</v>
      </c>
      <c r="G147">
        <v>0</v>
      </c>
      <c r="H147" t="s">
        <v>70</v>
      </c>
      <c r="I147">
        <v>0.99479485609308038</v>
      </c>
      <c r="J147" t="s">
        <v>70</v>
      </c>
      <c r="K147" t="s">
        <v>70</v>
      </c>
      <c r="L147" t="s">
        <v>70</v>
      </c>
      <c r="M147" t="s">
        <v>70</v>
      </c>
      <c r="N147">
        <v>0</v>
      </c>
    </row>
    <row r="148" spans="1:14" x14ac:dyDescent="0.3">
      <c r="A148" t="s">
        <v>107</v>
      </c>
      <c r="B148" t="s">
        <v>128</v>
      </c>
      <c r="C148">
        <v>0.99638250170585618</v>
      </c>
      <c r="D148">
        <v>0.96957815508489398</v>
      </c>
      <c r="E148">
        <v>0.93340355181057</v>
      </c>
      <c r="F148">
        <v>0.82273442967109867</v>
      </c>
      <c r="G148" t="s">
        <v>70</v>
      </c>
      <c r="H148">
        <v>0.88166666666666671</v>
      </c>
      <c r="I148">
        <v>0.99469909572809478</v>
      </c>
      <c r="J148" t="s">
        <v>70</v>
      </c>
      <c r="K148">
        <v>0.71485943775100402</v>
      </c>
      <c r="L148" t="s">
        <v>70</v>
      </c>
      <c r="M148" t="s">
        <v>70</v>
      </c>
      <c r="N148">
        <v>0.88707182320441991</v>
      </c>
    </row>
    <row r="149" spans="1:14" x14ac:dyDescent="0.3">
      <c r="A149" t="s">
        <v>107</v>
      </c>
      <c r="B149" t="s">
        <v>226</v>
      </c>
      <c r="C149">
        <v>0.99727265561365241</v>
      </c>
      <c r="D149">
        <v>0.96707203322715196</v>
      </c>
      <c r="E149">
        <v>0.95091443321616875</v>
      </c>
      <c r="F149">
        <v>0.92774937553983705</v>
      </c>
      <c r="G149" t="s">
        <v>70</v>
      </c>
      <c r="H149">
        <v>0.81242964475509827</v>
      </c>
      <c r="I149">
        <v>0.99403609325381459</v>
      </c>
      <c r="J149" t="s">
        <v>70</v>
      </c>
      <c r="K149">
        <v>0.7101200686106347</v>
      </c>
      <c r="L149" t="s">
        <v>70</v>
      </c>
      <c r="M149" t="s">
        <v>70</v>
      </c>
      <c r="N149">
        <v>0.8951048951048951</v>
      </c>
    </row>
    <row r="150" spans="1:14" x14ac:dyDescent="0.3">
      <c r="A150" t="s">
        <v>107</v>
      </c>
      <c r="B150" t="s">
        <v>33</v>
      </c>
      <c r="C150">
        <v>0.99778318018871803</v>
      </c>
      <c r="D150">
        <v>0.88639882650150759</v>
      </c>
      <c r="E150">
        <v>0.95306013294959635</v>
      </c>
      <c r="F150">
        <v>0.87090520256630621</v>
      </c>
      <c r="G150" t="s">
        <v>70</v>
      </c>
      <c r="H150">
        <v>0.85900878501574673</v>
      </c>
      <c r="I150">
        <v>0.99378495960223745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</row>
    <row r="151" spans="1:14" x14ac:dyDescent="0.3">
      <c r="A151" t="s">
        <v>266</v>
      </c>
      <c r="B151" t="s">
        <v>7</v>
      </c>
      <c r="C151">
        <v>0.99067518417566081</v>
      </c>
      <c r="D151">
        <v>0.95018907289085919</v>
      </c>
      <c r="E151">
        <v>0.84773408297550279</v>
      </c>
      <c r="F151">
        <v>0.55397813085241343</v>
      </c>
      <c r="G151" t="s">
        <v>70</v>
      </c>
      <c r="H151">
        <v>0.33682898972069358</v>
      </c>
      <c r="I151">
        <v>0.99015953481437302</v>
      </c>
      <c r="J151" t="s">
        <v>70</v>
      </c>
      <c r="K151" t="s">
        <v>70</v>
      </c>
      <c r="L151" t="s">
        <v>70</v>
      </c>
      <c r="M151" t="s">
        <v>70</v>
      </c>
      <c r="N151" t="s">
        <v>70</v>
      </c>
    </row>
    <row r="152" spans="1:14" x14ac:dyDescent="0.3">
      <c r="A152" t="s">
        <v>266</v>
      </c>
      <c r="B152" t="s">
        <v>312</v>
      </c>
      <c r="C152">
        <v>0.99309478970495924</v>
      </c>
      <c r="D152">
        <v>0.96189583155741198</v>
      </c>
      <c r="E152">
        <v>0.95107830000252824</v>
      </c>
      <c r="F152" t="s">
        <v>70</v>
      </c>
      <c r="G152">
        <v>0.950538454207567</v>
      </c>
      <c r="H152">
        <v>0.87819971870604785</v>
      </c>
      <c r="I152">
        <v>0.98688224527150703</v>
      </c>
      <c r="J152" t="s">
        <v>70</v>
      </c>
      <c r="K152" t="s">
        <v>70</v>
      </c>
      <c r="L152" t="s">
        <v>70</v>
      </c>
      <c r="M152" t="s">
        <v>70</v>
      </c>
      <c r="N152" t="s">
        <v>70</v>
      </c>
    </row>
    <row r="153" spans="1:14" x14ac:dyDescent="0.3">
      <c r="A153" t="s">
        <v>266</v>
      </c>
      <c r="B153" t="s">
        <v>8</v>
      </c>
      <c r="C153">
        <v>0.99306134457902218</v>
      </c>
      <c r="D153">
        <v>0.97417249417249419</v>
      </c>
      <c r="E153">
        <v>0.94179124222780797</v>
      </c>
      <c r="F153" t="s">
        <v>70</v>
      </c>
      <c r="G153">
        <v>0.92307692307692324</v>
      </c>
      <c r="H153">
        <v>0.75376065209336796</v>
      </c>
      <c r="I153">
        <v>0.99096499886113443</v>
      </c>
      <c r="J153" t="s">
        <v>70</v>
      </c>
      <c r="K153" t="s">
        <v>70</v>
      </c>
      <c r="L153" t="s">
        <v>70</v>
      </c>
      <c r="M153" t="s">
        <v>70</v>
      </c>
      <c r="N153" t="s">
        <v>70</v>
      </c>
    </row>
    <row r="154" spans="1:14" x14ac:dyDescent="0.3">
      <c r="A154" t="s">
        <v>266</v>
      </c>
      <c r="B154" t="s">
        <v>316</v>
      </c>
      <c r="C154">
        <v>0.97345725529598925</v>
      </c>
      <c r="D154">
        <v>0.96416347065858399</v>
      </c>
      <c r="E154">
        <v>0.94056287636372804</v>
      </c>
      <c r="F154">
        <v>0.86660038789380189</v>
      </c>
      <c r="G154" t="s">
        <v>70</v>
      </c>
      <c r="H154">
        <v>0.72435703479576397</v>
      </c>
      <c r="I154">
        <v>0.99144646402932635</v>
      </c>
      <c r="J154" t="s">
        <v>70</v>
      </c>
      <c r="K154" t="s">
        <v>70</v>
      </c>
      <c r="L154" t="s">
        <v>70</v>
      </c>
      <c r="M154" t="s">
        <v>70</v>
      </c>
      <c r="N154" t="s">
        <v>70</v>
      </c>
    </row>
    <row r="155" spans="1:14" x14ac:dyDescent="0.3">
      <c r="A155" t="s">
        <v>266</v>
      </c>
      <c r="B155" t="s">
        <v>12</v>
      </c>
      <c r="C155">
        <v>0.98026835043409644</v>
      </c>
      <c r="D155">
        <v>0.9678215818019914</v>
      </c>
      <c r="E155">
        <v>0.87497771915439737</v>
      </c>
      <c r="F155">
        <v>0.80986239343450428</v>
      </c>
      <c r="G155" t="s">
        <v>70</v>
      </c>
      <c r="H155">
        <v>0.5109162157118865</v>
      </c>
      <c r="I155">
        <v>0.99264193323522576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</row>
    <row r="156" spans="1:14" x14ac:dyDescent="0.3">
      <c r="A156" t="s">
        <v>266</v>
      </c>
      <c r="B156" t="s">
        <v>265</v>
      </c>
      <c r="C156">
        <v>0.98825814930148836</v>
      </c>
      <c r="D156">
        <v>0.94348549078389599</v>
      </c>
      <c r="E156">
        <v>0.93521218011013918</v>
      </c>
      <c r="F156">
        <v>0.83286321411109854</v>
      </c>
      <c r="G156" t="s">
        <v>70</v>
      </c>
      <c r="H156">
        <v>0.79139072847682124</v>
      </c>
      <c r="I156">
        <v>0.99421340945914682</v>
      </c>
      <c r="J156" t="s">
        <v>70</v>
      </c>
      <c r="K156" t="s">
        <v>70</v>
      </c>
      <c r="L156" t="s">
        <v>70</v>
      </c>
      <c r="M156" t="s">
        <v>70</v>
      </c>
      <c r="N156" t="s">
        <v>70</v>
      </c>
    </row>
    <row r="157" spans="1:14" x14ac:dyDescent="0.3">
      <c r="A157" t="s">
        <v>266</v>
      </c>
      <c r="B157" t="s">
        <v>13</v>
      </c>
      <c r="C157">
        <v>0.99201435305706043</v>
      </c>
      <c r="D157">
        <v>0.95564663393255678</v>
      </c>
      <c r="E157">
        <v>0.83987722858628377</v>
      </c>
      <c r="F157">
        <v>0.66823129052131314</v>
      </c>
      <c r="G157" t="s">
        <v>70</v>
      </c>
      <c r="H157">
        <v>0.51314494587375226</v>
      </c>
      <c r="I157">
        <v>0.99253900067827283</v>
      </c>
      <c r="J157" t="s">
        <v>70</v>
      </c>
      <c r="K157" t="s">
        <v>70</v>
      </c>
      <c r="L157" t="s">
        <v>70</v>
      </c>
      <c r="M157" t="s">
        <v>70</v>
      </c>
      <c r="N157" t="s">
        <v>70</v>
      </c>
    </row>
    <row r="158" spans="1:14" x14ac:dyDescent="0.3">
      <c r="A158" t="s">
        <v>266</v>
      </c>
      <c r="B158" t="s">
        <v>15</v>
      </c>
      <c r="C158">
        <v>0.97173362396940244</v>
      </c>
      <c r="D158">
        <v>0.89917604152596342</v>
      </c>
      <c r="E158">
        <v>0.71234469673786649</v>
      </c>
      <c r="F158">
        <v>0.58966354491848771</v>
      </c>
      <c r="G158" t="s">
        <v>70</v>
      </c>
      <c r="H158">
        <v>0.50043821209465378</v>
      </c>
      <c r="I158">
        <v>0.99041342121030562</v>
      </c>
      <c r="J158" t="s">
        <v>70</v>
      </c>
      <c r="K158" t="s">
        <v>70</v>
      </c>
      <c r="L158" t="s">
        <v>70</v>
      </c>
      <c r="M158" t="s">
        <v>70</v>
      </c>
      <c r="N158" t="s">
        <v>70</v>
      </c>
    </row>
    <row r="159" spans="1:14" x14ac:dyDescent="0.3">
      <c r="A159" t="s">
        <v>266</v>
      </c>
      <c r="B159" t="s">
        <v>17</v>
      </c>
      <c r="C159">
        <v>0.96677202789895755</v>
      </c>
      <c r="D159">
        <v>0.94051194539249161</v>
      </c>
      <c r="E159">
        <v>0.81980067267812562</v>
      </c>
      <c r="F159">
        <v>0.38792930976992329</v>
      </c>
      <c r="G159" t="s">
        <v>70</v>
      </c>
      <c r="H159">
        <v>0.66203983101991548</v>
      </c>
      <c r="I159">
        <v>0.99374720857525678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</row>
    <row r="160" spans="1:14" x14ac:dyDescent="0.3">
      <c r="A160" t="s">
        <v>266</v>
      </c>
      <c r="B160" t="s">
        <v>21</v>
      </c>
      <c r="C160">
        <v>0.99075407282639205</v>
      </c>
      <c r="D160">
        <v>0.88510552994072</v>
      </c>
      <c r="E160">
        <v>0.91199792766992382</v>
      </c>
      <c r="F160">
        <v>0</v>
      </c>
      <c r="G160">
        <v>0</v>
      </c>
      <c r="H160">
        <v>0.72083438472537642</v>
      </c>
      <c r="I160">
        <v>0.98608292258625685</v>
      </c>
      <c r="J160" t="s">
        <v>70</v>
      </c>
      <c r="K160" t="s">
        <v>70</v>
      </c>
      <c r="L160" t="s">
        <v>70</v>
      </c>
      <c r="M160" t="s">
        <v>70</v>
      </c>
      <c r="N160" t="s">
        <v>70</v>
      </c>
    </row>
    <row r="161" spans="1:14" x14ac:dyDescent="0.3">
      <c r="A161" t="s">
        <v>266</v>
      </c>
      <c r="B161" t="s">
        <v>23</v>
      </c>
      <c r="C161">
        <v>0.99041233531472139</v>
      </c>
      <c r="D161">
        <v>0.96814959980952042</v>
      </c>
      <c r="E161">
        <v>0.90225038512236555</v>
      </c>
      <c r="F161">
        <v>0.52275512705286376</v>
      </c>
      <c r="G161" t="s">
        <v>70</v>
      </c>
      <c r="H161">
        <v>0.74824700294051116</v>
      </c>
      <c r="I161">
        <v>0.98939190198715077</v>
      </c>
      <c r="J161" t="s">
        <v>70</v>
      </c>
      <c r="K161" t="s">
        <v>70</v>
      </c>
      <c r="L161" t="s">
        <v>70</v>
      </c>
      <c r="M161" t="s">
        <v>70</v>
      </c>
      <c r="N161" t="s">
        <v>70</v>
      </c>
    </row>
    <row r="162" spans="1:14" x14ac:dyDescent="0.3">
      <c r="A162" t="s">
        <v>266</v>
      </c>
      <c r="B162" t="s">
        <v>25</v>
      </c>
      <c r="C162">
        <v>0.98776853875187998</v>
      </c>
      <c r="D162">
        <v>0.94598276569552719</v>
      </c>
      <c r="E162">
        <v>0.92654745529573601</v>
      </c>
      <c r="F162">
        <v>0.77803352898300537</v>
      </c>
      <c r="G162" t="s">
        <v>70</v>
      </c>
      <c r="H162">
        <v>0.83814432989690724</v>
      </c>
      <c r="I162">
        <v>0.98928833455612619</v>
      </c>
      <c r="J162" t="s">
        <v>70</v>
      </c>
      <c r="K162" t="s">
        <v>70</v>
      </c>
      <c r="L162" t="s">
        <v>70</v>
      </c>
      <c r="M162" t="s">
        <v>70</v>
      </c>
      <c r="N162" t="s">
        <v>70</v>
      </c>
    </row>
    <row r="163" spans="1:14" x14ac:dyDescent="0.3">
      <c r="A163" t="s">
        <v>266</v>
      </c>
      <c r="B163" t="s">
        <v>27</v>
      </c>
      <c r="C163">
        <v>0.99485702208271043</v>
      </c>
      <c r="D163">
        <v>0.95805739514348798</v>
      </c>
      <c r="E163">
        <v>0.92132989932100195</v>
      </c>
      <c r="F163" t="s">
        <v>70</v>
      </c>
      <c r="G163" t="s">
        <v>70</v>
      </c>
      <c r="H163">
        <v>0.69870419634428904</v>
      </c>
      <c r="I163">
        <v>0.99490378033011317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</row>
    <row r="164" spans="1:14" x14ac:dyDescent="0.3">
      <c r="A164" t="s">
        <v>266</v>
      </c>
      <c r="B164" t="s">
        <v>29</v>
      </c>
      <c r="C164">
        <v>0.99652581550690678</v>
      </c>
      <c r="D164">
        <v>0.95904927458714984</v>
      </c>
      <c r="E164">
        <v>0.97057224412124521</v>
      </c>
      <c r="F164">
        <v>0.65055916056882512</v>
      </c>
      <c r="G164" t="s">
        <v>70</v>
      </c>
      <c r="H164">
        <v>0.90133396015748957</v>
      </c>
      <c r="I164">
        <v>0.99545069010717879</v>
      </c>
      <c r="J164" t="s">
        <v>70</v>
      </c>
      <c r="K164" t="s">
        <v>70</v>
      </c>
      <c r="L164" t="s">
        <v>70</v>
      </c>
      <c r="M164" t="s">
        <v>70</v>
      </c>
      <c r="N164" t="s">
        <v>70</v>
      </c>
    </row>
    <row r="165" spans="1:14" x14ac:dyDescent="0.3">
      <c r="A165" t="s">
        <v>266</v>
      </c>
      <c r="B165" t="s">
        <v>33</v>
      </c>
      <c r="C165">
        <v>0.99521743966188403</v>
      </c>
      <c r="D165">
        <v>0.93366583541147119</v>
      </c>
      <c r="E165">
        <v>0.91879425016090965</v>
      </c>
      <c r="F165">
        <v>0.89580261848057563</v>
      </c>
      <c r="G165">
        <v>0</v>
      </c>
      <c r="H165">
        <v>0.94529203267067341</v>
      </c>
      <c r="I165">
        <v>0.99457725502176719</v>
      </c>
      <c r="J165">
        <v>0</v>
      </c>
      <c r="K165" t="s">
        <v>70</v>
      </c>
      <c r="L165" t="s">
        <v>70</v>
      </c>
      <c r="M165" t="s">
        <v>70</v>
      </c>
      <c r="N165">
        <v>0</v>
      </c>
    </row>
    <row r="166" spans="1:14" x14ac:dyDescent="0.3">
      <c r="A166" t="s">
        <v>266</v>
      </c>
      <c r="B166" t="s">
        <v>305</v>
      </c>
      <c r="C166">
        <v>0.99537250419424417</v>
      </c>
      <c r="D166">
        <v>0.95919008709706399</v>
      </c>
      <c r="E166">
        <v>0.9086443419397352</v>
      </c>
      <c r="F166">
        <v>0.89286237395076329</v>
      </c>
      <c r="G166" t="s">
        <v>70</v>
      </c>
      <c r="H166">
        <v>0.9154656319290464</v>
      </c>
      <c r="I166">
        <v>0.99315226590751715</v>
      </c>
      <c r="J166" t="s">
        <v>70</v>
      </c>
      <c r="K166" t="s">
        <v>70</v>
      </c>
      <c r="L166" t="s">
        <v>70</v>
      </c>
      <c r="M166" t="s">
        <v>70</v>
      </c>
      <c r="N166" t="s">
        <v>70</v>
      </c>
    </row>
    <row r="167" spans="1:14" x14ac:dyDescent="0.3">
      <c r="A167" t="s">
        <v>266</v>
      </c>
      <c r="B167" t="s">
        <v>301</v>
      </c>
      <c r="C167">
        <v>0.99513359078207919</v>
      </c>
      <c r="D167">
        <v>0.96610914571602002</v>
      </c>
      <c r="E167">
        <v>0.95501246882793023</v>
      </c>
      <c r="F167">
        <v>0.9656421336597184</v>
      </c>
      <c r="G167" t="s">
        <v>70</v>
      </c>
      <c r="H167">
        <v>0.93747612377435363</v>
      </c>
      <c r="I167">
        <v>0.99284409257003658</v>
      </c>
      <c r="J167" t="s">
        <v>70</v>
      </c>
      <c r="K167" t="s">
        <v>70</v>
      </c>
      <c r="L167" t="s">
        <v>70</v>
      </c>
      <c r="M167" t="s">
        <v>70</v>
      </c>
      <c r="N167" t="s">
        <v>70</v>
      </c>
    </row>
    <row r="168" spans="1:14" x14ac:dyDescent="0.3">
      <c r="A168" t="s">
        <v>266</v>
      </c>
      <c r="B168" t="s">
        <v>35</v>
      </c>
      <c r="C168">
        <v>0.99542372881355923</v>
      </c>
      <c r="D168">
        <v>0.81877394636015322</v>
      </c>
      <c r="E168">
        <v>0.95880298810944597</v>
      </c>
      <c r="F168">
        <v>0.88803243807459153</v>
      </c>
      <c r="G168" t="s">
        <v>70</v>
      </c>
      <c r="H168">
        <v>0.90586122867769658</v>
      </c>
      <c r="I168">
        <v>0.9930048661800488</v>
      </c>
      <c r="J168" t="s">
        <v>70</v>
      </c>
      <c r="K168" t="s">
        <v>70</v>
      </c>
      <c r="L168" t="s">
        <v>70</v>
      </c>
      <c r="M168" t="s">
        <v>70</v>
      </c>
      <c r="N168" t="s">
        <v>70</v>
      </c>
    </row>
    <row r="169" spans="1:14" x14ac:dyDescent="0.3">
      <c r="A169" t="s">
        <v>293</v>
      </c>
      <c r="B169" t="s">
        <v>6</v>
      </c>
      <c r="C169">
        <v>0.977391083449765</v>
      </c>
      <c r="D169">
        <v>0.93049219043529596</v>
      </c>
      <c r="E169">
        <v>0.85789913624965175</v>
      </c>
      <c r="F169" t="s">
        <v>70</v>
      </c>
      <c r="G169" t="s">
        <v>70</v>
      </c>
      <c r="H169">
        <v>0.87389027999089464</v>
      </c>
      <c r="I169">
        <v>0.9814217718409336</v>
      </c>
      <c r="J169" t="s">
        <v>70</v>
      </c>
      <c r="K169" t="s">
        <v>70</v>
      </c>
      <c r="L169" t="s">
        <v>70</v>
      </c>
      <c r="M169" t="s">
        <v>70</v>
      </c>
      <c r="N169" t="s">
        <v>70</v>
      </c>
    </row>
    <row r="170" spans="1:14" x14ac:dyDescent="0.3">
      <c r="A170" t="s">
        <v>293</v>
      </c>
      <c r="B170" t="s">
        <v>7</v>
      </c>
      <c r="C170">
        <v>0.98477520061558765</v>
      </c>
      <c r="D170">
        <v>0.96213369963369955</v>
      </c>
      <c r="E170">
        <v>0.95274573936994322</v>
      </c>
      <c r="F170" t="s">
        <v>70</v>
      </c>
      <c r="G170" t="s">
        <v>70</v>
      </c>
      <c r="H170">
        <v>0.74551645856980708</v>
      </c>
      <c r="I170">
        <v>0.98915946582875103</v>
      </c>
      <c r="J170">
        <v>0</v>
      </c>
      <c r="K170" t="s">
        <v>70</v>
      </c>
      <c r="L170" t="s">
        <v>70</v>
      </c>
      <c r="M170" t="s">
        <v>70</v>
      </c>
      <c r="N170" t="s">
        <v>70</v>
      </c>
    </row>
    <row r="171" spans="1:14" x14ac:dyDescent="0.3">
      <c r="A171" t="s">
        <v>293</v>
      </c>
      <c r="B171" t="s">
        <v>117</v>
      </c>
      <c r="C171">
        <v>0.994258752792334</v>
      </c>
      <c r="D171">
        <v>0.84170093319872952</v>
      </c>
      <c r="E171">
        <v>0.88200777099357708</v>
      </c>
      <c r="F171" t="s">
        <v>70</v>
      </c>
      <c r="G171">
        <v>0.95443870361672156</v>
      </c>
      <c r="H171">
        <v>0.73444884404138455</v>
      </c>
      <c r="I171">
        <v>0.98844947601927635</v>
      </c>
      <c r="J171" t="s">
        <v>70</v>
      </c>
      <c r="K171" t="s">
        <v>70</v>
      </c>
      <c r="L171" t="s">
        <v>70</v>
      </c>
      <c r="M171" t="s">
        <v>70</v>
      </c>
      <c r="N171" t="s">
        <v>70</v>
      </c>
    </row>
    <row r="172" spans="1:14" x14ac:dyDescent="0.3">
      <c r="A172" t="s">
        <v>293</v>
      </c>
      <c r="B172" t="s">
        <v>8</v>
      </c>
      <c r="C172">
        <v>0.99221979606113919</v>
      </c>
      <c r="D172">
        <v>0.94000530926466686</v>
      </c>
      <c r="E172">
        <v>0.95286311132956503</v>
      </c>
      <c r="F172" t="s">
        <v>70</v>
      </c>
      <c r="G172" t="s">
        <v>70</v>
      </c>
      <c r="H172">
        <v>0.88075732750773716</v>
      </c>
      <c r="I172">
        <v>0.98540653231410702</v>
      </c>
      <c r="J172" t="s">
        <v>70</v>
      </c>
      <c r="K172" t="s">
        <v>70</v>
      </c>
      <c r="L172" t="s">
        <v>70</v>
      </c>
      <c r="M172" t="s">
        <v>70</v>
      </c>
      <c r="N172" t="s">
        <v>70</v>
      </c>
    </row>
    <row r="173" spans="1:14" x14ac:dyDescent="0.3">
      <c r="A173" t="s">
        <v>293</v>
      </c>
      <c r="B173" t="s">
        <v>12</v>
      </c>
      <c r="C173">
        <v>0.98325256119256477</v>
      </c>
      <c r="D173">
        <v>0.87931135103589142</v>
      </c>
      <c r="E173">
        <v>0.76875190723222464</v>
      </c>
      <c r="F173">
        <v>0.20544197383475105</v>
      </c>
      <c r="G173" t="s">
        <v>70</v>
      </c>
      <c r="H173">
        <v>0.80198776758409784</v>
      </c>
      <c r="I173">
        <v>0.98760200878844961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</row>
    <row r="174" spans="1:14" x14ac:dyDescent="0.3">
      <c r="A174" t="s">
        <v>293</v>
      </c>
      <c r="B174" t="s">
        <v>327</v>
      </c>
      <c r="C174">
        <v>0.95843275147557438</v>
      </c>
      <c r="D174">
        <v>0.77700599882729693</v>
      </c>
      <c r="E174">
        <v>0.87703913856470439</v>
      </c>
      <c r="F174">
        <v>0.74183490529269625</v>
      </c>
      <c r="G174" t="s">
        <v>70</v>
      </c>
      <c r="H174">
        <v>0.67710537452391029</v>
      </c>
      <c r="I174">
        <v>0.98695821944552919</v>
      </c>
      <c r="J174">
        <v>0.92444814660558117</v>
      </c>
      <c r="K174" t="s">
        <v>70</v>
      </c>
      <c r="L174" t="s">
        <v>70</v>
      </c>
      <c r="M174" t="s">
        <v>70</v>
      </c>
      <c r="N174" t="s">
        <v>70</v>
      </c>
    </row>
    <row r="175" spans="1:14" x14ac:dyDescent="0.3">
      <c r="A175" t="s">
        <v>293</v>
      </c>
      <c r="B175" t="s">
        <v>13</v>
      </c>
      <c r="C175">
        <v>0.98271086063616397</v>
      </c>
      <c r="D175">
        <v>0.90889608650122977</v>
      </c>
      <c r="E175">
        <v>0.78656669130848034</v>
      </c>
      <c r="F175">
        <v>0</v>
      </c>
      <c r="G175">
        <v>0.80892205919769311</v>
      </c>
      <c r="H175">
        <v>0.78547999125300683</v>
      </c>
      <c r="I175">
        <v>0.9894995018011804</v>
      </c>
      <c r="J175" t="s">
        <v>70</v>
      </c>
      <c r="K175" t="s">
        <v>70</v>
      </c>
      <c r="L175" t="s">
        <v>70</v>
      </c>
      <c r="M175" t="s">
        <v>70</v>
      </c>
      <c r="N175" t="s">
        <v>70</v>
      </c>
    </row>
    <row r="176" spans="1:14" x14ac:dyDescent="0.3">
      <c r="A176" t="s">
        <v>293</v>
      </c>
      <c r="B176" t="s">
        <v>15</v>
      </c>
      <c r="C176">
        <v>0.99384182708626279</v>
      </c>
      <c r="D176">
        <v>0.96118026740433382</v>
      </c>
      <c r="E176">
        <v>0.96569701548923315</v>
      </c>
      <c r="F176" t="s">
        <v>70</v>
      </c>
      <c r="G176" t="s">
        <v>70</v>
      </c>
      <c r="H176">
        <v>0.90507328072153315</v>
      </c>
      <c r="I176">
        <v>0.98830100384934716</v>
      </c>
      <c r="J176" t="s">
        <v>70</v>
      </c>
      <c r="K176" t="s">
        <v>70</v>
      </c>
      <c r="L176" t="s">
        <v>70</v>
      </c>
      <c r="M176" t="s">
        <v>70</v>
      </c>
      <c r="N176" t="s">
        <v>70</v>
      </c>
    </row>
    <row r="177" spans="1:14" x14ac:dyDescent="0.3">
      <c r="A177" t="s">
        <v>293</v>
      </c>
      <c r="B177" t="s">
        <v>17</v>
      </c>
      <c r="C177">
        <v>0.98722156850601761</v>
      </c>
      <c r="D177">
        <v>0.938579001118514</v>
      </c>
      <c r="E177">
        <v>0.92583049599705536</v>
      </c>
      <c r="F177" t="s">
        <v>70</v>
      </c>
      <c r="G177" t="s">
        <v>70</v>
      </c>
      <c r="H177">
        <v>0.80864432597105862</v>
      </c>
      <c r="I177">
        <v>0.97724907063197042</v>
      </c>
      <c r="J177" t="s">
        <v>70</v>
      </c>
      <c r="K177" t="s">
        <v>70</v>
      </c>
      <c r="L177" t="s">
        <v>70</v>
      </c>
      <c r="M177" t="s">
        <v>70</v>
      </c>
      <c r="N177" t="s">
        <v>70</v>
      </c>
    </row>
    <row r="178" spans="1:14" x14ac:dyDescent="0.3">
      <c r="A178" t="s">
        <v>293</v>
      </c>
      <c r="B178" t="s">
        <v>21</v>
      </c>
      <c r="C178">
        <v>0.98260777347685457</v>
      </c>
      <c r="D178">
        <v>0.97972345475183165</v>
      </c>
      <c r="E178">
        <v>0.90287277701778401</v>
      </c>
      <c r="F178" t="s">
        <v>70</v>
      </c>
      <c r="G178" t="s">
        <v>70</v>
      </c>
      <c r="H178">
        <v>0.77175358250849457</v>
      </c>
      <c r="I178">
        <v>0.99130173965206958</v>
      </c>
      <c r="J178" t="s">
        <v>70</v>
      </c>
      <c r="K178" t="s">
        <v>70</v>
      </c>
      <c r="L178" t="s">
        <v>70</v>
      </c>
      <c r="M178" t="s">
        <v>70</v>
      </c>
      <c r="N178" t="s">
        <v>70</v>
      </c>
    </row>
    <row r="179" spans="1:14" x14ac:dyDescent="0.3">
      <c r="A179" t="s">
        <v>293</v>
      </c>
      <c r="B179" t="s">
        <v>23</v>
      </c>
      <c r="C179">
        <v>0.98490635328681597</v>
      </c>
      <c r="D179">
        <v>0.97483343927301835</v>
      </c>
      <c r="E179">
        <v>0.85818525195295736</v>
      </c>
      <c r="F179">
        <v>0.74665127020785216</v>
      </c>
      <c r="G179" t="s">
        <v>70</v>
      </c>
      <c r="H179">
        <v>0.82940933498554315</v>
      </c>
      <c r="I179">
        <v>0.99426649338735562</v>
      </c>
      <c r="J179" t="s">
        <v>70</v>
      </c>
      <c r="K179" t="s">
        <v>70</v>
      </c>
      <c r="L179" t="s">
        <v>70</v>
      </c>
      <c r="M179" t="s">
        <v>70</v>
      </c>
      <c r="N179" t="s">
        <v>70</v>
      </c>
    </row>
    <row r="180" spans="1:14" x14ac:dyDescent="0.3">
      <c r="A180" t="s">
        <v>293</v>
      </c>
      <c r="B180" t="s">
        <v>25</v>
      </c>
      <c r="C180">
        <v>0.99245348110136056</v>
      </c>
      <c r="D180">
        <v>0.92159591742055202</v>
      </c>
      <c r="E180">
        <v>0.91725478163035701</v>
      </c>
      <c r="F180" t="s">
        <v>70</v>
      </c>
      <c r="G180" t="s">
        <v>70</v>
      </c>
      <c r="H180">
        <v>0.79046129788897579</v>
      </c>
      <c r="I180">
        <v>0.98671416907889842</v>
      </c>
      <c r="J180" t="s">
        <v>70</v>
      </c>
      <c r="K180" t="s">
        <v>70</v>
      </c>
      <c r="L180" t="s">
        <v>70</v>
      </c>
      <c r="M180" t="s">
        <v>70</v>
      </c>
      <c r="N180" t="s">
        <v>70</v>
      </c>
    </row>
    <row r="181" spans="1:14" x14ac:dyDescent="0.3">
      <c r="A181" t="s">
        <v>293</v>
      </c>
      <c r="B181" t="s">
        <v>27</v>
      </c>
      <c r="C181">
        <v>0.97517900347567643</v>
      </c>
      <c r="D181">
        <v>0.87073540561031082</v>
      </c>
      <c r="E181">
        <v>0.91979119610500437</v>
      </c>
      <c r="F181" t="s">
        <v>70</v>
      </c>
      <c r="G181" t="s">
        <v>70</v>
      </c>
      <c r="H181">
        <v>0.84878392668311597</v>
      </c>
      <c r="I181">
        <v>0.98875712305559837</v>
      </c>
      <c r="J181">
        <v>0</v>
      </c>
      <c r="K181" t="s">
        <v>70</v>
      </c>
      <c r="L181" t="s">
        <v>70</v>
      </c>
      <c r="M181" t="s">
        <v>70</v>
      </c>
      <c r="N181" t="s">
        <v>70</v>
      </c>
    </row>
    <row r="182" spans="1:14" x14ac:dyDescent="0.3">
      <c r="A182" t="s">
        <v>293</v>
      </c>
      <c r="B182" t="s">
        <v>29</v>
      </c>
      <c r="C182">
        <v>0.94762703271848081</v>
      </c>
      <c r="D182">
        <v>0.95542881284326164</v>
      </c>
      <c r="E182">
        <v>0.74089306698002355</v>
      </c>
      <c r="F182">
        <v>0</v>
      </c>
      <c r="G182">
        <v>0.56959772160911359</v>
      </c>
      <c r="H182">
        <v>0.87954926145880918</v>
      </c>
      <c r="I182">
        <v>0.99012862698175297</v>
      </c>
      <c r="J182" t="s">
        <v>70</v>
      </c>
      <c r="K182" t="s">
        <v>70</v>
      </c>
      <c r="L182" t="s">
        <v>70</v>
      </c>
      <c r="M182" t="s">
        <v>70</v>
      </c>
      <c r="N182" t="s">
        <v>70</v>
      </c>
    </row>
    <row r="183" spans="1:14" x14ac:dyDescent="0.3">
      <c r="A183" t="s">
        <v>293</v>
      </c>
      <c r="B183" t="s">
        <v>33</v>
      </c>
      <c r="C183">
        <v>0.99167368322574601</v>
      </c>
      <c r="D183">
        <v>0.90072253220539455</v>
      </c>
      <c r="E183">
        <v>0.90504800943343255</v>
      </c>
      <c r="F183">
        <v>0.78864334845602224</v>
      </c>
      <c r="G183">
        <v>0.88029782359679265</v>
      </c>
      <c r="H183">
        <v>0.8470648815653965</v>
      </c>
      <c r="I183">
        <v>0.99680656934306555</v>
      </c>
      <c r="J183">
        <v>0.14964539007092198</v>
      </c>
      <c r="K183" t="s">
        <v>70</v>
      </c>
      <c r="L183" t="s">
        <v>70</v>
      </c>
      <c r="M183" t="s">
        <v>70</v>
      </c>
      <c r="N183" t="s">
        <v>70</v>
      </c>
    </row>
    <row r="184" spans="1:14" x14ac:dyDescent="0.3">
      <c r="A184" t="s">
        <v>271</v>
      </c>
      <c r="B184" t="s">
        <v>6</v>
      </c>
      <c r="C184">
        <v>0.96765570703020598</v>
      </c>
      <c r="D184">
        <v>0.9730921744760056</v>
      </c>
      <c r="E184">
        <v>0.62461220268872808</v>
      </c>
      <c r="F184" t="s">
        <v>70</v>
      </c>
      <c r="G184" t="s">
        <v>70</v>
      </c>
      <c r="H184">
        <v>0.77807824049035512</v>
      </c>
      <c r="I184">
        <v>0.98471129582900396</v>
      </c>
      <c r="J184" t="s">
        <v>70</v>
      </c>
      <c r="K184" t="s">
        <v>70</v>
      </c>
      <c r="L184" t="s">
        <v>70</v>
      </c>
      <c r="M184" t="s">
        <v>70</v>
      </c>
      <c r="N184" t="s">
        <v>70</v>
      </c>
    </row>
    <row r="185" spans="1:14" x14ac:dyDescent="0.3">
      <c r="A185" t="s">
        <v>271</v>
      </c>
      <c r="B185" t="s">
        <v>7</v>
      </c>
      <c r="C185">
        <v>0.98600084843342839</v>
      </c>
      <c r="D185">
        <v>0.93030148185998962</v>
      </c>
      <c r="E185">
        <v>0.84919416730621644</v>
      </c>
      <c r="F185" t="s">
        <v>70</v>
      </c>
      <c r="G185" t="s">
        <v>70</v>
      </c>
      <c r="H185">
        <v>0.84254271202093278</v>
      </c>
      <c r="I185">
        <v>0.99213871133641918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</row>
    <row r="186" spans="1:14" x14ac:dyDescent="0.3">
      <c r="A186" t="s">
        <v>271</v>
      </c>
      <c r="B186" t="s">
        <v>8</v>
      </c>
      <c r="C186">
        <v>0.98022360653953922</v>
      </c>
      <c r="D186">
        <v>0.96206004793742905</v>
      </c>
      <c r="E186">
        <v>0.83614407661877987</v>
      </c>
      <c r="F186" t="s">
        <v>70</v>
      </c>
      <c r="G186" t="s">
        <v>70</v>
      </c>
      <c r="H186">
        <v>0.90916917778734396</v>
      </c>
      <c r="I186">
        <v>0.98863464161236558</v>
      </c>
      <c r="J186" t="s">
        <v>70</v>
      </c>
      <c r="K186" t="s">
        <v>70</v>
      </c>
      <c r="L186" t="s">
        <v>70</v>
      </c>
      <c r="M186" t="s">
        <v>70</v>
      </c>
      <c r="N186" t="s">
        <v>70</v>
      </c>
    </row>
    <row r="187" spans="1:14" x14ac:dyDescent="0.3">
      <c r="A187" t="s">
        <v>271</v>
      </c>
      <c r="B187" t="s">
        <v>12</v>
      </c>
      <c r="C187">
        <v>0.9807282977621814</v>
      </c>
      <c r="D187">
        <v>0.96804042587483519</v>
      </c>
      <c r="E187">
        <v>0.72157238734419937</v>
      </c>
      <c r="F187" t="s">
        <v>70</v>
      </c>
      <c r="G187" t="s">
        <v>70</v>
      </c>
      <c r="H187">
        <v>0.76216462028194631</v>
      </c>
      <c r="I187">
        <v>0.98786462651692164</v>
      </c>
      <c r="J187">
        <v>0.96817139834244403</v>
      </c>
      <c r="K187" t="s">
        <v>70</v>
      </c>
      <c r="L187" t="s">
        <v>70</v>
      </c>
      <c r="M187" t="s">
        <v>70</v>
      </c>
      <c r="N187" t="s">
        <v>70</v>
      </c>
    </row>
    <row r="188" spans="1:14" x14ac:dyDescent="0.3">
      <c r="A188" t="s">
        <v>271</v>
      </c>
      <c r="B188" t="s">
        <v>13</v>
      </c>
      <c r="C188">
        <v>0.99009868366859421</v>
      </c>
      <c r="D188">
        <v>0.94513607591016635</v>
      </c>
      <c r="E188">
        <v>0.91685761047463177</v>
      </c>
      <c r="F188" t="s">
        <v>70</v>
      </c>
      <c r="G188" t="s">
        <v>70</v>
      </c>
      <c r="H188">
        <v>0.93475958483372157</v>
      </c>
      <c r="I188">
        <v>0.98801618197084196</v>
      </c>
      <c r="J188">
        <v>0.94100294985250721</v>
      </c>
      <c r="K188" t="s">
        <v>70</v>
      </c>
      <c r="L188" t="s">
        <v>70</v>
      </c>
      <c r="M188" t="s">
        <v>70</v>
      </c>
      <c r="N188" t="s">
        <v>70</v>
      </c>
    </row>
    <row r="189" spans="1:14" x14ac:dyDescent="0.3">
      <c r="A189" t="s">
        <v>271</v>
      </c>
      <c r="B189" t="s">
        <v>15</v>
      </c>
      <c r="C189">
        <v>0.99631783612650116</v>
      </c>
      <c r="D189">
        <v>0.97783809785596476</v>
      </c>
      <c r="E189">
        <v>0.93083573487031701</v>
      </c>
      <c r="F189" t="s">
        <v>70</v>
      </c>
      <c r="G189" t="s">
        <v>70</v>
      </c>
      <c r="H189">
        <v>0.81666666666666665</v>
      </c>
      <c r="I189">
        <v>0.99474962777211817</v>
      </c>
      <c r="J189" t="s">
        <v>70</v>
      </c>
      <c r="K189" t="s">
        <v>70</v>
      </c>
      <c r="L189" t="s">
        <v>70</v>
      </c>
      <c r="M189" t="s">
        <v>70</v>
      </c>
      <c r="N189" t="s">
        <v>70</v>
      </c>
    </row>
    <row r="190" spans="1:14" x14ac:dyDescent="0.3">
      <c r="A190" t="s">
        <v>271</v>
      </c>
      <c r="B190" t="s">
        <v>17</v>
      </c>
      <c r="C190">
        <v>0.98245996295892801</v>
      </c>
      <c r="D190">
        <v>0.98238071745718525</v>
      </c>
      <c r="E190">
        <v>0.87316313823163139</v>
      </c>
      <c r="F190">
        <v>0.71301809420105178</v>
      </c>
      <c r="G190" t="s">
        <v>70</v>
      </c>
      <c r="H190">
        <v>0.27171492204899778</v>
      </c>
      <c r="I190">
        <v>0.99376233714962481</v>
      </c>
      <c r="J190" t="s">
        <v>70</v>
      </c>
      <c r="K190" t="s">
        <v>70</v>
      </c>
      <c r="L190" t="s">
        <v>70</v>
      </c>
      <c r="M190" t="s">
        <v>70</v>
      </c>
      <c r="N190" t="s">
        <v>70</v>
      </c>
    </row>
    <row r="191" spans="1:14" x14ac:dyDescent="0.3">
      <c r="A191" t="s">
        <v>271</v>
      </c>
      <c r="B191" t="s">
        <v>21</v>
      </c>
      <c r="C191">
        <v>0.99440250414288345</v>
      </c>
      <c r="D191">
        <v>0.98621807863802202</v>
      </c>
      <c r="E191">
        <v>0.97280480984340045</v>
      </c>
      <c r="F191" t="s">
        <v>70</v>
      </c>
      <c r="G191" t="s">
        <v>70</v>
      </c>
      <c r="H191">
        <v>0.91665493453470359</v>
      </c>
      <c r="I191">
        <v>0.99640849469081838</v>
      </c>
      <c r="J191" t="s">
        <v>70</v>
      </c>
      <c r="K191" t="s">
        <v>70</v>
      </c>
      <c r="L191" t="s">
        <v>70</v>
      </c>
      <c r="M191" t="s">
        <v>70</v>
      </c>
      <c r="N191" t="s">
        <v>70</v>
      </c>
    </row>
    <row r="192" spans="1:14" x14ac:dyDescent="0.3">
      <c r="A192" t="s">
        <v>271</v>
      </c>
      <c r="B192" t="s">
        <v>23</v>
      </c>
      <c r="C192">
        <v>0.9944688696638776</v>
      </c>
      <c r="D192">
        <v>0.93310599151433438</v>
      </c>
      <c r="E192">
        <v>0.92575980720310602</v>
      </c>
      <c r="F192" t="s">
        <v>70</v>
      </c>
      <c r="G192" t="s">
        <v>70</v>
      </c>
      <c r="H192">
        <v>0.82293891499359251</v>
      </c>
      <c r="I192">
        <v>0.99688522037065885</v>
      </c>
      <c r="J192">
        <v>0.96405919661733619</v>
      </c>
      <c r="K192" t="s">
        <v>70</v>
      </c>
      <c r="L192" t="s">
        <v>70</v>
      </c>
      <c r="M192" t="s">
        <v>70</v>
      </c>
      <c r="N192" t="s">
        <v>70</v>
      </c>
    </row>
    <row r="193" spans="1:14" x14ac:dyDescent="0.3">
      <c r="A193" t="s">
        <v>271</v>
      </c>
      <c r="B193" t="s">
        <v>214</v>
      </c>
      <c r="C193">
        <v>0.99170843388404184</v>
      </c>
      <c r="D193">
        <v>0.97402597402597402</v>
      </c>
      <c r="E193">
        <v>0.95306556862197722</v>
      </c>
      <c r="F193" t="s">
        <v>70</v>
      </c>
      <c r="G193">
        <v>0.96794468887492158</v>
      </c>
      <c r="H193">
        <v>0.85242956308697426</v>
      </c>
      <c r="I193">
        <v>0.99629743906201784</v>
      </c>
      <c r="J193" t="s">
        <v>70</v>
      </c>
      <c r="K193" t="s">
        <v>70</v>
      </c>
      <c r="L193" t="s">
        <v>70</v>
      </c>
      <c r="M193" t="s">
        <v>70</v>
      </c>
      <c r="N193" t="s">
        <v>70</v>
      </c>
    </row>
    <row r="194" spans="1:14" x14ac:dyDescent="0.3">
      <c r="A194" t="s">
        <v>271</v>
      </c>
      <c r="B194" t="s">
        <v>25</v>
      </c>
      <c r="C194">
        <v>0.99021919279161519</v>
      </c>
      <c r="D194">
        <v>0.98697174497190798</v>
      </c>
      <c r="E194">
        <v>0.94799251092157277</v>
      </c>
      <c r="F194" t="s">
        <v>70</v>
      </c>
      <c r="G194">
        <v>0.95291187285019563</v>
      </c>
      <c r="H194">
        <v>0.83743547542455299</v>
      </c>
      <c r="I194">
        <v>0.99621065656175078</v>
      </c>
      <c r="J194" t="s">
        <v>70</v>
      </c>
      <c r="K194" t="s">
        <v>70</v>
      </c>
      <c r="L194" t="s">
        <v>70</v>
      </c>
      <c r="M194" t="s">
        <v>70</v>
      </c>
      <c r="N194" t="s">
        <v>70</v>
      </c>
    </row>
    <row r="195" spans="1:14" x14ac:dyDescent="0.3">
      <c r="A195" t="s">
        <v>271</v>
      </c>
      <c r="B195" t="s">
        <v>27</v>
      </c>
      <c r="C195">
        <v>0.85444861315824738</v>
      </c>
      <c r="D195">
        <v>0.9653481529911736</v>
      </c>
      <c r="E195">
        <v>0.93317724363210663</v>
      </c>
      <c r="F195" t="s">
        <v>70</v>
      </c>
      <c r="G195">
        <v>0.64502833590932507</v>
      </c>
      <c r="H195">
        <v>0.72510958046336882</v>
      </c>
      <c r="I195">
        <v>0.99625639850255943</v>
      </c>
      <c r="J195">
        <v>0.73467361628195582</v>
      </c>
      <c r="K195" t="s">
        <v>70</v>
      </c>
      <c r="L195" t="s">
        <v>70</v>
      </c>
      <c r="M195" t="s">
        <v>70</v>
      </c>
      <c r="N195" t="s">
        <v>70</v>
      </c>
    </row>
    <row r="196" spans="1:14" x14ac:dyDescent="0.3">
      <c r="A196" t="s">
        <v>271</v>
      </c>
      <c r="B196" t="s">
        <v>29</v>
      </c>
      <c r="C196">
        <v>0.99499240784415077</v>
      </c>
      <c r="D196">
        <v>0.98209425583727261</v>
      </c>
      <c r="E196">
        <v>0.86988227940410456</v>
      </c>
      <c r="F196">
        <v>0</v>
      </c>
      <c r="G196">
        <v>0.20281124497991967</v>
      </c>
      <c r="H196">
        <v>0.57932123125493296</v>
      </c>
      <c r="I196">
        <v>0.99374441465594276</v>
      </c>
      <c r="J196" t="s">
        <v>70</v>
      </c>
      <c r="K196" t="s">
        <v>70</v>
      </c>
      <c r="L196" t="s">
        <v>70</v>
      </c>
      <c r="M196" t="s">
        <v>70</v>
      </c>
      <c r="N196" t="s">
        <v>70</v>
      </c>
    </row>
    <row r="197" spans="1:14" x14ac:dyDescent="0.3">
      <c r="A197" t="s">
        <v>271</v>
      </c>
      <c r="B197" t="s">
        <v>33</v>
      </c>
      <c r="C197">
        <v>0.98304470690529677</v>
      </c>
      <c r="D197">
        <v>0.98349550028226995</v>
      </c>
      <c r="E197">
        <v>0.86945764442524442</v>
      </c>
      <c r="F197" t="s">
        <v>70</v>
      </c>
      <c r="G197">
        <v>0.92548328930263757</v>
      </c>
      <c r="H197">
        <v>0.38456356462323166</v>
      </c>
      <c r="I197">
        <v>0.995098420602194</v>
      </c>
      <c r="J197" t="s">
        <v>70</v>
      </c>
      <c r="K197" t="s">
        <v>70</v>
      </c>
      <c r="L197" t="s">
        <v>70</v>
      </c>
      <c r="M197" t="s">
        <v>70</v>
      </c>
      <c r="N197" t="s">
        <v>70</v>
      </c>
    </row>
    <row r="198" spans="1:14" x14ac:dyDescent="0.3">
      <c r="A198" t="s">
        <v>348</v>
      </c>
      <c r="B198" t="s">
        <v>7</v>
      </c>
      <c r="C198">
        <v>0.98410998036065001</v>
      </c>
      <c r="D198">
        <v>0.95269604084047244</v>
      </c>
      <c r="E198">
        <v>0.80930515227226685</v>
      </c>
      <c r="F198">
        <v>0</v>
      </c>
      <c r="G198">
        <v>0.89264999524579247</v>
      </c>
      <c r="H198">
        <v>0.76454578133826323</v>
      </c>
      <c r="I198">
        <v>0.9903476418425804</v>
      </c>
      <c r="J198">
        <v>0.76916515620002135</v>
      </c>
      <c r="K198" t="s">
        <v>70</v>
      </c>
      <c r="L198" t="s">
        <v>70</v>
      </c>
      <c r="M198" t="s">
        <v>70</v>
      </c>
      <c r="N198" t="s">
        <v>70</v>
      </c>
    </row>
    <row r="199" spans="1:14" x14ac:dyDescent="0.3">
      <c r="A199" t="s">
        <v>348</v>
      </c>
      <c r="B199" t="s">
        <v>8</v>
      </c>
      <c r="C199">
        <v>0.96465806404786236</v>
      </c>
      <c r="D199">
        <v>0.8950408492480616</v>
      </c>
      <c r="E199">
        <v>0.83931798111541334</v>
      </c>
      <c r="F199">
        <v>0</v>
      </c>
      <c r="G199" t="s">
        <v>70</v>
      </c>
      <c r="H199">
        <v>0.83590646627626031</v>
      </c>
      <c r="I199">
        <v>0.9906390506375764</v>
      </c>
      <c r="J199" t="s">
        <v>70</v>
      </c>
      <c r="K199" t="s">
        <v>70</v>
      </c>
      <c r="L199" t="s">
        <v>70</v>
      </c>
      <c r="M199" t="s">
        <v>70</v>
      </c>
      <c r="N199" t="s">
        <v>70</v>
      </c>
    </row>
    <row r="200" spans="1:14" x14ac:dyDescent="0.3">
      <c r="A200" t="s">
        <v>348</v>
      </c>
      <c r="B200" t="s">
        <v>12</v>
      </c>
      <c r="C200">
        <v>0.99289349851147601</v>
      </c>
      <c r="D200">
        <v>0.94552364247606524</v>
      </c>
      <c r="E200">
        <v>0.89343022711152154</v>
      </c>
      <c r="F200">
        <v>0</v>
      </c>
      <c r="G200" t="s">
        <v>70</v>
      </c>
      <c r="H200">
        <v>0.43571056741280584</v>
      </c>
      <c r="I200">
        <v>0.98927978257587201</v>
      </c>
      <c r="J200" t="s">
        <v>70</v>
      </c>
      <c r="K200" t="s">
        <v>70</v>
      </c>
      <c r="L200" t="s">
        <v>70</v>
      </c>
      <c r="M200" t="s">
        <v>70</v>
      </c>
      <c r="N200" t="s">
        <v>70</v>
      </c>
    </row>
    <row r="201" spans="1:14" x14ac:dyDescent="0.3">
      <c r="A201" t="s">
        <v>348</v>
      </c>
      <c r="B201" t="s">
        <v>13</v>
      </c>
      <c r="C201">
        <v>0.99540326760345077</v>
      </c>
      <c r="D201">
        <v>0.96137965985481977</v>
      </c>
      <c r="E201">
        <v>0.93593475316291541</v>
      </c>
      <c r="F201">
        <v>0</v>
      </c>
      <c r="G201">
        <v>0.15260545905707196</v>
      </c>
      <c r="H201">
        <v>0.85837651122625214</v>
      </c>
      <c r="I201">
        <v>0.99247214694369157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</row>
    <row r="202" spans="1:14" x14ac:dyDescent="0.3">
      <c r="A202" t="s">
        <v>348</v>
      </c>
      <c r="B202" t="s">
        <v>15</v>
      </c>
      <c r="C202">
        <v>0.99543907809327725</v>
      </c>
      <c r="D202">
        <v>0.96026989074219959</v>
      </c>
      <c r="E202">
        <v>0.92427933700412601</v>
      </c>
      <c r="F202">
        <v>0.46281705342687535</v>
      </c>
      <c r="G202">
        <v>0</v>
      </c>
      <c r="H202">
        <v>0.87319255175283472</v>
      </c>
      <c r="I202">
        <v>0.99571734475374718</v>
      </c>
      <c r="J202" t="s">
        <v>70</v>
      </c>
      <c r="K202" t="s">
        <v>70</v>
      </c>
      <c r="L202" t="s">
        <v>70</v>
      </c>
      <c r="M202" t="s">
        <v>70</v>
      </c>
      <c r="N202" t="s">
        <v>70</v>
      </c>
    </row>
    <row r="203" spans="1:14" x14ac:dyDescent="0.3">
      <c r="A203" t="s">
        <v>348</v>
      </c>
      <c r="B203" t="s">
        <v>368</v>
      </c>
      <c r="C203">
        <v>0.99483121820890918</v>
      </c>
      <c r="D203">
        <v>0.97809429055174457</v>
      </c>
      <c r="E203">
        <v>0.8708995794440455</v>
      </c>
      <c r="F203">
        <v>0.66886204208885425</v>
      </c>
      <c r="G203">
        <v>0</v>
      </c>
      <c r="H203">
        <v>0.8122258581076377</v>
      </c>
      <c r="I203">
        <v>0.99582669398285162</v>
      </c>
      <c r="J203" t="s">
        <v>70</v>
      </c>
      <c r="K203" t="s">
        <v>70</v>
      </c>
      <c r="L203" t="s">
        <v>70</v>
      </c>
      <c r="M203" t="s">
        <v>70</v>
      </c>
      <c r="N203" t="s">
        <v>70</v>
      </c>
    </row>
    <row r="204" spans="1:14" x14ac:dyDescent="0.3">
      <c r="A204" t="s">
        <v>348</v>
      </c>
      <c r="B204" t="s">
        <v>17</v>
      </c>
      <c r="C204">
        <v>0.98350510612264119</v>
      </c>
      <c r="D204">
        <v>0.91572761615705001</v>
      </c>
      <c r="E204">
        <v>0.90460459235694757</v>
      </c>
      <c r="F204">
        <v>0.53044923340838424</v>
      </c>
      <c r="G204">
        <v>0.61046486672103706</v>
      </c>
      <c r="H204">
        <v>0.94806742720926285</v>
      </c>
      <c r="I204">
        <v>0.98998205741626799</v>
      </c>
      <c r="J204">
        <v>0.8753814681914216</v>
      </c>
      <c r="K204" t="s">
        <v>70</v>
      </c>
      <c r="L204" t="s">
        <v>70</v>
      </c>
      <c r="M204" t="s">
        <v>70</v>
      </c>
      <c r="N204" t="s">
        <v>70</v>
      </c>
    </row>
    <row r="205" spans="1:14" x14ac:dyDescent="0.3">
      <c r="A205" t="s">
        <v>348</v>
      </c>
      <c r="B205" t="s">
        <v>200</v>
      </c>
      <c r="C205">
        <v>0.98723131215912741</v>
      </c>
      <c r="D205">
        <v>0.97164786449201035</v>
      </c>
      <c r="E205">
        <v>0.894659430947913</v>
      </c>
      <c r="F205">
        <v>0.87622713074520309</v>
      </c>
      <c r="G205" t="s">
        <v>70</v>
      </c>
      <c r="H205">
        <v>0.64554288128432613</v>
      </c>
      <c r="I205">
        <v>0.99228871067242441</v>
      </c>
      <c r="J205" t="s">
        <v>70</v>
      </c>
      <c r="K205" t="s">
        <v>70</v>
      </c>
      <c r="L205" t="s">
        <v>70</v>
      </c>
      <c r="M205" t="s">
        <v>70</v>
      </c>
      <c r="N205" t="s">
        <v>70</v>
      </c>
    </row>
    <row r="206" spans="1:14" x14ac:dyDescent="0.3">
      <c r="A206" t="s">
        <v>348</v>
      </c>
      <c r="B206" t="s">
        <v>21</v>
      </c>
      <c r="C206">
        <v>0.9844930878918432</v>
      </c>
      <c r="D206">
        <v>0.95291514754915718</v>
      </c>
      <c r="E206">
        <v>0.81339734436661681</v>
      </c>
      <c r="F206">
        <v>0.69318025762860835</v>
      </c>
      <c r="G206">
        <v>0.62248253185367863</v>
      </c>
      <c r="H206">
        <v>0.49507735583684953</v>
      </c>
      <c r="I206">
        <v>0.99338868388683876</v>
      </c>
      <c r="J206" t="s">
        <v>70</v>
      </c>
      <c r="K206" t="s">
        <v>70</v>
      </c>
      <c r="L206" t="s">
        <v>70</v>
      </c>
      <c r="M206" t="s">
        <v>70</v>
      </c>
      <c r="N206" t="s">
        <v>70</v>
      </c>
    </row>
    <row r="207" spans="1:14" x14ac:dyDescent="0.3">
      <c r="A207" t="s">
        <v>348</v>
      </c>
      <c r="B207" t="s">
        <v>182</v>
      </c>
      <c r="C207">
        <v>0.99078294901158515</v>
      </c>
      <c r="D207">
        <v>0.96777505275765696</v>
      </c>
      <c r="E207">
        <v>0.94524379994229601</v>
      </c>
      <c r="F207">
        <v>0.87076076993583873</v>
      </c>
      <c r="G207" t="s">
        <v>70</v>
      </c>
      <c r="H207">
        <v>0.94481560662747199</v>
      </c>
      <c r="I207">
        <v>0.9914661336203584</v>
      </c>
      <c r="J207" t="s">
        <v>70</v>
      </c>
      <c r="K207" t="s">
        <v>70</v>
      </c>
      <c r="L207" t="s">
        <v>70</v>
      </c>
      <c r="M207" t="s">
        <v>70</v>
      </c>
      <c r="N207" t="s">
        <v>70</v>
      </c>
    </row>
    <row r="208" spans="1:14" x14ac:dyDescent="0.3">
      <c r="A208" t="s">
        <v>348</v>
      </c>
      <c r="B208" t="s">
        <v>23</v>
      </c>
      <c r="C208">
        <v>0.99293043623476163</v>
      </c>
      <c r="D208">
        <v>0.94660766189216805</v>
      </c>
      <c r="E208">
        <v>0.93679833160582937</v>
      </c>
      <c r="F208" t="s">
        <v>70</v>
      </c>
      <c r="G208" t="s">
        <v>70</v>
      </c>
      <c r="H208">
        <v>0.88255248922710183</v>
      </c>
      <c r="I208">
        <v>0.9918039065492148</v>
      </c>
      <c r="J208" t="s">
        <v>70</v>
      </c>
      <c r="K208" t="s">
        <v>70</v>
      </c>
      <c r="L208" t="s">
        <v>70</v>
      </c>
      <c r="M208" t="s">
        <v>70</v>
      </c>
      <c r="N208" t="s">
        <v>70</v>
      </c>
    </row>
    <row r="209" spans="1:14" x14ac:dyDescent="0.3">
      <c r="A209" t="s">
        <v>348</v>
      </c>
      <c r="B209" t="s">
        <v>25</v>
      </c>
      <c r="C209">
        <v>0.99760016828873543</v>
      </c>
      <c r="D209">
        <v>0.92734461687530279</v>
      </c>
      <c r="E209">
        <v>0.91134977122521599</v>
      </c>
      <c r="F209">
        <v>0.82338393414435951</v>
      </c>
      <c r="G209">
        <v>0.8595966245735831</v>
      </c>
      <c r="H209">
        <v>0.82862288722637845</v>
      </c>
      <c r="I209">
        <v>0.98798095094111438</v>
      </c>
      <c r="J209" t="s">
        <v>70</v>
      </c>
      <c r="K209" t="s">
        <v>70</v>
      </c>
      <c r="L209" t="s">
        <v>70</v>
      </c>
      <c r="M209" t="s">
        <v>70</v>
      </c>
      <c r="N209" t="s">
        <v>70</v>
      </c>
    </row>
    <row r="210" spans="1:14" x14ac:dyDescent="0.3">
      <c r="A210" t="s">
        <v>348</v>
      </c>
      <c r="B210" t="s">
        <v>376</v>
      </c>
      <c r="C210">
        <v>0.98180455705688119</v>
      </c>
      <c r="D210">
        <v>0.95294806144842725</v>
      </c>
      <c r="E210">
        <v>0.80131335037619489</v>
      </c>
      <c r="F210">
        <v>0.75310616626786608</v>
      </c>
      <c r="G210">
        <v>0.68474700626261042</v>
      </c>
      <c r="H210">
        <v>0.88276492082825819</v>
      </c>
      <c r="I210">
        <v>0.98269739327540617</v>
      </c>
      <c r="J210" t="s">
        <v>70</v>
      </c>
      <c r="K210">
        <v>0.91634241245136183</v>
      </c>
      <c r="L210" t="s">
        <v>70</v>
      </c>
      <c r="M210" t="s">
        <v>70</v>
      </c>
      <c r="N210">
        <v>0</v>
      </c>
    </row>
    <row r="211" spans="1:14" x14ac:dyDescent="0.3">
      <c r="A211" t="s">
        <v>359</v>
      </c>
      <c r="B211" t="s">
        <v>8</v>
      </c>
      <c r="C211">
        <v>0.98806850702241</v>
      </c>
      <c r="D211">
        <v>0.93965836730568375</v>
      </c>
      <c r="E211">
        <v>0.8197060540139014</v>
      </c>
      <c r="F211">
        <v>0.61007370521864568</v>
      </c>
      <c r="G211">
        <v>0.86417645452062275</v>
      </c>
      <c r="H211">
        <v>0</v>
      </c>
      <c r="I211">
        <v>0.993225241683794</v>
      </c>
      <c r="J211" t="s">
        <v>70</v>
      </c>
      <c r="K211" t="s">
        <v>70</v>
      </c>
      <c r="L211" t="s">
        <v>70</v>
      </c>
      <c r="M211" t="s">
        <v>70</v>
      </c>
      <c r="N211" t="s">
        <v>70</v>
      </c>
    </row>
    <row r="212" spans="1:14" x14ac:dyDescent="0.3">
      <c r="A212" t="s">
        <v>359</v>
      </c>
      <c r="B212" t="s">
        <v>12</v>
      </c>
      <c r="C212">
        <v>0.99290578079147562</v>
      </c>
      <c r="D212">
        <v>0.95311953189523635</v>
      </c>
      <c r="E212">
        <v>0.95238095238095244</v>
      </c>
      <c r="F212" t="s">
        <v>70</v>
      </c>
      <c r="G212">
        <v>0.85336008024072219</v>
      </c>
      <c r="H212">
        <v>0.90310057720794801</v>
      </c>
      <c r="I212">
        <v>0.993894427699204</v>
      </c>
      <c r="J212" t="s">
        <v>70</v>
      </c>
      <c r="K212">
        <v>0</v>
      </c>
      <c r="L212" t="s">
        <v>70</v>
      </c>
      <c r="M212" t="s">
        <v>70</v>
      </c>
      <c r="N212" t="s">
        <v>70</v>
      </c>
    </row>
    <row r="213" spans="1:14" x14ac:dyDescent="0.3">
      <c r="A213" t="s">
        <v>359</v>
      </c>
      <c r="B213" t="s">
        <v>13</v>
      </c>
      <c r="C213">
        <v>0.98632959203382198</v>
      </c>
      <c r="D213">
        <v>0.98457845348075956</v>
      </c>
      <c r="E213">
        <v>0.88401639344262295</v>
      </c>
      <c r="F213" t="s">
        <v>70</v>
      </c>
      <c r="G213">
        <v>0.87548710335869362</v>
      </c>
      <c r="H213">
        <v>0.74641500183846055</v>
      </c>
      <c r="I213">
        <v>0.992638512204572</v>
      </c>
      <c r="J213">
        <v>0.85281945711920881</v>
      </c>
      <c r="K213" t="s">
        <v>70</v>
      </c>
      <c r="L213" t="s">
        <v>70</v>
      </c>
      <c r="M213" t="s">
        <v>70</v>
      </c>
      <c r="N213" t="s">
        <v>70</v>
      </c>
    </row>
    <row r="214" spans="1:14" x14ac:dyDescent="0.3">
      <c r="A214" t="s">
        <v>359</v>
      </c>
      <c r="B214" t="s">
        <v>15</v>
      </c>
      <c r="C214">
        <v>0.99225278135892658</v>
      </c>
      <c r="D214">
        <v>0.92669804976462677</v>
      </c>
      <c r="E214">
        <v>0.91730888141523526</v>
      </c>
      <c r="F214">
        <v>0.66322907861369396</v>
      </c>
      <c r="G214">
        <v>0.9146245059288538</v>
      </c>
      <c r="H214">
        <v>0.78890775325410301</v>
      </c>
      <c r="I214">
        <v>0.99271291938667083</v>
      </c>
      <c r="J214" t="s">
        <v>70</v>
      </c>
      <c r="K214" t="s">
        <v>70</v>
      </c>
      <c r="L214" t="s">
        <v>70</v>
      </c>
      <c r="M214" t="s">
        <v>70</v>
      </c>
      <c r="N214" t="s">
        <v>70</v>
      </c>
    </row>
    <row r="215" spans="1:14" x14ac:dyDescent="0.3">
      <c r="A215" t="s">
        <v>359</v>
      </c>
      <c r="B215" t="s">
        <v>17</v>
      </c>
      <c r="C215">
        <v>0.99157158873573836</v>
      </c>
      <c r="D215">
        <v>0.94355389625863839</v>
      </c>
      <c r="E215">
        <v>0.95235411476943543</v>
      </c>
      <c r="F215">
        <v>0.90216203247047522</v>
      </c>
      <c r="G215" t="s">
        <v>70</v>
      </c>
      <c r="H215">
        <v>0.87980191015210474</v>
      </c>
      <c r="I215">
        <v>0.98902457876024119</v>
      </c>
      <c r="J215" t="s">
        <v>70</v>
      </c>
      <c r="K215" t="s">
        <v>70</v>
      </c>
      <c r="L215" t="s">
        <v>70</v>
      </c>
      <c r="M215" t="s">
        <v>70</v>
      </c>
      <c r="N215" t="s">
        <v>70</v>
      </c>
    </row>
    <row r="216" spans="1:14" x14ac:dyDescent="0.3">
      <c r="A216" t="s">
        <v>359</v>
      </c>
      <c r="B216" t="s">
        <v>21</v>
      </c>
      <c r="C216">
        <v>0.99718944752956518</v>
      </c>
      <c r="D216">
        <v>0.9649995725399676</v>
      </c>
      <c r="E216">
        <v>0.88962335154946171</v>
      </c>
      <c r="F216" t="s">
        <v>70</v>
      </c>
      <c r="G216">
        <v>0.91607427924301765</v>
      </c>
      <c r="H216">
        <v>0.81951975213013173</v>
      </c>
      <c r="I216">
        <v>0.99420894139448679</v>
      </c>
      <c r="J216">
        <v>0.50883392226148405</v>
      </c>
      <c r="K216" t="s">
        <v>70</v>
      </c>
      <c r="L216" t="s">
        <v>70</v>
      </c>
      <c r="M216" t="s">
        <v>70</v>
      </c>
      <c r="N216" t="s">
        <v>70</v>
      </c>
    </row>
    <row r="217" spans="1:14" x14ac:dyDescent="0.3">
      <c r="A217" t="s">
        <v>345</v>
      </c>
      <c r="B217" t="s">
        <v>6</v>
      </c>
      <c r="C217">
        <v>0.99254825959153858</v>
      </c>
      <c r="D217">
        <v>0.86754611754611755</v>
      </c>
      <c r="E217">
        <v>0.85916520537074248</v>
      </c>
      <c r="F217">
        <v>0</v>
      </c>
      <c r="G217" t="s">
        <v>70</v>
      </c>
      <c r="H217">
        <v>0.60183642963912021</v>
      </c>
      <c r="I217">
        <v>0.99021379102679918</v>
      </c>
      <c r="J217">
        <v>0.94559135635732205</v>
      </c>
      <c r="K217" t="s">
        <v>70</v>
      </c>
      <c r="L217" t="s">
        <v>70</v>
      </c>
      <c r="M217" t="s">
        <v>70</v>
      </c>
      <c r="N217" t="s">
        <v>70</v>
      </c>
    </row>
    <row r="218" spans="1:14" x14ac:dyDescent="0.3">
      <c r="A218" t="s">
        <v>345</v>
      </c>
      <c r="B218" t="s">
        <v>7</v>
      </c>
      <c r="C218">
        <v>0.99532166218590556</v>
      </c>
      <c r="D218">
        <v>0.91826602445350125</v>
      </c>
      <c r="E218">
        <v>0.94672778398366797</v>
      </c>
      <c r="F218">
        <v>0.8684064065302084</v>
      </c>
      <c r="G218" t="s">
        <v>70</v>
      </c>
      <c r="H218">
        <v>0.8852553482676655</v>
      </c>
      <c r="I218">
        <v>0.99250511015216902</v>
      </c>
      <c r="J218" t="s">
        <v>70</v>
      </c>
      <c r="K218" t="s">
        <v>70</v>
      </c>
      <c r="L218" t="s">
        <v>70</v>
      </c>
      <c r="M218" t="s">
        <v>70</v>
      </c>
      <c r="N218" t="s">
        <v>70</v>
      </c>
    </row>
    <row r="219" spans="1:14" x14ac:dyDescent="0.3">
      <c r="A219" t="s">
        <v>345</v>
      </c>
      <c r="B219" t="s">
        <v>8</v>
      </c>
      <c r="C219">
        <v>0.99465048361385999</v>
      </c>
      <c r="D219">
        <v>0.90335110434120336</v>
      </c>
      <c r="E219">
        <v>0.84729011689691813</v>
      </c>
      <c r="F219">
        <v>0.68289353958143773</v>
      </c>
      <c r="G219" t="s">
        <v>70</v>
      </c>
      <c r="H219">
        <v>0</v>
      </c>
      <c r="I219">
        <v>0.95181975736568458</v>
      </c>
      <c r="J219" t="s">
        <v>70</v>
      </c>
      <c r="K219" t="s">
        <v>70</v>
      </c>
      <c r="L219" t="s">
        <v>70</v>
      </c>
      <c r="M219" t="s">
        <v>70</v>
      </c>
      <c r="N219" t="s">
        <v>70</v>
      </c>
    </row>
    <row r="220" spans="1:14" x14ac:dyDescent="0.3">
      <c r="A220" t="s">
        <v>345</v>
      </c>
      <c r="B220" t="s">
        <v>12</v>
      </c>
      <c r="C220">
        <v>0.99577488954660476</v>
      </c>
      <c r="D220">
        <v>0.97968618947282282</v>
      </c>
      <c r="E220">
        <v>0.79681834576760258</v>
      </c>
      <c r="F220">
        <v>0</v>
      </c>
      <c r="G220" t="s">
        <v>70</v>
      </c>
      <c r="H220">
        <v>0</v>
      </c>
      <c r="I220">
        <v>0.99340559387553995</v>
      </c>
      <c r="J220" t="s">
        <v>70</v>
      </c>
      <c r="K220" t="s">
        <v>70</v>
      </c>
      <c r="L220" t="s">
        <v>70</v>
      </c>
      <c r="M220" t="s">
        <v>70</v>
      </c>
      <c r="N220" t="s">
        <v>70</v>
      </c>
    </row>
    <row r="221" spans="1:14" x14ac:dyDescent="0.3">
      <c r="A221" t="s">
        <v>345</v>
      </c>
      <c r="B221" t="s">
        <v>13</v>
      </c>
      <c r="C221">
        <v>0.99565087876079839</v>
      </c>
      <c r="D221">
        <v>0.97254441982709938</v>
      </c>
      <c r="E221">
        <v>0.84850840180620324</v>
      </c>
      <c r="F221">
        <v>0</v>
      </c>
      <c r="G221" t="s">
        <v>70</v>
      </c>
      <c r="H221">
        <v>0.26239529092143987</v>
      </c>
      <c r="I221">
        <v>0.99466398577062876</v>
      </c>
      <c r="J221" t="s">
        <v>70</v>
      </c>
      <c r="K221" t="s">
        <v>70</v>
      </c>
      <c r="L221" t="s">
        <v>70</v>
      </c>
      <c r="M221" t="s">
        <v>70</v>
      </c>
      <c r="N221" t="s">
        <v>70</v>
      </c>
    </row>
    <row r="222" spans="1:14" x14ac:dyDescent="0.3">
      <c r="A222" t="s">
        <v>345</v>
      </c>
      <c r="B222" t="s">
        <v>15</v>
      </c>
      <c r="C222">
        <v>0.99624461588299518</v>
      </c>
      <c r="D222">
        <v>0.96589721254355398</v>
      </c>
      <c r="E222">
        <v>0.8856180784196348</v>
      </c>
      <c r="F222">
        <v>0.68712253045347527</v>
      </c>
      <c r="G222" t="s">
        <v>70</v>
      </c>
      <c r="H222">
        <v>0.62182753923003176</v>
      </c>
      <c r="I222">
        <v>0.99436319317489341</v>
      </c>
      <c r="J222" t="s">
        <v>70</v>
      </c>
      <c r="K222" t="s">
        <v>70</v>
      </c>
      <c r="L222" t="s">
        <v>70</v>
      </c>
      <c r="M222" t="s">
        <v>70</v>
      </c>
      <c r="N222" t="s">
        <v>70</v>
      </c>
    </row>
    <row r="223" spans="1:14" x14ac:dyDescent="0.3">
      <c r="A223" t="s">
        <v>345</v>
      </c>
      <c r="B223" t="s">
        <v>17</v>
      </c>
      <c r="C223">
        <v>0.99734581986435955</v>
      </c>
      <c r="D223">
        <v>0.91086005089058519</v>
      </c>
      <c r="E223">
        <v>0.92154057920164101</v>
      </c>
      <c r="F223">
        <v>0.77869981021843482</v>
      </c>
      <c r="G223" t="s">
        <v>70</v>
      </c>
      <c r="H223" t="s">
        <v>70</v>
      </c>
      <c r="I223">
        <v>0.99086545904938839</v>
      </c>
      <c r="J223" t="s">
        <v>70</v>
      </c>
      <c r="K223" t="s">
        <v>70</v>
      </c>
      <c r="L223">
        <v>0</v>
      </c>
      <c r="M223" t="s">
        <v>70</v>
      </c>
      <c r="N223" t="s">
        <v>70</v>
      </c>
    </row>
    <row r="224" spans="1:14" x14ac:dyDescent="0.3">
      <c r="A224" t="s">
        <v>345</v>
      </c>
      <c r="B224" t="s">
        <v>21</v>
      </c>
      <c r="C224">
        <v>0.99751105637673121</v>
      </c>
      <c r="D224">
        <v>0.88777981108708104</v>
      </c>
      <c r="E224">
        <v>0.89677236037590902</v>
      </c>
      <c r="F224">
        <v>0</v>
      </c>
      <c r="G224" t="s">
        <v>70</v>
      </c>
      <c r="H224">
        <v>0.57218063667023111</v>
      </c>
      <c r="I224">
        <v>0.99424751243781095</v>
      </c>
      <c r="J224">
        <v>0</v>
      </c>
      <c r="K224" t="s">
        <v>70</v>
      </c>
      <c r="L224" t="s">
        <v>70</v>
      </c>
      <c r="M224" t="s">
        <v>70</v>
      </c>
      <c r="N224" t="s">
        <v>70</v>
      </c>
    </row>
    <row r="225" spans="1:14" x14ac:dyDescent="0.3">
      <c r="A225" t="s">
        <v>345</v>
      </c>
      <c r="B225" t="s">
        <v>23</v>
      </c>
      <c r="C225">
        <v>0.99522399731873523</v>
      </c>
      <c r="D225">
        <v>0.93406157776505305</v>
      </c>
      <c r="E225">
        <v>0.898592620768353</v>
      </c>
      <c r="F225">
        <v>0.47188127129322816</v>
      </c>
      <c r="G225" t="s">
        <v>70</v>
      </c>
      <c r="H225">
        <v>0.43827242524916943</v>
      </c>
      <c r="I225">
        <v>0.98958741094496205</v>
      </c>
      <c r="J225">
        <v>0</v>
      </c>
      <c r="K225" t="s">
        <v>70</v>
      </c>
      <c r="L225" t="s">
        <v>70</v>
      </c>
      <c r="M225" t="s">
        <v>70</v>
      </c>
      <c r="N225" t="s">
        <v>70</v>
      </c>
    </row>
    <row r="226" spans="1:14" x14ac:dyDescent="0.3">
      <c r="A226" t="s">
        <v>345</v>
      </c>
      <c r="B226" t="s">
        <v>25</v>
      </c>
      <c r="C226">
        <v>0.98855888298758798</v>
      </c>
      <c r="D226">
        <v>0.96271030440844063</v>
      </c>
      <c r="E226">
        <v>0.89057453680095189</v>
      </c>
      <c r="F226">
        <v>0.59323245759893584</v>
      </c>
      <c r="G226">
        <v>0</v>
      </c>
      <c r="H226" t="s">
        <v>70</v>
      </c>
      <c r="I226">
        <v>0.99021043706158962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</row>
    <row r="227" spans="1:14" x14ac:dyDescent="0.3">
      <c r="A227" t="s">
        <v>345</v>
      </c>
      <c r="B227" t="s">
        <v>27</v>
      </c>
      <c r="C227">
        <v>0.98367259768593918</v>
      </c>
      <c r="D227">
        <v>0.93642762623847697</v>
      </c>
      <c r="E227">
        <v>0.81821328229976786</v>
      </c>
      <c r="F227">
        <v>0</v>
      </c>
      <c r="G227">
        <v>0</v>
      </c>
      <c r="H227">
        <v>0.55312814675364474</v>
      </c>
      <c r="I227">
        <v>0.99337748344370858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</row>
    <row r="228" spans="1:14" x14ac:dyDescent="0.3">
      <c r="A228" t="s">
        <v>345</v>
      </c>
      <c r="B228" t="s">
        <v>29</v>
      </c>
      <c r="C228">
        <v>0.99663889883923884</v>
      </c>
      <c r="D228">
        <v>0.80038334204565253</v>
      </c>
      <c r="E228">
        <v>0.87694263337023826</v>
      </c>
      <c r="F228">
        <v>0</v>
      </c>
      <c r="G228" t="s">
        <v>70</v>
      </c>
      <c r="H228">
        <v>0.3862055641421947</v>
      </c>
      <c r="I228">
        <v>0.99237235367372356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</row>
    <row r="229" spans="1:14" x14ac:dyDescent="0.3">
      <c r="A229" t="s">
        <v>357</v>
      </c>
      <c r="B229" t="s">
        <v>6</v>
      </c>
      <c r="C229">
        <v>0.99644905226090119</v>
      </c>
      <c r="D229">
        <v>0.95477608647694678</v>
      </c>
      <c r="E229">
        <v>0.90900975294038877</v>
      </c>
      <c r="F229">
        <v>0.58060126190770756</v>
      </c>
      <c r="G229">
        <v>0.94680575911716525</v>
      </c>
      <c r="H229">
        <v>0.62979865771812082</v>
      </c>
      <c r="I229">
        <v>0.9853496450687208</v>
      </c>
      <c r="J229" t="s">
        <v>70</v>
      </c>
      <c r="K229" t="s">
        <v>70</v>
      </c>
      <c r="L229" t="s">
        <v>70</v>
      </c>
      <c r="M229" t="s">
        <v>70</v>
      </c>
      <c r="N229" t="s">
        <v>70</v>
      </c>
    </row>
    <row r="230" spans="1:14" x14ac:dyDescent="0.3">
      <c r="A230" t="s">
        <v>357</v>
      </c>
      <c r="B230" t="s">
        <v>7</v>
      </c>
      <c r="C230">
        <v>0.99417852522639083</v>
      </c>
      <c r="D230">
        <v>0.98710971068461761</v>
      </c>
      <c r="E230">
        <v>0.81565006075334145</v>
      </c>
      <c r="F230">
        <v>0.49310081904715058</v>
      </c>
      <c r="G230">
        <v>0.94780502741975881</v>
      </c>
      <c r="H230">
        <v>0.75840871168876789</v>
      </c>
      <c r="I230">
        <v>0.99332423001062042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</row>
    <row r="231" spans="1:14" x14ac:dyDescent="0.3">
      <c r="A231" t="s">
        <v>357</v>
      </c>
      <c r="B231" t="s">
        <v>8</v>
      </c>
      <c r="C231">
        <v>0.99300598109203164</v>
      </c>
      <c r="D231">
        <v>0.98158279725044595</v>
      </c>
      <c r="E231">
        <v>0.92281163232500363</v>
      </c>
      <c r="F231">
        <v>0.77225087663063008</v>
      </c>
      <c r="G231" t="s">
        <v>70</v>
      </c>
      <c r="H231">
        <v>0.78314720812182737</v>
      </c>
      <c r="I231">
        <v>0.99354640442532283</v>
      </c>
      <c r="J231" t="s">
        <v>70</v>
      </c>
      <c r="K231" t="s">
        <v>70</v>
      </c>
      <c r="L231" t="s">
        <v>70</v>
      </c>
      <c r="M231" t="s">
        <v>70</v>
      </c>
      <c r="N231" t="s">
        <v>70</v>
      </c>
    </row>
    <row r="232" spans="1:14" x14ac:dyDescent="0.3">
      <c r="A232" t="s">
        <v>357</v>
      </c>
      <c r="B232" t="s">
        <v>191</v>
      </c>
      <c r="C232">
        <v>0.99322262296381436</v>
      </c>
      <c r="D232">
        <v>0.98443340762710363</v>
      </c>
      <c r="E232">
        <v>0.92574246717570463</v>
      </c>
      <c r="F232">
        <v>0.93286043755111037</v>
      </c>
      <c r="G232" t="s">
        <v>70</v>
      </c>
      <c r="H232" t="s">
        <v>70</v>
      </c>
      <c r="I232">
        <v>0.99325773827765862</v>
      </c>
      <c r="J232" t="s">
        <v>70</v>
      </c>
      <c r="K232">
        <v>0.78389830508474578</v>
      </c>
      <c r="L232" t="s">
        <v>70</v>
      </c>
      <c r="M232" t="s">
        <v>70</v>
      </c>
      <c r="N232" t="s">
        <v>70</v>
      </c>
    </row>
    <row r="233" spans="1:14" x14ac:dyDescent="0.3">
      <c r="A233" t="s">
        <v>357</v>
      </c>
      <c r="B233" t="s">
        <v>396</v>
      </c>
      <c r="C233">
        <v>0.99205033035878798</v>
      </c>
      <c r="D233">
        <v>0.98621965899495156</v>
      </c>
      <c r="E233">
        <v>0.93739324800202439</v>
      </c>
      <c r="F233">
        <v>0.91694781284339999</v>
      </c>
      <c r="G233" t="s">
        <v>70</v>
      </c>
      <c r="H233" t="s">
        <v>70</v>
      </c>
      <c r="I233">
        <v>0.99510254055708602</v>
      </c>
      <c r="J233" t="s">
        <v>70</v>
      </c>
      <c r="K233">
        <v>0.41025641025641024</v>
      </c>
      <c r="L233" t="s">
        <v>70</v>
      </c>
      <c r="M233" t="s">
        <v>70</v>
      </c>
      <c r="N233" t="s">
        <v>70</v>
      </c>
    </row>
    <row r="234" spans="1:14" x14ac:dyDescent="0.3">
      <c r="A234" t="s">
        <v>357</v>
      </c>
      <c r="B234" t="s">
        <v>409</v>
      </c>
      <c r="C234">
        <v>0.99486573435756021</v>
      </c>
      <c r="D234">
        <v>0.9756869218336256</v>
      </c>
      <c r="E234">
        <v>0.94371953116896601</v>
      </c>
      <c r="F234">
        <v>0.90329970678118277</v>
      </c>
      <c r="G234" t="s">
        <v>70</v>
      </c>
      <c r="H234" t="s">
        <v>70</v>
      </c>
      <c r="I234">
        <v>0.99321615787850759</v>
      </c>
      <c r="J234" t="s">
        <v>70</v>
      </c>
      <c r="K234">
        <v>0</v>
      </c>
      <c r="L234" t="s">
        <v>70</v>
      </c>
      <c r="M234" t="s">
        <v>70</v>
      </c>
      <c r="N234">
        <v>0.88915001958480222</v>
      </c>
    </row>
    <row r="235" spans="1:14" x14ac:dyDescent="0.3">
      <c r="A235" t="s">
        <v>357</v>
      </c>
      <c r="B235" t="s">
        <v>390</v>
      </c>
      <c r="C235">
        <v>0.99531517304908557</v>
      </c>
      <c r="D235">
        <v>0.97826124552513705</v>
      </c>
      <c r="E235">
        <v>0.95135068560637159</v>
      </c>
      <c r="F235">
        <v>0.91424788256512124</v>
      </c>
      <c r="G235" t="s">
        <v>70</v>
      </c>
      <c r="H235" t="s">
        <v>70</v>
      </c>
      <c r="I235">
        <v>0.99449569734087917</v>
      </c>
      <c r="J235" t="s">
        <v>70</v>
      </c>
      <c r="K235" t="s">
        <v>70</v>
      </c>
      <c r="L235" t="s">
        <v>70</v>
      </c>
      <c r="M235" t="s">
        <v>70</v>
      </c>
      <c r="N235">
        <v>0.93012238452427964</v>
      </c>
    </row>
    <row r="236" spans="1:14" x14ac:dyDescent="0.3">
      <c r="A236" t="s">
        <v>357</v>
      </c>
      <c r="B236" t="s">
        <v>12</v>
      </c>
      <c r="C236">
        <v>0.99659867150327397</v>
      </c>
      <c r="D236">
        <v>0.97633400312569762</v>
      </c>
      <c r="E236">
        <v>0.9379477139237592</v>
      </c>
      <c r="F236">
        <v>0.81895351693643037</v>
      </c>
      <c r="G236" t="s">
        <v>70</v>
      </c>
      <c r="H236">
        <v>0.76625194401244168</v>
      </c>
      <c r="I236">
        <v>0.99414136802860842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</row>
    <row r="237" spans="1:14" x14ac:dyDescent="0.3">
      <c r="A237" t="s">
        <v>357</v>
      </c>
      <c r="B237" t="s">
        <v>176</v>
      </c>
      <c r="C237">
        <v>0.99520877326850399</v>
      </c>
      <c r="D237">
        <v>0.97935808294015403</v>
      </c>
      <c r="E237">
        <v>0.85432320089987956</v>
      </c>
      <c r="F237">
        <v>0</v>
      </c>
      <c r="G237">
        <v>0.94032023289665201</v>
      </c>
      <c r="H237">
        <v>0.85800240673886885</v>
      </c>
      <c r="I237">
        <v>0.99374082373850559</v>
      </c>
      <c r="J237" t="s">
        <v>70</v>
      </c>
      <c r="K237" t="s">
        <v>70</v>
      </c>
      <c r="L237" t="s">
        <v>70</v>
      </c>
      <c r="M237" t="s">
        <v>70</v>
      </c>
      <c r="N237" t="s">
        <v>70</v>
      </c>
    </row>
    <row r="238" spans="1:14" x14ac:dyDescent="0.3">
      <c r="A238" t="s">
        <v>357</v>
      </c>
      <c r="B238" t="s">
        <v>13</v>
      </c>
      <c r="C238">
        <v>0.99584399766276299</v>
      </c>
      <c r="D238">
        <v>0.97955951787442441</v>
      </c>
      <c r="E238">
        <v>0.77718372448271078</v>
      </c>
      <c r="F238">
        <v>0.82377254808266631</v>
      </c>
      <c r="G238">
        <v>0.11366838891498356</v>
      </c>
      <c r="H238" t="s">
        <v>70</v>
      </c>
      <c r="I238">
        <v>0.99055142503097882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</row>
    <row r="239" spans="1:14" x14ac:dyDescent="0.3">
      <c r="A239" t="s">
        <v>357</v>
      </c>
      <c r="B239" t="s">
        <v>15</v>
      </c>
      <c r="C239">
        <v>0.99386761124640244</v>
      </c>
      <c r="D239">
        <v>0.9806829361936984</v>
      </c>
      <c r="E239">
        <v>0.89739296478115582</v>
      </c>
      <c r="F239">
        <v>0</v>
      </c>
      <c r="G239">
        <v>0.75890985324947591</v>
      </c>
      <c r="H239">
        <v>0.50494159928122195</v>
      </c>
      <c r="I239">
        <v>0.9940682536014176</v>
      </c>
      <c r="J239" t="s">
        <v>70</v>
      </c>
      <c r="K239" t="s">
        <v>70</v>
      </c>
      <c r="L239" t="s">
        <v>70</v>
      </c>
      <c r="M239" t="s">
        <v>70</v>
      </c>
      <c r="N239" t="s">
        <v>70</v>
      </c>
    </row>
    <row r="240" spans="1:14" x14ac:dyDescent="0.3">
      <c r="A240" t="s">
        <v>357</v>
      </c>
      <c r="B240" t="s">
        <v>17</v>
      </c>
      <c r="C240">
        <v>0.99409559395661784</v>
      </c>
      <c r="D240">
        <v>0.96432206567739864</v>
      </c>
      <c r="E240">
        <v>0.94313720055800376</v>
      </c>
      <c r="F240">
        <v>0.75611368142762725</v>
      </c>
      <c r="G240">
        <v>0.73158406219630712</v>
      </c>
      <c r="H240">
        <v>0.80014257345078665</v>
      </c>
      <c r="I240">
        <v>0.99480015521924725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</row>
    <row r="241" spans="1:14" x14ac:dyDescent="0.3">
      <c r="A241" t="s">
        <v>357</v>
      </c>
      <c r="B241" t="s">
        <v>371</v>
      </c>
      <c r="C241">
        <v>0.99627092669561379</v>
      </c>
      <c r="D241">
        <v>0.9760871692819626</v>
      </c>
      <c r="E241">
        <v>0.91319966648224482</v>
      </c>
      <c r="F241">
        <v>0.64256534470915727</v>
      </c>
      <c r="G241">
        <v>0.70358785648574063</v>
      </c>
      <c r="H241">
        <v>0.51924484121176639</v>
      </c>
      <c r="I241">
        <v>0.99454307893321037</v>
      </c>
      <c r="J241" t="s">
        <v>70</v>
      </c>
      <c r="K241">
        <v>0.25080385852090031</v>
      </c>
      <c r="L241" t="s">
        <v>70</v>
      </c>
      <c r="M241" t="s">
        <v>70</v>
      </c>
      <c r="N241" t="s">
        <v>70</v>
      </c>
    </row>
    <row r="242" spans="1:14" x14ac:dyDescent="0.3">
      <c r="A242" t="s">
        <v>357</v>
      </c>
      <c r="B242" t="s">
        <v>21</v>
      </c>
      <c r="C242">
        <v>0.99366151818686965</v>
      </c>
      <c r="D242">
        <v>0.96600019634150336</v>
      </c>
      <c r="E242">
        <v>0.85624616791544994</v>
      </c>
      <c r="F242">
        <v>0.89868856113236983</v>
      </c>
      <c r="G242">
        <v>0.78744029441703856</v>
      </c>
      <c r="H242">
        <v>0.91383163645393595</v>
      </c>
      <c r="I242">
        <v>0.99467599634925463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</row>
    <row r="243" spans="1:14" x14ac:dyDescent="0.3">
      <c r="A243" t="s">
        <v>357</v>
      </c>
      <c r="B243" t="s">
        <v>23</v>
      </c>
      <c r="C243">
        <v>0.75650417119061031</v>
      </c>
      <c r="D243">
        <v>0.970582977132734</v>
      </c>
      <c r="E243">
        <v>0.77328108736912993</v>
      </c>
      <c r="F243">
        <v>0.75712431469032726</v>
      </c>
      <c r="G243">
        <v>0</v>
      </c>
      <c r="H243">
        <v>0</v>
      </c>
      <c r="I243">
        <v>0.99434857960967515</v>
      </c>
      <c r="J243">
        <v>0</v>
      </c>
      <c r="K243" t="s">
        <v>70</v>
      </c>
      <c r="L243" t="s">
        <v>70</v>
      </c>
      <c r="M243" t="s">
        <v>70</v>
      </c>
      <c r="N243" t="s">
        <v>70</v>
      </c>
    </row>
    <row r="244" spans="1:14" x14ac:dyDescent="0.3">
      <c r="A244" t="s">
        <v>357</v>
      </c>
      <c r="B244" t="s">
        <v>25</v>
      </c>
      <c r="C244">
        <v>0.99738877827463523</v>
      </c>
      <c r="D244">
        <v>0.94874375605755601</v>
      </c>
      <c r="E244">
        <v>0.74935875106874816</v>
      </c>
      <c r="F244">
        <v>0.72237623074048651</v>
      </c>
      <c r="G244">
        <v>0.65705572497920706</v>
      </c>
      <c r="H244">
        <v>2.8576730376693265E-2</v>
      </c>
      <c r="I244">
        <v>0.9885057471264368</v>
      </c>
      <c r="J244">
        <v>0</v>
      </c>
      <c r="K244" t="s">
        <v>70</v>
      </c>
      <c r="L244" t="s">
        <v>70</v>
      </c>
      <c r="M244" t="s">
        <v>70</v>
      </c>
      <c r="N244" t="s">
        <v>70</v>
      </c>
    </row>
    <row r="245" spans="1:14" x14ac:dyDescent="0.3">
      <c r="A245" t="s">
        <v>94</v>
      </c>
      <c r="B245" t="s">
        <v>6</v>
      </c>
      <c r="C245">
        <v>0.99209084047126761</v>
      </c>
      <c r="D245">
        <v>0.88312918725045675</v>
      </c>
      <c r="E245">
        <v>0.34186680742500219</v>
      </c>
      <c r="F245" t="s">
        <v>70</v>
      </c>
      <c r="G245" t="s">
        <v>70</v>
      </c>
      <c r="H245">
        <v>7.978658906268947E-2</v>
      </c>
      <c r="I245">
        <v>0.99175572519083965</v>
      </c>
      <c r="J245" t="s">
        <v>70</v>
      </c>
      <c r="K245" t="s">
        <v>70</v>
      </c>
      <c r="L245" t="s">
        <v>70</v>
      </c>
      <c r="M245" t="s">
        <v>70</v>
      </c>
      <c r="N245" t="s">
        <v>70</v>
      </c>
    </row>
    <row r="246" spans="1:14" x14ac:dyDescent="0.3">
      <c r="A246" t="s">
        <v>94</v>
      </c>
      <c r="B246" t="s">
        <v>7</v>
      </c>
      <c r="C246">
        <v>0.99183042256714204</v>
      </c>
      <c r="D246">
        <v>0.93945845452637256</v>
      </c>
      <c r="E246">
        <v>0.67387148948684017</v>
      </c>
      <c r="F246" t="s">
        <v>70</v>
      </c>
      <c r="G246" t="s">
        <v>70</v>
      </c>
      <c r="H246">
        <v>0.67397677964113989</v>
      </c>
      <c r="I246">
        <v>0.98436265992734162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</row>
    <row r="247" spans="1:14" x14ac:dyDescent="0.3">
      <c r="A247" t="s">
        <v>94</v>
      </c>
      <c r="B247" t="s">
        <v>8</v>
      </c>
      <c r="C247">
        <v>0.98299170784939283</v>
      </c>
      <c r="D247">
        <v>0.98054768649669499</v>
      </c>
      <c r="E247">
        <v>0.92373603976457364</v>
      </c>
      <c r="F247" t="s">
        <v>70</v>
      </c>
      <c r="G247" t="s">
        <v>70</v>
      </c>
      <c r="H247">
        <v>0.86683085269657711</v>
      </c>
      <c r="I247">
        <v>0.99019824600191597</v>
      </c>
      <c r="J247">
        <v>0.94937190711838604</v>
      </c>
      <c r="K247" t="s">
        <v>70</v>
      </c>
      <c r="L247" t="s">
        <v>70</v>
      </c>
      <c r="M247" t="s">
        <v>70</v>
      </c>
      <c r="N247" t="s">
        <v>70</v>
      </c>
    </row>
    <row r="248" spans="1:14" x14ac:dyDescent="0.3">
      <c r="A248" t="s">
        <v>94</v>
      </c>
      <c r="B248" t="s">
        <v>64</v>
      </c>
      <c r="C248">
        <v>0.99326568768038337</v>
      </c>
      <c r="D248">
        <v>0.98611156929370236</v>
      </c>
      <c r="E248">
        <v>0.84270755706003464</v>
      </c>
      <c r="F248">
        <v>0.37340727536805968</v>
      </c>
      <c r="G248">
        <v>0.82563224947708691</v>
      </c>
      <c r="H248">
        <v>0.7187766620725865</v>
      </c>
      <c r="I248">
        <v>0.99248006076718576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</row>
    <row r="249" spans="1:14" x14ac:dyDescent="0.3">
      <c r="A249" t="s">
        <v>94</v>
      </c>
      <c r="B249" t="s">
        <v>12</v>
      </c>
      <c r="C249">
        <v>0.9853846435145116</v>
      </c>
      <c r="D249">
        <v>0.9785441242961076</v>
      </c>
      <c r="E249">
        <v>0.84544207415318606</v>
      </c>
      <c r="F249">
        <v>0.42254424211336239</v>
      </c>
      <c r="G249">
        <v>0.93427114471601902</v>
      </c>
      <c r="H249">
        <v>0.55917595122976671</v>
      </c>
      <c r="I249">
        <v>0.99342461514659242</v>
      </c>
      <c r="J249">
        <v>0</v>
      </c>
      <c r="K249">
        <v>0</v>
      </c>
      <c r="L249">
        <v>0</v>
      </c>
      <c r="M249" t="s">
        <v>70</v>
      </c>
      <c r="N249" t="s">
        <v>70</v>
      </c>
    </row>
    <row r="250" spans="1:14" x14ac:dyDescent="0.3">
      <c r="A250" t="s">
        <v>94</v>
      </c>
      <c r="B250" t="s">
        <v>13</v>
      </c>
      <c r="C250">
        <v>0.9934839162571748</v>
      </c>
      <c r="D250">
        <v>0.9774280389314558</v>
      </c>
      <c r="E250">
        <v>0.89472439942533966</v>
      </c>
      <c r="F250">
        <v>0.78931400882830804</v>
      </c>
      <c r="G250">
        <v>0.88907929027881905</v>
      </c>
      <c r="H250">
        <v>0.87847222222222221</v>
      </c>
      <c r="I250">
        <v>0.99137266985056238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</row>
    <row r="251" spans="1:14" x14ac:dyDescent="0.3">
      <c r="A251" t="s">
        <v>94</v>
      </c>
      <c r="B251" t="s">
        <v>15</v>
      </c>
      <c r="C251">
        <v>0.99518263107532923</v>
      </c>
      <c r="D251">
        <v>0.94693473435428999</v>
      </c>
      <c r="E251">
        <v>0.92050226180092098</v>
      </c>
      <c r="F251">
        <v>0.91656564591788325</v>
      </c>
      <c r="G251">
        <v>0.89292576419213976</v>
      </c>
      <c r="H251">
        <v>0.82724670864338867</v>
      </c>
      <c r="I251">
        <v>0.99168802920842081</v>
      </c>
      <c r="J251" t="s">
        <v>70</v>
      </c>
      <c r="K251" t="s">
        <v>70</v>
      </c>
      <c r="L251" t="s">
        <v>70</v>
      </c>
      <c r="M251" t="s">
        <v>70</v>
      </c>
      <c r="N251" t="s">
        <v>70</v>
      </c>
    </row>
    <row r="252" spans="1:14" x14ac:dyDescent="0.3">
      <c r="A252" t="s">
        <v>94</v>
      </c>
      <c r="B252" t="s">
        <v>93</v>
      </c>
      <c r="C252">
        <v>0.99654254019449739</v>
      </c>
      <c r="D252">
        <v>0.96368992200735659</v>
      </c>
      <c r="E252">
        <v>0.85787352087035673</v>
      </c>
      <c r="F252">
        <v>0</v>
      </c>
      <c r="G252">
        <v>0</v>
      </c>
      <c r="H252">
        <v>0.71291215233807048</v>
      </c>
      <c r="I252">
        <v>0.99564320110066495</v>
      </c>
      <c r="J252" t="s">
        <v>70</v>
      </c>
      <c r="K252">
        <v>0</v>
      </c>
      <c r="L252">
        <v>0</v>
      </c>
      <c r="M252" t="s">
        <v>70</v>
      </c>
      <c r="N252" t="s">
        <v>70</v>
      </c>
    </row>
    <row r="253" spans="1:14" x14ac:dyDescent="0.3">
      <c r="A253" t="s">
        <v>94</v>
      </c>
      <c r="B253" t="s">
        <v>208</v>
      </c>
      <c r="C253">
        <v>0.9079077346097052</v>
      </c>
      <c r="D253">
        <v>0.94311448210476401</v>
      </c>
      <c r="E253">
        <v>0.92809624183846584</v>
      </c>
      <c r="F253">
        <v>0</v>
      </c>
      <c r="G253" t="s">
        <v>70</v>
      </c>
      <c r="H253">
        <v>0.62637984715539197</v>
      </c>
      <c r="I253">
        <v>0.99512119569426161</v>
      </c>
      <c r="J253">
        <v>4.4895156604869806E-3</v>
      </c>
      <c r="K253" t="s">
        <v>70</v>
      </c>
      <c r="L253">
        <v>0.5831842576028623</v>
      </c>
      <c r="M253" t="s">
        <v>70</v>
      </c>
      <c r="N253">
        <v>0</v>
      </c>
    </row>
    <row r="254" spans="1:14" x14ac:dyDescent="0.3">
      <c r="A254" t="s">
        <v>343</v>
      </c>
      <c r="B254" t="s">
        <v>6</v>
      </c>
      <c r="C254">
        <v>0.99222753180954559</v>
      </c>
      <c r="D254">
        <v>0.932566061447895</v>
      </c>
      <c r="E254">
        <v>0.96269864320982523</v>
      </c>
      <c r="F254" t="s">
        <v>70</v>
      </c>
      <c r="G254" t="s">
        <v>70</v>
      </c>
      <c r="H254">
        <v>0.91709941813176499</v>
      </c>
      <c r="I254">
        <v>0.98700696055684456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</row>
    <row r="255" spans="1:14" x14ac:dyDescent="0.3">
      <c r="A255" t="s">
        <v>343</v>
      </c>
      <c r="B255" t="s">
        <v>7</v>
      </c>
      <c r="C255">
        <v>0.9869949424776302</v>
      </c>
      <c r="D255">
        <v>0.93496298187388305</v>
      </c>
      <c r="E255">
        <v>0.92431857722791422</v>
      </c>
      <c r="F255" t="s">
        <v>70</v>
      </c>
      <c r="G255" t="s">
        <v>70</v>
      </c>
      <c r="H255">
        <v>0.71930684976295567</v>
      </c>
      <c r="I255">
        <v>0.99530877489810043</v>
      </c>
      <c r="J255" t="s">
        <v>70</v>
      </c>
      <c r="K255" t="s">
        <v>70</v>
      </c>
      <c r="L255" t="s">
        <v>70</v>
      </c>
      <c r="M255" t="s">
        <v>70</v>
      </c>
      <c r="N255" t="s">
        <v>70</v>
      </c>
    </row>
    <row r="256" spans="1:14" x14ac:dyDescent="0.3">
      <c r="A256" t="s">
        <v>343</v>
      </c>
      <c r="B256" t="s">
        <v>8</v>
      </c>
      <c r="C256">
        <v>0.98578422698047541</v>
      </c>
      <c r="D256">
        <v>0.95950934682531519</v>
      </c>
      <c r="E256">
        <v>0.75241259294415441</v>
      </c>
      <c r="F256">
        <v>0</v>
      </c>
      <c r="G256" t="s">
        <v>70</v>
      </c>
      <c r="H256">
        <v>0.4360329879467118</v>
      </c>
      <c r="I256">
        <v>0.99057187017001558</v>
      </c>
      <c r="J256">
        <v>0.94105715308435745</v>
      </c>
      <c r="K256" t="s">
        <v>70</v>
      </c>
      <c r="L256" t="s">
        <v>70</v>
      </c>
      <c r="M256" t="s">
        <v>70</v>
      </c>
      <c r="N256" t="s">
        <v>70</v>
      </c>
    </row>
    <row r="257" spans="1:14" x14ac:dyDescent="0.3">
      <c r="A257" t="s">
        <v>343</v>
      </c>
      <c r="B257" t="s">
        <v>12</v>
      </c>
      <c r="C257">
        <v>0.99208470661510917</v>
      </c>
      <c r="D257">
        <v>0.98231168535303404</v>
      </c>
      <c r="E257">
        <v>0.93154362416107384</v>
      </c>
      <c r="F257" t="s">
        <v>70</v>
      </c>
      <c r="G257" t="s">
        <v>70</v>
      </c>
      <c r="H257">
        <v>0.81938001619910172</v>
      </c>
      <c r="I257">
        <v>0.99435028248587576</v>
      </c>
      <c r="J257" t="s">
        <v>70</v>
      </c>
      <c r="K257" t="s">
        <v>70</v>
      </c>
      <c r="L257" t="s">
        <v>70</v>
      </c>
      <c r="M257" t="s">
        <v>70</v>
      </c>
      <c r="N257" t="s">
        <v>70</v>
      </c>
    </row>
    <row r="258" spans="1:14" x14ac:dyDescent="0.3">
      <c r="A258" t="s">
        <v>343</v>
      </c>
      <c r="B258" t="s">
        <v>13</v>
      </c>
      <c r="C258">
        <v>0.992572800144921</v>
      </c>
      <c r="D258">
        <v>0.9161283636740476</v>
      </c>
      <c r="E258">
        <v>0.91336779911373722</v>
      </c>
      <c r="F258">
        <v>0</v>
      </c>
      <c r="G258" t="s">
        <v>70</v>
      </c>
      <c r="H258">
        <v>0.6880781089414183</v>
      </c>
      <c r="I258">
        <v>0.99527754122474243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</row>
    <row r="259" spans="1:14" x14ac:dyDescent="0.3">
      <c r="A259" t="s">
        <v>343</v>
      </c>
      <c r="B259" t="s">
        <v>15</v>
      </c>
      <c r="C259">
        <v>0.99585826046939718</v>
      </c>
      <c r="D259">
        <v>0.96473715383615277</v>
      </c>
      <c r="E259">
        <v>0.64719597496625347</v>
      </c>
      <c r="F259" t="s">
        <v>70</v>
      </c>
      <c r="G259">
        <v>0.72579937198230748</v>
      </c>
      <c r="H259">
        <v>0.73891818004296039</v>
      </c>
      <c r="I259">
        <v>0.99343852523043275</v>
      </c>
      <c r="J259" t="s">
        <v>70</v>
      </c>
      <c r="K259" t="s">
        <v>70</v>
      </c>
      <c r="L259" t="s">
        <v>70</v>
      </c>
      <c r="M259" t="s">
        <v>70</v>
      </c>
      <c r="N259" t="s">
        <v>70</v>
      </c>
    </row>
    <row r="260" spans="1:14" x14ac:dyDescent="0.3">
      <c r="A260" t="s">
        <v>343</v>
      </c>
      <c r="B260" t="s">
        <v>17</v>
      </c>
      <c r="C260">
        <v>0.99530755674459082</v>
      </c>
      <c r="D260">
        <v>0.933521316700892</v>
      </c>
      <c r="E260">
        <v>0.96330764383694445</v>
      </c>
      <c r="F260" t="s">
        <v>70</v>
      </c>
      <c r="G260" t="s">
        <v>70</v>
      </c>
      <c r="H260">
        <v>0.91343702192758802</v>
      </c>
      <c r="I260">
        <v>0.99194422927962822</v>
      </c>
      <c r="J260" t="s">
        <v>70</v>
      </c>
      <c r="K260" t="s">
        <v>70</v>
      </c>
      <c r="L260" t="s">
        <v>70</v>
      </c>
      <c r="M260" t="s">
        <v>70</v>
      </c>
      <c r="N260" t="s">
        <v>70</v>
      </c>
    </row>
    <row r="261" spans="1:14" x14ac:dyDescent="0.3">
      <c r="A261" t="s">
        <v>343</v>
      </c>
      <c r="B261" t="s">
        <v>21</v>
      </c>
      <c r="C261">
        <v>0.97548995769099844</v>
      </c>
      <c r="D261">
        <v>0.91886687771286835</v>
      </c>
      <c r="E261">
        <v>0.82456915598762703</v>
      </c>
      <c r="F261">
        <v>0.53998078360200708</v>
      </c>
      <c r="G261" t="s">
        <v>70</v>
      </c>
      <c r="H261">
        <v>0.46659482758620691</v>
      </c>
      <c r="I261">
        <v>0.99349506390143105</v>
      </c>
      <c r="J261" t="s">
        <v>70</v>
      </c>
      <c r="K261" t="s">
        <v>70</v>
      </c>
      <c r="L261" t="s">
        <v>70</v>
      </c>
      <c r="M261" t="s">
        <v>70</v>
      </c>
      <c r="N261" t="s">
        <v>70</v>
      </c>
    </row>
    <row r="262" spans="1:14" x14ac:dyDescent="0.3">
      <c r="A262" t="s">
        <v>343</v>
      </c>
      <c r="B262" t="s">
        <v>23</v>
      </c>
      <c r="C262">
        <v>0.99259170270703201</v>
      </c>
      <c r="D262">
        <v>0.91146233382570163</v>
      </c>
      <c r="E262">
        <v>0.84637080938269837</v>
      </c>
      <c r="F262" t="s">
        <v>70</v>
      </c>
      <c r="G262">
        <v>0</v>
      </c>
      <c r="H262">
        <v>0.72276270125732489</v>
      </c>
      <c r="I262">
        <v>0.99310451692879842</v>
      </c>
      <c r="J262">
        <v>0.92040520984081042</v>
      </c>
      <c r="K262" t="s">
        <v>70</v>
      </c>
      <c r="L262" t="s">
        <v>70</v>
      </c>
      <c r="M262" t="s">
        <v>70</v>
      </c>
      <c r="N262" t="s">
        <v>70</v>
      </c>
    </row>
    <row r="263" spans="1:14" x14ac:dyDescent="0.3">
      <c r="A263" t="s">
        <v>343</v>
      </c>
      <c r="B263" t="s">
        <v>25</v>
      </c>
      <c r="C263">
        <v>0.99458476619629244</v>
      </c>
      <c r="D263">
        <v>0.96651567944250882</v>
      </c>
      <c r="E263">
        <v>0.76782220074888274</v>
      </c>
      <c r="F263">
        <v>0</v>
      </c>
      <c r="G263">
        <v>0.83847145703903414</v>
      </c>
      <c r="H263">
        <v>0.57932756621778292</v>
      </c>
      <c r="I263">
        <v>0.99546955386623681</v>
      </c>
      <c r="J263">
        <v>1.8489984591679508E-2</v>
      </c>
      <c r="K263" t="s">
        <v>70</v>
      </c>
      <c r="L263" t="s">
        <v>70</v>
      </c>
      <c r="M263" t="s">
        <v>70</v>
      </c>
      <c r="N263">
        <v>0</v>
      </c>
    </row>
    <row r="264" spans="1:14" x14ac:dyDescent="0.3">
      <c r="A264" t="s">
        <v>343</v>
      </c>
      <c r="B264" t="s">
        <v>27</v>
      </c>
      <c r="C264">
        <v>0.99681915447342562</v>
      </c>
      <c r="D264">
        <v>0.97360080240722158</v>
      </c>
      <c r="E264">
        <v>0.960137042081467</v>
      </c>
      <c r="F264" t="s">
        <v>70</v>
      </c>
      <c r="G264">
        <v>0</v>
      </c>
      <c r="H264">
        <v>0.89029163874880979</v>
      </c>
      <c r="I264">
        <v>0.99358825801467743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</row>
    <row r="265" spans="1:14" x14ac:dyDescent="0.3">
      <c r="A265" t="s">
        <v>343</v>
      </c>
      <c r="B265" t="s">
        <v>29</v>
      </c>
      <c r="C265">
        <v>0.98463350238380165</v>
      </c>
      <c r="D265">
        <v>0.93985307621671244</v>
      </c>
      <c r="E265">
        <v>0.94156780557211239</v>
      </c>
      <c r="F265" t="s">
        <v>70</v>
      </c>
      <c r="G265">
        <v>0.89396657539420266</v>
      </c>
      <c r="H265">
        <v>0.83324297950775239</v>
      </c>
      <c r="I265">
        <v>0.9945245623505824</v>
      </c>
      <c r="J265">
        <v>0.93568653781593203</v>
      </c>
      <c r="K265" t="s">
        <v>70</v>
      </c>
      <c r="L265" t="s">
        <v>70</v>
      </c>
      <c r="M265" t="s">
        <v>70</v>
      </c>
      <c r="N265" t="s">
        <v>70</v>
      </c>
    </row>
    <row r="266" spans="1:14" x14ac:dyDescent="0.3">
      <c r="A266" t="s">
        <v>343</v>
      </c>
      <c r="B266" t="s">
        <v>33</v>
      </c>
      <c r="C266">
        <v>0.99515859527855921</v>
      </c>
      <c r="D266">
        <v>0.94612873134328357</v>
      </c>
      <c r="E266">
        <v>0.88915847273655979</v>
      </c>
      <c r="F266">
        <v>0.61304820587169262</v>
      </c>
      <c r="G266">
        <v>0.97489451476793243</v>
      </c>
      <c r="H266">
        <v>0.88848528877588084</v>
      </c>
      <c r="I266">
        <v>0.99539099708096479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</row>
    <row r="267" spans="1:14" x14ac:dyDescent="0.3">
      <c r="A267" t="s">
        <v>343</v>
      </c>
      <c r="B267" t="s">
        <v>35</v>
      </c>
      <c r="C267">
        <v>0.99753643766459144</v>
      </c>
      <c r="D267">
        <v>0.97097921737502335</v>
      </c>
      <c r="E267">
        <v>0.9321118556846778</v>
      </c>
      <c r="F267">
        <v>0.8704438418724133</v>
      </c>
      <c r="G267">
        <v>0.41577208918249381</v>
      </c>
      <c r="H267">
        <v>0.84631070160863986</v>
      </c>
      <c r="I267">
        <v>0.98942003243493704</v>
      </c>
      <c r="J267" t="s">
        <v>70</v>
      </c>
      <c r="K267" t="s">
        <v>70</v>
      </c>
      <c r="L267" t="s">
        <v>70</v>
      </c>
      <c r="M267" t="s">
        <v>70</v>
      </c>
      <c r="N267" t="s">
        <v>70</v>
      </c>
    </row>
    <row r="268" spans="1:14" x14ac:dyDescent="0.3">
      <c r="A268" t="s">
        <v>95</v>
      </c>
      <c r="B268" t="s">
        <v>6</v>
      </c>
      <c r="C268">
        <v>0.98749781012597759</v>
      </c>
      <c r="D268">
        <v>0.94939808995607156</v>
      </c>
      <c r="E268">
        <v>0.8651296734579037</v>
      </c>
      <c r="F268">
        <v>0</v>
      </c>
      <c r="G268" t="s">
        <v>70</v>
      </c>
      <c r="H268">
        <v>0.77876324217787629</v>
      </c>
      <c r="I268">
        <v>0.99268438339802922</v>
      </c>
      <c r="J268">
        <v>0</v>
      </c>
      <c r="K268" t="s">
        <v>70</v>
      </c>
      <c r="L268" t="s">
        <v>70</v>
      </c>
      <c r="M268" t="s">
        <v>70</v>
      </c>
      <c r="N268" t="s">
        <v>70</v>
      </c>
    </row>
    <row r="269" spans="1:14" x14ac:dyDescent="0.3">
      <c r="A269" t="s">
        <v>95</v>
      </c>
      <c r="B269" t="s">
        <v>7</v>
      </c>
      <c r="C269">
        <v>0.99629344709420242</v>
      </c>
      <c r="D269">
        <v>0.89390685055392272</v>
      </c>
      <c r="E269">
        <v>0.87776188205372752</v>
      </c>
      <c r="F269" t="s">
        <v>70</v>
      </c>
      <c r="G269">
        <v>0.87833032441599646</v>
      </c>
      <c r="H269">
        <v>0.78199718706047816</v>
      </c>
      <c r="I269">
        <v>0.99511059371362043</v>
      </c>
      <c r="J269" t="s">
        <v>70</v>
      </c>
      <c r="K269" t="s">
        <v>70</v>
      </c>
      <c r="L269" t="s">
        <v>70</v>
      </c>
      <c r="M269" t="s">
        <v>70</v>
      </c>
      <c r="N269" t="s">
        <v>70</v>
      </c>
    </row>
    <row r="270" spans="1:14" x14ac:dyDescent="0.3">
      <c r="A270" t="s">
        <v>95</v>
      </c>
      <c r="B270" t="s">
        <v>8</v>
      </c>
      <c r="C270">
        <v>0.99326665475977838</v>
      </c>
      <c r="D270">
        <v>0.9323387582881254</v>
      </c>
      <c r="E270">
        <v>0.89722507708119215</v>
      </c>
      <c r="F270" t="s">
        <v>70</v>
      </c>
      <c r="G270" t="s">
        <v>70</v>
      </c>
      <c r="H270">
        <v>0.80070178766181421</v>
      </c>
      <c r="I270">
        <v>0.98716740375552803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</row>
    <row r="271" spans="1:14" x14ac:dyDescent="0.3">
      <c r="A271" t="s">
        <v>95</v>
      </c>
      <c r="B271" t="s">
        <v>12</v>
      </c>
      <c r="C271">
        <v>0.99582371031627315</v>
      </c>
      <c r="D271">
        <v>0.93501457389026565</v>
      </c>
      <c r="E271">
        <v>0.91574875812373602</v>
      </c>
      <c r="F271">
        <v>0.63943432699155556</v>
      </c>
      <c r="G271" t="s">
        <v>70</v>
      </c>
      <c r="H271">
        <v>0.71579100356078773</v>
      </c>
      <c r="I271">
        <v>0.99151684956027719</v>
      </c>
      <c r="J271" t="s">
        <v>70</v>
      </c>
      <c r="K271" t="s">
        <v>70</v>
      </c>
      <c r="L271" t="s">
        <v>70</v>
      </c>
      <c r="M271" t="s">
        <v>70</v>
      </c>
      <c r="N271" t="s">
        <v>70</v>
      </c>
    </row>
    <row r="272" spans="1:14" x14ac:dyDescent="0.3">
      <c r="A272" t="s">
        <v>95</v>
      </c>
      <c r="B272" t="s">
        <v>13</v>
      </c>
      <c r="C272">
        <v>0.98955849265052598</v>
      </c>
      <c r="D272">
        <v>0.92560908084163895</v>
      </c>
      <c r="E272">
        <v>0.87486662967863082</v>
      </c>
      <c r="F272">
        <v>0</v>
      </c>
      <c r="G272">
        <v>0.82200669588927622</v>
      </c>
      <c r="H272">
        <v>0.88630215591441919</v>
      </c>
      <c r="I272">
        <v>0.9929440955260912</v>
      </c>
      <c r="J272">
        <v>0</v>
      </c>
      <c r="K272" t="s">
        <v>70</v>
      </c>
      <c r="L272" t="s">
        <v>70</v>
      </c>
      <c r="M272" t="s">
        <v>70</v>
      </c>
      <c r="N272" t="s">
        <v>70</v>
      </c>
    </row>
    <row r="273" spans="1:14" x14ac:dyDescent="0.3">
      <c r="A273" t="s">
        <v>95</v>
      </c>
      <c r="B273" t="s">
        <v>15</v>
      </c>
      <c r="C273">
        <v>0.9930794701986756</v>
      </c>
      <c r="D273">
        <v>0.96571640133283965</v>
      </c>
      <c r="E273">
        <v>0.88230113209168437</v>
      </c>
      <c r="F273">
        <v>0.52080356392367821</v>
      </c>
      <c r="G273">
        <v>0.76392651042280058</v>
      </c>
      <c r="H273">
        <v>0.84618534188617445</v>
      </c>
      <c r="I273">
        <v>0.99572845156369183</v>
      </c>
      <c r="J273" t="s">
        <v>70</v>
      </c>
      <c r="K273" t="s">
        <v>70</v>
      </c>
      <c r="L273" t="s">
        <v>70</v>
      </c>
      <c r="M273" t="s">
        <v>70</v>
      </c>
      <c r="N273" t="s">
        <v>70</v>
      </c>
    </row>
    <row r="274" spans="1:14" x14ac:dyDescent="0.3">
      <c r="A274" t="s">
        <v>95</v>
      </c>
      <c r="B274" t="s">
        <v>17</v>
      </c>
      <c r="C274">
        <v>0.99198763002530221</v>
      </c>
      <c r="D274">
        <v>0.87559729166282307</v>
      </c>
      <c r="E274">
        <v>0.89629727936297277</v>
      </c>
      <c r="F274">
        <v>0.75511205627351541</v>
      </c>
      <c r="G274">
        <v>0.94738380590470639</v>
      </c>
      <c r="H274">
        <v>0.67043461313584096</v>
      </c>
      <c r="I274">
        <v>0.99614613843070765</v>
      </c>
      <c r="J274" t="s">
        <v>70</v>
      </c>
      <c r="K274" t="s">
        <v>70</v>
      </c>
      <c r="L274" t="s">
        <v>70</v>
      </c>
      <c r="M274" t="s">
        <v>70</v>
      </c>
      <c r="N274" t="s">
        <v>70</v>
      </c>
    </row>
    <row r="275" spans="1:14" x14ac:dyDescent="0.3">
      <c r="A275" t="s">
        <v>95</v>
      </c>
      <c r="B275" t="s">
        <v>21</v>
      </c>
      <c r="C275">
        <v>0.99652994656117699</v>
      </c>
      <c r="D275">
        <v>0.95893643247050542</v>
      </c>
      <c r="E275">
        <v>0.88717051035842354</v>
      </c>
      <c r="F275">
        <v>0.68410381184103808</v>
      </c>
      <c r="G275">
        <v>0.6990041154849046</v>
      </c>
      <c r="H275">
        <v>0</v>
      </c>
      <c r="I275">
        <v>0.99379844961240305</v>
      </c>
      <c r="J275" t="s">
        <v>70</v>
      </c>
      <c r="K275" t="s">
        <v>70</v>
      </c>
      <c r="L275">
        <v>0</v>
      </c>
      <c r="M275" t="s">
        <v>70</v>
      </c>
      <c r="N275" t="s">
        <v>70</v>
      </c>
    </row>
    <row r="276" spans="1:14" x14ac:dyDescent="0.3">
      <c r="A276" t="s">
        <v>95</v>
      </c>
      <c r="B276" t="s">
        <v>23</v>
      </c>
      <c r="C276">
        <v>0.99649767667660716</v>
      </c>
      <c r="D276">
        <v>0.92648938890309385</v>
      </c>
      <c r="E276">
        <v>0.87735273946506132</v>
      </c>
      <c r="F276">
        <v>0.87946372858390831</v>
      </c>
      <c r="G276">
        <v>0.81820844043861651</v>
      </c>
      <c r="H276">
        <v>0.44193402620876637</v>
      </c>
      <c r="I276">
        <v>0.99544858443261597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</row>
    <row r="277" spans="1:14" x14ac:dyDescent="0.3">
      <c r="A277" t="s">
        <v>95</v>
      </c>
      <c r="B277" t="s">
        <v>51</v>
      </c>
      <c r="C277">
        <v>0.97635961680176864</v>
      </c>
      <c r="D277">
        <v>0.88326422982842667</v>
      </c>
      <c r="E277">
        <v>0.75827138073889111</v>
      </c>
      <c r="F277">
        <v>0.2398603142928411</v>
      </c>
      <c r="G277">
        <v>3.2541584949516963E-2</v>
      </c>
      <c r="H277">
        <v>0.51108885391329228</v>
      </c>
      <c r="I277">
        <v>0.99403424498334236</v>
      </c>
      <c r="J277">
        <v>0</v>
      </c>
      <c r="K277">
        <v>0.64206564917415843</v>
      </c>
      <c r="L277">
        <v>0</v>
      </c>
      <c r="M277" t="s">
        <v>70</v>
      </c>
      <c r="N277">
        <v>0.25892131177161443</v>
      </c>
    </row>
    <row r="278" spans="1:14" x14ac:dyDescent="0.3">
      <c r="A278" t="s">
        <v>95</v>
      </c>
      <c r="B278" t="s">
        <v>25</v>
      </c>
      <c r="C278">
        <v>0.99469102369914797</v>
      </c>
      <c r="D278">
        <v>0.89807779839641466</v>
      </c>
      <c r="E278">
        <v>0.83602898252120461</v>
      </c>
      <c r="F278">
        <v>0.69948712740567709</v>
      </c>
      <c r="G278">
        <v>0.37940770897629522</v>
      </c>
      <c r="H278">
        <v>0</v>
      </c>
      <c r="I278">
        <v>0.99416660185113159</v>
      </c>
      <c r="J278" t="s">
        <v>70</v>
      </c>
      <c r="K278">
        <v>0.7865888114522509</v>
      </c>
      <c r="L278" t="s">
        <v>70</v>
      </c>
      <c r="M278" t="s">
        <v>70</v>
      </c>
      <c r="N278" t="s">
        <v>70</v>
      </c>
    </row>
    <row r="279" spans="1:14" x14ac:dyDescent="0.3">
      <c r="A279" t="s">
        <v>95</v>
      </c>
      <c r="B279" t="s">
        <v>215</v>
      </c>
      <c r="C279">
        <v>0.98707803562431462</v>
      </c>
      <c r="D279">
        <v>0.97788501728920485</v>
      </c>
      <c r="E279">
        <v>0.87673090463400005</v>
      </c>
      <c r="F279">
        <v>0.70058810239417235</v>
      </c>
      <c r="G279">
        <v>0.81908266526481799</v>
      </c>
      <c r="H279" t="s">
        <v>70</v>
      </c>
      <c r="I279">
        <v>0.99290669576740198</v>
      </c>
      <c r="J279">
        <v>0</v>
      </c>
      <c r="K279" t="s">
        <v>70</v>
      </c>
      <c r="L279" t="s">
        <v>70</v>
      </c>
      <c r="M279">
        <v>0</v>
      </c>
      <c r="N279">
        <v>0</v>
      </c>
    </row>
    <row r="280" spans="1:14" x14ac:dyDescent="0.3">
      <c r="A280" t="s">
        <v>95</v>
      </c>
      <c r="B280" t="s">
        <v>27</v>
      </c>
      <c r="C280">
        <v>0.99144832344021716</v>
      </c>
      <c r="D280">
        <v>0.89925868123293018</v>
      </c>
      <c r="E280">
        <v>0.9114464296988446</v>
      </c>
      <c r="F280">
        <v>0.38836516993301912</v>
      </c>
      <c r="G280">
        <v>0.82254686073365912</v>
      </c>
      <c r="H280">
        <v>0</v>
      </c>
      <c r="I280">
        <v>0.99411126607779321</v>
      </c>
      <c r="J280">
        <v>0</v>
      </c>
      <c r="K280" t="s">
        <v>70</v>
      </c>
      <c r="L280" t="s">
        <v>70</v>
      </c>
      <c r="M280" t="s">
        <v>70</v>
      </c>
      <c r="N280" t="s">
        <v>70</v>
      </c>
    </row>
    <row r="281" spans="1:14" x14ac:dyDescent="0.3">
      <c r="A281" t="s">
        <v>177</v>
      </c>
      <c r="B281" t="s">
        <v>6</v>
      </c>
      <c r="C281">
        <v>0.98083771031781364</v>
      </c>
      <c r="D281">
        <v>0.94680257776676158</v>
      </c>
      <c r="E281">
        <v>0.8681290651702589</v>
      </c>
      <c r="F281">
        <v>0.55799318241412466</v>
      </c>
      <c r="G281" t="s">
        <v>70</v>
      </c>
      <c r="H281">
        <v>0.81352901735826566</v>
      </c>
      <c r="I281">
        <v>0.98613037447988905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</row>
    <row r="282" spans="1:14" x14ac:dyDescent="0.3">
      <c r="A282" t="s">
        <v>177</v>
      </c>
      <c r="B282" t="s">
        <v>7</v>
      </c>
      <c r="C282">
        <v>0.98468894520941641</v>
      </c>
      <c r="D282">
        <v>0.97021181882256924</v>
      </c>
      <c r="E282">
        <v>0.89759872990672751</v>
      </c>
      <c r="F282">
        <v>0.72426146098333422</v>
      </c>
      <c r="G282" t="s">
        <v>70</v>
      </c>
      <c r="H282">
        <v>0.9182186234817814</v>
      </c>
      <c r="I282">
        <v>0.99216277317256962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</row>
    <row r="283" spans="1:14" x14ac:dyDescent="0.3">
      <c r="A283" t="s">
        <v>177</v>
      </c>
      <c r="B283" t="s">
        <v>8</v>
      </c>
      <c r="C283">
        <v>0.98235851652551442</v>
      </c>
      <c r="D283">
        <v>0.978053170866796</v>
      </c>
      <c r="E283">
        <v>0.91229334005691043</v>
      </c>
      <c r="F283">
        <v>0.7655040372929327</v>
      </c>
      <c r="G283" t="s">
        <v>70</v>
      </c>
      <c r="H283">
        <v>0.84749216300940444</v>
      </c>
      <c r="I283">
        <v>0.99132288019485459</v>
      </c>
      <c r="J283" t="s">
        <v>70</v>
      </c>
      <c r="K283" t="s">
        <v>70</v>
      </c>
      <c r="L283" t="s">
        <v>70</v>
      </c>
      <c r="M283" t="s">
        <v>70</v>
      </c>
      <c r="N283" t="s">
        <v>70</v>
      </c>
    </row>
    <row r="284" spans="1:14" x14ac:dyDescent="0.3">
      <c r="A284" t="s">
        <v>177</v>
      </c>
      <c r="B284" t="s">
        <v>12</v>
      </c>
      <c r="C284">
        <v>0.98900225564788524</v>
      </c>
      <c r="D284">
        <v>0.871672526368659</v>
      </c>
      <c r="E284">
        <v>0.90363254277994598</v>
      </c>
      <c r="F284">
        <v>0.80902606116251152</v>
      </c>
      <c r="G284" t="s">
        <v>70</v>
      </c>
      <c r="H284">
        <v>0.85961912623076464</v>
      </c>
      <c r="I284">
        <v>0.98981578553242477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</row>
    <row r="285" spans="1:14" x14ac:dyDescent="0.3">
      <c r="A285" t="s">
        <v>177</v>
      </c>
      <c r="B285" t="s">
        <v>13</v>
      </c>
      <c r="C285">
        <v>0.98167177328025235</v>
      </c>
      <c r="D285">
        <v>0.96305883104847723</v>
      </c>
      <c r="E285">
        <v>0.76961948557279292</v>
      </c>
      <c r="F285" t="s">
        <v>70</v>
      </c>
      <c r="G285" t="s">
        <v>70</v>
      </c>
      <c r="H285">
        <v>0.95419074672674442</v>
      </c>
      <c r="I285">
        <v>0.99311596943793023</v>
      </c>
      <c r="J285" t="s">
        <v>70</v>
      </c>
      <c r="K285" t="s">
        <v>70</v>
      </c>
      <c r="L285" t="s">
        <v>70</v>
      </c>
      <c r="M285" t="s">
        <v>70</v>
      </c>
      <c r="N285" t="s">
        <v>70</v>
      </c>
    </row>
    <row r="286" spans="1:14" x14ac:dyDescent="0.3">
      <c r="A286" t="s">
        <v>177</v>
      </c>
      <c r="B286" t="s">
        <v>15</v>
      </c>
      <c r="C286">
        <v>0.99190536573503096</v>
      </c>
      <c r="D286">
        <v>0.97938712522045857</v>
      </c>
      <c r="E286">
        <v>0.85290644868301546</v>
      </c>
      <c r="F286">
        <v>0</v>
      </c>
      <c r="G286" t="s">
        <v>70</v>
      </c>
      <c r="H286">
        <v>0.78920360418602775</v>
      </c>
      <c r="I286">
        <v>0.99450094161958558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</row>
    <row r="287" spans="1:14" x14ac:dyDescent="0.3">
      <c r="A287" t="s">
        <v>177</v>
      </c>
      <c r="B287" t="s">
        <v>17</v>
      </c>
      <c r="C287">
        <v>0.99129865736453038</v>
      </c>
      <c r="D287">
        <v>0.94417662265073721</v>
      </c>
      <c r="E287">
        <v>0.94309811853604564</v>
      </c>
      <c r="F287" t="s">
        <v>70</v>
      </c>
      <c r="G287" t="s">
        <v>70</v>
      </c>
      <c r="H287">
        <v>0.91926863572433204</v>
      </c>
      <c r="I287">
        <v>0.99324615605690481</v>
      </c>
      <c r="J287" t="s">
        <v>70</v>
      </c>
      <c r="K287" t="s">
        <v>70</v>
      </c>
      <c r="L287" t="s">
        <v>70</v>
      </c>
      <c r="M287" t="s">
        <v>70</v>
      </c>
      <c r="N287" t="s">
        <v>70</v>
      </c>
    </row>
    <row r="288" spans="1:14" x14ac:dyDescent="0.3">
      <c r="A288" t="s">
        <v>177</v>
      </c>
      <c r="B288" t="s">
        <v>23</v>
      </c>
      <c r="C288">
        <v>0.9963784183296378</v>
      </c>
      <c r="D288">
        <v>0.91106497101825401</v>
      </c>
      <c r="E288">
        <v>0.91698147148767761</v>
      </c>
      <c r="F288" t="s">
        <v>70</v>
      </c>
      <c r="G288" t="s">
        <v>70</v>
      </c>
      <c r="H288">
        <v>0.80966635824307409</v>
      </c>
      <c r="I288">
        <v>0.99068534645967443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</row>
    <row r="289" spans="1:14" x14ac:dyDescent="0.3">
      <c r="A289" t="s">
        <v>177</v>
      </c>
      <c r="B289" t="s">
        <v>25</v>
      </c>
      <c r="C289">
        <v>0.99712888957864521</v>
      </c>
      <c r="D289">
        <v>0.89892078499673433</v>
      </c>
      <c r="E289">
        <v>0.89543603212667966</v>
      </c>
      <c r="F289">
        <v>0.72016318362005927</v>
      </c>
      <c r="G289" t="s">
        <v>70</v>
      </c>
      <c r="H289">
        <v>0.8979174278407015</v>
      </c>
      <c r="I289">
        <v>0.98946259220231825</v>
      </c>
      <c r="J289" t="s">
        <v>70</v>
      </c>
      <c r="K289" t="s">
        <v>70</v>
      </c>
      <c r="L289" t="s">
        <v>70</v>
      </c>
      <c r="M289" t="s">
        <v>70</v>
      </c>
      <c r="N289" t="s">
        <v>70</v>
      </c>
    </row>
    <row r="290" spans="1:14" x14ac:dyDescent="0.3">
      <c r="A290" t="s">
        <v>177</v>
      </c>
      <c r="B290" t="s">
        <v>27</v>
      </c>
      <c r="C290">
        <v>0.99864944419434165</v>
      </c>
      <c r="D290">
        <v>0.97557087781731922</v>
      </c>
      <c r="E290">
        <v>0.95578431528535757</v>
      </c>
      <c r="F290">
        <v>0.86138351444473893</v>
      </c>
      <c r="G290" t="s">
        <v>70</v>
      </c>
      <c r="H290">
        <v>0.89594111685956579</v>
      </c>
      <c r="I290">
        <v>0.99300380228136875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</row>
    <row r="291" spans="1:14" x14ac:dyDescent="0.3">
      <c r="A291" t="s">
        <v>177</v>
      </c>
      <c r="B291" t="s">
        <v>29</v>
      </c>
      <c r="C291">
        <v>0.99443082368604785</v>
      </c>
      <c r="D291">
        <v>0.91797749164855835</v>
      </c>
      <c r="E291">
        <v>0.88287642061374993</v>
      </c>
      <c r="F291">
        <v>0.8277900267392222</v>
      </c>
      <c r="G291" t="s">
        <v>70</v>
      </c>
      <c r="H291">
        <v>0.70486702283802027</v>
      </c>
      <c r="I291">
        <v>0.98426896977174583</v>
      </c>
      <c r="J291" t="s">
        <v>70</v>
      </c>
      <c r="K291" t="s">
        <v>70</v>
      </c>
      <c r="L291" t="s">
        <v>70</v>
      </c>
      <c r="M291" t="s">
        <v>70</v>
      </c>
      <c r="N291" t="s">
        <v>70</v>
      </c>
    </row>
    <row r="292" spans="1:14" x14ac:dyDescent="0.3">
      <c r="A292" t="s">
        <v>177</v>
      </c>
      <c r="B292" t="s">
        <v>35</v>
      </c>
      <c r="C292">
        <v>0.99612932604735882</v>
      </c>
      <c r="D292">
        <v>0.93836196467457056</v>
      </c>
      <c r="E292">
        <v>0.95366318860092003</v>
      </c>
      <c r="F292">
        <v>0.65737648278244842</v>
      </c>
      <c r="G292" t="s">
        <v>70</v>
      </c>
      <c r="H292">
        <v>0.84782608695652173</v>
      </c>
      <c r="I292">
        <v>0.99437620245671166</v>
      </c>
      <c r="J292" t="s">
        <v>70</v>
      </c>
      <c r="K292" t="s">
        <v>70</v>
      </c>
      <c r="L292" t="s">
        <v>70</v>
      </c>
      <c r="M292" t="s">
        <v>70</v>
      </c>
      <c r="N292" t="s">
        <v>70</v>
      </c>
    </row>
    <row r="293" spans="1:14" x14ac:dyDescent="0.3">
      <c r="A293" t="s">
        <v>73</v>
      </c>
      <c r="B293" t="s">
        <v>6</v>
      </c>
      <c r="C293">
        <v>0.97774702463326879</v>
      </c>
      <c r="D293">
        <v>0.91659735617335281</v>
      </c>
      <c r="E293">
        <v>0.81654008438818571</v>
      </c>
      <c r="F293" t="s">
        <v>70</v>
      </c>
      <c r="G293" t="s">
        <v>70</v>
      </c>
      <c r="H293">
        <v>0.7098534613441132</v>
      </c>
      <c r="I293">
        <v>0.99045398236537197</v>
      </c>
      <c r="J293" t="s">
        <v>70</v>
      </c>
      <c r="K293" t="s">
        <v>70</v>
      </c>
      <c r="L293" t="s">
        <v>70</v>
      </c>
      <c r="M293" t="s">
        <v>70</v>
      </c>
      <c r="N293" t="s">
        <v>70</v>
      </c>
    </row>
    <row r="294" spans="1:14" x14ac:dyDescent="0.3">
      <c r="A294" t="s">
        <v>73</v>
      </c>
      <c r="B294" t="s">
        <v>7</v>
      </c>
      <c r="C294">
        <v>0.98322486971401901</v>
      </c>
      <c r="D294">
        <v>0.94393305439330544</v>
      </c>
      <c r="E294">
        <v>0.65339784473279083</v>
      </c>
      <c r="F294" t="s">
        <v>70</v>
      </c>
      <c r="G294" t="s">
        <v>70</v>
      </c>
      <c r="H294">
        <v>0.6134793377656107</v>
      </c>
      <c r="I294">
        <v>0.98487836949375396</v>
      </c>
      <c r="J294">
        <v>0</v>
      </c>
      <c r="K294" t="s">
        <v>70</v>
      </c>
      <c r="L294" t="s">
        <v>70</v>
      </c>
      <c r="M294" t="s">
        <v>70</v>
      </c>
      <c r="N294" t="s">
        <v>70</v>
      </c>
    </row>
    <row r="295" spans="1:14" x14ac:dyDescent="0.3">
      <c r="A295" t="s">
        <v>73</v>
      </c>
      <c r="B295" t="s">
        <v>8</v>
      </c>
      <c r="C295">
        <v>0.99383076823170335</v>
      </c>
      <c r="D295">
        <v>0.83802091002797818</v>
      </c>
      <c r="E295">
        <v>0.87527420871200246</v>
      </c>
      <c r="F295" t="s">
        <v>70</v>
      </c>
      <c r="G295" t="s">
        <v>70</v>
      </c>
      <c r="H295">
        <v>0.84597432905484249</v>
      </c>
      <c r="I295">
        <v>0.9942076340412892</v>
      </c>
      <c r="J295">
        <v>0.97185430463576161</v>
      </c>
      <c r="K295" t="s">
        <v>70</v>
      </c>
      <c r="L295" t="s">
        <v>70</v>
      </c>
      <c r="M295" t="s">
        <v>70</v>
      </c>
      <c r="N295" t="s">
        <v>70</v>
      </c>
    </row>
    <row r="296" spans="1:14" x14ac:dyDescent="0.3">
      <c r="A296" t="s">
        <v>73</v>
      </c>
      <c r="B296" t="s">
        <v>12</v>
      </c>
      <c r="C296">
        <v>0.99245611758818197</v>
      </c>
      <c r="D296">
        <v>0.94581016573400323</v>
      </c>
      <c r="E296">
        <v>0.93134245046050801</v>
      </c>
      <c r="F296" t="s">
        <v>70</v>
      </c>
      <c r="G296" t="s">
        <v>70</v>
      </c>
      <c r="H296">
        <v>0.93374391576437876</v>
      </c>
      <c r="I296">
        <v>0.99521457239888855</v>
      </c>
      <c r="J296" t="s">
        <v>70</v>
      </c>
      <c r="K296" t="s">
        <v>70</v>
      </c>
      <c r="L296" t="s">
        <v>70</v>
      </c>
      <c r="M296" t="s">
        <v>70</v>
      </c>
      <c r="N296" t="s">
        <v>70</v>
      </c>
    </row>
    <row r="297" spans="1:14" x14ac:dyDescent="0.3">
      <c r="A297" t="s">
        <v>73</v>
      </c>
      <c r="B297" t="s">
        <v>13</v>
      </c>
      <c r="C297">
        <v>0.99447716331467961</v>
      </c>
      <c r="D297">
        <v>0.93052189952620357</v>
      </c>
      <c r="E297">
        <v>0.9698239183085684</v>
      </c>
      <c r="F297" t="s">
        <v>70</v>
      </c>
      <c r="G297" t="s">
        <v>70</v>
      </c>
      <c r="H297">
        <v>0.92094771614079041</v>
      </c>
      <c r="I297">
        <v>0.9913786640677712</v>
      </c>
      <c r="J297">
        <v>0.3857566765578635</v>
      </c>
      <c r="K297" t="s">
        <v>70</v>
      </c>
      <c r="L297" t="s">
        <v>70</v>
      </c>
      <c r="M297" t="s">
        <v>70</v>
      </c>
      <c r="N297" t="s">
        <v>70</v>
      </c>
    </row>
    <row r="298" spans="1:14" x14ac:dyDescent="0.3">
      <c r="A298" t="s">
        <v>73</v>
      </c>
      <c r="B298" t="s">
        <v>15</v>
      </c>
      <c r="C298">
        <v>0.99023658517329405</v>
      </c>
      <c r="D298">
        <v>0.93109684599638298</v>
      </c>
      <c r="E298">
        <v>0.92182802164762478</v>
      </c>
      <c r="F298">
        <v>0.7907173949912375</v>
      </c>
      <c r="G298">
        <v>0.43671128107074569</v>
      </c>
      <c r="H298">
        <v>0.80484988452655892</v>
      </c>
      <c r="I298">
        <v>0.99067164179104483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</row>
    <row r="299" spans="1:14" x14ac:dyDescent="0.3">
      <c r="A299" t="s">
        <v>73</v>
      </c>
      <c r="B299" t="s">
        <v>17</v>
      </c>
      <c r="C299">
        <v>0.99246092552865461</v>
      </c>
      <c r="D299">
        <v>0.9076439486163852</v>
      </c>
      <c r="E299">
        <v>0.9588640710136036</v>
      </c>
      <c r="F299">
        <v>0.89548825282417355</v>
      </c>
      <c r="G299" t="s">
        <v>70</v>
      </c>
      <c r="H299">
        <v>0.74497041420118348</v>
      </c>
      <c r="I299">
        <v>0.99473129610115918</v>
      </c>
      <c r="J299">
        <v>0.86851211072664358</v>
      </c>
      <c r="K299" t="s">
        <v>70</v>
      </c>
      <c r="L299" t="s">
        <v>70</v>
      </c>
      <c r="M299" t="s">
        <v>70</v>
      </c>
      <c r="N299" t="s">
        <v>70</v>
      </c>
    </row>
    <row r="300" spans="1:14" x14ac:dyDescent="0.3">
      <c r="A300" t="s">
        <v>73</v>
      </c>
      <c r="B300" t="s">
        <v>169</v>
      </c>
      <c r="C300">
        <v>0.99232010325911579</v>
      </c>
      <c r="D300">
        <v>0.92347459356506356</v>
      </c>
      <c r="E300">
        <v>0.93837803320561941</v>
      </c>
      <c r="F300">
        <v>0.64828305206229231</v>
      </c>
      <c r="G300" t="s">
        <v>70</v>
      </c>
      <c r="H300" t="s">
        <v>70</v>
      </c>
      <c r="I300">
        <v>0.99346706632849124</v>
      </c>
      <c r="J300" t="s">
        <v>70</v>
      </c>
      <c r="K300">
        <v>0.87755102040816324</v>
      </c>
      <c r="L300" t="s">
        <v>70</v>
      </c>
      <c r="M300" t="s">
        <v>70</v>
      </c>
      <c r="N300" t="s">
        <v>70</v>
      </c>
    </row>
    <row r="301" spans="1:14" x14ac:dyDescent="0.3">
      <c r="A301" t="s">
        <v>73</v>
      </c>
      <c r="B301" t="s">
        <v>21</v>
      </c>
      <c r="C301">
        <v>0.98810914427771279</v>
      </c>
      <c r="D301">
        <v>0.94385571819500802</v>
      </c>
      <c r="E301">
        <v>0.85483797456816002</v>
      </c>
      <c r="F301">
        <v>0.64217574213426554</v>
      </c>
      <c r="G301" t="s">
        <v>70</v>
      </c>
      <c r="H301">
        <v>0</v>
      </c>
      <c r="I301">
        <v>0.99519677719243882</v>
      </c>
      <c r="J301" t="s">
        <v>70</v>
      </c>
      <c r="K301" t="s">
        <v>70</v>
      </c>
      <c r="L301">
        <v>0</v>
      </c>
      <c r="M301" t="s">
        <v>70</v>
      </c>
      <c r="N301" t="s">
        <v>70</v>
      </c>
    </row>
    <row r="302" spans="1:14" x14ac:dyDescent="0.3">
      <c r="A302" t="s">
        <v>73</v>
      </c>
      <c r="B302" t="s">
        <v>184</v>
      </c>
      <c r="C302">
        <v>0.9872388597303694</v>
      </c>
      <c r="D302">
        <v>0.94450837269214261</v>
      </c>
      <c r="E302">
        <v>0.9532261347445552</v>
      </c>
      <c r="F302">
        <v>0.78621554321138143</v>
      </c>
      <c r="G302">
        <v>0.90343461030383077</v>
      </c>
      <c r="H302" t="s">
        <v>70</v>
      </c>
      <c r="I302">
        <v>0.99345618653629197</v>
      </c>
      <c r="J302" t="s">
        <v>70</v>
      </c>
      <c r="K302">
        <v>0.93846153846153835</v>
      </c>
      <c r="L302" t="s">
        <v>70</v>
      </c>
      <c r="M302" t="s">
        <v>70</v>
      </c>
      <c r="N302" t="s">
        <v>70</v>
      </c>
    </row>
    <row r="303" spans="1:14" x14ac:dyDescent="0.3">
      <c r="A303" t="s">
        <v>73</v>
      </c>
      <c r="B303" t="s">
        <v>185</v>
      </c>
      <c r="C303">
        <v>0.9876793477036736</v>
      </c>
      <c r="D303">
        <v>0.96603151271801679</v>
      </c>
      <c r="E303">
        <v>0.95329567526149805</v>
      </c>
      <c r="F303">
        <v>0.91668725194736755</v>
      </c>
      <c r="G303">
        <v>0.96412691560543917</v>
      </c>
      <c r="H303" t="s">
        <v>70</v>
      </c>
      <c r="I303">
        <v>0.99476995376335919</v>
      </c>
      <c r="J303" t="s">
        <v>70</v>
      </c>
      <c r="K303">
        <v>0.67853170189098999</v>
      </c>
      <c r="L303" t="s">
        <v>70</v>
      </c>
      <c r="M303" t="s">
        <v>70</v>
      </c>
      <c r="N303">
        <v>0</v>
      </c>
    </row>
    <row r="304" spans="1:14" x14ac:dyDescent="0.3">
      <c r="A304" t="s">
        <v>73</v>
      </c>
      <c r="B304" t="s">
        <v>159</v>
      </c>
      <c r="C304">
        <v>0.9891063242470548</v>
      </c>
      <c r="D304">
        <v>0.97213735793718681</v>
      </c>
      <c r="E304">
        <v>0.85304492441977475</v>
      </c>
      <c r="F304">
        <v>0.80075860367583573</v>
      </c>
      <c r="G304">
        <v>0</v>
      </c>
      <c r="H304">
        <v>0</v>
      </c>
      <c r="I304">
        <v>0.9948500454407756</v>
      </c>
      <c r="J304">
        <v>0.890177412375595</v>
      </c>
      <c r="K304">
        <v>0.94463910301331477</v>
      </c>
      <c r="L304">
        <v>0</v>
      </c>
      <c r="M304" t="s">
        <v>70</v>
      </c>
      <c r="N304" t="s">
        <v>70</v>
      </c>
    </row>
    <row r="305" spans="1:14" x14ac:dyDescent="0.3">
      <c r="A305" t="s">
        <v>73</v>
      </c>
      <c r="B305" t="s">
        <v>72</v>
      </c>
      <c r="C305">
        <v>0.98024135939447365</v>
      </c>
      <c r="D305">
        <v>0.9855151894769808</v>
      </c>
      <c r="E305">
        <v>0.87852933815666734</v>
      </c>
      <c r="F305">
        <v>0.86849179494723894</v>
      </c>
      <c r="G305" t="s">
        <v>70</v>
      </c>
      <c r="H305" t="s">
        <v>70</v>
      </c>
      <c r="I305">
        <v>0.99439733494851601</v>
      </c>
      <c r="J305">
        <v>0.96750902527075799</v>
      </c>
      <c r="K305">
        <v>0.85892725936811165</v>
      </c>
      <c r="L305" t="s">
        <v>70</v>
      </c>
      <c r="M305" t="s">
        <v>70</v>
      </c>
      <c r="N305">
        <v>0</v>
      </c>
    </row>
    <row r="306" spans="1:14" x14ac:dyDescent="0.3">
      <c r="A306" t="s">
        <v>73</v>
      </c>
      <c r="B306" t="s">
        <v>149</v>
      </c>
      <c r="C306">
        <v>0.9920626048071548</v>
      </c>
      <c r="D306">
        <v>0.94461332568588074</v>
      </c>
      <c r="E306">
        <v>0.89396960810450543</v>
      </c>
      <c r="F306">
        <v>0.8164400494437577</v>
      </c>
      <c r="G306" t="s">
        <v>70</v>
      </c>
      <c r="H306">
        <v>0.49349907129589943</v>
      </c>
      <c r="I306">
        <v>0.9945602901178604</v>
      </c>
      <c r="J306" t="s">
        <v>70</v>
      </c>
      <c r="K306">
        <v>0.6312292358803987</v>
      </c>
      <c r="L306">
        <v>0</v>
      </c>
      <c r="M306" t="s">
        <v>70</v>
      </c>
      <c r="N306" t="s">
        <v>70</v>
      </c>
    </row>
    <row r="307" spans="1:14" x14ac:dyDescent="0.3">
      <c r="A307" t="s">
        <v>73</v>
      </c>
      <c r="B307" t="s">
        <v>23</v>
      </c>
      <c r="C307">
        <v>0.9959898288390604</v>
      </c>
      <c r="D307">
        <v>0.98228182848507739</v>
      </c>
      <c r="E307">
        <v>0.80791189992515766</v>
      </c>
      <c r="F307">
        <v>0.43677351179992963</v>
      </c>
      <c r="G307">
        <v>0</v>
      </c>
      <c r="H307">
        <v>0.69858109004110858</v>
      </c>
      <c r="I307">
        <v>0.99457062017282238</v>
      </c>
      <c r="J307" t="s">
        <v>70</v>
      </c>
      <c r="K307">
        <v>0</v>
      </c>
      <c r="L307">
        <v>0</v>
      </c>
      <c r="M307" t="s">
        <v>70</v>
      </c>
      <c r="N307" t="s">
        <v>70</v>
      </c>
    </row>
    <row r="308" spans="1:14" x14ac:dyDescent="0.3">
      <c r="A308" t="s">
        <v>73</v>
      </c>
      <c r="B308" t="s">
        <v>25</v>
      </c>
      <c r="C308">
        <v>0.97294062326336939</v>
      </c>
      <c r="D308">
        <v>0.980917580186764</v>
      </c>
      <c r="E308">
        <v>0.87839159407764567</v>
      </c>
      <c r="F308">
        <v>0.84080659770224531</v>
      </c>
      <c r="G308">
        <v>0</v>
      </c>
      <c r="H308">
        <v>2.331390507910075E-2</v>
      </c>
      <c r="I308">
        <v>0.99380664652567963</v>
      </c>
      <c r="J308">
        <v>0.93787483021627838</v>
      </c>
      <c r="K308" t="s">
        <v>70</v>
      </c>
      <c r="L308" t="s">
        <v>70</v>
      </c>
      <c r="M308" t="s">
        <v>70</v>
      </c>
      <c r="N308" t="s">
        <v>70</v>
      </c>
    </row>
    <row r="309" spans="1:14" x14ac:dyDescent="0.3">
      <c r="A309" t="s">
        <v>73</v>
      </c>
      <c r="B309" t="s">
        <v>27</v>
      </c>
      <c r="C309">
        <v>0.98868837297540835</v>
      </c>
      <c r="D309">
        <v>0.95513366394496479</v>
      </c>
      <c r="E309">
        <v>0.93688639551192143</v>
      </c>
      <c r="F309">
        <v>0.74501244659377031</v>
      </c>
      <c r="G309" t="s">
        <v>70</v>
      </c>
      <c r="H309" t="s">
        <v>70</v>
      </c>
      <c r="I309">
        <v>0.99160911858617362</v>
      </c>
      <c r="J309" t="s">
        <v>70</v>
      </c>
      <c r="K309" t="s">
        <v>70</v>
      </c>
      <c r="L309" t="s">
        <v>70</v>
      </c>
      <c r="M309" t="s">
        <v>70</v>
      </c>
      <c r="N309">
        <v>0</v>
      </c>
    </row>
    <row r="310" spans="1:14" x14ac:dyDescent="0.3">
      <c r="A310" t="s">
        <v>73</v>
      </c>
      <c r="B310" t="s">
        <v>29</v>
      </c>
      <c r="C310">
        <v>0.99446615975435559</v>
      </c>
      <c r="D310">
        <v>0.97888300677853524</v>
      </c>
      <c r="E310">
        <v>0.93941084579334955</v>
      </c>
      <c r="F310">
        <v>0.76882589169023119</v>
      </c>
      <c r="G310">
        <v>8.5708342001248175E-2</v>
      </c>
      <c r="H310" t="s">
        <v>70</v>
      </c>
      <c r="I310">
        <v>0.99259372375353139</v>
      </c>
      <c r="J310" t="s">
        <v>70</v>
      </c>
      <c r="K310" t="s">
        <v>70</v>
      </c>
      <c r="L310" t="s">
        <v>70</v>
      </c>
      <c r="M310" t="s">
        <v>70</v>
      </c>
      <c r="N310" t="s">
        <v>70</v>
      </c>
    </row>
    <row r="311" spans="1:14" x14ac:dyDescent="0.3">
      <c r="A311" t="s">
        <v>73</v>
      </c>
      <c r="B311" t="s">
        <v>33</v>
      </c>
      <c r="C311">
        <v>0.96650485773047401</v>
      </c>
      <c r="D311">
        <v>0.93325320075033236</v>
      </c>
      <c r="E311">
        <v>0.91129844652987635</v>
      </c>
      <c r="F311">
        <v>0.86796159794891803</v>
      </c>
      <c r="G311" t="s">
        <v>70</v>
      </c>
      <c r="H311">
        <v>0</v>
      </c>
      <c r="I311">
        <v>0.99074428210816201</v>
      </c>
      <c r="J311">
        <v>0.18337218337218336</v>
      </c>
      <c r="K311" t="s">
        <v>70</v>
      </c>
      <c r="L311" t="s">
        <v>70</v>
      </c>
      <c r="M311" t="s">
        <v>70</v>
      </c>
      <c r="N311">
        <v>0</v>
      </c>
    </row>
    <row r="312" spans="1:14" x14ac:dyDescent="0.3">
      <c r="A312" t="s">
        <v>73</v>
      </c>
      <c r="B312" t="s">
        <v>35</v>
      </c>
      <c r="C312">
        <v>0.99818760477150703</v>
      </c>
      <c r="D312">
        <v>0.92958089668615984</v>
      </c>
      <c r="E312">
        <v>0.90779067601961638</v>
      </c>
      <c r="F312">
        <v>0.85108415321425157</v>
      </c>
      <c r="G312" t="s">
        <v>70</v>
      </c>
      <c r="H312">
        <v>0</v>
      </c>
      <c r="I312">
        <v>0.99480096220997904</v>
      </c>
      <c r="J312" t="s">
        <v>70</v>
      </c>
      <c r="K312">
        <v>0.2857142857142857</v>
      </c>
      <c r="L312">
        <v>0</v>
      </c>
      <c r="M312" t="s">
        <v>70</v>
      </c>
      <c r="N312" t="s">
        <v>70</v>
      </c>
    </row>
    <row r="313" spans="1:14" x14ac:dyDescent="0.3">
      <c r="A313" t="s">
        <v>73</v>
      </c>
      <c r="B313" t="s">
        <v>164</v>
      </c>
      <c r="C313">
        <v>0.99826709098933764</v>
      </c>
      <c r="D313">
        <v>0.82836669926747974</v>
      </c>
      <c r="E313">
        <v>0.92197594186969523</v>
      </c>
      <c r="F313">
        <v>0.83939030287832928</v>
      </c>
      <c r="G313" t="s">
        <v>70</v>
      </c>
      <c r="H313">
        <v>0.66086956521739126</v>
      </c>
      <c r="I313">
        <v>0.99343781363390715</v>
      </c>
      <c r="J313" t="s">
        <v>70</v>
      </c>
      <c r="K313">
        <v>0.94269870609981521</v>
      </c>
      <c r="L313" t="s">
        <v>70</v>
      </c>
      <c r="M313" t="s">
        <v>70</v>
      </c>
      <c r="N313" t="s">
        <v>70</v>
      </c>
    </row>
    <row r="314" spans="1:14" x14ac:dyDescent="0.3">
      <c r="A314" t="s">
        <v>150</v>
      </c>
      <c r="B314" t="s">
        <v>6</v>
      </c>
      <c r="C314">
        <v>0.96332231754765818</v>
      </c>
      <c r="D314">
        <v>0.90608193534995196</v>
      </c>
      <c r="E314">
        <v>0.92523561979628921</v>
      </c>
      <c r="F314" t="s">
        <v>70</v>
      </c>
      <c r="G314" t="s">
        <v>70</v>
      </c>
      <c r="H314">
        <v>0.88083971435945974</v>
      </c>
      <c r="I314">
        <v>0.98837033680712882</v>
      </c>
      <c r="J314">
        <v>0.74247058400201504</v>
      </c>
      <c r="K314" t="s">
        <v>70</v>
      </c>
      <c r="L314" t="s">
        <v>70</v>
      </c>
      <c r="M314" t="s">
        <v>70</v>
      </c>
      <c r="N314" t="s">
        <v>70</v>
      </c>
    </row>
    <row r="315" spans="1:14" x14ac:dyDescent="0.3">
      <c r="A315" t="s">
        <v>150</v>
      </c>
      <c r="B315" t="s">
        <v>7</v>
      </c>
      <c r="C315">
        <v>0.986524857616492</v>
      </c>
      <c r="D315">
        <v>0.92773335577813321</v>
      </c>
      <c r="E315">
        <v>0.91179070178539878</v>
      </c>
      <c r="F315" t="s">
        <v>70</v>
      </c>
      <c r="G315" t="s">
        <v>70</v>
      </c>
      <c r="H315">
        <v>0.89427788389668628</v>
      </c>
      <c r="I315">
        <v>0.99057954631095035</v>
      </c>
      <c r="J315" t="s">
        <v>70</v>
      </c>
      <c r="K315" t="s">
        <v>70</v>
      </c>
      <c r="L315" t="s">
        <v>70</v>
      </c>
      <c r="M315" t="s">
        <v>70</v>
      </c>
      <c r="N315" t="s">
        <v>70</v>
      </c>
    </row>
    <row r="316" spans="1:14" x14ac:dyDescent="0.3">
      <c r="A316" t="s">
        <v>150</v>
      </c>
      <c r="B316" t="s">
        <v>8</v>
      </c>
      <c r="C316">
        <v>0.98455486408925275</v>
      </c>
      <c r="D316">
        <v>0.92808606168356678</v>
      </c>
      <c r="E316">
        <v>0.81984861227922623</v>
      </c>
      <c r="F316" t="s">
        <v>70</v>
      </c>
      <c r="G316" t="s">
        <v>70</v>
      </c>
      <c r="H316">
        <v>0.84122626401281175</v>
      </c>
      <c r="I316">
        <v>0.98601503759398501</v>
      </c>
      <c r="J316" t="s">
        <v>70</v>
      </c>
      <c r="K316" t="s">
        <v>70</v>
      </c>
      <c r="L316" t="s">
        <v>70</v>
      </c>
      <c r="M316" t="s">
        <v>70</v>
      </c>
      <c r="N316" t="s">
        <v>70</v>
      </c>
    </row>
    <row r="317" spans="1:14" x14ac:dyDescent="0.3">
      <c r="A317" t="s">
        <v>150</v>
      </c>
      <c r="B317" t="s">
        <v>12</v>
      </c>
      <c r="C317">
        <v>0.98133649663898759</v>
      </c>
      <c r="D317">
        <v>0.90221098535625199</v>
      </c>
      <c r="E317">
        <v>0.79200000000000004</v>
      </c>
      <c r="F317" t="s">
        <v>70</v>
      </c>
      <c r="G317">
        <v>0</v>
      </c>
      <c r="H317">
        <v>0.67680133277800913</v>
      </c>
      <c r="I317">
        <v>0.98387459686492162</v>
      </c>
      <c r="J317">
        <v>0</v>
      </c>
      <c r="K317" t="s">
        <v>70</v>
      </c>
      <c r="L317" t="s">
        <v>70</v>
      </c>
      <c r="M317" t="s">
        <v>70</v>
      </c>
      <c r="N317" t="s">
        <v>70</v>
      </c>
    </row>
    <row r="318" spans="1:14" x14ac:dyDescent="0.3">
      <c r="A318" t="s">
        <v>150</v>
      </c>
      <c r="B318" t="s">
        <v>13</v>
      </c>
      <c r="C318">
        <v>0.99368085395967398</v>
      </c>
      <c r="D318">
        <v>0.97642429056249558</v>
      </c>
      <c r="E318">
        <v>0.82948694202630113</v>
      </c>
      <c r="F318" t="s">
        <v>70</v>
      </c>
      <c r="G318">
        <v>0.95165214661329556</v>
      </c>
      <c r="H318">
        <v>0.79700073152889539</v>
      </c>
      <c r="I318">
        <v>0.99117333739156899</v>
      </c>
      <c r="J318" t="s">
        <v>70</v>
      </c>
      <c r="K318" t="s">
        <v>70</v>
      </c>
      <c r="L318" t="s">
        <v>70</v>
      </c>
      <c r="M318" t="s">
        <v>70</v>
      </c>
      <c r="N318" t="s">
        <v>70</v>
      </c>
    </row>
    <row r="319" spans="1:14" x14ac:dyDescent="0.3">
      <c r="A319" t="s">
        <v>150</v>
      </c>
      <c r="B319" t="s">
        <v>15</v>
      </c>
      <c r="C319">
        <v>0.99038454814369337</v>
      </c>
      <c r="D319">
        <v>0.97597153114568236</v>
      </c>
      <c r="E319">
        <v>0.89331414769515394</v>
      </c>
      <c r="F319">
        <v>0.85814536340852132</v>
      </c>
      <c r="G319" t="s">
        <v>70</v>
      </c>
      <c r="H319">
        <v>0.89216752083656881</v>
      </c>
      <c r="I319">
        <v>0.99178124279898605</v>
      </c>
      <c r="J319" t="s">
        <v>70</v>
      </c>
      <c r="K319" t="s">
        <v>70</v>
      </c>
      <c r="L319" t="s">
        <v>70</v>
      </c>
      <c r="M319" t="s">
        <v>70</v>
      </c>
      <c r="N319" t="s">
        <v>70</v>
      </c>
    </row>
    <row r="320" spans="1:14" x14ac:dyDescent="0.3">
      <c r="A320" t="s">
        <v>150</v>
      </c>
      <c r="B320" t="s">
        <v>17</v>
      </c>
      <c r="C320">
        <v>0.99517826890683281</v>
      </c>
      <c r="D320">
        <v>0.93913845895725856</v>
      </c>
      <c r="E320">
        <v>0.90312873871587562</v>
      </c>
      <c r="F320">
        <v>0.828135288835678</v>
      </c>
      <c r="G320" t="s">
        <v>70</v>
      </c>
      <c r="H320">
        <v>0.92269326683291764</v>
      </c>
      <c r="I320">
        <v>0.99091046811089245</v>
      </c>
      <c r="J320" t="s">
        <v>70</v>
      </c>
      <c r="K320" t="s">
        <v>70</v>
      </c>
      <c r="L320" t="s">
        <v>70</v>
      </c>
      <c r="M320" t="s">
        <v>70</v>
      </c>
      <c r="N320" t="s">
        <v>70</v>
      </c>
    </row>
    <row r="321" spans="1:14" x14ac:dyDescent="0.3">
      <c r="A321" t="s">
        <v>150</v>
      </c>
      <c r="B321" t="s">
        <v>21</v>
      </c>
      <c r="C321">
        <v>0.99542738247889095</v>
      </c>
      <c r="D321">
        <v>0.96064236828396399</v>
      </c>
      <c r="E321">
        <v>0.90712923223652842</v>
      </c>
      <c r="F321">
        <v>0.61017576318223865</v>
      </c>
      <c r="G321">
        <v>0.8206607554961739</v>
      </c>
      <c r="H321">
        <v>0.88424197162061235</v>
      </c>
      <c r="I321">
        <v>0.99377927962522083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</row>
    <row r="322" spans="1:14" x14ac:dyDescent="0.3">
      <c r="A322" t="s">
        <v>150</v>
      </c>
      <c r="B322" t="s">
        <v>23</v>
      </c>
      <c r="C322">
        <v>0.99585929713392041</v>
      </c>
      <c r="D322">
        <v>0.9445494066071134</v>
      </c>
      <c r="E322">
        <v>0.8787534571315686</v>
      </c>
      <c r="F322">
        <v>0.37143110742921381</v>
      </c>
      <c r="G322">
        <v>0.7113360227245602</v>
      </c>
      <c r="H322">
        <v>0.88663594470046081</v>
      </c>
      <c r="I322">
        <v>0.99268849961919281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</row>
    <row r="323" spans="1:14" x14ac:dyDescent="0.3">
      <c r="A323" t="s">
        <v>92</v>
      </c>
      <c r="B323" t="s">
        <v>6</v>
      </c>
      <c r="C323">
        <v>0.99202637641573199</v>
      </c>
      <c r="D323">
        <v>0.95875195797667845</v>
      </c>
      <c r="E323">
        <v>0.8571603053435114</v>
      </c>
      <c r="F323" t="s">
        <v>70</v>
      </c>
      <c r="G323">
        <v>0</v>
      </c>
      <c r="H323">
        <v>0.87403962203055552</v>
      </c>
      <c r="I323">
        <v>0.99258572752548657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</row>
    <row r="324" spans="1:14" x14ac:dyDescent="0.3">
      <c r="A324" t="s">
        <v>92</v>
      </c>
      <c r="B324" t="s">
        <v>239</v>
      </c>
      <c r="C324">
        <v>0.98915658750795721</v>
      </c>
      <c r="D324">
        <v>0.9760340386118268</v>
      </c>
      <c r="E324">
        <v>0.78106006022649599</v>
      </c>
      <c r="F324" t="s">
        <v>70</v>
      </c>
      <c r="G324">
        <v>0.93132800839743479</v>
      </c>
      <c r="H324">
        <v>0.60420537897310511</v>
      </c>
      <c r="I324">
        <v>0.99174701118395681</v>
      </c>
      <c r="J324" t="s">
        <v>70</v>
      </c>
      <c r="K324" t="s">
        <v>70</v>
      </c>
      <c r="L324" t="s">
        <v>70</v>
      </c>
      <c r="M324" t="s">
        <v>70</v>
      </c>
      <c r="N324" t="s">
        <v>70</v>
      </c>
    </row>
    <row r="325" spans="1:14" x14ac:dyDescent="0.3">
      <c r="A325" t="s">
        <v>92</v>
      </c>
      <c r="B325" t="s">
        <v>7</v>
      </c>
      <c r="C325">
        <v>0.99158676787995359</v>
      </c>
      <c r="D325">
        <v>0.95624599901743323</v>
      </c>
      <c r="E325">
        <v>0.66336656673406302</v>
      </c>
      <c r="F325">
        <v>0</v>
      </c>
      <c r="G325">
        <v>0.72595766129032258</v>
      </c>
      <c r="H325">
        <v>0.81030840726658215</v>
      </c>
      <c r="I325">
        <v>0.99269846201646716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</row>
    <row r="326" spans="1:14" x14ac:dyDescent="0.3">
      <c r="A326" t="s">
        <v>92</v>
      </c>
      <c r="B326" t="s">
        <v>8</v>
      </c>
      <c r="C326">
        <v>0.99193071724102477</v>
      </c>
      <c r="D326">
        <v>0.94612194837051744</v>
      </c>
      <c r="E326">
        <v>0.6586677489726549</v>
      </c>
      <c r="F326">
        <v>0</v>
      </c>
      <c r="G326">
        <v>0.78275403138444399</v>
      </c>
      <c r="H326">
        <v>0.7852998065764023</v>
      </c>
      <c r="I326">
        <v>0.99129082426127524</v>
      </c>
      <c r="J326" t="s">
        <v>70</v>
      </c>
      <c r="K326" t="s">
        <v>70</v>
      </c>
      <c r="L326" t="s">
        <v>70</v>
      </c>
      <c r="M326" t="s">
        <v>70</v>
      </c>
      <c r="N326" t="s">
        <v>70</v>
      </c>
    </row>
    <row r="327" spans="1:14" x14ac:dyDescent="0.3">
      <c r="A327" t="s">
        <v>92</v>
      </c>
      <c r="B327" t="s">
        <v>12</v>
      </c>
      <c r="C327">
        <v>0.99519367337431397</v>
      </c>
      <c r="D327">
        <v>0.98342981408312657</v>
      </c>
      <c r="E327">
        <v>0.92779480610579923</v>
      </c>
      <c r="F327" t="s">
        <v>70</v>
      </c>
      <c r="G327">
        <v>0.94071440857748978</v>
      </c>
      <c r="H327">
        <v>0.74634058189265706</v>
      </c>
      <c r="I327">
        <v>0.9927530585210006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</row>
    <row r="328" spans="1:14" x14ac:dyDescent="0.3">
      <c r="A328" t="s">
        <v>92</v>
      </c>
      <c r="B328" t="s">
        <v>13</v>
      </c>
      <c r="C328">
        <v>0.99659855798021402</v>
      </c>
      <c r="D328">
        <v>0.93034842848855082</v>
      </c>
      <c r="E328">
        <v>0.94368465751017661</v>
      </c>
      <c r="F328" t="s">
        <v>70</v>
      </c>
      <c r="G328">
        <v>0.94323643854428918</v>
      </c>
      <c r="H328">
        <v>0.77463543968183823</v>
      </c>
      <c r="I328">
        <v>0.99351676154332702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</row>
    <row r="329" spans="1:14" x14ac:dyDescent="0.3">
      <c r="A329" t="s">
        <v>92</v>
      </c>
      <c r="B329" t="s">
        <v>15</v>
      </c>
      <c r="C329">
        <v>0.99452623323148315</v>
      </c>
      <c r="D329">
        <v>0.94690280038807495</v>
      </c>
      <c r="E329">
        <v>0.76246577928820924</v>
      </c>
      <c r="F329">
        <v>0</v>
      </c>
      <c r="G329">
        <v>0.78866918173539746</v>
      </c>
      <c r="H329">
        <v>0.75583999999999996</v>
      </c>
      <c r="I329">
        <v>0.99196435675073602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</row>
    <row r="330" spans="1:14" x14ac:dyDescent="0.3">
      <c r="A330" t="s">
        <v>92</v>
      </c>
      <c r="B330" t="s">
        <v>17</v>
      </c>
      <c r="C330">
        <v>0.98306002365042955</v>
      </c>
      <c r="D330">
        <v>0.97141762818978317</v>
      </c>
      <c r="E330">
        <v>0.88696863319168284</v>
      </c>
      <c r="F330" t="s">
        <v>70</v>
      </c>
      <c r="G330">
        <v>0.96873201611356241</v>
      </c>
      <c r="H330">
        <v>0.78857675409399552</v>
      </c>
      <c r="I330">
        <v>0.99132355261082195</v>
      </c>
      <c r="J330">
        <v>0.8759241667010863</v>
      </c>
      <c r="K330" t="s">
        <v>70</v>
      </c>
      <c r="L330" t="s">
        <v>70</v>
      </c>
      <c r="M330" t="s">
        <v>70</v>
      </c>
      <c r="N330" t="s">
        <v>70</v>
      </c>
    </row>
    <row r="331" spans="1:14" x14ac:dyDescent="0.3">
      <c r="A331" t="s">
        <v>92</v>
      </c>
      <c r="B331" t="s">
        <v>21</v>
      </c>
      <c r="C331">
        <v>0.994581707845687</v>
      </c>
      <c r="D331">
        <v>0.95674206322571997</v>
      </c>
      <c r="E331">
        <v>0.94802105587736496</v>
      </c>
      <c r="F331" t="s">
        <v>70</v>
      </c>
      <c r="G331">
        <v>0.88986741034297179</v>
      </c>
      <c r="H331">
        <v>0.8246198937534347</v>
      </c>
      <c r="I331">
        <v>0.9940682536014176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</row>
    <row r="332" spans="1:14" x14ac:dyDescent="0.3">
      <c r="A332" t="s">
        <v>92</v>
      </c>
      <c r="B332" t="s">
        <v>23</v>
      </c>
      <c r="C332">
        <v>0.99332693874604205</v>
      </c>
      <c r="D332">
        <v>0.98525798525798525</v>
      </c>
      <c r="E332">
        <v>0.82551865084616172</v>
      </c>
      <c r="F332" t="s">
        <v>70</v>
      </c>
      <c r="G332">
        <v>0.92129722769886924</v>
      </c>
      <c r="H332">
        <v>0.52438592765626102</v>
      </c>
      <c r="I332">
        <v>0.9910429161149622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</row>
    <row r="333" spans="1:14" x14ac:dyDescent="0.3">
      <c r="A333" t="s">
        <v>92</v>
      </c>
      <c r="B333" t="s">
        <v>25</v>
      </c>
      <c r="C333">
        <v>0.99290217527451885</v>
      </c>
      <c r="D333">
        <v>0.95806480407033845</v>
      </c>
      <c r="E333">
        <v>0.70735147693328904</v>
      </c>
      <c r="F333">
        <v>0</v>
      </c>
      <c r="G333">
        <v>0.88445364559746398</v>
      </c>
      <c r="H333">
        <v>0.2386910490856593</v>
      </c>
      <c r="I333">
        <v>0.99109605232054199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</row>
    <row r="334" spans="1:14" x14ac:dyDescent="0.3">
      <c r="A334" t="s">
        <v>92</v>
      </c>
      <c r="B334" t="s">
        <v>27</v>
      </c>
      <c r="C334">
        <v>0.99706909328829041</v>
      </c>
      <c r="D334">
        <v>0.99115429459774584</v>
      </c>
      <c r="E334">
        <v>0.92540192926045017</v>
      </c>
      <c r="F334" t="s">
        <v>70</v>
      </c>
      <c r="G334">
        <v>0.92940893993357077</v>
      </c>
      <c r="H334">
        <v>0.89622139435870141</v>
      </c>
      <c r="I334">
        <v>0.99293313660013982</v>
      </c>
      <c r="J334" t="s">
        <v>70</v>
      </c>
      <c r="K334" t="s">
        <v>70</v>
      </c>
      <c r="L334" t="s">
        <v>70</v>
      </c>
      <c r="M334" t="s">
        <v>70</v>
      </c>
      <c r="N334" t="s">
        <v>70</v>
      </c>
    </row>
    <row r="335" spans="1:14" x14ac:dyDescent="0.3">
      <c r="A335" t="s">
        <v>92</v>
      </c>
      <c r="B335" t="s">
        <v>29</v>
      </c>
      <c r="C335">
        <v>0.99696447381020781</v>
      </c>
      <c r="D335">
        <v>0.96832333909272639</v>
      </c>
      <c r="E335">
        <v>0.94061525573602645</v>
      </c>
      <c r="F335" t="s">
        <v>70</v>
      </c>
      <c r="G335">
        <v>0.98299668375037685</v>
      </c>
      <c r="H335">
        <v>0.80667779632721204</v>
      </c>
      <c r="I335">
        <v>0.9938166640902768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</row>
    <row r="336" spans="1:14" x14ac:dyDescent="0.3">
      <c r="A336" t="s">
        <v>92</v>
      </c>
      <c r="B336" t="s">
        <v>33</v>
      </c>
      <c r="C336">
        <v>0.99704888698973115</v>
      </c>
      <c r="D336">
        <v>0.93467269153886201</v>
      </c>
      <c r="E336">
        <v>0.93260624210796861</v>
      </c>
      <c r="F336" t="s">
        <v>70</v>
      </c>
      <c r="G336" t="s">
        <v>70</v>
      </c>
      <c r="H336">
        <v>0.70694785871393451</v>
      </c>
      <c r="I336">
        <v>0.99185080708352924</v>
      </c>
      <c r="J336">
        <v>0.91315244633322445</v>
      </c>
      <c r="K336" t="s">
        <v>70</v>
      </c>
      <c r="L336" t="s">
        <v>70</v>
      </c>
      <c r="M336" t="s">
        <v>70</v>
      </c>
      <c r="N336" t="s">
        <v>70</v>
      </c>
    </row>
    <row r="337" spans="1:14" x14ac:dyDescent="0.3">
      <c r="A337" t="s">
        <v>92</v>
      </c>
      <c r="B337" t="s">
        <v>35</v>
      </c>
      <c r="C337">
        <v>0.99758312798785065</v>
      </c>
      <c r="D337">
        <v>0.96962089791166417</v>
      </c>
      <c r="E337">
        <v>0.85607257669045933</v>
      </c>
      <c r="F337" t="s">
        <v>70</v>
      </c>
      <c r="G337">
        <v>0.89627239651266566</v>
      </c>
      <c r="H337">
        <v>0.89422185600988768</v>
      </c>
      <c r="I337">
        <v>0.99342002193326018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</row>
    <row r="338" spans="1:14" x14ac:dyDescent="0.3">
      <c r="A338" t="s">
        <v>71</v>
      </c>
      <c r="B338" t="s">
        <v>6</v>
      </c>
      <c r="C338">
        <v>0.98522412838959605</v>
      </c>
      <c r="D338">
        <v>0.956520024451324</v>
      </c>
      <c r="E338">
        <v>0.90106485963213945</v>
      </c>
      <c r="F338">
        <v>0.84896443491523177</v>
      </c>
      <c r="G338" t="s">
        <v>70</v>
      </c>
      <c r="H338">
        <v>0.90729941685099535</v>
      </c>
      <c r="I338">
        <v>0.991547564161672</v>
      </c>
      <c r="J338" t="s">
        <v>70</v>
      </c>
      <c r="K338" t="s">
        <v>70</v>
      </c>
      <c r="L338" t="s">
        <v>70</v>
      </c>
      <c r="M338" t="s">
        <v>70</v>
      </c>
      <c r="N338" t="s">
        <v>70</v>
      </c>
    </row>
    <row r="339" spans="1:14" x14ac:dyDescent="0.3">
      <c r="A339" t="s">
        <v>71</v>
      </c>
      <c r="B339" t="s">
        <v>7</v>
      </c>
      <c r="C339">
        <v>0.99019249310149937</v>
      </c>
      <c r="D339">
        <v>0.96431903395588725</v>
      </c>
      <c r="E339">
        <v>0.9044190314838344</v>
      </c>
      <c r="F339">
        <v>0.76486399743239986</v>
      </c>
      <c r="G339" t="s">
        <v>70</v>
      </c>
      <c r="H339">
        <v>0.85000990687537148</v>
      </c>
      <c r="I339">
        <v>0.98974040105704963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</row>
    <row r="340" spans="1:14" x14ac:dyDescent="0.3">
      <c r="A340" t="s">
        <v>71</v>
      </c>
      <c r="B340" t="s">
        <v>8</v>
      </c>
      <c r="C340">
        <v>0.99178202890692524</v>
      </c>
      <c r="D340">
        <v>0.95824837547878117</v>
      </c>
      <c r="E340">
        <v>0.92391836387239556</v>
      </c>
      <c r="F340">
        <v>0.7434528773978315</v>
      </c>
      <c r="G340" t="s">
        <v>70</v>
      </c>
      <c r="H340">
        <v>0.75514874141876431</v>
      </c>
      <c r="I340">
        <v>0.99269062091251836</v>
      </c>
      <c r="J340">
        <v>0.80531561461794021</v>
      </c>
      <c r="K340" t="s">
        <v>70</v>
      </c>
      <c r="L340" t="s">
        <v>70</v>
      </c>
      <c r="M340" t="s">
        <v>70</v>
      </c>
      <c r="N340" t="s">
        <v>70</v>
      </c>
    </row>
    <row r="341" spans="1:14" x14ac:dyDescent="0.3">
      <c r="A341" t="s">
        <v>71</v>
      </c>
      <c r="B341" t="s">
        <v>12</v>
      </c>
      <c r="C341">
        <v>0.99062714869901924</v>
      </c>
      <c r="D341">
        <v>0.94836500936896839</v>
      </c>
      <c r="E341">
        <v>0.88634678529816757</v>
      </c>
      <c r="F341" t="s">
        <v>70</v>
      </c>
      <c r="G341" t="s">
        <v>70</v>
      </c>
      <c r="H341">
        <v>0.91807009558488839</v>
      </c>
      <c r="I341">
        <v>0.99338842975206598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</row>
    <row r="342" spans="1:14" x14ac:dyDescent="0.3">
      <c r="A342" t="s">
        <v>71</v>
      </c>
      <c r="B342" t="s">
        <v>13</v>
      </c>
      <c r="C342">
        <v>0.99136342893842844</v>
      </c>
      <c r="D342">
        <v>0.94064158368612483</v>
      </c>
      <c r="E342">
        <v>0.93292788449652642</v>
      </c>
      <c r="F342" t="s">
        <v>70</v>
      </c>
      <c r="G342" t="s">
        <v>70</v>
      </c>
      <c r="H342">
        <v>0.82688111713733559</v>
      </c>
      <c r="I342">
        <v>0.99325110542238759</v>
      </c>
      <c r="J342" t="s">
        <v>70</v>
      </c>
      <c r="K342" t="s">
        <v>70</v>
      </c>
      <c r="L342" t="s">
        <v>70</v>
      </c>
      <c r="M342" t="s">
        <v>70</v>
      </c>
      <c r="N342" t="s">
        <v>70</v>
      </c>
    </row>
    <row r="343" spans="1:14" x14ac:dyDescent="0.3">
      <c r="A343" t="s">
        <v>71</v>
      </c>
      <c r="B343" t="s">
        <v>15</v>
      </c>
      <c r="C343">
        <v>0.99462633016675517</v>
      </c>
      <c r="D343">
        <v>0.94675549633577616</v>
      </c>
      <c r="E343">
        <v>0.95490654205607484</v>
      </c>
      <c r="F343" t="s">
        <v>70</v>
      </c>
      <c r="G343" t="s">
        <v>70</v>
      </c>
      <c r="H343">
        <v>0.85965829846582986</v>
      </c>
      <c r="I343">
        <v>0.99161099891253679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</row>
    <row r="344" spans="1:14" x14ac:dyDescent="0.3">
      <c r="A344" t="s">
        <v>71</v>
      </c>
      <c r="B344" t="s">
        <v>17</v>
      </c>
      <c r="C344">
        <v>0.9919680436142948</v>
      </c>
      <c r="D344">
        <v>0.96591211717709724</v>
      </c>
      <c r="E344">
        <v>0.9452083568970252</v>
      </c>
      <c r="F344" t="s">
        <v>70</v>
      </c>
      <c r="G344" t="s">
        <v>70</v>
      </c>
      <c r="H344">
        <v>0.79111057431004284</v>
      </c>
      <c r="I344">
        <v>0.98647306075659158</v>
      </c>
      <c r="J344" t="s">
        <v>70</v>
      </c>
      <c r="K344" t="s">
        <v>70</v>
      </c>
      <c r="L344" t="s">
        <v>70</v>
      </c>
      <c r="M344" t="s">
        <v>70</v>
      </c>
      <c r="N344" t="s">
        <v>70</v>
      </c>
    </row>
    <row r="345" spans="1:14" x14ac:dyDescent="0.3">
      <c r="A345" t="s">
        <v>71</v>
      </c>
      <c r="B345" t="s">
        <v>21</v>
      </c>
      <c r="C345">
        <v>0.98858816964285723</v>
      </c>
      <c r="D345">
        <v>0.96533922157085317</v>
      </c>
      <c r="E345">
        <v>0.932813979512783</v>
      </c>
      <c r="F345" t="s">
        <v>70</v>
      </c>
      <c r="G345" t="s">
        <v>70</v>
      </c>
      <c r="H345">
        <v>0.55833807626636311</v>
      </c>
      <c r="I345">
        <v>0.99295884838053516</v>
      </c>
      <c r="J345" t="s">
        <v>70</v>
      </c>
      <c r="K345" t="s">
        <v>70</v>
      </c>
      <c r="L345" t="s">
        <v>70</v>
      </c>
      <c r="M345" t="s">
        <v>70</v>
      </c>
      <c r="N345" t="s">
        <v>70</v>
      </c>
    </row>
    <row r="346" spans="1:14" x14ac:dyDescent="0.3">
      <c r="A346" t="s">
        <v>71</v>
      </c>
      <c r="B346" t="s">
        <v>23</v>
      </c>
      <c r="C346">
        <v>0.98425564316066116</v>
      </c>
      <c r="D346">
        <v>0.9824252817964616</v>
      </c>
      <c r="E346">
        <v>0.83653234556815204</v>
      </c>
      <c r="F346">
        <v>0.21360608943862988</v>
      </c>
      <c r="G346">
        <v>0</v>
      </c>
      <c r="H346">
        <v>0.78150817366848302</v>
      </c>
      <c r="I346">
        <v>0.98341936493039261</v>
      </c>
      <c r="J346" t="s">
        <v>70</v>
      </c>
      <c r="K346" t="s">
        <v>70</v>
      </c>
      <c r="L346" t="s">
        <v>70</v>
      </c>
      <c r="M346" t="s">
        <v>70</v>
      </c>
      <c r="N346" t="s">
        <v>70</v>
      </c>
    </row>
    <row r="347" spans="1:14" x14ac:dyDescent="0.3">
      <c r="A347" t="s">
        <v>71</v>
      </c>
      <c r="B347" t="s">
        <v>27</v>
      </c>
      <c r="C347">
        <v>0.98711535274912776</v>
      </c>
      <c r="D347">
        <v>0.9585938774400522</v>
      </c>
      <c r="E347">
        <v>0.94813715161383005</v>
      </c>
      <c r="F347" t="s">
        <v>70</v>
      </c>
      <c r="G347" t="s">
        <v>70</v>
      </c>
      <c r="H347">
        <v>0.50888002899601303</v>
      </c>
      <c r="I347">
        <v>0.98607026776040863</v>
      </c>
      <c r="J347">
        <v>0.84529011040638946</v>
      </c>
      <c r="K347" t="s">
        <v>70</v>
      </c>
      <c r="L347" t="s">
        <v>70</v>
      </c>
      <c r="M347" t="s">
        <v>70</v>
      </c>
      <c r="N347" t="s">
        <v>70</v>
      </c>
    </row>
    <row r="348" spans="1:14" x14ac:dyDescent="0.3">
      <c r="A348" t="s">
        <v>130</v>
      </c>
      <c r="B348" t="s">
        <v>7</v>
      </c>
      <c r="C348">
        <v>0.98539677335628317</v>
      </c>
      <c r="D348">
        <v>0.95217553751570938</v>
      </c>
      <c r="E348">
        <v>0.88535025813479851</v>
      </c>
      <c r="F348">
        <v>0</v>
      </c>
      <c r="G348" t="s">
        <v>70</v>
      </c>
      <c r="H348">
        <v>0.51777683495969451</v>
      </c>
      <c r="I348">
        <v>0.99344237581970318</v>
      </c>
      <c r="J348" t="s">
        <v>70</v>
      </c>
      <c r="K348" t="s">
        <v>70</v>
      </c>
      <c r="L348" t="s">
        <v>70</v>
      </c>
      <c r="M348" t="s">
        <v>70</v>
      </c>
      <c r="N348" t="s">
        <v>70</v>
      </c>
    </row>
    <row r="349" spans="1:14" x14ac:dyDescent="0.3">
      <c r="A349" t="s">
        <v>130</v>
      </c>
      <c r="B349" t="s">
        <v>8</v>
      </c>
      <c r="C349">
        <v>0.98992882698208584</v>
      </c>
      <c r="D349">
        <v>0.96854350346960183</v>
      </c>
      <c r="E349">
        <v>0.72505966587112169</v>
      </c>
      <c r="F349">
        <v>0</v>
      </c>
      <c r="G349">
        <v>0.93183955648687444</v>
      </c>
      <c r="H349">
        <v>0.85067036523347206</v>
      </c>
      <c r="I349">
        <v>0.99207581079977125</v>
      </c>
      <c r="J349" t="s">
        <v>70</v>
      </c>
      <c r="K349" t="s">
        <v>70</v>
      </c>
      <c r="L349" t="s">
        <v>70</v>
      </c>
      <c r="M349" t="s">
        <v>70</v>
      </c>
      <c r="N349" t="s">
        <v>70</v>
      </c>
    </row>
    <row r="350" spans="1:14" x14ac:dyDescent="0.3">
      <c r="A350" t="s">
        <v>130</v>
      </c>
      <c r="B350" t="s">
        <v>12</v>
      </c>
      <c r="C350">
        <v>0.98453935834502104</v>
      </c>
      <c r="D350">
        <v>0.97122793698994125</v>
      </c>
      <c r="E350">
        <v>0.72540269454715456</v>
      </c>
      <c r="F350">
        <v>0</v>
      </c>
      <c r="G350">
        <v>0.63801918949627567</v>
      </c>
      <c r="H350">
        <v>0.64930504754937823</v>
      </c>
      <c r="I350">
        <v>0.99263784461152882</v>
      </c>
      <c r="J350">
        <v>0</v>
      </c>
      <c r="K350" t="s">
        <v>70</v>
      </c>
      <c r="L350" t="s">
        <v>70</v>
      </c>
      <c r="M350" t="s">
        <v>70</v>
      </c>
      <c r="N350" t="s">
        <v>70</v>
      </c>
    </row>
    <row r="351" spans="1:14" x14ac:dyDescent="0.3">
      <c r="A351" t="s">
        <v>130</v>
      </c>
      <c r="B351" t="s">
        <v>13</v>
      </c>
      <c r="C351">
        <v>0.9938818605177322</v>
      </c>
      <c r="D351">
        <v>0.95724319778146516</v>
      </c>
      <c r="E351">
        <v>0.81272110187296853</v>
      </c>
      <c r="F351">
        <v>0.66179329652383545</v>
      </c>
      <c r="G351">
        <v>0.9211686234738854</v>
      </c>
      <c r="H351">
        <v>0.53186588175070382</v>
      </c>
      <c r="I351">
        <v>0.99366706875753918</v>
      </c>
      <c r="J351" t="s">
        <v>70</v>
      </c>
      <c r="K351" t="s">
        <v>70</v>
      </c>
      <c r="L351" t="s">
        <v>70</v>
      </c>
      <c r="M351" t="s">
        <v>70</v>
      </c>
      <c r="N351">
        <v>0</v>
      </c>
    </row>
    <row r="352" spans="1:14" x14ac:dyDescent="0.3">
      <c r="A352" t="s">
        <v>130</v>
      </c>
      <c r="B352" t="s">
        <v>15</v>
      </c>
      <c r="C352">
        <v>0.99263681592039799</v>
      </c>
      <c r="D352">
        <v>0.96699547578432099</v>
      </c>
      <c r="E352">
        <v>0.9029552830351244</v>
      </c>
      <c r="F352">
        <v>0.77369863013698625</v>
      </c>
      <c r="G352">
        <v>0.9622626519424804</v>
      </c>
      <c r="H352">
        <v>0.55287338420806731</v>
      </c>
      <c r="I352">
        <v>0.99414371636593857</v>
      </c>
      <c r="J352" t="s">
        <v>70</v>
      </c>
      <c r="K352" t="s">
        <v>70</v>
      </c>
      <c r="L352" t="s">
        <v>70</v>
      </c>
      <c r="M352" t="s">
        <v>70</v>
      </c>
      <c r="N352" t="s">
        <v>70</v>
      </c>
    </row>
    <row r="353" spans="1:14" x14ac:dyDescent="0.3">
      <c r="A353" t="s">
        <v>130</v>
      </c>
      <c r="B353" t="s">
        <v>17</v>
      </c>
      <c r="C353">
        <v>0.99077359227256523</v>
      </c>
      <c r="D353">
        <v>0.94489594135095378</v>
      </c>
      <c r="E353">
        <v>0.83725804726767195</v>
      </c>
      <c r="F353">
        <v>0.69926214673534737</v>
      </c>
      <c r="G353">
        <v>0.95418242959226562</v>
      </c>
      <c r="H353">
        <v>0.58574630210667866</v>
      </c>
      <c r="I353">
        <v>0.99412886008387358</v>
      </c>
      <c r="J353" t="s">
        <v>70</v>
      </c>
      <c r="K353" t="s">
        <v>70</v>
      </c>
      <c r="L353" t="s">
        <v>70</v>
      </c>
      <c r="M353" t="s">
        <v>70</v>
      </c>
      <c r="N353" t="s">
        <v>70</v>
      </c>
    </row>
    <row r="354" spans="1:14" x14ac:dyDescent="0.3">
      <c r="A354" t="s">
        <v>130</v>
      </c>
      <c r="B354" t="s">
        <v>21</v>
      </c>
      <c r="C354">
        <v>0.9953210568715366</v>
      </c>
      <c r="D354">
        <v>0.94502809675054977</v>
      </c>
      <c r="E354">
        <v>0.93248547431803164</v>
      </c>
      <c r="F354">
        <v>0.74736678023470726</v>
      </c>
      <c r="G354">
        <v>0.23741679960393861</v>
      </c>
      <c r="H354">
        <v>0.22251705837755875</v>
      </c>
      <c r="I354">
        <v>0.99208955223880602</v>
      </c>
      <c r="J354" t="s">
        <v>70</v>
      </c>
      <c r="K354" t="s">
        <v>70</v>
      </c>
      <c r="L354" t="s">
        <v>70</v>
      </c>
      <c r="M354" t="s">
        <v>70</v>
      </c>
      <c r="N354" t="s">
        <v>70</v>
      </c>
    </row>
    <row r="355" spans="1:14" x14ac:dyDescent="0.3">
      <c r="A355" t="s">
        <v>130</v>
      </c>
      <c r="B355" t="s">
        <v>196</v>
      </c>
      <c r="C355">
        <v>0.96006077992166716</v>
      </c>
      <c r="D355">
        <v>0.88634095017131143</v>
      </c>
      <c r="E355">
        <v>0.80383775581954775</v>
      </c>
      <c r="F355">
        <v>2.9083782459578641E-2</v>
      </c>
      <c r="G355">
        <v>0.71034482758620687</v>
      </c>
      <c r="H355">
        <v>0</v>
      </c>
      <c r="I355">
        <v>0.99276095586518243</v>
      </c>
      <c r="J355">
        <v>0</v>
      </c>
      <c r="K355" t="s">
        <v>70</v>
      </c>
      <c r="L355" t="s">
        <v>70</v>
      </c>
      <c r="M355" t="s">
        <v>70</v>
      </c>
      <c r="N355">
        <v>0</v>
      </c>
    </row>
    <row r="356" spans="1:14" x14ac:dyDescent="0.3">
      <c r="A356" t="s">
        <v>130</v>
      </c>
      <c r="B356" t="s">
        <v>23</v>
      </c>
      <c r="C356">
        <v>0.99474978453558516</v>
      </c>
      <c r="D356">
        <v>0.97360690456129162</v>
      </c>
      <c r="E356">
        <v>0.82361843903054255</v>
      </c>
      <c r="F356">
        <v>0.42883135500437147</v>
      </c>
      <c r="G356">
        <v>0.66317436560310228</v>
      </c>
      <c r="H356" t="s">
        <v>70</v>
      </c>
      <c r="I356">
        <v>0.99222817475288616</v>
      </c>
      <c r="J356" t="s">
        <v>70</v>
      </c>
      <c r="K356">
        <v>0</v>
      </c>
      <c r="L356" t="s">
        <v>70</v>
      </c>
      <c r="M356" t="s">
        <v>70</v>
      </c>
      <c r="N356">
        <v>0</v>
      </c>
    </row>
    <row r="357" spans="1:14" x14ac:dyDescent="0.3">
      <c r="A357" t="s">
        <v>86</v>
      </c>
      <c r="B357" t="s">
        <v>6</v>
      </c>
      <c r="C357">
        <v>0.99406817013149196</v>
      </c>
      <c r="D357">
        <v>0.95044025157232703</v>
      </c>
      <c r="E357">
        <v>0.71046017852500221</v>
      </c>
      <c r="F357" t="s">
        <v>70</v>
      </c>
      <c r="G357" t="s">
        <v>70</v>
      </c>
      <c r="H357">
        <v>0.66907051282051277</v>
      </c>
      <c r="I357">
        <v>0.98641765704584039</v>
      </c>
      <c r="J357" t="s">
        <v>70</v>
      </c>
      <c r="K357" t="s">
        <v>70</v>
      </c>
      <c r="L357" t="s">
        <v>70</v>
      </c>
      <c r="M357" t="s">
        <v>70</v>
      </c>
      <c r="N357" t="s">
        <v>70</v>
      </c>
    </row>
    <row r="358" spans="1:14" x14ac:dyDescent="0.3">
      <c r="A358" t="s">
        <v>86</v>
      </c>
      <c r="B358" t="s">
        <v>8</v>
      </c>
      <c r="C358">
        <v>0.99469885034446737</v>
      </c>
      <c r="D358">
        <v>0.90283155292251716</v>
      </c>
      <c r="E358">
        <v>0.75655563430191353</v>
      </c>
      <c r="F358" t="s">
        <v>70</v>
      </c>
      <c r="G358" t="s">
        <v>70</v>
      </c>
      <c r="H358">
        <v>0.7737807479027442</v>
      </c>
      <c r="I358">
        <v>0.98972951783614282</v>
      </c>
      <c r="J358" t="s">
        <v>70</v>
      </c>
      <c r="K358" t="s">
        <v>70</v>
      </c>
      <c r="L358" t="s">
        <v>70</v>
      </c>
      <c r="M358" t="s">
        <v>70</v>
      </c>
      <c r="N358" t="s">
        <v>70</v>
      </c>
    </row>
    <row r="359" spans="1:14" x14ac:dyDescent="0.3">
      <c r="A359" t="s">
        <v>86</v>
      </c>
      <c r="B359" t="s">
        <v>12</v>
      </c>
      <c r="C359">
        <v>0.99628647214854116</v>
      </c>
      <c r="D359">
        <v>0.96890399320305864</v>
      </c>
      <c r="E359">
        <v>0.85666523595454858</v>
      </c>
      <c r="F359">
        <v>0</v>
      </c>
      <c r="G359">
        <v>0</v>
      </c>
      <c r="H359">
        <v>0.89768646879687286</v>
      </c>
      <c r="I359">
        <v>0.99322834645669278</v>
      </c>
      <c r="J359" t="s">
        <v>70</v>
      </c>
      <c r="K359" t="s">
        <v>70</v>
      </c>
      <c r="L359" t="s">
        <v>70</v>
      </c>
      <c r="M359" t="s">
        <v>70</v>
      </c>
      <c r="N359" t="s">
        <v>70</v>
      </c>
    </row>
    <row r="360" spans="1:14" x14ac:dyDescent="0.3">
      <c r="A360" t="s">
        <v>86</v>
      </c>
      <c r="B360" t="s">
        <v>13</v>
      </c>
      <c r="C360">
        <v>0.99103603878285262</v>
      </c>
      <c r="D360">
        <v>0.97742275280898883</v>
      </c>
      <c r="E360">
        <v>0.85426693704038503</v>
      </c>
      <c r="F360" t="s">
        <v>70</v>
      </c>
      <c r="G360" t="s">
        <v>70</v>
      </c>
      <c r="H360">
        <v>0.63632188600295969</v>
      </c>
      <c r="I360">
        <v>0.99036757339909076</v>
      </c>
      <c r="J360" t="s">
        <v>70</v>
      </c>
      <c r="K360" t="s">
        <v>70</v>
      </c>
      <c r="L360" t="s">
        <v>70</v>
      </c>
      <c r="M360" t="s">
        <v>70</v>
      </c>
      <c r="N360" t="s">
        <v>70</v>
      </c>
    </row>
    <row r="361" spans="1:14" x14ac:dyDescent="0.3">
      <c r="A361" t="s">
        <v>86</v>
      </c>
      <c r="B361" t="s">
        <v>15</v>
      </c>
      <c r="C361">
        <v>0.98904642473255877</v>
      </c>
      <c r="D361">
        <v>0.97870908019860303</v>
      </c>
      <c r="E361">
        <v>0.87610890180483325</v>
      </c>
      <c r="F361">
        <v>0.72084554578559379</v>
      </c>
      <c r="G361" t="s">
        <v>70</v>
      </c>
      <c r="H361">
        <v>0.91596679927312019</v>
      </c>
      <c r="I361">
        <v>0.98850394932353158</v>
      </c>
      <c r="J361" t="s">
        <v>70</v>
      </c>
      <c r="K361" t="s">
        <v>70</v>
      </c>
      <c r="L361" t="s">
        <v>70</v>
      </c>
      <c r="M361" t="s">
        <v>70</v>
      </c>
      <c r="N361" t="s">
        <v>70</v>
      </c>
    </row>
    <row r="362" spans="1:14" x14ac:dyDescent="0.3">
      <c r="A362" t="s">
        <v>86</v>
      </c>
      <c r="B362" t="s">
        <v>17</v>
      </c>
      <c r="C362">
        <v>0.98671512338138279</v>
      </c>
      <c r="D362">
        <v>0.92195739295507284</v>
      </c>
      <c r="E362">
        <v>0.82889112738558712</v>
      </c>
      <c r="F362">
        <v>0.71551810949615657</v>
      </c>
      <c r="G362" t="s">
        <v>70</v>
      </c>
      <c r="H362">
        <v>0.91716368455931085</v>
      </c>
      <c r="I362">
        <v>0.99036427732079901</v>
      </c>
      <c r="J362">
        <v>0.92179700499168038</v>
      </c>
      <c r="K362" t="s">
        <v>70</v>
      </c>
      <c r="L362" t="s">
        <v>70</v>
      </c>
      <c r="M362" t="s">
        <v>70</v>
      </c>
      <c r="N362" t="s">
        <v>70</v>
      </c>
    </row>
    <row r="363" spans="1:14" x14ac:dyDescent="0.3">
      <c r="A363" t="s">
        <v>86</v>
      </c>
      <c r="B363" t="s">
        <v>21</v>
      </c>
      <c r="C363">
        <v>0.98840882959218557</v>
      </c>
      <c r="D363">
        <v>0.96058570458147796</v>
      </c>
      <c r="E363">
        <v>0.87326746260463839</v>
      </c>
      <c r="F363">
        <v>0.7671824158310645</v>
      </c>
      <c r="G363" t="s">
        <v>70</v>
      </c>
      <c r="H363">
        <v>0.87777213475537497</v>
      </c>
      <c r="I363">
        <v>0.99227007414418678</v>
      </c>
      <c r="J363" t="s">
        <v>70</v>
      </c>
      <c r="K363" t="s">
        <v>70</v>
      </c>
      <c r="L363" t="s">
        <v>70</v>
      </c>
      <c r="M363" t="s">
        <v>70</v>
      </c>
      <c r="N363" t="s">
        <v>70</v>
      </c>
    </row>
    <row r="364" spans="1:14" x14ac:dyDescent="0.3">
      <c r="A364" t="s">
        <v>86</v>
      </c>
      <c r="B364" t="s">
        <v>233</v>
      </c>
      <c r="C364">
        <v>0.99446215808021476</v>
      </c>
      <c r="D364">
        <v>0.97573628588791561</v>
      </c>
      <c r="E364">
        <v>0.94414902624894159</v>
      </c>
      <c r="F364">
        <v>0.91554307727465645</v>
      </c>
      <c r="G364" t="s">
        <v>70</v>
      </c>
      <c r="H364">
        <v>0.8993978321959053</v>
      </c>
      <c r="I364">
        <v>0.99206225680933857</v>
      </c>
      <c r="J364" t="s">
        <v>70</v>
      </c>
      <c r="K364" t="s">
        <v>70</v>
      </c>
      <c r="L364" t="s">
        <v>70</v>
      </c>
      <c r="M364" t="s">
        <v>70</v>
      </c>
      <c r="N364" t="s">
        <v>70</v>
      </c>
    </row>
    <row r="365" spans="1:14" x14ac:dyDescent="0.3">
      <c r="A365" t="s">
        <v>86</v>
      </c>
      <c r="B365" t="s">
        <v>23</v>
      </c>
      <c r="C365">
        <v>0.98159347498206195</v>
      </c>
      <c r="D365">
        <v>0.94312031718752365</v>
      </c>
      <c r="E365">
        <v>0.92015503875968996</v>
      </c>
      <c r="F365">
        <v>0.78267823583509932</v>
      </c>
      <c r="G365" t="s">
        <v>70</v>
      </c>
      <c r="H365">
        <v>0.86683898941048942</v>
      </c>
      <c r="I365">
        <v>0.99283457893520299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</row>
    <row r="366" spans="1:14" x14ac:dyDescent="0.3">
      <c r="A366" t="s">
        <v>86</v>
      </c>
      <c r="B366" t="s">
        <v>25</v>
      </c>
      <c r="C366">
        <v>0.99544351736789161</v>
      </c>
      <c r="D366">
        <v>0.91454367855539997</v>
      </c>
      <c r="E366">
        <v>0.89457827362549169</v>
      </c>
      <c r="F366" t="s">
        <v>70</v>
      </c>
      <c r="G366" t="s">
        <v>70</v>
      </c>
      <c r="H366">
        <v>0.4360007864726701</v>
      </c>
      <c r="I366">
        <v>0.98134211351520839</v>
      </c>
      <c r="J366" t="s">
        <v>70</v>
      </c>
      <c r="K366" t="s">
        <v>70</v>
      </c>
      <c r="L366" t="s">
        <v>70</v>
      </c>
      <c r="M366" t="s">
        <v>70</v>
      </c>
      <c r="N366" t="s">
        <v>70</v>
      </c>
    </row>
    <row r="367" spans="1:14" x14ac:dyDescent="0.3">
      <c r="A367" t="s">
        <v>86</v>
      </c>
      <c r="B367" t="s">
        <v>27</v>
      </c>
      <c r="C367">
        <v>0.99436825018220365</v>
      </c>
      <c r="D367">
        <v>0.94512294414590459</v>
      </c>
      <c r="E367">
        <v>0.97352627887038523</v>
      </c>
      <c r="F367" t="s">
        <v>70</v>
      </c>
      <c r="G367" t="s">
        <v>70</v>
      </c>
      <c r="H367">
        <v>0.75865857007720239</v>
      </c>
      <c r="I367">
        <v>0.98144329896907201</v>
      </c>
      <c r="J367">
        <v>0.95799557848194561</v>
      </c>
      <c r="K367" t="s">
        <v>70</v>
      </c>
      <c r="L367" t="s">
        <v>70</v>
      </c>
      <c r="M367" t="s">
        <v>70</v>
      </c>
      <c r="N367" t="s">
        <v>70</v>
      </c>
    </row>
    <row r="368" spans="1:14" x14ac:dyDescent="0.3">
      <c r="A368" t="s">
        <v>134</v>
      </c>
      <c r="B368" t="s">
        <v>7</v>
      </c>
      <c r="C368">
        <v>0.98792237218008083</v>
      </c>
      <c r="D368">
        <v>0.95615112331142083</v>
      </c>
      <c r="E368">
        <v>0.87763932156455526</v>
      </c>
      <c r="F368">
        <v>0.77728418078273154</v>
      </c>
      <c r="G368" t="s">
        <v>70</v>
      </c>
      <c r="H368">
        <v>0</v>
      </c>
      <c r="I368">
        <v>0.98366606170598925</v>
      </c>
      <c r="J368" t="s">
        <v>70</v>
      </c>
      <c r="K368" t="s">
        <v>70</v>
      </c>
      <c r="L368" t="s">
        <v>70</v>
      </c>
      <c r="M368" t="s">
        <v>70</v>
      </c>
      <c r="N368" t="s">
        <v>70</v>
      </c>
    </row>
    <row r="369" spans="1:14" x14ac:dyDescent="0.3">
      <c r="A369" t="s">
        <v>134</v>
      </c>
      <c r="B369" t="s">
        <v>62</v>
      </c>
      <c r="C369">
        <v>0.98351728904433799</v>
      </c>
      <c r="D369">
        <v>0.9511091966401034</v>
      </c>
      <c r="E369">
        <v>0.94653280410926921</v>
      </c>
      <c r="F369">
        <v>0.8924191070688352</v>
      </c>
      <c r="G369" t="s">
        <v>70</v>
      </c>
      <c r="H369">
        <v>0.82553551296505068</v>
      </c>
      <c r="I369">
        <v>0.99291644451214878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</row>
    <row r="370" spans="1:14" x14ac:dyDescent="0.3">
      <c r="A370" t="s">
        <v>134</v>
      </c>
      <c r="B370" t="s">
        <v>8</v>
      </c>
      <c r="C370">
        <v>0.99233832046332038</v>
      </c>
      <c r="D370">
        <v>0.94542985308037364</v>
      </c>
      <c r="E370">
        <v>0.90629922829966703</v>
      </c>
      <c r="F370">
        <v>0.88169602197093899</v>
      </c>
      <c r="G370">
        <v>0.57593688362919138</v>
      </c>
      <c r="H370">
        <v>0.72975077881619943</v>
      </c>
      <c r="I370">
        <v>0.99303513388020437</v>
      </c>
      <c r="J370" t="s">
        <v>70</v>
      </c>
      <c r="K370">
        <v>0</v>
      </c>
      <c r="L370" t="s">
        <v>70</v>
      </c>
      <c r="M370" t="s">
        <v>70</v>
      </c>
      <c r="N370" t="s">
        <v>70</v>
      </c>
    </row>
    <row r="371" spans="1:14" x14ac:dyDescent="0.3">
      <c r="A371" t="s">
        <v>134</v>
      </c>
      <c r="B371" t="s">
        <v>12</v>
      </c>
      <c r="C371">
        <v>0.99635567204638875</v>
      </c>
      <c r="D371">
        <v>0.96018679564461162</v>
      </c>
      <c r="E371">
        <v>0.88080526210882992</v>
      </c>
      <c r="F371">
        <v>1.1315417256011316E-2</v>
      </c>
      <c r="G371" t="s">
        <v>70</v>
      </c>
      <c r="H371">
        <v>0.88662406928235726</v>
      </c>
      <c r="I371">
        <v>0.99035270510148965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</row>
    <row r="372" spans="1:14" x14ac:dyDescent="0.3">
      <c r="A372" t="s">
        <v>134</v>
      </c>
      <c r="B372" t="s">
        <v>13</v>
      </c>
      <c r="C372">
        <v>0.9951571401283188</v>
      </c>
      <c r="D372">
        <v>0.79054814338530788</v>
      </c>
      <c r="E372">
        <v>0.89174733678115192</v>
      </c>
      <c r="F372">
        <v>0.51492932194421348</v>
      </c>
      <c r="G372" t="s">
        <v>70</v>
      </c>
      <c r="H372">
        <v>0.83565193671576654</v>
      </c>
      <c r="I372">
        <v>0.98881193393713362</v>
      </c>
      <c r="J372" t="s">
        <v>70</v>
      </c>
      <c r="K372" t="s">
        <v>70</v>
      </c>
      <c r="L372" t="s">
        <v>70</v>
      </c>
      <c r="M372" t="s">
        <v>70</v>
      </c>
      <c r="N372" t="s">
        <v>70</v>
      </c>
    </row>
    <row r="373" spans="1:14" x14ac:dyDescent="0.3">
      <c r="A373" t="s">
        <v>134</v>
      </c>
      <c r="B373" t="s">
        <v>15</v>
      </c>
      <c r="C373">
        <v>0.99510023870631958</v>
      </c>
      <c r="D373">
        <v>0.89133566577485079</v>
      </c>
      <c r="E373">
        <v>0.94138159081344319</v>
      </c>
      <c r="F373">
        <v>0.83210130274803595</v>
      </c>
      <c r="G373">
        <v>0</v>
      </c>
      <c r="H373">
        <v>0.76520912547528519</v>
      </c>
      <c r="I373">
        <v>0.99280237834454699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</row>
    <row r="374" spans="1:14" x14ac:dyDescent="0.3">
      <c r="A374" t="s">
        <v>134</v>
      </c>
      <c r="B374" t="s">
        <v>17</v>
      </c>
      <c r="C374">
        <v>0.99610519100143324</v>
      </c>
      <c r="D374">
        <v>0.96261407123932885</v>
      </c>
      <c r="E374">
        <v>0.95196506550218341</v>
      </c>
      <c r="F374" t="s">
        <v>70</v>
      </c>
      <c r="G374" t="s">
        <v>70</v>
      </c>
      <c r="H374">
        <v>0.80194887370286005</v>
      </c>
      <c r="I374">
        <v>0.99198006696254759</v>
      </c>
      <c r="J374">
        <v>0.75618374558303891</v>
      </c>
      <c r="K374" t="s">
        <v>70</v>
      </c>
      <c r="L374" t="s">
        <v>70</v>
      </c>
      <c r="M374" t="s">
        <v>70</v>
      </c>
      <c r="N374" t="s">
        <v>70</v>
      </c>
    </row>
    <row r="375" spans="1:14" x14ac:dyDescent="0.3">
      <c r="A375" t="s">
        <v>134</v>
      </c>
      <c r="B375" t="s">
        <v>133</v>
      </c>
      <c r="C375">
        <v>0.99476457084344916</v>
      </c>
      <c r="D375">
        <v>0.91029985529280322</v>
      </c>
      <c r="E375">
        <v>0.95886065154357836</v>
      </c>
      <c r="F375">
        <v>0.83041114769160096</v>
      </c>
      <c r="G375" t="s">
        <v>70</v>
      </c>
      <c r="H375">
        <v>0.80322472287537794</v>
      </c>
      <c r="I375">
        <v>0.99190252178607241</v>
      </c>
      <c r="J375" t="s">
        <v>70</v>
      </c>
      <c r="K375" t="s">
        <v>70</v>
      </c>
      <c r="L375">
        <v>0.33333333333333331</v>
      </c>
      <c r="M375" t="s">
        <v>70</v>
      </c>
      <c r="N375" t="s">
        <v>70</v>
      </c>
    </row>
    <row r="376" spans="1:14" x14ac:dyDescent="0.3">
      <c r="A376" t="s">
        <v>134</v>
      </c>
      <c r="B376" t="s">
        <v>208</v>
      </c>
      <c r="C376">
        <v>0.99529498131340099</v>
      </c>
      <c r="D376">
        <v>0.856443090214834</v>
      </c>
      <c r="E376">
        <v>0.96603265682003325</v>
      </c>
      <c r="F376">
        <v>0.84199000889618836</v>
      </c>
      <c r="G376" t="s">
        <v>70</v>
      </c>
      <c r="H376">
        <v>0.80818657782008563</v>
      </c>
      <c r="I376">
        <v>0.99548895175472119</v>
      </c>
      <c r="J376" t="s">
        <v>70</v>
      </c>
      <c r="K376" t="s">
        <v>70</v>
      </c>
      <c r="L376">
        <v>0.73263888888888884</v>
      </c>
      <c r="M376" t="s">
        <v>70</v>
      </c>
      <c r="N376" t="s">
        <v>70</v>
      </c>
    </row>
    <row r="377" spans="1:14" x14ac:dyDescent="0.3">
      <c r="A377" t="s">
        <v>134</v>
      </c>
      <c r="B377" t="s">
        <v>225</v>
      </c>
      <c r="C377">
        <v>0.99634811319181582</v>
      </c>
      <c r="D377">
        <v>0.93778357884268759</v>
      </c>
      <c r="E377">
        <v>0.96218616044090644</v>
      </c>
      <c r="F377">
        <v>0.71130237347202785</v>
      </c>
      <c r="G377">
        <v>0</v>
      </c>
      <c r="H377">
        <v>0.77846446398859048</v>
      </c>
      <c r="I377">
        <v>0.99276433517466744</v>
      </c>
      <c r="J377" t="s">
        <v>70</v>
      </c>
      <c r="K377" t="s">
        <v>70</v>
      </c>
      <c r="L377" t="s">
        <v>70</v>
      </c>
      <c r="M377" t="s">
        <v>70</v>
      </c>
      <c r="N377" t="s">
        <v>70</v>
      </c>
    </row>
    <row r="378" spans="1:14" x14ac:dyDescent="0.3">
      <c r="A378" t="s">
        <v>134</v>
      </c>
      <c r="B378" t="s">
        <v>21</v>
      </c>
      <c r="C378">
        <v>0.99554047358068443</v>
      </c>
      <c r="D378">
        <v>0.82818077444943117</v>
      </c>
      <c r="E378">
        <v>0.91591917926804556</v>
      </c>
      <c r="F378">
        <v>0.54191681735985531</v>
      </c>
      <c r="G378" t="s">
        <v>70</v>
      </c>
      <c r="H378">
        <v>0.48409041035769146</v>
      </c>
      <c r="I378">
        <v>0.99163568773234201</v>
      </c>
      <c r="J378" t="s">
        <v>70</v>
      </c>
      <c r="K378" t="s">
        <v>70</v>
      </c>
      <c r="L378" t="s">
        <v>70</v>
      </c>
      <c r="M378" t="s">
        <v>70</v>
      </c>
      <c r="N378" t="s">
        <v>70</v>
      </c>
    </row>
    <row r="379" spans="1:14" x14ac:dyDescent="0.3">
      <c r="A379" t="s">
        <v>134</v>
      </c>
      <c r="B379" t="s">
        <v>23</v>
      </c>
      <c r="C379">
        <v>0.99206510131527359</v>
      </c>
      <c r="D379">
        <v>0.96727227476356403</v>
      </c>
      <c r="E379">
        <v>0.89916584581239634</v>
      </c>
      <c r="F379">
        <v>0</v>
      </c>
      <c r="G379">
        <v>4.0397949954778412E-2</v>
      </c>
      <c r="H379">
        <v>0.77427196266225873</v>
      </c>
      <c r="I379">
        <v>0.98920152091254765</v>
      </c>
      <c r="J379" t="s">
        <v>70</v>
      </c>
      <c r="K379" t="s">
        <v>70</v>
      </c>
      <c r="L379" t="s">
        <v>70</v>
      </c>
      <c r="M379" t="s">
        <v>70</v>
      </c>
      <c r="N379" t="s">
        <v>70</v>
      </c>
    </row>
    <row r="380" spans="1:14" x14ac:dyDescent="0.3">
      <c r="A380" t="s">
        <v>134</v>
      </c>
      <c r="B380" t="s">
        <v>25</v>
      </c>
      <c r="C380">
        <v>0.99816593369751716</v>
      </c>
      <c r="D380">
        <v>0.94394594238827578</v>
      </c>
      <c r="E380">
        <v>0.9423334630181992</v>
      </c>
      <c r="F380">
        <v>0.60497588220360499</v>
      </c>
      <c r="G380">
        <v>0</v>
      </c>
      <c r="H380">
        <v>0.87065687346981302</v>
      </c>
      <c r="I380">
        <v>0.99597896690380439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</row>
    <row r="381" spans="1:14" x14ac:dyDescent="0.3">
      <c r="A381" t="s">
        <v>111</v>
      </c>
      <c r="B381" t="s">
        <v>52</v>
      </c>
      <c r="C381">
        <v>0.99024443164843245</v>
      </c>
      <c r="D381">
        <v>0.96150660447273195</v>
      </c>
      <c r="E381">
        <v>0.86838902127513673</v>
      </c>
      <c r="F381">
        <v>0.8891509882625982</v>
      </c>
      <c r="G381" t="s">
        <v>70</v>
      </c>
      <c r="H381">
        <v>0.29892836999435984</v>
      </c>
      <c r="I381">
        <v>0.99441682600382397</v>
      </c>
      <c r="J381" t="s">
        <v>70</v>
      </c>
      <c r="K381">
        <v>0.45241038318912241</v>
      </c>
      <c r="L381">
        <v>0.33846153846153848</v>
      </c>
      <c r="M381" t="s">
        <v>70</v>
      </c>
      <c r="N381">
        <v>0.66698039215686278</v>
      </c>
    </row>
    <row r="382" spans="1:14" x14ac:dyDescent="0.3">
      <c r="A382" t="s">
        <v>111</v>
      </c>
      <c r="B382" t="s">
        <v>181</v>
      </c>
      <c r="C382">
        <v>0.9930987183334048</v>
      </c>
      <c r="D382">
        <v>0.94636346783661862</v>
      </c>
      <c r="E382">
        <v>0.91945411589156922</v>
      </c>
      <c r="F382">
        <v>0.93571908015116279</v>
      </c>
      <c r="G382" t="s">
        <v>70</v>
      </c>
      <c r="H382">
        <v>0.60203470975463791</v>
      </c>
      <c r="I382">
        <v>0.99408553230209284</v>
      </c>
      <c r="J382">
        <v>0</v>
      </c>
      <c r="K382">
        <v>0.56976744186046513</v>
      </c>
      <c r="L382" t="s">
        <v>70</v>
      </c>
      <c r="M382" t="s">
        <v>70</v>
      </c>
      <c r="N382">
        <v>0.88074766355140188</v>
      </c>
    </row>
    <row r="383" spans="1:14" x14ac:dyDescent="0.3">
      <c r="A383" t="s">
        <v>111</v>
      </c>
      <c r="B383" t="s">
        <v>120</v>
      </c>
      <c r="C383">
        <v>0.9897635668282696</v>
      </c>
      <c r="D383">
        <v>0.98234610206829043</v>
      </c>
      <c r="E383">
        <v>0.90751137279961036</v>
      </c>
      <c r="F383">
        <v>0.90073386574573722</v>
      </c>
      <c r="G383">
        <v>0</v>
      </c>
      <c r="H383">
        <v>0.86162408297495574</v>
      </c>
      <c r="I383">
        <v>0.99341856418791119</v>
      </c>
      <c r="J383" t="s">
        <v>70</v>
      </c>
      <c r="K383" t="s">
        <v>70</v>
      </c>
      <c r="L383">
        <v>0</v>
      </c>
      <c r="M383" t="s">
        <v>70</v>
      </c>
      <c r="N383">
        <v>0.34881087202718009</v>
      </c>
    </row>
    <row r="384" spans="1:14" x14ac:dyDescent="0.3">
      <c r="A384" t="s">
        <v>111</v>
      </c>
      <c r="B384" t="s">
        <v>192</v>
      </c>
      <c r="C384">
        <v>0.98518045147677824</v>
      </c>
      <c r="D384">
        <v>0.98560717632882577</v>
      </c>
      <c r="E384">
        <v>0.9179999465797698</v>
      </c>
      <c r="F384">
        <v>0.85251100919524492</v>
      </c>
      <c r="G384" t="s">
        <v>70</v>
      </c>
      <c r="H384">
        <v>0.85404747413268411</v>
      </c>
      <c r="I384">
        <v>0.99418344519015656</v>
      </c>
      <c r="J384" t="s">
        <v>70</v>
      </c>
      <c r="K384">
        <v>0.36052631578947369</v>
      </c>
      <c r="L384">
        <v>0</v>
      </c>
      <c r="M384" t="s">
        <v>70</v>
      </c>
      <c r="N384">
        <v>0.81345565749235471</v>
      </c>
    </row>
    <row r="385" spans="1:14" x14ac:dyDescent="0.3">
      <c r="A385" t="s">
        <v>111</v>
      </c>
      <c r="B385" t="s">
        <v>229</v>
      </c>
      <c r="C385">
        <v>0.98566898534393721</v>
      </c>
      <c r="D385">
        <v>0.99091901024251161</v>
      </c>
      <c r="E385">
        <v>0.90516802162018484</v>
      </c>
      <c r="F385">
        <v>0.81288645936015769</v>
      </c>
      <c r="G385" t="s">
        <v>70</v>
      </c>
      <c r="H385">
        <v>0.74236285995839268</v>
      </c>
      <c r="I385">
        <v>0.99204520110029004</v>
      </c>
      <c r="J385" t="s">
        <v>70</v>
      </c>
      <c r="K385">
        <v>0</v>
      </c>
      <c r="L385" t="s">
        <v>70</v>
      </c>
      <c r="M385" t="s">
        <v>70</v>
      </c>
      <c r="N385">
        <v>0.76535626535626533</v>
      </c>
    </row>
    <row r="386" spans="1:14" x14ac:dyDescent="0.3">
      <c r="A386" t="s">
        <v>111</v>
      </c>
      <c r="B386" t="s">
        <v>7</v>
      </c>
      <c r="C386">
        <v>0.97860325354885502</v>
      </c>
      <c r="D386">
        <v>0.92148520233164022</v>
      </c>
      <c r="E386">
        <v>0.80456168932890537</v>
      </c>
      <c r="F386">
        <v>0.60293133593800596</v>
      </c>
      <c r="G386" t="s">
        <v>70</v>
      </c>
      <c r="H386">
        <v>0</v>
      </c>
      <c r="I386">
        <v>0.99499813363195222</v>
      </c>
      <c r="J386" t="s">
        <v>70</v>
      </c>
      <c r="K386" t="s">
        <v>70</v>
      </c>
      <c r="L386">
        <v>0.53191489361702127</v>
      </c>
      <c r="M386" t="s">
        <v>70</v>
      </c>
      <c r="N386">
        <v>0.64891926255562615</v>
      </c>
    </row>
    <row r="387" spans="1:14" x14ac:dyDescent="0.3">
      <c r="A387" t="s">
        <v>111</v>
      </c>
      <c r="B387" t="s">
        <v>249</v>
      </c>
      <c r="C387">
        <v>0.99249806243839322</v>
      </c>
      <c r="D387">
        <v>0.95601677599741919</v>
      </c>
      <c r="E387">
        <v>0.76673471325484244</v>
      </c>
      <c r="F387">
        <v>0.57778717662104873</v>
      </c>
      <c r="G387" t="s">
        <v>70</v>
      </c>
      <c r="H387">
        <v>0</v>
      </c>
      <c r="I387">
        <v>0.99519487453283517</v>
      </c>
      <c r="J387" t="s">
        <v>70</v>
      </c>
      <c r="K387">
        <v>0</v>
      </c>
      <c r="L387" t="s">
        <v>70</v>
      </c>
      <c r="M387" t="s">
        <v>70</v>
      </c>
      <c r="N387">
        <v>0.86440448830606997</v>
      </c>
    </row>
    <row r="388" spans="1:14" x14ac:dyDescent="0.3">
      <c r="A388" t="s">
        <v>111</v>
      </c>
      <c r="B388" t="s">
        <v>141</v>
      </c>
      <c r="C388">
        <v>0.99481644913474576</v>
      </c>
      <c r="D388">
        <v>0.87736539466806063</v>
      </c>
      <c r="E388">
        <v>0.92255841444704356</v>
      </c>
      <c r="F388">
        <v>0.831585814809637</v>
      </c>
      <c r="G388">
        <v>0.69708822251195135</v>
      </c>
      <c r="H388">
        <v>0.10752221981357034</v>
      </c>
      <c r="I388">
        <v>0.99562312831144895</v>
      </c>
      <c r="J388" t="s">
        <v>70</v>
      </c>
      <c r="K388" t="s">
        <v>70</v>
      </c>
      <c r="L388" t="s">
        <v>70</v>
      </c>
      <c r="M388" t="s">
        <v>70</v>
      </c>
      <c r="N388">
        <v>0.79339598016183766</v>
      </c>
    </row>
    <row r="389" spans="1:14" x14ac:dyDescent="0.3">
      <c r="A389" t="s">
        <v>111</v>
      </c>
      <c r="B389" t="s">
        <v>8</v>
      </c>
      <c r="C389">
        <v>0.99594564088672177</v>
      </c>
      <c r="D389">
        <v>0.97591556279662817</v>
      </c>
      <c r="E389">
        <v>0.89028369014697195</v>
      </c>
      <c r="F389">
        <v>0.64577250222165794</v>
      </c>
      <c r="G389">
        <v>0.59969665149924167</v>
      </c>
      <c r="H389">
        <v>0.60949820788530462</v>
      </c>
      <c r="I389">
        <v>0.99473724353596216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</row>
    <row r="390" spans="1:14" x14ac:dyDescent="0.3">
      <c r="A390" t="s">
        <v>111</v>
      </c>
      <c r="B390" t="s">
        <v>12</v>
      </c>
      <c r="C390">
        <v>0.99382614342343745</v>
      </c>
      <c r="D390">
        <v>0.95606314852231078</v>
      </c>
      <c r="E390">
        <v>0.90553661978183397</v>
      </c>
      <c r="F390">
        <v>0.27136162290556592</v>
      </c>
      <c r="G390">
        <v>0.83038745914384537</v>
      </c>
      <c r="H390">
        <v>0.88857107324959583</v>
      </c>
      <c r="I390">
        <v>0.99702585220773277</v>
      </c>
      <c r="J390" t="s">
        <v>70</v>
      </c>
      <c r="K390" t="s">
        <v>70</v>
      </c>
      <c r="L390" t="s">
        <v>70</v>
      </c>
      <c r="M390" t="s">
        <v>70</v>
      </c>
      <c r="N390" t="s">
        <v>70</v>
      </c>
    </row>
    <row r="391" spans="1:14" x14ac:dyDescent="0.3">
      <c r="A391" t="s">
        <v>111</v>
      </c>
      <c r="B391" t="s">
        <v>13</v>
      </c>
      <c r="C391">
        <v>0.99741753078034801</v>
      </c>
      <c r="D391">
        <v>0.91046511627906979</v>
      </c>
      <c r="E391">
        <v>0.80079395874996273</v>
      </c>
      <c r="F391">
        <v>0</v>
      </c>
      <c r="G391">
        <v>0.86478743068391872</v>
      </c>
      <c r="H391" t="s">
        <v>70</v>
      </c>
      <c r="I391">
        <v>0.99562447224994244</v>
      </c>
      <c r="J391">
        <v>0</v>
      </c>
      <c r="K391" t="s">
        <v>70</v>
      </c>
      <c r="L391" t="s">
        <v>70</v>
      </c>
      <c r="M391" t="s">
        <v>70</v>
      </c>
      <c r="N391" t="s">
        <v>70</v>
      </c>
    </row>
    <row r="392" spans="1:14" x14ac:dyDescent="0.3">
      <c r="A392" t="s">
        <v>111</v>
      </c>
      <c r="B392" t="s">
        <v>15</v>
      </c>
      <c r="C392">
        <v>0.9938638004331436</v>
      </c>
      <c r="D392">
        <v>0.98393688178679239</v>
      </c>
      <c r="E392">
        <v>0.85447768218528208</v>
      </c>
      <c r="F392">
        <v>0</v>
      </c>
      <c r="G392" t="s">
        <v>70</v>
      </c>
      <c r="H392">
        <v>0.79667042400069366</v>
      </c>
      <c r="I392">
        <v>0.99492227169752356</v>
      </c>
      <c r="J392" t="s">
        <v>70</v>
      </c>
      <c r="K392" t="s">
        <v>70</v>
      </c>
      <c r="L392" t="s">
        <v>70</v>
      </c>
      <c r="M392" t="s">
        <v>70</v>
      </c>
      <c r="N392" t="s">
        <v>70</v>
      </c>
    </row>
    <row r="393" spans="1:14" x14ac:dyDescent="0.3">
      <c r="A393" t="s">
        <v>111</v>
      </c>
      <c r="B393" t="s">
        <v>17</v>
      </c>
      <c r="C393">
        <v>0.9960057220354096</v>
      </c>
      <c r="D393">
        <v>0.97344332383249277</v>
      </c>
      <c r="E393">
        <v>0.85931681394553028</v>
      </c>
      <c r="F393">
        <v>0.70999034994159171</v>
      </c>
      <c r="G393" t="s">
        <v>70</v>
      </c>
      <c r="H393">
        <v>0.79144692683862305</v>
      </c>
      <c r="I393">
        <v>0.98977536793183563</v>
      </c>
      <c r="J393" t="s">
        <v>70</v>
      </c>
      <c r="K393" t="s">
        <v>70</v>
      </c>
      <c r="L393" t="s">
        <v>70</v>
      </c>
      <c r="M393" t="s">
        <v>70</v>
      </c>
      <c r="N393" t="s">
        <v>70</v>
      </c>
    </row>
    <row r="394" spans="1:14" x14ac:dyDescent="0.3">
      <c r="A394" t="s">
        <v>121</v>
      </c>
      <c r="B394" t="s">
        <v>6</v>
      </c>
      <c r="C394">
        <v>0.98754692382044196</v>
      </c>
      <c r="D394">
        <v>0.97092337157338804</v>
      </c>
      <c r="E394">
        <v>0.84924054402859128</v>
      </c>
      <c r="F394">
        <v>0.7546881287726358</v>
      </c>
      <c r="G394" t="s">
        <v>70</v>
      </c>
      <c r="H394">
        <v>0.52402060620582247</v>
      </c>
      <c r="I394">
        <v>0.98181818181818181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</row>
    <row r="395" spans="1:14" x14ac:dyDescent="0.3">
      <c r="A395" t="s">
        <v>121</v>
      </c>
      <c r="B395" t="s">
        <v>7</v>
      </c>
      <c r="C395">
        <v>0.9807875992686188</v>
      </c>
      <c r="D395">
        <v>0.96820485223552621</v>
      </c>
      <c r="E395">
        <v>0.93705957334231238</v>
      </c>
      <c r="F395">
        <v>0.75152445524711098</v>
      </c>
      <c r="G395" t="s">
        <v>70</v>
      </c>
      <c r="H395">
        <v>0.7671677485480014</v>
      </c>
      <c r="I395">
        <v>0.99450425355717842</v>
      </c>
      <c r="J395" t="s">
        <v>70</v>
      </c>
      <c r="K395" t="s">
        <v>70</v>
      </c>
      <c r="L395" t="s">
        <v>70</v>
      </c>
      <c r="M395" t="s">
        <v>70</v>
      </c>
      <c r="N395" t="s">
        <v>70</v>
      </c>
    </row>
    <row r="396" spans="1:14" x14ac:dyDescent="0.3">
      <c r="A396" t="s">
        <v>121</v>
      </c>
      <c r="B396" t="s">
        <v>8</v>
      </c>
      <c r="C396">
        <v>0.99494214062115283</v>
      </c>
      <c r="D396">
        <v>0.97393125773588496</v>
      </c>
      <c r="E396">
        <v>0.97350921965421799</v>
      </c>
      <c r="F396" t="s">
        <v>70</v>
      </c>
      <c r="G396" t="s">
        <v>70</v>
      </c>
      <c r="H396">
        <v>0.92406536146102081</v>
      </c>
      <c r="I396">
        <v>0.99477726574500758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</row>
    <row r="397" spans="1:14" x14ac:dyDescent="0.3">
      <c r="A397" t="s">
        <v>121</v>
      </c>
      <c r="B397" t="s">
        <v>12</v>
      </c>
      <c r="C397">
        <v>0.99753797264239241</v>
      </c>
      <c r="D397">
        <v>0.98437998087344603</v>
      </c>
      <c r="E397">
        <v>0.91984590530632537</v>
      </c>
      <c r="F397">
        <v>0.68947539915281852</v>
      </c>
      <c r="G397">
        <v>0.9360967184801382</v>
      </c>
      <c r="H397">
        <v>0.74498834498834499</v>
      </c>
      <c r="I397">
        <v>0.99381247025226083</v>
      </c>
      <c r="J397" t="s">
        <v>70</v>
      </c>
      <c r="K397" t="s">
        <v>70</v>
      </c>
      <c r="L397" t="s">
        <v>70</v>
      </c>
      <c r="M397" t="s">
        <v>70</v>
      </c>
      <c r="N397" t="s">
        <v>70</v>
      </c>
    </row>
    <row r="398" spans="1:14" x14ac:dyDescent="0.3">
      <c r="A398" t="s">
        <v>121</v>
      </c>
      <c r="B398" t="s">
        <v>13</v>
      </c>
      <c r="C398">
        <v>0.99538497948879778</v>
      </c>
      <c r="D398">
        <v>0.95077929845547615</v>
      </c>
      <c r="E398">
        <v>0.90412015003928881</v>
      </c>
      <c r="F398">
        <v>0.67058546908064898</v>
      </c>
      <c r="G398" t="s">
        <v>70</v>
      </c>
      <c r="H398">
        <v>0.82652912267042966</v>
      </c>
      <c r="I398">
        <v>0.99011277614707238</v>
      </c>
      <c r="J398" t="s">
        <v>70</v>
      </c>
      <c r="K398" t="s">
        <v>70</v>
      </c>
      <c r="L398" t="s">
        <v>70</v>
      </c>
      <c r="M398" t="s">
        <v>70</v>
      </c>
      <c r="N398" t="s">
        <v>70</v>
      </c>
    </row>
    <row r="399" spans="1:14" x14ac:dyDescent="0.3">
      <c r="A399" t="s">
        <v>121</v>
      </c>
      <c r="B399" t="s">
        <v>15</v>
      </c>
      <c r="C399">
        <v>0.99463952023933477</v>
      </c>
      <c r="D399">
        <v>0.95321020758639396</v>
      </c>
      <c r="E399">
        <v>0.93899848919445605</v>
      </c>
      <c r="F399">
        <v>0.82744817726947817</v>
      </c>
      <c r="G399" t="s">
        <v>70</v>
      </c>
      <c r="H399">
        <v>0.87559076083338883</v>
      </c>
      <c r="I399">
        <v>0.99260182228798377</v>
      </c>
      <c r="J399" t="s">
        <v>70</v>
      </c>
      <c r="K399" t="s">
        <v>70</v>
      </c>
      <c r="L399" t="s">
        <v>70</v>
      </c>
      <c r="M399" t="s">
        <v>70</v>
      </c>
      <c r="N399" t="s">
        <v>70</v>
      </c>
    </row>
    <row r="400" spans="1:14" x14ac:dyDescent="0.3">
      <c r="A400" t="s">
        <v>121</v>
      </c>
      <c r="B400" t="s">
        <v>17</v>
      </c>
      <c r="C400">
        <v>0.99503725592772196</v>
      </c>
      <c r="D400">
        <v>0.97618262189087557</v>
      </c>
      <c r="E400">
        <v>0.86998756300320745</v>
      </c>
      <c r="F400">
        <v>0</v>
      </c>
      <c r="G400" t="s">
        <v>70</v>
      </c>
      <c r="H400">
        <v>0.61707658468306337</v>
      </c>
      <c r="I400">
        <v>0.98841758073176345</v>
      </c>
      <c r="J400" t="s">
        <v>70</v>
      </c>
      <c r="K400" t="s">
        <v>70</v>
      </c>
      <c r="L400" t="s">
        <v>70</v>
      </c>
      <c r="M400" t="s">
        <v>70</v>
      </c>
      <c r="N400" t="s">
        <v>70</v>
      </c>
    </row>
    <row r="401" spans="1:14" x14ac:dyDescent="0.3">
      <c r="A401" t="s">
        <v>121</v>
      </c>
      <c r="B401" t="s">
        <v>21</v>
      </c>
      <c r="C401">
        <v>0.99614023229754001</v>
      </c>
      <c r="D401">
        <v>0.97010164589801384</v>
      </c>
      <c r="E401">
        <v>0.93273789833498721</v>
      </c>
      <c r="F401">
        <v>0.86262978479793906</v>
      </c>
      <c r="G401" t="s">
        <v>70</v>
      </c>
      <c r="H401">
        <v>0.75442992661535713</v>
      </c>
      <c r="I401">
        <v>0.99452304883614784</v>
      </c>
      <c r="J401">
        <v>0</v>
      </c>
      <c r="K401" t="s">
        <v>70</v>
      </c>
      <c r="L401" t="s">
        <v>70</v>
      </c>
      <c r="M401" t="s">
        <v>70</v>
      </c>
      <c r="N401" t="s">
        <v>70</v>
      </c>
    </row>
    <row r="402" spans="1:14" x14ac:dyDescent="0.3">
      <c r="A402" t="s">
        <v>121</v>
      </c>
      <c r="B402" t="s">
        <v>23</v>
      </c>
      <c r="C402">
        <v>0.99705634527209641</v>
      </c>
      <c r="D402">
        <v>0.97632274152531917</v>
      </c>
      <c r="E402">
        <v>0.87381064531323593</v>
      </c>
      <c r="F402">
        <v>0.78889084760973738</v>
      </c>
      <c r="G402">
        <v>0</v>
      </c>
      <c r="H402">
        <v>0.45374124585329895</v>
      </c>
      <c r="I402">
        <v>0.99579504750038939</v>
      </c>
      <c r="J402" t="s">
        <v>70</v>
      </c>
      <c r="K402" t="s">
        <v>70</v>
      </c>
      <c r="L402" t="s">
        <v>70</v>
      </c>
      <c r="M402" t="s">
        <v>70</v>
      </c>
      <c r="N402" t="s">
        <v>70</v>
      </c>
    </row>
    <row r="403" spans="1:14" x14ac:dyDescent="0.3">
      <c r="A403" t="s">
        <v>121</v>
      </c>
      <c r="B403" t="s">
        <v>25</v>
      </c>
      <c r="C403">
        <v>0.99611705653944504</v>
      </c>
      <c r="D403">
        <v>0.93773811654606365</v>
      </c>
      <c r="E403">
        <v>0.80043593225184018</v>
      </c>
      <c r="F403">
        <v>0.29335267809604942</v>
      </c>
      <c r="G403">
        <v>0.89467935715400215</v>
      </c>
      <c r="H403" t="s">
        <v>70</v>
      </c>
      <c r="I403">
        <v>0.9937009098685744</v>
      </c>
      <c r="J403" t="s">
        <v>70</v>
      </c>
      <c r="K403">
        <v>0</v>
      </c>
      <c r="L403" t="s">
        <v>70</v>
      </c>
      <c r="M403" t="s">
        <v>70</v>
      </c>
      <c r="N403" t="s">
        <v>70</v>
      </c>
    </row>
    <row r="404" spans="1:14" x14ac:dyDescent="0.3">
      <c r="A404" t="s">
        <v>121</v>
      </c>
      <c r="B404" t="s">
        <v>27</v>
      </c>
      <c r="C404">
        <v>0.99716292012696195</v>
      </c>
      <c r="D404">
        <v>0.90904881938371318</v>
      </c>
      <c r="E404">
        <v>0.90661931169127885</v>
      </c>
      <c r="F404">
        <v>0</v>
      </c>
      <c r="G404" t="s">
        <v>70</v>
      </c>
      <c r="H404">
        <v>0.76847488218189108</v>
      </c>
      <c r="I404">
        <v>0.99509689469997664</v>
      </c>
      <c r="J404" t="s">
        <v>70</v>
      </c>
      <c r="K404" t="s">
        <v>70</v>
      </c>
      <c r="L404" t="s">
        <v>70</v>
      </c>
      <c r="M404" t="s">
        <v>70</v>
      </c>
      <c r="N404" t="s">
        <v>70</v>
      </c>
    </row>
    <row r="405" spans="1:14" x14ac:dyDescent="0.3">
      <c r="A405" t="s">
        <v>121</v>
      </c>
      <c r="B405" t="s">
        <v>29</v>
      </c>
      <c r="C405">
        <v>0.9971858963747724</v>
      </c>
      <c r="D405">
        <v>0.9514918818539988</v>
      </c>
      <c r="E405">
        <v>0.96256028356708301</v>
      </c>
      <c r="F405">
        <v>0.71084282041865587</v>
      </c>
      <c r="G405">
        <v>0.79976471100847479</v>
      </c>
      <c r="H405">
        <v>0.90423387096774199</v>
      </c>
      <c r="I405">
        <v>0.996327467482785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</row>
    <row r="406" spans="1:14" x14ac:dyDescent="0.3">
      <c r="A406" t="s">
        <v>121</v>
      </c>
      <c r="B406" t="s">
        <v>33</v>
      </c>
      <c r="C406">
        <v>0.99592908309744044</v>
      </c>
      <c r="D406">
        <v>0.66650288113637379</v>
      </c>
      <c r="E406">
        <v>0.91776625824693681</v>
      </c>
      <c r="F406">
        <v>0.69136505315893593</v>
      </c>
      <c r="G406">
        <v>0.86360659641602666</v>
      </c>
      <c r="H406">
        <v>0.8842141863699583</v>
      </c>
      <c r="I406">
        <v>0.99406157212064383</v>
      </c>
      <c r="J406">
        <v>0</v>
      </c>
      <c r="K406" t="s">
        <v>70</v>
      </c>
      <c r="L406" t="s">
        <v>70</v>
      </c>
      <c r="M406" t="s">
        <v>70</v>
      </c>
      <c r="N406" t="s">
        <v>70</v>
      </c>
    </row>
    <row r="407" spans="1:14" x14ac:dyDescent="0.3">
      <c r="A407" t="s">
        <v>80</v>
      </c>
      <c r="B407" t="s">
        <v>6</v>
      </c>
      <c r="C407">
        <v>0.99402980630369075</v>
      </c>
      <c r="D407">
        <v>0.97447801875350482</v>
      </c>
      <c r="E407">
        <v>0.91052871278930159</v>
      </c>
      <c r="F407" t="s">
        <v>70</v>
      </c>
      <c r="G407" t="s">
        <v>70</v>
      </c>
      <c r="H407">
        <v>0.74398167624924039</v>
      </c>
      <c r="I407">
        <v>0.99021948402002324</v>
      </c>
      <c r="J407" t="s">
        <v>70</v>
      </c>
      <c r="K407" t="s">
        <v>70</v>
      </c>
      <c r="L407" t="s">
        <v>70</v>
      </c>
      <c r="M407" t="s">
        <v>70</v>
      </c>
      <c r="N407" t="s">
        <v>70</v>
      </c>
    </row>
    <row r="408" spans="1:14" x14ac:dyDescent="0.3">
      <c r="A408" t="s">
        <v>80</v>
      </c>
      <c r="B408" t="s">
        <v>7</v>
      </c>
      <c r="C408">
        <v>0.98539946064385642</v>
      </c>
      <c r="D408">
        <v>0.94678301758828043</v>
      </c>
      <c r="E408">
        <v>0.92245887004208638</v>
      </c>
      <c r="F408">
        <v>0.73824247778412933</v>
      </c>
      <c r="G408" t="s">
        <v>70</v>
      </c>
      <c r="H408">
        <v>0.85021901935848521</v>
      </c>
      <c r="I408">
        <v>0.99263577784596502</v>
      </c>
      <c r="J408" t="s">
        <v>70</v>
      </c>
      <c r="K408" t="s">
        <v>70</v>
      </c>
      <c r="L408" t="s">
        <v>70</v>
      </c>
      <c r="M408" t="s">
        <v>70</v>
      </c>
      <c r="N408" t="s">
        <v>70</v>
      </c>
    </row>
    <row r="409" spans="1:14" x14ac:dyDescent="0.3">
      <c r="A409" t="s">
        <v>80</v>
      </c>
      <c r="B409" t="s">
        <v>8</v>
      </c>
      <c r="C409">
        <v>0.99216956280058966</v>
      </c>
      <c r="D409">
        <v>0.97836634321414317</v>
      </c>
      <c r="E409">
        <v>0.95441362385662243</v>
      </c>
      <c r="F409" t="s">
        <v>70</v>
      </c>
      <c r="G409" t="s">
        <v>70</v>
      </c>
      <c r="H409">
        <v>0.88265213442325163</v>
      </c>
      <c r="I409">
        <v>0.9922946524888272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</row>
    <row r="410" spans="1:14" x14ac:dyDescent="0.3">
      <c r="A410" t="s">
        <v>80</v>
      </c>
      <c r="B410" t="s">
        <v>12</v>
      </c>
      <c r="C410">
        <v>0.98410434928490542</v>
      </c>
      <c r="D410">
        <v>0.97421976428535295</v>
      </c>
      <c r="E410">
        <v>0.92855309004217856</v>
      </c>
      <c r="F410" t="s">
        <v>70</v>
      </c>
      <c r="G410" t="s">
        <v>70</v>
      </c>
      <c r="H410">
        <v>0.78360935216755967</v>
      </c>
      <c r="I410">
        <v>0.99504833765621326</v>
      </c>
      <c r="J410">
        <v>0.95792880258899682</v>
      </c>
      <c r="K410" t="s">
        <v>70</v>
      </c>
      <c r="L410" t="s">
        <v>70</v>
      </c>
      <c r="M410" t="s">
        <v>70</v>
      </c>
      <c r="N410" t="s">
        <v>70</v>
      </c>
    </row>
    <row r="411" spans="1:14" x14ac:dyDescent="0.3">
      <c r="A411" t="s">
        <v>80</v>
      </c>
      <c r="B411" t="s">
        <v>13</v>
      </c>
      <c r="C411">
        <v>0.99590716308285843</v>
      </c>
      <c r="D411">
        <v>0.96340663819531802</v>
      </c>
      <c r="E411">
        <v>0.83548430919711991</v>
      </c>
      <c r="F411">
        <v>0.47406907413657329</v>
      </c>
      <c r="G411" t="s">
        <v>70</v>
      </c>
      <c r="H411">
        <v>0.88059701492537312</v>
      </c>
      <c r="I411">
        <v>0.9892672380511156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</row>
    <row r="412" spans="1:14" x14ac:dyDescent="0.3">
      <c r="A412" t="s">
        <v>80</v>
      </c>
      <c r="B412" t="s">
        <v>15</v>
      </c>
      <c r="C412">
        <v>0.99720852101020241</v>
      </c>
      <c r="D412">
        <v>0.97989960045077362</v>
      </c>
      <c r="E412">
        <v>0.89510362928771836</v>
      </c>
      <c r="F412" t="s">
        <v>70</v>
      </c>
      <c r="G412" t="s">
        <v>70</v>
      </c>
      <c r="H412">
        <v>0.85826574725785132</v>
      </c>
      <c r="I412">
        <v>0.99067164179104483</v>
      </c>
      <c r="J412" t="s">
        <v>70</v>
      </c>
      <c r="K412" t="s">
        <v>70</v>
      </c>
      <c r="L412" t="s">
        <v>70</v>
      </c>
      <c r="M412" t="s">
        <v>70</v>
      </c>
      <c r="N412" t="s">
        <v>70</v>
      </c>
    </row>
    <row r="413" spans="1:14" x14ac:dyDescent="0.3">
      <c r="A413" t="s">
        <v>80</v>
      </c>
      <c r="B413" t="s">
        <v>17</v>
      </c>
      <c r="C413">
        <v>0.99668473265506641</v>
      </c>
      <c r="D413">
        <v>0.99057878468173322</v>
      </c>
      <c r="E413">
        <v>0.90940170940170939</v>
      </c>
      <c r="F413" t="s">
        <v>70</v>
      </c>
      <c r="G413" t="s">
        <v>70</v>
      </c>
      <c r="H413">
        <v>0.90946301530065299</v>
      </c>
      <c r="I413">
        <v>0.99367674275138795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</row>
    <row r="414" spans="1:14" x14ac:dyDescent="0.3">
      <c r="A414" t="s">
        <v>80</v>
      </c>
      <c r="B414" t="s">
        <v>21</v>
      </c>
      <c r="C414">
        <v>0.99561730344174282</v>
      </c>
      <c r="D414">
        <v>0.98020490647617242</v>
      </c>
      <c r="E414">
        <v>0.89420531928562252</v>
      </c>
      <c r="F414">
        <v>0.80629062209842151</v>
      </c>
      <c r="G414" t="s">
        <v>70</v>
      </c>
      <c r="H414">
        <v>0.88766692851531814</v>
      </c>
      <c r="I414">
        <v>0.99142261030832235</v>
      </c>
      <c r="J414" t="s">
        <v>70</v>
      </c>
      <c r="K414" t="s">
        <v>70</v>
      </c>
      <c r="L414" t="s">
        <v>70</v>
      </c>
      <c r="M414" t="s">
        <v>70</v>
      </c>
      <c r="N414" t="s">
        <v>70</v>
      </c>
    </row>
    <row r="415" spans="1:14" x14ac:dyDescent="0.3">
      <c r="A415" t="s">
        <v>80</v>
      </c>
      <c r="B415" t="s">
        <v>23</v>
      </c>
      <c r="C415">
        <v>0.98848252521066438</v>
      </c>
      <c r="D415">
        <v>0.95764996434596583</v>
      </c>
      <c r="E415">
        <v>0.94937937168964537</v>
      </c>
      <c r="F415" t="s">
        <v>70</v>
      </c>
      <c r="G415">
        <v>0</v>
      </c>
      <c r="H415">
        <v>0.8914747758832835</v>
      </c>
      <c r="I415">
        <v>0.98659434327779916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</row>
    <row r="416" spans="1:14" x14ac:dyDescent="0.3">
      <c r="A416" t="s">
        <v>80</v>
      </c>
      <c r="B416" t="s">
        <v>25</v>
      </c>
      <c r="C416">
        <v>0.99449218485689161</v>
      </c>
      <c r="D416">
        <v>0.98103816510353803</v>
      </c>
      <c r="E416">
        <v>0.9242749592528392</v>
      </c>
      <c r="F416">
        <v>0.91023854414296257</v>
      </c>
      <c r="G416" t="s">
        <v>70</v>
      </c>
      <c r="H416">
        <v>0.85941526703990045</v>
      </c>
      <c r="I416">
        <v>0.9924148606811144</v>
      </c>
      <c r="J416" t="s">
        <v>70</v>
      </c>
      <c r="K416" t="s">
        <v>70</v>
      </c>
      <c r="L416" t="s">
        <v>70</v>
      </c>
      <c r="M416" t="s">
        <v>70</v>
      </c>
      <c r="N416" t="s">
        <v>70</v>
      </c>
    </row>
    <row r="417" spans="1:14" x14ac:dyDescent="0.3">
      <c r="A417" t="s">
        <v>80</v>
      </c>
      <c r="B417" t="s">
        <v>27</v>
      </c>
      <c r="C417">
        <v>0.98842400856582957</v>
      </c>
      <c r="D417">
        <v>0.98453298354921559</v>
      </c>
      <c r="E417">
        <v>0.9361676694425628</v>
      </c>
      <c r="F417" t="s">
        <v>70</v>
      </c>
      <c r="G417" t="s">
        <v>70</v>
      </c>
      <c r="H417">
        <v>0.81068349106203996</v>
      </c>
      <c r="I417">
        <v>0.98773199119219879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</row>
    <row r="418" spans="1:14" x14ac:dyDescent="0.3">
      <c r="A418" t="s">
        <v>80</v>
      </c>
      <c r="B418" t="s">
        <v>132</v>
      </c>
      <c r="C418">
        <v>0.98643511664199124</v>
      </c>
      <c r="D418">
        <v>0.98326305904881162</v>
      </c>
      <c r="E418">
        <v>0.96039275211080544</v>
      </c>
      <c r="F418">
        <v>0.92384171022124417</v>
      </c>
      <c r="G418" t="s">
        <v>70</v>
      </c>
      <c r="H418">
        <v>0.88254562470753395</v>
      </c>
      <c r="I418">
        <v>0.99247196189890918</v>
      </c>
      <c r="J418" t="s">
        <v>70</v>
      </c>
      <c r="K418" t="s">
        <v>70</v>
      </c>
      <c r="L418" t="s">
        <v>70</v>
      </c>
      <c r="M418" t="s">
        <v>70</v>
      </c>
      <c r="N418" t="s">
        <v>70</v>
      </c>
    </row>
    <row r="419" spans="1:14" x14ac:dyDescent="0.3">
      <c r="A419" t="s">
        <v>80</v>
      </c>
      <c r="B419" t="s">
        <v>29</v>
      </c>
      <c r="C419">
        <v>0.99339951513864555</v>
      </c>
      <c r="D419">
        <v>0.98073104778473241</v>
      </c>
      <c r="E419">
        <v>0.98102981029810299</v>
      </c>
      <c r="F419" t="s">
        <v>70</v>
      </c>
      <c r="G419" t="s">
        <v>70</v>
      </c>
      <c r="H419">
        <v>0.92803953651450899</v>
      </c>
      <c r="I419">
        <v>0.99702520745263801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</row>
    <row r="420" spans="1:14" x14ac:dyDescent="0.3">
      <c r="A420" t="s">
        <v>80</v>
      </c>
      <c r="B420" t="s">
        <v>33</v>
      </c>
      <c r="C420">
        <v>0.98205810988070641</v>
      </c>
      <c r="D420">
        <v>0.98167353833300042</v>
      </c>
      <c r="E420">
        <v>0.86942952413804431</v>
      </c>
      <c r="F420">
        <v>0</v>
      </c>
      <c r="G420" t="s">
        <v>70</v>
      </c>
      <c r="H420">
        <v>0.88658589986863234</v>
      </c>
      <c r="I420">
        <v>0.99437985988143818</v>
      </c>
      <c r="J420">
        <v>0.91460225283663843</v>
      </c>
      <c r="K420" t="s">
        <v>70</v>
      </c>
      <c r="L420" t="s">
        <v>70</v>
      </c>
      <c r="M420" t="s">
        <v>70</v>
      </c>
      <c r="N420" t="s">
        <v>70</v>
      </c>
    </row>
    <row r="421" spans="1:14" x14ac:dyDescent="0.3">
      <c r="A421" t="s">
        <v>80</v>
      </c>
      <c r="B421" t="s">
        <v>35</v>
      </c>
      <c r="C421">
        <v>0.99451781805311357</v>
      </c>
      <c r="D421">
        <v>0.95039065200857364</v>
      </c>
      <c r="E421">
        <v>0.90426503195513241</v>
      </c>
      <c r="F421" t="s">
        <v>70</v>
      </c>
      <c r="G421" t="s">
        <v>70</v>
      </c>
      <c r="H421">
        <v>0.92018195503485278</v>
      </c>
      <c r="I421">
        <v>0.99145825317429781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</row>
    <row r="422" spans="1:14" x14ac:dyDescent="0.3">
      <c r="A422" t="s">
        <v>129</v>
      </c>
      <c r="B422" t="s">
        <v>6</v>
      </c>
      <c r="C422">
        <v>0.98993724913788239</v>
      </c>
      <c r="D422">
        <v>0.44435521648932613</v>
      </c>
      <c r="E422">
        <v>0.83867491948711193</v>
      </c>
      <c r="F422">
        <v>0</v>
      </c>
      <c r="G422" t="s">
        <v>70</v>
      </c>
      <c r="H422">
        <v>0.71149693738157138</v>
      </c>
      <c r="I422">
        <v>0.99421873762572277</v>
      </c>
      <c r="J422">
        <v>0.85119073724836625</v>
      </c>
      <c r="K422" t="s">
        <v>70</v>
      </c>
      <c r="L422" t="s">
        <v>70</v>
      </c>
      <c r="M422" t="s">
        <v>70</v>
      </c>
      <c r="N422" t="s">
        <v>70</v>
      </c>
    </row>
    <row r="423" spans="1:14" x14ac:dyDescent="0.3">
      <c r="A423" t="s">
        <v>129</v>
      </c>
      <c r="B423" t="s">
        <v>7</v>
      </c>
      <c r="C423">
        <v>0.99352079308672603</v>
      </c>
      <c r="D423">
        <v>0.94888043937473598</v>
      </c>
      <c r="E423">
        <v>0.9151199228636856</v>
      </c>
      <c r="F423">
        <v>3.0602636534839923E-3</v>
      </c>
      <c r="G423" t="s">
        <v>70</v>
      </c>
      <c r="H423">
        <v>0.8344609060546373</v>
      </c>
      <c r="I423">
        <v>0.99244678416113519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</row>
    <row r="424" spans="1:14" x14ac:dyDescent="0.3">
      <c r="A424" t="s">
        <v>129</v>
      </c>
      <c r="B424" t="s">
        <v>8</v>
      </c>
      <c r="C424">
        <v>0.99375331523604482</v>
      </c>
      <c r="D424">
        <v>0.91682600382409163</v>
      </c>
      <c r="E424">
        <v>0.92470048432322205</v>
      </c>
      <c r="F424" t="s">
        <v>70</v>
      </c>
      <c r="G424" t="s">
        <v>70</v>
      </c>
      <c r="H424">
        <v>0.84918341052338331</v>
      </c>
      <c r="I424">
        <v>0.99045758509279436</v>
      </c>
      <c r="J424" t="s">
        <v>70</v>
      </c>
      <c r="K424" t="s">
        <v>70</v>
      </c>
      <c r="L424" t="s">
        <v>70</v>
      </c>
      <c r="M424" t="s">
        <v>70</v>
      </c>
      <c r="N424" t="s">
        <v>70</v>
      </c>
    </row>
    <row r="425" spans="1:14" x14ac:dyDescent="0.3">
      <c r="A425" t="s">
        <v>129</v>
      </c>
      <c r="B425" t="s">
        <v>12</v>
      </c>
      <c r="C425">
        <v>0.99337049526300081</v>
      </c>
      <c r="D425">
        <v>0.91348165050389796</v>
      </c>
      <c r="E425">
        <v>0.94468785354314522</v>
      </c>
      <c r="F425" t="s">
        <v>70</v>
      </c>
      <c r="G425" t="s">
        <v>70</v>
      </c>
      <c r="H425">
        <v>0.89849357690767384</v>
      </c>
      <c r="I425">
        <v>0.99288035907754202</v>
      </c>
      <c r="J425" t="s">
        <v>70</v>
      </c>
      <c r="K425" t="s">
        <v>70</v>
      </c>
      <c r="L425" t="s">
        <v>70</v>
      </c>
      <c r="M425" t="s">
        <v>70</v>
      </c>
      <c r="N425" t="s">
        <v>70</v>
      </c>
    </row>
    <row r="426" spans="1:14" x14ac:dyDescent="0.3">
      <c r="A426" t="s">
        <v>129</v>
      </c>
      <c r="B426" t="s">
        <v>13</v>
      </c>
      <c r="C426">
        <v>0.99061342356269877</v>
      </c>
      <c r="D426">
        <v>0.95512480084970797</v>
      </c>
      <c r="E426">
        <v>0.8865598511744901</v>
      </c>
      <c r="F426" t="s">
        <v>70</v>
      </c>
      <c r="G426" t="s">
        <v>70</v>
      </c>
      <c r="H426">
        <v>0.71224888888888893</v>
      </c>
      <c r="I426">
        <v>0.99580549945626839</v>
      </c>
      <c r="J426">
        <v>0.81034923883842902</v>
      </c>
      <c r="K426" t="s">
        <v>70</v>
      </c>
      <c r="L426" t="s">
        <v>70</v>
      </c>
      <c r="M426" t="s">
        <v>70</v>
      </c>
      <c r="N426" t="s">
        <v>70</v>
      </c>
    </row>
    <row r="427" spans="1:14" x14ac:dyDescent="0.3">
      <c r="A427" t="s">
        <v>129</v>
      </c>
      <c r="B427" t="s">
        <v>15</v>
      </c>
      <c r="C427">
        <v>0.99625082013309585</v>
      </c>
      <c r="D427">
        <v>0.89687242181054527</v>
      </c>
      <c r="E427">
        <v>0.94762665330452123</v>
      </c>
      <c r="F427" t="s">
        <v>70</v>
      </c>
      <c r="G427" t="s">
        <v>70</v>
      </c>
      <c r="H427">
        <v>0.84856125778700686</v>
      </c>
      <c r="I427">
        <v>0.98977001769094675</v>
      </c>
      <c r="J427" t="s">
        <v>70</v>
      </c>
      <c r="K427" t="s">
        <v>70</v>
      </c>
      <c r="L427" t="s">
        <v>70</v>
      </c>
      <c r="M427" t="s">
        <v>70</v>
      </c>
      <c r="N427" t="s">
        <v>70</v>
      </c>
    </row>
    <row r="428" spans="1:14" x14ac:dyDescent="0.3">
      <c r="A428" t="s">
        <v>129</v>
      </c>
      <c r="B428" t="s">
        <v>17</v>
      </c>
      <c r="C428">
        <v>0.99683146741970285</v>
      </c>
      <c r="D428">
        <v>0.96732652192422319</v>
      </c>
      <c r="E428">
        <v>0.94408695997143643</v>
      </c>
      <c r="F428">
        <v>0.68635414581128618</v>
      </c>
      <c r="G428">
        <v>0</v>
      </c>
      <c r="H428">
        <v>0.9070383451059536</v>
      </c>
      <c r="I428">
        <v>0.99331883157240519</v>
      </c>
      <c r="J428" t="s">
        <v>70</v>
      </c>
      <c r="K428" t="s">
        <v>70</v>
      </c>
      <c r="L428" t="s">
        <v>70</v>
      </c>
      <c r="M428" t="s">
        <v>70</v>
      </c>
      <c r="N428" t="s">
        <v>70</v>
      </c>
    </row>
    <row r="429" spans="1:14" x14ac:dyDescent="0.3">
      <c r="A429" t="s">
        <v>129</v>
      </c>
      <c r="B429" t="s">
        <v>21</v>
      </c>
      <c r="C429">
        <v>0.99551805958344319</v>
      </c>
      <c r="D429">
        <v>0.92204548442224277</v>
      </c>
      <c r="E429">
        <v>0.95477117453371518</v>
      </c>
      <c r="F429">
        <v>0.77831325301204823</v>
      </c>
      <c r="G429" t="s">
        <v>70</v>
      </c>
      <c r="H429">
        <v>0.85461932520756045</v>
      </c>
      <c r="I429">
        <v>0.99554513481828844</v>
      </c>
      <c r="J429" t="s">
        <v>70</v>
      </c>
      <c r="K429" t="s">
        <v>70</v>
      </c>
      <c r="L429" t="s">
        <v>70</v>
      </c>
      <c r="M429" t="s">
        <v>70</v>
      </c>
      <c r="N429" t="s">
        <v>70</v>
      </c>
    </row>
    <row r="430" spans="1:14" x14ac:dyDescent="0.3">
      <c r="A430" t="s">
        <v>129</v>
      </c>
      <c r="B430" t="s">
        <v>23</v>
      </c>
      <c r="C430">
        <v>0.9961877531570168</v>
      </c>
      <c r="D430">
        <v>0.9438726187091272</v>
      </c>
      <c r="E430">
        <v>0.93394387945263835</v>
      </c>
      <c r="F430">
        <v>0.81243547691543716</v>
      </c>
      <c r="G430">
        <v>0.77160329699547991</v>
      </c>
      <c r="H430">
        <v>0.85273682426707342</v>
      </c>
      <c r="I430">
        <v>0.9921923797626484</v>
      </c>
      <c r="J430" t="s">
        <v>70</v>
      </c>
      <c r="K430" t="s">
        <v>70</v>
      </c>
      <c r="L430" t="s">
        <v>70</v>
      </c>
      <c r="M430" t="s">
        <v>70</v>
      </c>
      <c r="N430" t="s">
        <v>70</v>
      </c>
    </row>
    <row r="431" spans="1:14" x14ac:dyDescent="0.3">
      <c r="A431" t="s">
        <v>129</v>
      </c>
      <c r="B431" t="s">
        <v>25</v>
      </c>
      <c r="C431">
        <v>0.99756901779478979</v>
      </c>
      <c r="D431">
        <v>0.92599541380029182</v>
      </c>
      <c r="E431">
        <v>0.91752724086951765</v>
      </c>
      <c r="F431">
        <v>0</v>
      </c>
      <c r="G431" t="s">
        <v>70</v>
      </c>
      <c r="H431">
        <v>0.92651807513585882</v>
      </c>
      <c r="I431">
        <v>0.99288673493316659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</row>
    <row r="432" spans="1:14" x14ac:dyDescent="0.3">
      <c r="A432" t="s">
        <v>129</v>
      </c>
      <c r="B432" t="s">
        <v>29</v>
      </c>
      <c r="C432">
        <v>0.99745427236739936</v>
      </c>
      <c r="D432">
        <v>0.93807909604519779</v>
      </c>
      <c r="E432">
        <v>0.93022324717337679</v>
      </c>
      <c r="F432">
        <v>0</v>
      </c>
      <c r="G432" t="s">
        <v>70</v>
      </c>
      <c r="H432">
        <v>0.8701829160007104</v>
      </c>
      <c r="I432">
        <v>0.99456690468798525</v>
      </c>
      <c r="J432" t="s">
        <v>70</v>
      </c>
      <c r="K432" t="s">
        <v>70</v>
      </c>
      <c r="L432" t="s">
        <v>70</v>
      </c>
      <c r="M432" t="s">
        <v>70</v>
      </c>
      <c r="N432" t="s">
        <v>70</v>
      </c>
    </row>
    <row r="433" spans="1:14" x14ac:dyDescent="0.3">
      <c r="A433" t="s">
        <v>129</v>
      </c>
      <c r="B433" t="s">
        <v>33</v>
      </c>
      <c r="C433">
        <v>0.99715173485240804</v>
      </c>
      <c r="D433">
        <v>0.94909734513274335</v>
      </c>
      <c r="E433">
        <v>0.9302646796967956</v>
      </c>
      <c r="F433" t="s">
        <v>70</v>
      </c>
      <c r="G433" t="s">
        <v>70</v>
      </c>
      <c r="H433">
        <v>0.77185517561503947</v>
      </c>
      <c r="I433">
        <v>0.99607903436611056</v>
      </c>
      <c r="J433">
        <v>0.92823997348359299</v>
      </c>
      <c r="K433" t="s">
        <v>70</v>
      </c>
      <c r="L433" t="s">
        <v>70</v>
      </c>
      <c r="M433" t="s">
        <v>70</v>
      </c>
      <c r="N433" t="s">
        <v>70</v>
      </c>
    </row>
    <row r="434" spans="1:14" x14ac:dyDescent="0.3">
      <c r="A434" t="s">
        <v>137</v>
      </c>
      <c r="B434" t="s">
        <v>6</v>
      </c>
      <c r="C434">
        <v>0.98361179950435684</v>
      </c>
      <c r="D434">
        <v>0.94713946979016239</v>
      </c>
      <c r="E434">
        <v>0.90540066015871901</v>
      </c>
      <c r="F434" t="s">
        <v>70</v>
      </c>
      <c r="G434" t="s">
        <v>70</v>
      </c>
      <c r="H434">
        <v>0.88431562324894297</v>
      </c>
      <c r="I434">
        <v>0.99074219362937399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</row>
    <row r="435" spans="1:14" x14ac:dyDescent="0.3">
      <c r="A435" t="s">
        <v>137</v>
      </c>
      <c r="B435" t="s">
        <v>221</v>
      </c>
      <c r="C435">
        <v>0.99301789705296362</v>
      </c>
      <c r="D435">
        <v>0.90650651404473237</v>
      </c>
      <c r="E435">
        <v>0.90710977935167525</v>
      </c>
      <c r="F435" t="s">
        <v>70</v>
      </c>
      <c r="G435" t="s">
        <v>70</v>
      </c>
      <c r="H435">
        <v>0.92748213228934318</v>
      </c>
      <c r="I435">
        <v>0.98970037453183524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</row>
    <row r="436" spans="1:14" x14ac:dyDescent="0.3">
      <c r="A436" t="s">
        <v>137</v>
      </c>
      <c r="B436" t="s">
        <v>7</v>
      </c>
      <c r="C436">
        <v>0.99520286202130259</v>
      </c>
      <c r="D436">
        <v>0.9409967089797836</v>
      </c>
      <c r="E436">
        <v>0.93959435626102294</v>
      </c>
      <c r="F436" t="s">
        <v>70</v>
      </c>
      <c r="G436" t="s">
        <v>70</v>
      </c>
      <c r="H436">
        <v>0.90937730740831901</v>
      </c>
      <c r="I436">
        <v>0.99356738742927997</v>
      </c>
      <c r="J436" t="s">
        <v>70</v>
      </c>
      <c r="K436" t="s">
        <v>70</v>
      </c>
      <c r="L436" t="s">
        <v>70</v>
      </c>
      <c r="M436" t="s">
        <v>70</v>
      </c>
      <c r="N436" t="s">
        <v>70</v>
      </c>
    </row>
    <row r="437" spans="1:14" x14ac:dyDescent="0.3">
      <c r="A437" t="s">
        <v>137</v>
      </c>
      <c r="B437" t="s">
        <v>232</v>
      </c>
      <c r="C437">
        <v>0.99553157083943322</v>
      </c>
      <c r="D437">
        <v>0.95466261622019699</v>
      </c>
      <c r="E437">
        <v>0.96500054094990795</v>
      </c>
      <c r="F437" t="s">
        <v>70</v>
      </c>
      <c r="G437" t="s">
        <v>70</v>
      </c>
      <c r="H437">
        <v>0.91124692146310315</v>
      </c>
      <c r="I437">
        <v>0.98985897639042941</v>
      </c>
      <c r="J437" t="s">
        <v>70</v>
      </c>
      <c r="K437" t="s">
        <v>70</v>
      </c>
      <c r="L437" t="s">
        <v>70</v>
      </c>
      <c r="M437" t="s">
        <v>70</v>
      </c>
      <c r="N437" t="s">
        <v>70</v>
      </c>
    </row>
    <row r="438" spans="1:14" x14ac:dyDescent="0.3">
      <c r="A438" t="s">
        <v>137</v>
      </c>
      <c r="B438" t="s">
        <v>8</v>
      </c>
      <c r="C438">
        <v>0.99398805847230798</v>
      </c>
      <c r="D438">
        <v>0.87112529048012921</v>
      </c>
      <c r="E438">
        <v>0.8647330790025517</v>
      </c>
      <c r="F438">
        <v>0</v>
      </c>
      <c r="G438" t="s">
        <v>70</v>
      </c>
      <c r="H438">
        <v>0.58926987880579362</v>
      </c>
      <c r="I438">
        <v>0.99388810531264682</v>
      </c>
      <c r="J438" t="s">
        <v>70</v>
      </c>
      <c r="K438" t="s">
        <v>70</v>
      </c>
      <c r="L438" t="s">
        <v>70</v>
      </c>
      <c r="M438" t="s">
        <v>70</v>
      </c>
      <c r="N438" t="s">
        <v>70</v>
      </c>
    </row>
    <row r="439" spans="1:14" x14ac:dyDescent="0.3">
      <c r="A439" t="s">
        <v>137</v>
      </c>
      <c r="B439" t="s">
        <v>183</v>
      </c>
      <c r="C439">
        <v>0.99155278166361782</v>
      </c>
      <c r="D439">
        <v>0.87610553420158976</v>
      </c>
      <c r="E439">
        <v>0.91603208104685518</v>
      </c>
      <c r="F439">
        <v>0.56171006027465353</v>
      </c>
      <c r="G439" t="s">
        <v>70</v>
      </c>
      <c r="H439">
        <v>0.67791920309905918</v>
      </c>
      <c r="I439">
        <v>0.99453811446212304</v>
      </c>
      <c r="J439" t="s">
        <v>70</v>
      </c>
      <c r="K439" t="s">
        <v>70</v>
      </c>
      <c r="L439" t="s">
        <v>70</v>
      </c>
      <c r="M439" t="s">
        <v>70</v>
      </c>
      <c r="N439" t="s">
        <v>70</v>
      </c>
    </row>
    <row r="440" spans="1:14" x14ac:dyDescent="0.3">
      <c r="A440" t="s">
        <v>137</v>
      </c>
      <c r="B440" t="s">
        <v>12</v>
      </c>
      <c r="C440">
        <v>0.99585145290125365</v>
      </c>
      <c r="D440">
        <v>0.78701969801123572</v>
      </c>
      <c r="E440">
        <v>0.86617961244826913</v>
      </c>
      <c r="F440">
        <v>0.74533786334465835</v>
      </c>
      <c r="G440" t="s">
        <v>70</v>
      </c>
      <c r="H440">
        <v>0.85569649714884211</v>
      </c>
      <c r="I440">
        <v>0.99511657214870841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</row>
    <row r="441" spans="1:14" x14ac:dyDescent="0.3">
      <c r="A441" t="s">
        <v>137</v>
      </c>
      <c r="B441" t="s">
        <v>13</v>
      </c>
      <c r="C441">
        <v>0.995361328125</v>
      </c>
      <c r="D441">
        <v>0.96330692543876284</v>
      </c>
      <c r="E441">
        <v>0.97303423848878401</v>
      </c>
      <c r="F441" t="s">
        <v>70</v>
      </c>
      <c r="G441" t="s">
        <v>70</v>
      </c>
      <c r="H441">
        <v>0.91513686548637885</v>
      </c>
      <c r="I441">
        <v>0.99474660074165644</v>
      </c>
      <c r="J441" t="s">
        <v>70</v>
      </c>
      <c r="K441" t="s">
        <v>70</v>
      </c>
      <c r="L441" t="s">
        <v>70</v>
      </c>
      <c r="M441" t="s">
        <v>70</v>
      </c>
      <c r="N441" t="s">
        <v>70</v>
      </c>
    </row>
    <row r="442" spans="1:14" x14ac:dyDescent="0.3">
      <c r="A442" t="s">
        <v>137</v>
      </c>
      <c r="B442" t="s">
        <v>15</v>
      </c>
      <c r="C442">
        <v>0.99510821677790495</v>
      </c>
      <c r="D442">
        <v>0.88154652852359594</v>
      </c>
      <c r="E442">
        <v>0.9710456312666258</v>
      </c>
      <c r="F442" t="s">
        <v>70</v>
      </c>
      <c r="G442" t="s">
        <v>70</v>
      </c>
      <c r="H442">
        <v>0.76169505608641463</v>
      </c>
      <c r="I442">
        <v>0.99540120520139563</v>
      </c>
      <c r="J442" t="s">
        <v>70</v>
      </c>
      <c r="K442" t="s">
        <v>70</v>
      </c>
      <c r="L442">
        <v>0</v>
      </c>
      <c r="M442" t="s">
        <v>70</v>
      </c>
      <c r="N442" t="s">
        <v>70</v>
      </c>
    </row>
    <row r="443" spans="1:14" x14ac:dyDescent="0.3">
      <c r="A443" t="s">
        <v>137</v>
      </c>
      <c r="B443" t="s">
        <v>17</v>
      </c>
      <c r="C443">
        <v>0.99214952264250045</v>
      </c>
      <c r="D443">
        <v>0.96565579259542722</v>
      </c>
      <c r="E443">
        <v>0.97312943869136437</v>
      </c>
      <c r="F443" t="s">
        <v>70</v>
      </c>
      <c r="G443" t="s">
        <v>70</v>
      </c>
      <c r="H443">
        <v>0.75959799840208575</v>
      </c>
      <c r="I443">
        <v>0.99439399921042237</v>
      </c>
      <c r="J443" t="s">
        <v>70</v>
      </c>
      <c r="K443" t="s">
        <v>70</v>
      </c>
      <c r="L443" t="s">
        <v>70</v>
      </c>
      <c r="M443" t="s">
        <v>70</v>
      </c>
      <c r="N443" t="s">
        <v>70</v>
      </c>
    </row>
    <row r="444" spans="1:14" x14ac:dyDescent="0.3">
      <c r="A444" t="s">
        <v>137</v>
      </c>
      <c r="B444" t="s">
        <v>23</v>
      </c>
      <c r="C444">
        <v>0.99322360005497246</v>
      </c>
      <c r="D444">
        <v>0.90479118242483325</v>
      </c>
      <c r="E444">
        <v>0.94559280680678204</v>
      </c>
      <c r="F444">
        <v>0</v>
      </c>
      <c r="G444" t="s">
        <v>70</v>
      </c>
      <c r="H444">
        <v>0.87419543592744298</v>
      </c>
      <c r="I444">
        <v>0.98965192850423322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</row>
    <row r="445" spans="1:14" x14ac:dyDescent="0.3">
      <c r="A445" t="s">
        <v>137</v>
      </c>
      <c r="B445" t="s">
        <v>25</v>
      </c>
      <c r="C445">
        <v>0.99516908212560384</v>
      </c>
      <c r="D445">
        <v>0.90644078144078144</v>
      </c>
      <c r="E445">
        <v>0.91896837828197442</v>
      </c>
      <c r="F445">
        <v>0.21364985163204747</v>
      </c>
      <c r="G445" t="s">
        <v>70</v>
      </c>
      <c r="H445">
        <v>0.90831121094547684</v>
      </c>
      <c r="I445">
        <v>0.99234753033933676</v>
      </c>
      <c r="J445" t="s">
        <v>70</v>
      </c>
      <c r="K445" t="s">
        <v>70</v>
      </c>
      <c r="L445" t="s">
        <v>70</v>
      </c>
      <c r="M445" t="s">
        <v>70</v>
      </c>
      <c r="N445" t="s">
        <v>70</v>
      </c>
    </row>
    <row r="446" spans="1:14" x14ac:dyDescent="0.3">
      <c r="A446" t="s">
        <v>137</v>
      </c>
      <c r="B446" t="s">
        <v>27</v>
      </c>
      <c r="C446">
        <v>0.99591516910942979</v>
      </c>
      <c r="D446">
        <v>0.95039599833263844</v>
      </c>
      <c r="E446">
        <v>0.94389525559151999</v>
      </c>
      <c r="F446">
        <v>0</v>
      </c>
      <c r="G446" t="s">
        <v>70</v>
      </c>
      <c r="H446">
        <v>0.79451483827942648</v>
      </c>
      <c r="I446">
        <v>0.99229152067273996</v>
      </c>
      <c r="J446" t="s">
        <v>70</v>
      </c>
      <c r="K446" t="s">
        <v>70</v>
      </c>
      <c r="L446" t="s">
        <v>70</v>
      </c>
      <c r="M446" t="s">
        <v>70</v>
      </c>
      <c r="N446" t="s">
        <v>70</v>
      </c>
    </row>
    <row r="447" spans="1:14" x14ac:dyDescent="0.3">
      <c r="A447" t="s">
        <v>137</v>
      </c>
      <c r="B447" t="s">
        <v>29</v>
      </c>
      <c r="C447">
        <v>0.99230130676949435</v>
      </c>
      <c r="D447">
        <v>0.94349353705315397</v>
      </c>
      <c r="E447">
        <v>0.9304073350368256</v>
      </c>
      <c r="F447">
        <v>0.78374031291124435</v>
      </c>
      <c r="G447" t="s">
        <v>70</v>
      </c>
      <c r="H447">
        <v>0.89539414526925765</v>
      </c>
      <c r="I447">
        <v>0.99688522037065885</v>
      </c>
      <c r="J447" t="s">
        <v>70</v>
      </c>
      <c r="K447" t="s">
        <v>70</v>
      </c>
      <c r="L447" t="s">
        <v>70</v>
      </c>
      <c r="M447" t="s">
        <v>70</v>
      </c>
      <c r="N447" t="s">
        <v>70</v>
      </c>
    </row>
    <row r="448" spans="1:14" x14ac:dyDescent="0.3">
      <c r="A448" t="s">
        <v>137</v>
      </c>
      <c r="B448" t="s">
        <v>33</v>
      </c>
      <c r="C448">
        <v>0.9853517954786194</v>
      </c>
      <c r="D448">
        <v>0.95619754515585365</v>
      </c>
      <c r="E448">
        <v>0.96456995111703636</v>
      </c>
      <c r="F448">
        <v>0.78973493497468483</v>
      </c>
      <c r="G448">
        <v>0</v>
      </c>
      <c r="H448">
        <v>0.91267329716696799</v>
      </c>
      <c r="I448">
        <v>0.99274627564152562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</row>
    <row r="449" spans="1:14" x14ac:dyDescent="0.3">
      <c r="A449" t="s">
        <v>137</v>
      </c>
      <c r="B449" t="s">
        <v>35</v>
      </c>
      <c r="C449">
        <v>0.99420845441991801</v>
      </c>
      <c r="D449">
        <v>0.97657821063838179</v>
      </c>
      <c r="E449">
        <v>0.96357766460531102</v>
      </c>
      <c r="F449" t="s">
        <v>70</v>
      </c>
      <c r="G449" t="s">
        <v>70</v>
      </c>
      <c r="H449">
        <v>0.91157937529642918</v>
      </c>
      <c r="I449">
        <v>0.99598330314247463</v>
      </c>
      <c r="J449" t="s">
        <v>70</v>
      </c>
      <c r="K449" t="s">
        <v>70</v>
      </c>
      <c r="L449" t="s">
        <v>70</v>
      </c>
      <c r="M449" t="s">
        <v>70</v>
      </c>
      <c r="N449" t="s">
        <v>70</v>
      </c>
    </row>
    <row r="450" spans="1:14" x14ac:dyDescent="0.3">
      <c r="A450" t="s">
        <v>74</v>
      </c>
      <c r="B450" t="s">
        <v>6</v>
      </c>
      <c r="C450">
        <v>0.99033426183843998</v>
      </c>
      <c r="D450">
        <v>0.89146426803666212</v>
      </c>
      <c r="E450">
        <v>0.91459854014598541</v>
      </c>
      <c r="F450" t="s">
        <v>70</v>
      </c>
      <c r="G450" t="s">
        <v>70</v>
      </c>
      <c r="H450">
        <v>0.84980446041644642</v>
      </c>
      <c r="I450">
        <v>0.9935095039406584</v>
      </c>
      <c r="J450">
        <v>0.94904761904761903</v>
      </c>
      <c r="K450" t="s">
        <v>70</v>
      </c>
      <c r="L450" t="s">
        <v>70</v>
      </c>
      <c r="M450" t="s">
        <v>70</v>
      </c>
      <c r="N450" t="s">
        <v>70</v>
      </c>
    </row>
    <row r="451" spans="1:14" x14ac:dyDescent="0.3">
      <c r="A451" t="s">
        <v>74</v>
      </c>
      <c r="B451" t="s">
        <v>220</v>
      </c>
      <c r="C451">
        <v>0.99158884874923325</v>
      </c>
      <c r="D451">
        <v>0.95382765389308399</v>
      </c>
      <c r="E451">
        <v>0.95861913502721163</v>
      </c>
      <c r="F451" t="s">
        <v>70</v>
      </c>
      <c r="G451" t="s">
        <v>70</v>
      </c>
      <c r="H451">
        <v>0.89047026033327403</v>
      </c>
      <c r="I451">
        <v>0.99123481470090724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</row>
    <row r="452" spans="1:14" x14ac:dyDescent="0.3">
      <c r="A452" t="s">
        <v>74</v>
      </c>
      <c r="B452" t="s">
        <v>7</v>
      </c>
      <c r="C452">
        <v>0.99131659836065578</v>
      </c>
      <c r="D452">
        <v>0.96767477340034103</v>
      </c>
      <c r="E452">
        <v>0.91808274537083046</v>
      </c>
      <c r="F452" t="s">
        <v>70</v>
      </c>
      <c r="G452" t="s">
        <v>70</v>
      </c>
      <c r="H452">
        <v>0.79530980298791742</v>
      </c>
      <c r="I452">
        <v>0.99460936906840802</v>
      </c>
      <c r="J452" t="s">
        <v>70</v>
      </c>
      <c r="K452" t="s">
        <v>70</v>
      </c>
      <c r="L452" t="s">
        <v>70</v>
      </c>
      <c r="M452" t="s">
        <v>70</v>
      </c>
      <c r="N452" t="s">
        <v>70</v>
      </c>
    </row>
    <row r="453" spans="1:14" x14ac:dyDescent="0.3">
      <c r="A453" t="s">
        <v>74</v>
      </c>
      <c r="B453" t="s">
        <v>117</v>
      </c>
      <c r="C453">
        <v>0.99357018451344237</v>
      </c>
      <c r="D453">
        <v>0.97571345260266762</v>
      </c>
      <c r="E453">
        <v>0.95829131909432563</v>
      </c>
      <c r="F453" t="s">
        <v>70</v>
      </c>
      <c r="G453" t="s">
        <v>70</v>
      </c>
      <c r="H453">
        <v>0.84247188775002491</v>
      </c>
      <c r="I453">
        <v>0.9940147329650092</v>
      </c>
      <c r="J453" t="s">
        <v>70</v>
      </c>
      <c r="K453" t="s">
        <v>70</v>
      </c>
      <c r="L453" t="s">
        <v>70</v>
      </c>
      <c r="M453" t="s">
        <v>70</v>
      </c>
      <c r="N453" t="s">
        <v>70</v>
      </c>
    </row>
    <row r="454" spans="1:14" x14ac:dyDescent="0.3">
      <c r="A454" t="s">
        <v>74</v>
      </c>
      <c r="B454" t="s">
        <v>8</v>
      </c>
      <c r="C454">
        <v>0.99174226995000925</v>
      </c>
      <c r="D454">
        <v>0.97420946400538244</v>
      </c>
      <c r="E454">
        <v>0.96557008581937065</v>
      </c>
      <c r="F454" t="s">
        <v>70</v>
      </c>
      <c r="G454" t="s">
        <v>70</v>
      </c>
      <c r="H454">
        <v>0.89488434349772028</v>
      </c>
      <c r="I454">
        <v>0.99450166498877102</v>
      </c>
      <c r="J454" t="s">
        <v>70</v>
      </c>
      <c r="K454" t="s">
        <v>70</v>
      </c>
      <c r="L454" t="s">
        <v>70</v>
      </c>
      <c r="M454" t="s">
        <v>70</v>
      </c>
      <c r="N454" t="s">
        <v>70</v>
      </c>
    </row>
    <row r="455" spans="1:14" x14ac:dyDescent="0.3">
      <c r="A455" t="s">
        <v>74</v>
      </c>
      <c r="B455" t="s">
        <v>12</v>
      </c>
      <c r="C455">
        <v>0.99115867845509542</v>
      </c>
      <c r="D455">
        <v>0.93534341648661035</v>
      </c>
      <c r="E455">
        <v>0.97642863113315315</v>
      </c>
      <c r="F455" t="s">
        <v>70</v>
      </c>
      <c r="G455" t="s">
        <v>70</v>
      </c>
      <c r="H455">
        <v>0.81982840800762635</v>
      </c>
      <c r="I455">
        <v>0.99394311124741241</v>
      </c>
      <c r="J455">
        <v>0.95259593679458243</v>
      </c>
      <c r="K455" t="s">
        <v>70</v>
      </c>
      <c r="L455" t="s">
        <v>70</v>
      </c>
      <c r="M455" t="s">
        <v>70</v>
      </c>
      <c r="N455" t="s">
        <v>70</v>
      </c>
    </row>
    <row r="456" spans="1:14" x14ac:dyDescent="0.3">
      <c r="A456" t="s">
        <v>74</v>
      </c>
      <c r="B456" t="s">
        <v>13</v>
      </c>
      <c r="C456">
        <v>0.99281927625396715</v>
      </c>
      <c r="D456">
        <v>0.97104954298111479</v>
      </c>
      <c r="E456">
        <v>0.84501471527118144</v>
      </c>
      <c r="F456" t="s">
        <v>70</v>
      </c>
      <c r="G456" t="s">
        <v>70</v>
      </c>
      <c r="H456">
        <v>0.62228638054522234</v>
      </c>
      <c r="I456">
        <v>0.99247658529095639</v>
      </c>
      <c r="J456">
        <v>0</v>
      </c>
      <c r="K456" t="s">
        <v>70</v>
      </c>
      <c r="L456" t="s">
        <v>70</v>
      </c>
      <c r="M456" t="s">
        <v>70</v>
      </c>
      <c r="N456" t="s">
        <v>70</v>
      </c>
    </row>
    <row r="457" spans="1:14" x14ac:dyDescent="0.3">
      <c r="A457" t="s">
        <v>74</v>
      </c>
      <c r="B457" t="s">
        <v>160</v>
      </c>
      <c r="C457">
        <v>0.99351898012962037</v>
      </c>
      <c r="D457">
        <v>0.96695041450892361</v>
      </c>
      <c r="E457">
        <v>0.98543914607263039</v>
      </c>
      <c r="F457" t="s">
        <v>70</v>
      </c>
      <c r="G457" t="s">
        <v>70</v>
      </c>
      <c r="H457">
        <v>0.94438073394495403</v>
      </c>
      <c r="I457">
        <v>0.99205158968206364</v>
      </c>
      <c r="J457" t="s">
        <v>70</v>
      </c>
      <c r="K457" t="s">
        <v>70</v>
      </c>
      <c r="L457" t="s">
        <v>70</v>
      </c>
      <c r="M457" t="s">
        <v>70</v>
      </c>
      <c r="N457" t="s">
        <v>70</v>
      </c>
    </row>
    <row r="458" spans="1:14" x14ac:dyDescent="0.3">
      <c r="A458" t="s">
        <v>74</v>
      </c>
      <c r="B458" t="s">
        <v>15</v>
      </c>
      <c r="C458">
        <v>0.98586978845758877</v>
      </c>
      <c r="D458">
        <v>0.97976298997265276</v>
      </c>
      <c r="E458">
        <v>0.95984983091649001</v>
      </c>
      <c r="F458" t="s">
        <v>70</v>
      </c>
      <c r="G458" t="s">
        <v>70</v>
      </c>
      <c r="H458">
        <v>0.89122123097683481</v>
      </c>
      <c r="I458">
        <v>0.99261627464413482</v>
      </c>
      <c r="J458">
        <v>0.91811293082375944</v>
      </c>
      <c r="K458" t="s">
        <v>70</v>
      </c>
      <c r="L458" t="s">
        <v>70</v>
      </c>
      <c r="M458" t="s">
        <v>70</v>
      </c>
      <c r="N458" t="s">
        <v>70</v>
      </c>
    </row>
    <row r="459" spans="1:14" x14ac:dyDescent="0.3">
      <c r="A459" t="s">
        <v>74</v>
      </c>
      <c r="B459" t="s">
        <v>17</v>
      </c>
      <c r="C459">
        <v>0.99189506976276243</v>
      </c>
      <c r="D459">
        <v>0.9798882681564246</v>
      </c>
      <c r="E459">
        <v>0.96035229138677403</v>
      </c>
      <c r="F459" t="s">
        <v>70</v>
      </c>
      <c r="G459" t="s">
        <v>70</v>
      </c>
      <c r="H459">
        <v>0.85104321058032151</v>
      </c>
      <c r="I459">
        <v>0.99117624491674983</v>
      </c>
      <c r="J459" t="s">
        <v>70</v>
      </c>
      <c r="K459" t="s">
        <v>70</v>
      </c>
      <c r="L459" t="s">
        <v>70</v>
      </c>
      <c r="M459" t="s">
        <v>70</v>
      </c>
      <c r="N459" t="s">
        <v>70</v>
      </c>
    </row>
    <row r="460" spans="1:14" x14ac:dyDescent="0.3">
      <c r="A460" t="s">
        <v>74</v>
      </c>
      <c r="B460" t="s">
        <v>21</v>
      </c>
      <c r="C460">
        <v>0.98896399253393241</v>
      </c>
      <c r="D460">
        <v>0.98220653387602197</v>
      </c>
      <c r="E460">
        <v>0.87469242054919538</v>
      </c>
      <c r="F460">
        <v>0</v>
      </c>
      <c r="G460" t="s">
        <v>70</v>
      </c>
      <c r="H460">
        <v>0.80779849636834733</v>
      </c>
      <c r="I460">
        <v>0.99068649541835663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</row>
    <row r="461" spans="1:14" x14ac:dyDescent="0.3">
      <c r="A461" t="s">
        <v>74</v>
      </c>
      <c r="B461" t="s">
        <v>23</v>
      </c>
      <c r="C461">
        <v>0.99261667574233636</v>
      </c>
      <c r="D461">
        <v>0.98483332795508083</v>
      </c>
      <c r="E461">
        <v>0.97375008190813184</v>
      </c>
      <c r="F461" t="s">
        <v>70</v>
      </c>
      <c r="G461" t="s">
        <v>70</v>
      </c>
      <c r="H461">
        <v>0.92752269476633875</v>
      </c>
      <c r="I461">
        <v>0.98919788554355315</v>
      </c>
      <c r="J461" t="s">
        <v>70</v>
      </c>
      <c r="K461" t="s">
        <v>70</v>
      </c>
      <c r="L461" t="s">
        <v>70</v>
      </c>
      <c r="M461" t="s">
        <v>70</v>
      </c>
      <c r="N461" t="s">
        <v>70</v>
      </c>
    </row>
    <row r="462" spans="1:14" x14ac:dyDescent="0.3">
      <c r="A462" t="s">
        <v>74</v>
      </c>
      <c r="B462" t="s">
        <v>25</v>
      </c>
      <c r="C462">
        <v>0.99002269318050695</v>
      </c>
      <c r="D462">
        <v>0.97311175868315358</v>
      </c>
      <c r="E462">
        <v>0.97236217072117459</v>
      </c>
      <c r="F462" t="s">
        <v>70</v>
      </c>
      <c r="G462" t="s">
        <v>70</v>
      </c>
      <c r="H462">
        <v>0.90171149144254281</v>
      </c>
      <c r="I462">
        <v>0.99205992509363283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</row>
    <row r="463" spans="1:14" x14ac:dyDescent="0.3">
      <c r="A463" t="s">
        <v>74</v>
      </c>
      <c r="B463" t="s">
        <v>27</v>
      </c>
      <c r="C463">
        <v>0.99432941890904925</v>
      </c>
      <c r="D463">
        <v>0.97626470588235281</v>
      </c>
      <c r="E463">
        <v>0.92536655560885184</v>
      </c>
      <c r="F463">
        <v>0</v>
      </c>
      <c r="G463" t="s">
        <v>70</v>
      </c>
      <c r="H463">
        <v>0.85208545269582914</v>
      </c>
      <c r="I463">
        <v>0.99194139194139197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</row>
    <row r="464" spans="1:14" x14ac:dyDescent="0.3">
      <c r="A464" t="s">
        <v>74</v>
      </c>
      <c r="B464" t="s">
        <v>29</v>
      </c>
      <c r="C464">
        <v>0.9844351883749336</v>
      </c>
      <c r="D464">
        <v>0.97353779016910125</v>
      </c>
      <c r="E464">
        <v>0.94429895958666576</v>
      </c>
      <c r="F464" t="s">
        <v>70</v>
      </c>
      <c r="G464" t="s">
        <v>70</v>
      </c>
      <c r="H464">
        <v>0.80671373384840817</v>
      </c>
      <c r="I464">
        <v>0.99163272861902996</v>
      </c>
      <c r="J464">
        <v>0.94040339508989679</v>
      </c>
      <c r="K464" t="s">
        <v>70</v>
      </c>
      <c r="L464" t="s">
        <v>70</v>
      </c>
      <c r="M464" t="s">
        <v>70</v>
      </c>
      <c r="N464" t="s">
        <v>70</v>
      </c>
    </row>
    <row r="465" spans="1:14" x14ac:dyDescent="0.3">
      <c r="A465" t="s">
        <v>74</v>
      </c>
      <c r="B465" t="s">
        <v>33</v>
      </c>
      <c r="C465">
        <v>0.99209174832225322</v>
      </c>
      <c r="D465">
        <v>0.96190872730484378</v>
      </c>
      <c r="E465">
        <v>0.96417096316222084</v>
      </c>
      <c r="F465" t="s">
        <v>70</v>
      </c>
      <c r="G465" t="s">
        <v>70</v>
      </c>
      <c r="H465">
        <v>0.89069718160627254</v>
      </c>
      <c r="I465">
        <v>0.9867389993972272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</row>
    <row r="466" spans="1:14" x14ac:dyDescent="0.3">
      <c r="A466" t="s">
        <v>74</v>
      </c>
      <c r="B466" t="s">
        <v>35</v>
      </c>
      <c r="C466">
        <v>0.99351472830885301</v>
      </c>
      <c r="D466">
        <v>0.96141873408169043</v>
      </c>
      <c r="E466">
        <v>0.94487849095696463</v>
      </c>
      <c r="F466" t="s">
        <v>70</v>
      </c>
      <c r="G466" t="s">
        <v>70</v>
      </c>
      <c r="H466">
        <v>0.8584336176344588</v>
      </c>
      <c r="I466">
        <v>0.99204967062921179</v>
      </c>
      <c r="J466" t="s">
        <v>70</v>
      </c>
      <c r="K466" t="s">
        <v>70</v>
      </c>
      <c r="L466" t="s">
        <v>70</v>
      </c>
      <c r="M466" t="s">
        <v>70</v>
      </c>
      <c r="N466" t="s">
        <v>70</v>
      </c>
    </row>
    <row r="467" spans="1:14" x14ac:dyDescent="0.3">
      <c r="A467" t="s">
        <v>103</v>
      </c>
      <c r="B467" t="s">
        <v>6</v>
      </c>
      <c r="C467">
        <v>0.99324047225023282</v>
      </c>
      <c r="D467">
        <v>0.98834080717488804</v>
      </c>
      <c r="E467">
        <v>0.94838338614910955</v>
      </c>
      <c r="F467" t="s">
        <v>70</v>
      </c>
      <c r="G467">
        <v>0</v>
      </c>
      <c r="H467">
        <v>0.88065595094304561</v>
      </c>
      <c r="I467">
        <v>0.99338654503990875</v>
      </c>
      <c r="J467">
        <v>0.96415388401279645</v>
      </c>
      <c r="K467" t="s">
        <v>70</v>
      </c>
      <c r="L467" t="s">
        <v>70</v>
      </c>
      <c r="M467" t="s">
        <v>70</v>
      </c>
      <c r="N467" t="s">
        <v>70</v>
      </c>
    </row>
    <row r="468" spans="1:14" x14ac:dyDescent="0.3">
      <c r="A468" t="s">
        <v>103</v>
      </c>
      <c r="B468" t="s">
        <v>222</v>
      </c>
      <c r="C468">
        <v>0.99653512545636358</v>
      </c>
      <c r="D468">
        <v>0.9769833496571988</v>
      </c>
      <c r="E468">
        <v>0.98038369849018037</v>
      </c>
      <c r="F468" t="s">
        <v>70</v>
      </c>
      <c r="G468" t="s">
        <v>70</v>
      </c>
      <c r="H468">
        <v>0.94299130864604364</v>
      </c>
      <c r="I468">
        <v>0.99151533194403096</v>
      </c>
      <c r="J468" t="s">
        <v>70</v>
      </c>
      <c r="K468" t="s">
        <v>70</v>
      </c>
      <c r="L468" t="s">
        <v>70</v>
      </c>
      <c r="M468" t="s">
        <v>70</v>
      </c>
      <c r="N468" t="s">
        <v>70</v>
      </c>
    </row>
    <row r="469" spans="1:14" x14ac:dyDescent="0.3">
      <c r="A469" t="s">
        <v>103</v>
      </c>
      <c r="B469" t="s">
        <v>7</v>
      </c>
      <c r="C469">
        <v>0.99486640801043658</v>
      </c>
      <c r="D469">
        <v>0.98378164556962022</v>
      </c>
      <c r="E469">
        <v>0.95812932134484718</v>
      </c>
      <c r="F469" t="s">
        <v>70</v>
      </c>
      <c r="G469" t="s">
        <v>70</v>
      </c>
      <c r="H469">
        <v>0.90059147274429652</v>
      </c>
      <c r="I469">
        <v>0.9896502228601648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</row>
    <row r="470" spans="1:14" x14ac:dyDescent="0.3">
      <c r="A470" t="s">
        <v>103</v>
      </c>
      <c r="B470" t="s">
        <v>8</v>
      </c>
      <c r="C470">
        <v>0.98889206351057435</v>
      </c>
      <c r="D470">
        <v>0.96633104013850279</v>
      </c>
      <c r="E470">
        <v>0.962416307619407</v>
      </c>
      <c r="F470" t="s">
        <v>70</v>
      </c>
      <c r="G470" t="s">
        <v>70</v>
      </c>
      <c r="H470">
        <v>0.82410600834997272</v>
      </c>
      <c r="I470">
        <v>0.99115438935553402</v>
      </c>
      <c r="J470">
        <v>0.90542889275125238</v>
      </c>
      <c r="K470" t="s">
        <v>70</v>
      </c>
      <c r="L470" t="s">
        <v>70</v>
      </c>
      <c r="M470" t="s">
        <v>70</v>
      </c>
      <c r="N470" t="s">
        <v>70</v>
      </c>
    </row>
    <row r="471" spans="1:14" x14ac:dyDescent="0.3">
      <c r="A471" t="s">
        <v>103</v>
      </c>
      <c r="B471" t="s">
        <v>49</v>
      </c>
      <c r="C471">
        <v>0.99506059387743384</v>
      </c>
      <c r="D471">
        <v>0.97178865729520125</v>
      </c>
      <c r="E471">
        <v>0.97216632093872879</v>
      </c>
      <c r="F471" t="s">
        <v>70</v>
      </c>
      <c r="G471" t="s">
        <v>70</v>
      </c>
      <c r="H471">
        <v>0.93224704737555097</v>
      </c>
      <c r="I471">
        <v>0.99073152049023361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</row>
    <row r="472" spans="1:14" x14ac:dyDescent="0.3">
      <c r="A472" t="s">
        <v>103</v>
      </c>
      <c r="B472" t="s">
        <v>12</v>
      </c>
      <c r="C472">
        <v>0.99730309505869363</v>
      </c>
      <c r="D472">
        <v>0.9819347048715924</v>
      </c>
      <c r="E472">
        <v>0.96604786093497363</v>
      </c>
      <c r="F472" t="s">
        <v>70</v>
      </c>
      <c r="G472" t="s">
        <v>70</v>
      </c>
      <c r="H472">
        <v>0.93001130736538384</v>
      </c>
      <c r="I472">
        <v>0.9915726109857036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</row>
    <row r="473" spans="1:14" x14ac:dyDescent="0.3">
      <c r="A473" t="s">
        <v>103</v>
      </c>
      <c r="B473" t="s">
        <v>13</v>
      </c>
      <c r="C473">
        <v>0.99124120530860904</v>
      </c>
      <c r="D473">
        <v>0.97665347547005477</v>
      </c>
      <c r="E473">
        <v>0.96685882579338855</v>
      </c>
      <c r="F473" t="s">
        <v>70</v>
      </c>
      <c r="G473" t="s">
        <v>70</v>
      </c>
      <c r="H473">
        <v>0.75581819992696131</v>
      </c>
      <c r="I473">
        <v>0.98841940532081363</v>
      </c>
      <c r="J473">
        <v>0.95085714285714285</v>
      </c>
      <c r="K473" t="s">
        <v>70</v>
      </c>
      <c r="L473" t="s">
        <v>70</v>
      </c>
      <c r="M473" t="s">
        <v>70</v>
      </c>
      <c r="N473" t="s">
        <v>70</v>
      </c>
    </row>
    <row r="474" spans="1:14" x14ac:dyDescent="0.3">
      <c r="A474" t="s">
        <v>103</v>
      </c>
      <c r="B474" t="s">
        <v>15</v>
      </c>
      <c r="C474">
        <v>0.99582637263173202</v>
      </c>
      <c r="D474">
        <v>0.94414860681114565</v>
      </c>
      <c r="E474">
        <v>0.95872098274771922</v>
      </c>
      <c r="F474" t="s">
        <v>70</v>
      </c>
      <c r="G474" t="s">
        <v>70</v>
      </c>
      <c r="H474">
        <v>0.79510582010582009</v>
      </c>
      <c r="I474">
        <v>0.99001904761904758</v>
      </c>
      <c r="J474" t="s">
        <v>70</v>
      </c>
      <c r="K474" t="s">
        <v>70</v>
      </c>
      <c r="L474" t="s">
        <v>70</v>
      </c>
      <c r="M474" t="s">
        <v>70</v>
      </c>
      <c r="N474" t="s">
        <v>70</v>
      </c>
    </row>
    <row r="475" spans="1:14" x14ac:dyDescent="0.3">
      <c r="A475" t="s">
        <v>103</v>
      </c>
      <c r="B475" t="s">
        <v>17</v>
      </c>
      <c r="C475">
        <v>0.99676403166387884</v>
      </c>
      <c r="D475">
        <v>0.98120892661555315</v>
      </c>
      <c r="E475">
        <v>0.93213245997088801</v>
      </c>
      <c r="F475">
        <v>0</v>
      </c>
      <c r="G475" t="s">
        <v>70</v>
      </c>
      <c r="H475">
        <v>0.59970072887001014</v>
      </c>
      <c r="I475">
        <v>0.98821409804068761</v>
      </c>
      <c r="J475" t="s">
        <v>70</v>
      </c>
      <c r="K475" t="s">
        <v>70</v>
      </c>
      <c r="L475" t="s">
        <v>70</v>
      </c>
      <c r="M475" t="s">
        <v>70</v>
      </c>
      <c r="N475" t="s">
        <v>70</v>
      </c>
    </row>
    <row r="476" spans="1:14" x14ac:dyDescent="0.3">
      <c r="A476" t="s">
        <v>103</v>
      </c>
      <c r="B476" t="s">
        <v>216</v>
      </c>
      <c r="C476">
        <v>0.99691305093465965</v>
      </c>
      <c r="D476">
        <v>0.95856867674426205</v>
      </c>
      <c r="E476">
        <v>0.95683937325771418</v>
      </c>
      <c r="F476" t="s">
        <v>70</v>
      </c>
      <c r="G476">
        <v>0.97586577758657778</v>
      </c>
      <c r="H476">
        <v>0.80527137159701756</v>
      </c>
      <c r="I476">
        <v>0.99067293609804985</v>
      </c>
      <c r="J476" t="s">
        <v>70</v>
      </c>
      <c r="K476" t="s">
        <v>70</v>
      </c>
      <c r="L476" t="s">
        <v>70</v>
      </c>
      <c r="M476" t="s">
        <v>70</v>
      </c>
      <c r="N476" t="s">
        <v>70</v>
      </c>
    </row>
    <row r="477" spans="1:14" x14ac:dyDescent="0.3">
      <c r="A477" t="s">
        <v>103</v>
      </c>
      <c r="B477" t="s">
        <v>21</v>
      </c>
      <c r="C477">
        <v>0.99757257340471517</v>
      </c>
      <c r="D477">
        <v>0.96086550020034722</v>
      </c>
      <c r="E477">
        <v>0.93140618930467445</v>
      </c>
      <c r="F477" t="s">
        <v>70</v>
      </c>
      <c r="G477">
        <v>0.96634518786417523</v>
      </c>
      <c r="H477">
        <v>0.76418167880413956</v>
      </c>
      <c r="I477">
        <v>0.99179762361057877</v>
      </c>
      <c r="J477" t="s">
        <v>70</v>
      </c>
      <c r="K477" t="s">
        <v>70</v>
      </c>
      <c r="L477" t="s">
        <v>70</v>
      </c>
      <c r="M477" t="s">
        <v>70</v>
      </c>
      <c r="N477" t="s">
        <v>70</v>
      </c>
    </row>
    <row r="478" spans="1:14" x14ac:dyDescent="0.3">
      <c r="A478" t="s">
        <v>103</v>
      </c>
      <c r="B478" t="s">
        <v>23</v>
      </c>
      <c r="C478">
        <v>0.99783869866909336</v>
      </c>
      <c r="D478">
        <v>0.98618456773985963</v>
      </c>
      <c r="E478">
        <v>0.93708242442238943</v>
      </c>
      <c r="F478">
        <v>0</v>
      </c>
      <c r="G478" t="s">
        <v>70</v>
      </c>
      <c r="H478">
        <v>0.89603010892773138</v>
      </c>
      <c r="I478">
        <v>0.99055142503097882</v>
      </c>
      <c r="J478" t="s">
        <v>70</v>
      </c>
      <c r="K478" t="s">
        <v>70</v>
      </c>
      <c r="L478" t="s">
        <v>70</v>
      </c>
      <c r="M478" t="s">
        <v>70</v>
      </c>
      <c r="N478" t="s">
        <v>70</v>
      </c>
    </row>
    <row r="479" spans="1:14" x14ac:dyDescent="0.3">
      <c r="A479" t="s">
        <v>103</v>
      </c>
      <c r="B479" t="s">
        <v>25</v>
      </c>
      <c r="C479">
        <v>0.99799209642593156</v>
      </c>
      <c r="D479">
        <v>0.97024497949742405</v>
      </c>
      <c r="E479">
        <v>0.97992571092211822</v>
      </c>
      <c r="F479" t="s">
        <v>70</v>
      </c>
      <c r="G479" t="s">
        <v>70</v>
      </c>
      <c r="H479">
        <v>0.9131808278867104</v>
      </c>
      <c r="I479">
        <v>0.99102902374670199</v>
      </c>
      <c r="J479" t="s">
        <v>70</v>
      </c>
      <c r="K479" t="s">
        <v>70</v>
      </c>
      <c r="L479" t="s">
        <v>70</v>
      </c>
      <c r="M479" t="s">
        <v>70</v>
      </c>
      <c r="N479" t="s">
        <v>70</v>
      </c>
    </row>
    <row r="480" spans="1:14" x14ac:dyDescent="0.3">
      <c r="A480" t="s">
        <v>103</v>
      </c>
      <c r="B480" t="s">
        <v>206</v>
      </c>
      <c r="C480">
        <v>0.99740025196437543</v>
      </c>
      <c r="D480">
        <v>0.98642912883762524</v>
      </c>
      <c r="E480">
        <v>0.9834645243799196</v>
      </c>
      <c r="F480" t="s">
        <v>70</v>
      </c>
      <c r="G480" t="s">
        <v>70</v>
      </c>
      <c r="H480">
        <v>0.91124260355029585</v>
      </c>
      <c r="I480">
        <v>0.98863636363636365</v>
      </c>
      <c r="J480" t="s">
        <v>70</v>
      </c>
      <c r="K480" t="s">
        <v>70</v>
      </c>
      <c r="L480" t="s">
        <v>70</v>
      </c>
      <c r="M480" t="s">
        <v>70</v>
      </c>
      <c r="N480" t="s">
        <v>70</v>
      </c>
    </row>
    <row r="481" spans="1:14" x14ac:dyDescent="0.3">
      <c r="A481" t="s">
        <v>103</v>
      </c>
      <c r="B481" t="s">
        <v>27</v>
      </c>
      <c r="C481">
        <v>0.997141023396931</v>
      </c>
      <c r="D481">
        <v>0.98910021623052824</v>
      </c>
      <c r="E481">
        <v>0.97181294650057404</v>
      </c>
      <c r="F481" t="s">
        <v>70</v>
      </c>
      <c r="G481" t="s">
        <v>70</v>
      </c>
      <c r="H481">
        <v>0.82755827226865997</v>
      </c>
      <c r="I481">
        <v>0.99538088154701321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</row>
    <row r="482" spans="1:14" x14ac:dyDescent="0.3">
      <c r="A482" t="s">
        <v>103</v>
      </c>
      <c r="B482" t="s">
        <v>29</v>
      </c>
      <c r="C482">
        <v>0.99648467395675244</v>
      </c>
      <c r="D482">
        <v>0.98712219694507641</v>
      </c>
      <c r="E482">
        <v>0.83066567978905492</v>
      </c>
      <c r="F482">
        <v>0.4974676665579828</v>
      </c>
      <c r="G482" t="s">
        <v>70</v>
      </c>
      <c r="H482">
        <v>0.81852430396030507</v>
      </c>
      <c r="I482">
        <v>0.99208934388087477</v>
      </c>
      <c r="J482" t="s">
        <v>70</v>
      </c>
      <c r="K482" t="s">
        <v>70</v>
      </c>
      <c r="L482" t="s">
        <v>70</v>
      </c>
      <c r="M482" t="s">
        <v>70</v>
      </c>
      <c r="N482" t="s">
        <v>70</v>
      </c>
    </row>
    <row r="483" spans="1:14" x14ac:dyDescent="0.3">
      <c r="A483" t="s">
        <v>103</v>
      </c>
      <c r="B483" t="s">
        <v>31</v>
      </c>
      <c r="C483">
        <v>0.99760891902013682</v>
      </c>
      <c r="D483">
        <v>0.97672499575273641</v>
      </c>
      <c r="E483">
        <v>0.95673250139202781</v>
      </c>
      <c r="F483">
        <v>0.73583809431587099</v>
      </c>
      <c r="G483" t="s">
        <v>70</v>
      </c>
      <c r="H483">
        <v>0.92552221649688837</v>
      </c>
      <c r="I483">
        <v>0.99594149628608619</v>
      </c>
      <c r="J483" t="s">
        <v>70</v>
      </c>
      <c r="K483" t="s">
        <v>70</v>
      </c>
      <c r="L483">
        <v>0.94444444444444442</v>
      </c>
      <c r="M483" t="s">
        <v>70</v>
      </c>
      <c r="N483" t="s">
        <v>70</v>
      </c>
    </row>
    <row r="484" spans="1:14" x14ac:dyDescent="0.3">
      <c r="A484" t="s">
        <v>103</v>
      </c>
      <c r="B484" t="s">
        <v>180</v>
      </c>
      <c r="C484">
        <v>0.99801424760956037</v>
      </c>
      <c r="D484">
        <v>0.97789200746031024</v>
      </c>
      <c r="E484">
        <v>0.98407306050978804</v>
      </c>
      <c r="F484" t="s">
        <v>70</v>
      </c>
      <c r="G484" t="s">
        <v>70</v>
      </c>
      <c r="H484">
        <v>0.94374148335604435</v>
      </c>
      <c r="I484">
        <v>0.99250397516468536</v>
      </c>
      <c r="J484" t="s">
        <v>70</v>
      </c>
      <c r="K484" t="s">
        <v>70</v>
      </c>
      <c r="L484" t="s">
        <v>70</v>
      </c>
      <c r="M484" t="s">
        <v>70</v>
      </c>
      <c r="N484" t="s">
        <v>70</v>
      </c>
    </row>
    <row r="485" spans="1:14" x14ac:dyDescent="0.3">
      <c r="A485" t="s">
        <v>103</v>
      </c>
      <c r="B485" t="s">
        <v>33</v>
      </c>
      <c r="C485">
        <v>0.99801786929986802</v>
      </c>
      <c r="D485">
        <v>0.98720925323990039</v>
      </c>
      <c r="E485">
        <v>0.9547717312683488</v>
      </c>
      <c r="F485" t="s">
        <v>70</v>
      </c>
      <c r="G485" t="s">
        <v>70</v>
      </c>
      <c r="H485">
        <v>0.88919757647406528</v>
      </c>
      <c r="I485">
        <v>0.99480225988700555</v>
      </c>
      <c r="J485" t="s">
        <v>70</v>
      </c>
      <c r="K485" t="s">
        <v>70</v>
      </c>
      <c r="L485">
        <v>0.10141509433962265</v>
      </c>
      <c r="M485" t="s">
        <v>70</v>
      </c>
      <c r="N485" t="s">
        <v>70</v>
      </c>
    </row>
    <row r="486" spans="1:14" x14ac:dyDescent="0.3">
      <c r="A486" t="s">
        <v>103</v>
      </c>
      <c r="B486" t="s">
        <v>153</v>
      </c>
      <c r="C486">
        <v>0.99571231253641257</v>
      </c>
      <c r="D486">
        <v>0.97801027201826141</v>
      </c>
      <c r="E486">
        <v>0.95363079615048119</v>
      </c>
      <c r="F486" t="s">
        <v>70</v>
      </c>
      <c r="G486" t="s">
        <v>70</v>
      </c>
      <c r="H486">
        <v>0.90234661810919559</v>
      </c>
      <c r="I486">
        <v>0.99536536381894036</v>
      </c>
      <c r="J486" t="s">
        <v>70</v>
      </c>
      <c r="K486" t="s">
        <v>70</v>
      </c>
      <c r="L486">
        <v>0.44560669456066948</v>
      </c>
      <c r="M486" t="s">
        <v>70</v>
      </c>
      <c r="N486" t="s">
        <v>70</v>
      </c>
    </row>
    <row r="487" spans="1:14" x14ac:dyDescent="0.3">
      <c r="A487" t="s">
        <v>103</v>
      </c>
      <c r="B487" t="s">
        <v>228</v>
      </c>
      <c r="C487">
        <v>0.99396272140846076</v>
      </c>
      <c r="D487">
        <v>0.96151846073842961</v>
      </c>
      <c r="E487">
        <v>0.93992211315470897</v>
      </c>
      <c r="F487" t="s">
        <v>70</v>
      </c>
      <c r="G487" t="s">
        <v>70</v>
      </c>
      <c r="H487">
        <v>0.81054671047089544</v>
      </c>
      <c r="I487">
        <v>0.99308968058968061</v>
      </c>
      <c r="J487" t="s">
        <v>70</v>
      </c>
      <c r="K487" t="s">
        <v>70</v>
      </c>
      <c r="L487">
        <v>0.78554216867469884</v>
      </c>
      <c r="M487" t="s">
        <v>70</v>
      </c>
      <c r="N487" t="s">
        <v>70</v>
      </c>
    </row>
    <row r="488" spans="1:14" x14ac:dyDescent="0.3">
      <c r="A488" t="s">
        <v>103</v>
      </c>
      <c r="B488" t="s">
        <v>165</v>
      </c>
      <c r="C488">
        <v>0.99356942819667482</v>
      </c>
      <c r="D488">
        <v>0.97921666933347562</v>
      </c>
      <c r="E488">
        <v>0.93521904619747742</v>
      </c>
      <c r="F488" t="s">
        <v>70</v>
      </c>
      <c r="G488" t="s">
        <v>70</v>
      </c>
      <c r="H488">
        <v>0.9213483146067416</v>
      </c>
      <c r="I488">
        <v>0.99502792014074803</v>
      </c>
      <c r="J488" t="s">
        <v>70</v>
      </c>
      <c r="K488" t="s">
        <v>70</v>
      </c>
      <c r="L488">
        <v>0.69237935531954542</v>
      </c>
      <c r="M488" t="s">
        <v>70</v>
      </c>
      <c r="N488" t="s">
        <v>70</v>
      </c>
    </row>
    <row r="489" spans="1:14" x14ac:dyDescent="0.3">
      <c r="A489" t="s">
        <v>123</v>
      </c>
      <c r="B489" t="s">
        <v>6</v>
      </c>
      <c r="C489">
        <v>0.98377812663526965</v>
      </c>
      <c r="D489">
        <v>0.94550450312929324</v>
      </c>
      <c r="E489">
        <v>0.91043336301573163</v>
      </c>
      <c r="F489" t="s">
        <v>70</v>
      </c>
      <c r="G489" t="s">
        <v>70</v>
      </c>
      <c r="H489">
        <v>0.90930664873630518</v>
      </c>
      <c r="I489">
        <v>0.99389126450824683</v>
      </c>
      <c r="J489" t="s">
        <v>70</v>
      </c>
      <c r="K489" t="s">
        <v>70</v>
      </c>
      <c r="L489" t="s">
        <v>70</v>
      </c>
      <c r="M489" t="s">
        <v>70</v>
      </c>
      <c r="N489" t="s">
        <v>70</v>
      </c>
    </row>
    <row r="490" spans="1:14" x14ac:dyDescent="0.3">
      <c r="A490" t="s">
        <v>123</v>
      </c>
      <c r="B490" t="s">
        <v>7</v>
      </c>
      <c r="C490">
        <v>0.98457426073397558</v>
      </c>
      <c r="D490">
        <v>0.90593401354931558</v>
      </c>
      <c r="E490">
        <v>0.8697559115179252</v>
      </c>
      <c r="F490" t="s">
        <v>70</v>
      </c>
      <c r="G490" t="s">
        <v>70</v>
      </c>
      <c r="H490">
        <v>0.86993458499702658</v>
      </c>
      <c r="I490">
        <v>0.99169936613341381</v>
      </c>
      <c r="J490" t="s">
        <v>70</v>
      </c>
      <c r="K490" t="s">
        <v>70</v>
      </c>
      <c r="L490" t="s">
        <v>70</v>
      </c>
      <c r="M490" t="s">
        <v>70</v>
      </c>
      <c r="N490" t="s">
        <v>70</v>
      </c>
    </row>
    <row r="491" spans="1:14" x14ac:dyDescent="0.3">
      <c r="A491" t="s">
        <v>123</v>
      </c>
      <c r="B491" t="s">
        <v>12</v>
      </c>
      <c r="C491">
        <v>0.99507486469046724</v>
      </c>
      <c r="D491">
        <v>0.9311683838035888</v>
      </c>
      <c r="E491">
        <v>0.94199864738655759</v>
      </c>
      <c r="F491">
        <v>0.30777243589743591</v>
      </c>
      <c r="G491" t="s">
        <v>70</v>
      </c>
      <c r="H491">
        <v>0.95176747839748621</v>
      </c>
      <c r="I491">
        <v>0.99444148328637783</v>
      </c>
      <c r="J491" t="s">
        <v>70</v>
      </c>
      <c r="K491" t="s">
        <v>70</v>
      </c>
      <c r="L491" t="s">
        <v>70</v>
      </c>
      <c r="M491" t="s">
        <v>70</v>
      </c>
      <c r="N491" t="s">
        <v>70</v>
      </c>
    </row>
    <row r="492" spans="1:14" x14ac:dyDescent="0.3">
      <c r="A492" t="s">
        <v>123</v>
      </c>
      <c r="B492" t="s">
        <v>13</v>
      </c>
      <c r="C492">
        <v>0.98140216915084799</v>
      </c>
      <c r="D492">
        <v>0.81681445729038049</v>
      </c>
      <c r="E492">
        <v>0.92685067007019784</v>
      </c>
      <c r="F492">
        <v>0</v>
      </c>
      <c r="G492" t="s">
        <v>70</v>
      </c>
      <c r="H492">
        <v>0.83832335329341312</v>
      </c>
      <c r="I492">
        <v>0.99154461724294118</v>
      </c>
      <c r="J492" t="s">
        <v>70</v>
      </c>
      <c r="K492" t="s">
        <v>70</v>
      </c>
      <c r="L492" t="s">
        <v>70</v>
      </c>
      <c r="M492" t="s">
        <v>70</v>
      </c>
      <c r="N492" t="s">
        <v>70</v>
      </c>
    </row>
    <row r="493" spans="1:14" x14ac:dyDescent="0.3">
      <c r="A493" t="s">
        <v>123</v>
      </c>
      <c r="B493" t="s">
        <v>15</v>
      </c>
      <c r="C493">
        <v>0.99566338587573899</v>
      </c>
      <c r="D493">
        <v>0.94632683658170924</v>
      </c>
      <c r="E493">
        <v>0.81597234347173242</v>
      </c>
      <c r="F493">
        <v>0</v>
      </c>
      <c r="G493" t="s">
        <v>70</v>
      </c>
      <c r="H493">
        <v>0.76819699499165273</v>
      </c>
      <c r="I493">
        <v>0.99126111194816924</v>
      </c>
      <c r="J493" t="s">
        <v>70</v>
      </c>
      <c r="K493" t="s">
        <v>70</v>
      </c>
      <c r="L493" t="s">
        <v>70</v>
      </c>
      <c r="M493" t="s">
        <v>70</v>
      </c>
      <c r="N493" t="s">
        <v>70</v>
      </c>
    </row>
    <row r="494" spans="1:14" x14ac:dyDescent="0.3">
      <c r="A494" t="s">
        <v>123</v>
      </c>
      <c r="B494" t="s">
        <v>17</v>
      </c>
      <c r="C494">
        <v>0.99224225306106761</v>
      </c>
      <c r="D494">
        <v>0.94387441769895597</v>
      </c>
      <c r="E494">
        <v>0.80635224283684748</v>
      </c>
      <c r="F494">
        <v>0</v>
      </c>
      <c r="G494">
        <v>0.8863876187126275</v>
      </c>
      <c r="H494">
        <v>0.8835691715895041</v>
      </c>
      <c r="I494">
        <v>0.99325539568345322</v>
      </c>
      <c r="J494">
        <v>0.87733071638861626</v>
      </c>
      <c r="K494" t="s">
        <v>70</v>
      </c>
      <c r="L494" t="s">
        <v>70</v>
      </c>
      <c r="M494" t="s">
        <v>70</v>
      </c>
      <c r="N494" t="s">
        <v>70</v>
      </c>
    </row>
    <row r="495" spans="1:14" x14ac:dyDescent="0.3">
      <c r="A495" t="s">
        <v>123</v>
      </c>
      <c r="B495" t="s">
        <v>21</v>
      </c>
      <c r="C495">
        <v>0.99599333615969321</v>
      </c>
      <c r="D495">
        <v>0.9563734457846268</v>
      </c>
      <c r="E495">
        <v>0.94212101811638083</v>
      </c>
      <c r="F495">
        <v>0.62241192107529297</v>
      </c>
      <c r="G495">
        <v>0.84441197954711467</v>
      </c>
      <c r="H495">
        <v>0.87275926536896509</v>
      </c>
      <c r="I495">
        <v>0.99152218742839682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</row>
    <row r="496" spans="1:14" x14ac:dyDescent="0.3">
      <c r="A496" t="s">
        <v>123</v>
      </c>
      <c r="B496" t="s">
        <v>23</v>
      </c>
      <c r="C496">
        <v>0.99280307730487638</v>
      </c>
      <c r="D496">
        <v>0.94109974600123558</v>
      </c>
      <c r="E496">
        <v>0.92950277380906399</v>
      </c>
      <c r="F496">
        <v>0.65103674810100598</v>
      </c>
      <c r="G496" t="s">
        <v>70</v>
      </c>
      <c r="H496">
        <v>0.92016405416034597</v>
      </c>
      <c r="I496">
        <v>0.9944819129368484</v>
      </c>
      <c r="J496" t="s">
        <v>70</v>
      </c>
      <c r="K496" t="s">
        <v>70</v>
      </c>
      <c r="L496" t="s">
        <v>70</v>
      </c>
      <c r="M496" t="s">
        <v>70</v>
      </c>
      <c r="N496" t="s">
        <v>70</v>
      </c>
    </row>
    <row r="497" spans="1:14" x14ac:dyDescent="0.3">
      <c r="A497" t="s">
        <v>123</v>
      </c>
      <c r="B497" t="s">
        <v>25</v>
      </c>
      <c r="C497">
        <v>0.9851889420567892</v>
      </c>
      <c r="D497">
        <v>0.97841982600651156</v>
      </c>
      <c r="E497">
        <v>0.94863502454991822</v>
      </c>
      <c r="F497">
        <v>0.72627821280515892</v>
      </c>
      <c r="G497" t="s">
        <v>70</v>
      </c>
      <c r="H497">
        <v>0.87984129982996406</v>
      </c>
      <c r="I497">
        <v>0.99454894433781205</v>
      </c>
      <c r="J497">
        <v>0</v>
      </c>
      <c r="K497" t="s">
        <v>70</v>
      </c>
      <c r="L497" t="s">
        <v>70</v>
      </c>
      <c r="M497" t="s">
        <v>70</v>
      </c>
      <c r="N497" t="s">
        <v>70</v>
      </c>
    </row>
    <row r="498" spans="1:14" x14ac:dyDescent="0.3">
      <c r="A498" t="s">
        <v>123</v>
      </c>
      <c r="B498" t="s">
        <v>27</v>
      </c>
      <c r="C498">
        <v>0.99542679075251606</v>
      </c>
      <c r="D498">
        <v>0.97694223849773243</v>
      </c>
      <c r="E498">
        <v>0.84960199320115704</v>
      </c>
      <c r="F498">
        <v>0.73799259302123721</v>
      </c>
      <c r="G498" t="s">
        <v>70</v>
      </c>
      <c r="H498">
        <v>6.2023385866802234E-2</v>
      </c>
      <c r="I498">
        <v>0.99223034734917737</v>
      </c>
      <c r="J498" t="s">
        <v>70</v>
      </c>
      <c r="K498" t="s">
        <v>70</v>
      </c>
      <c r="L498" t="s">
        <v>70</v>
      </c>
      <c r="M498" t="s">
        <v>70</v>
      </c>
      <c r="N498" t="s">
        <v>70</v>
      </c>
    </row>
    <row r="499" spans="1:14" x14ac:dyDescent="0.3">
      <c r="A499" t="s">
        <v>85</v>
      </c>
      <c r="B499" t="s">
        <v>6</v>
      </c>
      <c r="C499">
        <v>0.98218927505535758</v>
      </c>
      <c r="D499">
        <v>0.9451771007023394</v>
      </c>
      <c r="E499">
        <v>0.96569450543773083</v>
      </c>
      <c r="F499" t="s">
        <v>70</v>
      </c>
      <c r="G499" t="s">
        <v>70</v>
      </c>
      <c r="H499">
        <v>0.76201950227777571</v>
      </c>
      <c r="I499">
        <v>0.98830888375902881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</row>
    <row r="500" spans="1:14" x14ac:dyDescent="0.3">
      <c r="A500" t="s">
        <v>85</v>
      </c>
      <c r="B500" t="s">
        <v>7</v>
      </c>
      <c r="C500">
        <v>0.98710801795875036</v>
      </c>
      <c r="D500">
        <v>0.96602822580645165</v>
      </c>
      <c r="E500">
        <v>0.91341028331584484</v>
      </c>
      <c r="F500" t="s">
        <v>70</v>
      </c>
      <c r="G500">
        <v>0.86495827778600698</v>
      </c>
      <c r="H500">
        <v>0.83957997404333973</v>
      </c>
      <c r="I500">
        <v>0.98783992925049757</v>
      </c>
      <c r="J500" t="s">
        <v>70</v>
      </c>
      <c r="K500" t="s">
        <v>70</v>
      </c>
      <c r="L500" t="s">
        <v>70</v>
      </c>
      <c r="M500" t="s">
        <v>70</v>
      </c>
      <c r="N500" t="s">
        <v>70</v>
      </c>
    </row>
    <row r="501" spans="1:14" x14ac:dyDescent="0.3">
      <c r="A501" t="s">
        <v>85</v>
      </c>
      <c r="B501" t="s">
        <v>8</v>
      </c>
      <c r="C501">
        <v>0.99260405085319281</v>
      </c>
      <c r="D501">
        <v>0.97942797296960316</v>
      </c>
      <c r="E501">
        <v>0.93793661561164865</v>
      </c>
      <c r="F501" t="s">
        <v>70</v>
      </c>
      <c r="G501">
        <v>0.82505303114882211</v>
      </c>
      <c r="H501">
        <v>0.91345044236440565</v>
      </c>
      <c r="I501">
        <v>0.99212598425196841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</row>
    <row r="502" spans="1:14" x14ac:dyDescent="0.3">
      <c r="A502" t="s">
        <v>85</v>
      </c>
      <c r="B502" t="s">
        <v>12</v>
      </c>
      <c r="C502">
        <v>0.98892052275923581</v>
      </c>
      <c r="D502">
        <v>0.96659474741462681</v>
      </c>
      <c r="E502">
        <v>0.70571036458022551</v>
      </c>
      <c r="F502">
        <v>6.0018755861206627E-2</v>
      </c>
      <c r="G502">
        <v>0.81326367236875363</v>
      </c>
      <c r="H502">
        <v>0.3141125052869026</v>
      </c>
      <c r="I502">
        <v>0.99242309440824361</v>
      </c>
      <c r="J502" t="s">
        <v>70</v>
      </c>
      <c r="K502" t="s">
        <v>70</v>
      </c>
      <c r="L502" t="s">
        <v>70</v>
      </c>
      <c r="M502" t="s">
        <v>70</v>
      </c>
      <c r="N502" t="s">
        <v>70</v>
      </c>
    </row>
    <row r="503" spans="1:14" x14ac:dyDescent="0.3">
      <c r="A503" t="s">
        <v>85</v>
      </c>
      <c r="B503" t="s">
        <v>13</v>
      </c>
      <c r="C503">
        <v>0.99084358058971322</v>
      </c>
      <c r="D503">
        <v>0.97629834517621239</v>
      </c>
      <c r="E503">
        <v>0.97193768053734875</v>
      </c>
      <c r="F503" t="s">
        <v>70</v>
      </c>
      <c r="G503" t="s">
        <v>70</v>
      </c>
      <c r="H503">
        <v>0.92480904672155539</v>
      </c>
      <c r="I503">
        <v>0.98854677971143845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</row>
    <row r="504" spans="1:14" x14ac:dyDescent="0.3">
      <c r="A504" t="s">
        <v>85</v>
      </c>
      <c r="B504" t="s">
        <v>15</v>
      </c>
      <c r="C504">
        <v>0.99474120416889755</v>
      </c>
      <c r="D504">
        <v>0.96470588235294119</v>
      </c>
      <c r="E504">
        <v>0.94501840425342742</v>
      </c>
      <c r="F504" t="s">
        <v>70</v>
      </c>
      <c r="G504">
        <v>0.95791726105563479</v>
      </c>
      <c r="H504">
        <v>0.73231746385491825</v>
      </c>
      <c r="I504">
        <v>0.98873792051151643</v>
      </c>
      <c r="J504" t="s">
        <v>70</v>
      </c>
      <c r="K504" t="s">
        <v>70</v>
      </c>
      <c r="L504" t="s">
        <v>70</v>
      </c>
      <c r="M504" t="s">
        <v>70</v>
      </c>
      <c r="N504" t="s">
        <v>70</v>
      </c>
    </row>
    <row r="505" spans="1:14" x14ac:dyDescent="0.3">
      <c r="A505" t="s">
        <v>85</v>
      </c>
      <c r="B505" t="s">
        <v>17</v>
      </c>
      <c r="C505">
        <v>0.99538408277878221</v>
      </c>
      <c r="D505">
        <v>0.97151533296266201</v>
      </c>
      <c r="E505">
        <v>0.89468330659989825</v>
      </c>
      <c r="F505">
        <v>0.51586479615855385</v>
      </c>
      <c r="G505" t="s">
        <v>70</v>
      </c>
      <c r="H505">
        <v>0.92000541052346818</v>
      </c>
      <c r="I505">
        <v>0.99374909143770895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</row>
    <row r="506" spans="1:14" x14ac:dyDescent="0.3">
      <c r="A506" t="s">
        <v>85</v>
      </c>
      <c r="B506" t="s">
        <v>21</v>
      </c>
      <c r="C506">
        <v>0.99055783145996446</v>
      </c>
      <c r="D506">
        <v>0.98210076311478678</v>
      </c>
      <c r="E506">
        <v>0.95267945563507539</v>
      </c>
      <c r="F506" t="s">
        <v>70</v>
      </c>
      <c r="G506">
        <v>0</v>
      </c>
      <c r="H506">
        <v>0.86410030241935487</v>
      </c>
      <c r="I506">
        <v>0.98808006597196196</v>
      </c>
      <c r="J506" t="s">
        <v>70</v>
      </c>
      <c r="K506" t="s">
        <v>70</v>
      </c>
      <c r="L506" t="s">
        <v>70</v>
      </c>
      <c r="M506" t="s">
        <v>70</v>
      </c>
      <c r="N506" t="s">
        <v>70</v>
      </c>
    </row>
    <row r="507" spans="1:14" x14ac:dyDescent="0.3">
      <c r="A507" t="s">
        <v>85</v>
      </c>
      <c r="B507" t="s">
        <v>23</v>
      </c>
      <c r="C507">
        <v>0.99226324019307921</v>
      </c>
      <c r="D507">
        <v>0.98446705945366897</v>
      </c>
      <c r="E507">
        <v>0.36273170451113762</v>
      </c>
      <c r="F507">
        <v>0</v>
      </c>
      <c r="G507">
        <v>0.75479700696399465</v>
      </c>
      <c r="H507">
        <v>0</v>
      </c>
      <c r="I507">
        <v>0.99284584682581523</v>
      </c>
      <c r="J507" t="s">
        <v>70</v>
      </c>
      <c r="K507" t="s">
        <v>70</v>
      </c>
      <c r="L507" t="s">
        <v>70</v>
      </c>
      <c r="M507" t="s">
        <v>70</v>
      </c>
      <c r="N507" t="s">
        <v>70</v>
      </c>
    </row>
    <row r="508" spans="1:14" x14ac:dyDescent="0.3">
      <c r="A508" t="s">
        <v>85</v>
      </c>
      <c r="B508" t="s">
        <v>25</v>
      </c>
      <c r="C508">
        <v>0.99151302999512525</v>
      </c>
      <c r="D508">
        <v>0.96222968092790084</v>
      </c>
      <c r="E508">
        <v>0.96535154274152757</v>
      </c>
      <c r="F508" t="s">
        <v>70</v>
      </c>
      <c r="G508">
        <v>0.80428134556574926</v>
      </c>
      <c r="H508">
        <v>0.93791451731761244</v>
      </c>
      <c r="I508">
        <v>0.98779943460794517</v>
      </c>
      <c r="J508" t="s">
        <v>70</v>
      </c>
      <c r="K508" t="s">
        <v>70</v>
      </c>
      <c r="L508" t="s">
        <v>70</v>
      </c>
      <c r="M508" t="s">
        <v>70</v>
      </c>
      <c r="N508" t="s">
        <v>70</v>
      </c>
    </row>
    <row r="509" spans="1:14" x14ac:dyDescent="0.3">
      <c r="A509" t="s">
        <v>85</v>
      </c>
      <c r="B509" t="s">
        <v>27</v>
      </c>
      <c r="C509">
        <v>0.98881232639155325</v>
      </c>
      <c r="D509">
        <v>0.97948600625333637</v>
      </c>
      <c r="E509">
        <v>0.67433074265975823</v>
      </c>
      <c r="F509">
        <v>0</v>
      </c>
      <c r="G509">
        <v>0.79406005221932119</v>
      </c>
      <c r="H509">
        <v>0.52331606217616577</v>
      </c>
      <c r="I509">
        <v>0.9912549517901188</v>
      </c>
      <c r="J509" t="s">
        <v>70</v>
      </c>
      <c r="K509" t="s">
        <v>70</v>
      </c>
      <c r="L509" t="s">
        <v>70</v>
      </c>
      <c r="M509" t="s">
        <v>70</v>
      </c>
      <c r="N509" t="s">
        <v>70</v>
      </c>
    </row>
    <row r="510" spans="1:14" x14ac:dyDescent="0.3">
      <c r="A510" t="s">
        <v>85</v>
      </c>
      <c r="B510" t="s">
        <v>29</v>
      </c>
      <c r="C510">
        <v>0.99528598365807663</v>
      </c>
      <c r="D510">
        <v>0.94262795095467578</v>
      </c>
      <c r="E510">
        <v>0.8578981400479252</v>
      </c>
      <c r="F510">
        <v>0.73203246288428825</v>
      </c>
      <c r="G510">
        <v>0.45126268586263868</v>
      </c>
      <c r="H510">
        <v>0</v>
      </c>
      <c r="I510">
        <v>0.98843197253526383</v>
      </c>
      <c r="J510">
        <v>0</v>
      </c>
      <c r="K510" t="s">
        <v>70</v>
      </c>
      <c r="L510" t="s">
        <v>70</v>
      </c>
      <c r="M510" t="s">
        <v>70</v>
      </c>
      <c r="N510" t="s">
        <v>70</v>
      </c>
    </row>
    <row r="511" spans="1:14" x14ac:dyDescent="0.3">
      <c r="A511" t="s">
        <v>139</v>
      </c>
      <c r="B511" t="s">
        <v>6</v>
      </c>
      <c r="C511">
        <v>0.98995646364067402</v>
      </c>
      <c r="D511">
        <v>0.98327880770628862</v>
      </c>
      <c r="E511">
        <v>0.86998578511250568</v>
      </c>
      <c r="F511">
        <v>0.63743521999796771</v>
      </c>
      <c r="G511">
        <v>0.43154034229828853</v>
      </c>
      <c r="H511">
        <v>0.70200323503794948</v>
      </c>
      <c r="I511">
        <v>0.99203007518797004</v>
      </c>
      <c r="J511">
        <v>0</v>
      </c>
      <c r="K511" t="s">
        <v>70</v>
      </c>
      <c r="L511" t="s">
        <v>70</v>
      </c>
      <c r="M511" t="s">
        <v>70</v>
      </c>
      <c r="N511" t="s">
        <v>70</v>
      </c>
    </row>
    <row r="512" spans="1:14" x14ac:dyDescent="0.3">
      <c r="A512" t="s">
        <v>139</v>
      </c>
      <c r="B512" t="s">
        <v>7</v>
      </c>
      <c r="C512">
        <v>0.97810617669817479</v>
      </c>
      <c r="D512">
        <v>0.92386464826357961</v>
      </c>
      <c r="E512">
        <v>0.93665100926748757</v>
      </c>
      <c r="F512">
        <v>0</v>
      </c>
      <c r="G512">
        <v>0</v>
      </c>
      <c r="H512">
        <v>0.88944677743290124</v>
      </c>
      <c r="I512">
        <v>0.99351726217397862</v>
      </c>
      <c r="J512" t="s">
        <v>70</v>
      </c>
      <c r="K512">
        <v>0</v>
      </c>
      <c r="L512" t="s">
        <v>70</v>
      </c>
      <c r="M512" t="s">
        <v>70</v>
      </c>
      <c r="N512">
        <v>0</v>
      </c>
    </row>
    <row r="513" spans="1:14" x14ac:dyDescent="0.3">
      <c r="A513" t="s">
        <v>139</v>
      </c>
      <c r="B513" t="s">
        <v>8</v>
      </c>
      <c r="C513">
        <v>0.99599861680580937</v>
      </c>
      <c r="D513">
        <v>0.94081023095368321</v>
      </c>
      <c r="E513">
        <v>0.94246786632390744</v>
      </c>
      <c r="F513">
        <v>0</v>
      </c>
      <c r="G513" t="s">
        <v>70</v>
      </c>
      <c r="H513">
        <v>0.81567564077732579</v>
      </c>
      <c r="I513">
        <v>0.99328458439038958</v>
      </c>
      <c r="J513" t="s">
        <v>70</v>
      </c>
      <c r="K513" t="s">
        <v>70</v>
      </c>
      <c r="L513" t="s">
        <v>70</v>
      </c>
      <c r="M513" t="s">
        <v>70</v>
      </c>
      <c r="N513" t="s">
        <v>70</v>
      </c>
    </row>
    <row r="514" spans="1:14" x14ac:dyDescent="0.3">
      <c r="A514" t="s">
        <v>139</v>
      </c>
      <c r="B514" t="s">
        <v>12</v>
      </c>
      <c r="C514">
        <v>0.996874507294362</v>
      </c>
      <c r="D514">
        <v>0.89486337667709326</v>
      </c>
      <c r="E514">
        <v>0.83079324128485654</v>
      </c>
      <c r="F514" t="s">
        <v>70</v>
      </c>
      <c r="G514">
        <v>0.50470903760992947</v>
      </c>
      <c r="H514">
        <v>0.82427113448744294</v>
      </c>
      <c r="I514">
        <v>0.99125625887452362</v>
      </c>
      <c r="J514" t="s">
        <v>70</v>
      </c>
      <c r="K514" t="s">
        <v>70</v>
      </c>
      <c r="L514" t="s">
        <v>70</v>
      </c>
      <c r="M514" t="s">
        <v>70</v>
      </c>
      <c r="N514" t="s">
        <v>70</v>
      </c>
    </row>
    <row r="515" spans="1:14" x14ac:dyDescent="0.3">
      <c r="A515" t="s">
        <v>139</v>
      </c>
      <c r="B515" t="s">
        <v>13</v>
      </c>
      <c r="C515">
        <v>0.98510982532152358</v>
      </c>
      <c r="D515">
        <v>0.93544277408445475</v>
      </c>
      <c r="E515">
        <v>0.91726337578945161</v>
      </c>
      <c r="F515">
        <v>0.87935731361538894</v>
      </c>
      <c r="G515" t="s">
        <v>70</v>
      </c>
      <c r="H515">
        <v>0.84005376344086025</v>
      </c>
      <c r="I515">
        <v>0.99042304501922918</v>
      </c>
      <c r="J515" t="s">
        <v>70</v>
      </c>
      <c r="K515" t="s">
        <v>70</v>
      </c>
      <c r="L515" t="s">
        <v>70</v>
      </c>
      <c r="M515" t="s">
        <v>70</v>
      </c>
      <c r="N515" t="s">
        <v>70</v>
      </c>
    </row>
    <row r="516" spans="1:14" x14ac:dyDescent="0.3">
      <c r="A516" t="s">
        <v>139</v>
      </c>
      <c r="B516" t="s">
        <v>15</v>
      </c>
      <c r="C516">
        <v>0.96577390556093357</v>
      </c>
      <c r="D516">
        <v>0.93095317314508075</v>
      </c>
      <c r="E516">
        <v>0.86415806618564861</v>
      </c>
      <c r="F516">
        <v>0.79749317699383404</v>
      </c>
      <c r="G516">
        <v>0</v>
      </c>
      <c r="H516">
        <v>0.90105335865998959</v>
      </c>
      <c r="I516">
        <v>0.99240739320500038</v>
      </c>
      <c r="J516">
        <v>0.75903146445681735</v>
      </c>
      <c r="K516" t="s">
        <v>70</v>
      </c>
      <c r="L516" t="s">
        <v>70</v>
      </c>
      <c r="M516" t="s">
        <v>70</v>
      </c>
      <c r="N516">
        <v>0</v>
      </c>
    </row>
    <row r="517" spans="1:14" x14ac:dyDescent="0.3">
      <c r="A517" t="s">
        <v>139</v>
      </c>
      <c r="B517" t="s">
        <v>17</v>
      </c>
      <c r="C517">
        <v>0.99223304300116599</v>
      </c>
      <c r="D517">
        <v>0.95116613241958659</v>
      </c>
      <c r="E517">
        <v>0.81580260668732518</v>
      </c>
      <c r="F517">
        <v>0</v>
      </c>
      <c r="G517">
        <v>0.95629159104658201</v>
      </c>
      <c r="H517">
        <v>0.81373982042179993</v>
      </c>
      <c r="I517">
        <v>0.99560829031512443</v>
      </c>
      <c r="J517" t="s">
        <v>70</v>
      </c>
      <c r="K517" t="s">
        <v>70</v>
      </c>
      <c r="L517" t="s">
        <v>70</v>
      </c>
      <c r="M517" t="s">
        <v>70</v>
      </c>
      <c r="N517" t="s">
        <v>70</v>
      </c>
    </row>
    <row r="518" spans="1:14" x14ac:dyDescent="0.3">
      <c r="A518" t="s">
        <v>139</v>
      </c>
      <c r="B518" t="s">
        <v>21</v>
      </c>
      <c r="C518">
        <v>0.9826133213875744</v>
      </c>
      <c r="D518">
        <v>0.9484837132455356</v>
      </c>
      <c r="E518">
        <v>0.85679301533219765</v>
      </c>
      <c r="F518">
        <v>0.80819384880490241</v>
      </c>
      <c r="G518">
        <v>0</v>
      </c>
      <c r="H518">
        <v>0.70732221987761135</v>
      </c>
      <c r="I518">
        <v>0.99284009546539376</v>
      </c>
      <c r="J518" t="s">
        <v>70</v>
      </c>
      <c r="K518">
        <v>0</v>
      </c>
      <c r="L518" t="s">
        <v>70</v>
      </c>
      <c r="M518" t="s">
        <v>70</v>
      </c>
      <c r="N518">
        <v>0</v>
      </c>
    </row>
    <row r="519" spans="1:14" x14ac:dyDescent="0.3">
      <c r="A519" t="s">
        <v>139</v>
      </c>
      <c r="B519" t="s">
        <v>184</v>
      </c>
      <c r="C519">
        <v>0.9893889498719356</v>
      </c>
      <c r="D519">
        <v>0.97100970348784799</v>
      </c>
      <c r="E519">
        <v>0.93149675898644679</v>
      </c>
      <c r="F519">
        <v>0.88316599796509954</v>
      </c>
      <c r="G519">
        <v>0.43955075974454966</v>
      </c>
      <c r="H519">
        <v>0.76455534229046707</v>
      </c>
      <c r="I519">
        <v>0.99168463196797041</v>
      </c>
      <c r="J519" t="s">
        <v>70</v>
      </c>
      <c r="K519">
        <v>0.28731343283582089</v>
      </c>
      <c r="L519">
        <v>0</v>
      </c>
      <c r="M519" t="s">
        <v>70</v>
      </c>
      <c r="N519">
        <v>0.4774788167087855</v>
      </c>
    </row>
    <row r="520" spans="1:14" x14ac:dyDescent="0.3">
      <c r="A520" t="s">
        <v>139</v>
      </c>
      <c r="B520" t="s">
        <v>196</v>
      </c>
      <c r="C520">
        <v>0.98861294870404515</v>
      </c>
      <c r="D520">
        <v>0.97175688189241516</v>
      </c>
      <c r="E520">
        <v>0.87762231367169641</v>
      </c>
      <c r="F520">
        <v>0.8359531849932923</v>
      </c>
      <c r="G520">
        <v>0.78593096663113882</v>
      </c>
      <c r="H520">
        <v>0.79143179255918827</v>
      </c>
      <c r="I520">
        <v>0.99376299376299382</v>
      </c>
      <c r="J520" t="s">
        <v>70</v>
      </c>
      <c r="K520">
        <v>0.31356783919597991</v>
      </c>
      <c r="L520">
        <v>0</v>
      </c>
      <c r="M520" t="s">
        <v>70</v>
      </c>
      <c r="N520">
        <v>0.65799850793989134</v>
      </c>
    </row>
    <row r="521" spans="1:14" x14ac:dyDescent="0.3">
      <c r="A521" t="s">
        <v>139</v>
      </c>
      <c r="B521" t="s">
        <v>155</v>
      </c>
      <c r="C521">
        <v>0.98921264724116564</v>
      </c>
      <c r="D521">
        <v>0.98103092783505164</v>
      </c>
      <c r="E521">
        <v>0.93325640338766525</v>
      </c>
      <c r="F521">
        <v>0.89218525196233767</v>
      </c>
      <c r="G521">
        <v>0.92572923272035523</v>
      </c>
      <c r="H521">
        <v>0.82880540751332377</v>
      </c>
      <c r="I521">
        <v>0.99254658385093164</v>
      </c>
      <c r="J521" t="s">
        <v>70</v>
      </c>
      <c r="K521">
        <v>4.3383947939262472E-2</v>
      </c>
      <c r="L521">
        <v>0.4580152671755725</v>
      </c>
      <c r="M521" t="s">
        <v>70</v>
      </c>
      <c r="N521">
        <v>0.779020979020979</v>
      </c>
    </row>
    <row r="522" spans="1:14" x14ac:dyDescent="0.3">
      <c r="A522" t="s">
        <v>139</v>
      </c>
      <c r="B522" t="s">
        <v>138</v>
      </c>
      <c r="C522">
        <v>0.98576504191533321</v>
      </c>
      <c r="D522">
        <v>0.95118009098207124</v>
      </c>
      <c r="E522">
        <v>0.94140224621088198</v>
      </c>
      <c r="F522">
        <v>0.87565114943088318</v>
      </c>
      <c r="G522">
        <v>0.92535841347000602</v>
      </c>
      <c r="H522">
        <v>0.76888111888111887</v>
      </c>
      <c r="I522">
        <v>0.99403332041844239</v>
      </c>
      <c r="J522" t="s">
        <v>70</v>
      </c>
      <c r="K522">
        <v>0.47435897435897434</v>
      </c>
      <c r="L522">
        <v>0</v>
      </c>
      <c r="M522" t="s">
        <v>70</v>
      </c>
      <c r="N522">
        <v>0.72504504504504508</v>
      </c>
    </row>
    <row r="523" spans="1:14" x14ac:dyDescent="0.3">
      <c r="A523" t="s">
        <v>139</v>
      </c>
      <c r="B523" t="s">
        <v>179</v>
      </c>
      <c r="C523">
        <v>0.98564139612588597</v>
      </c>
      <c r="D523">
        <v>0.97997324010531317</v>
      </c>
      <c r="E523">
        <v>0.86096902373164141</v>
      </c>
      <c r="F523">
        <v>0.90199748689284642</v>
      </c>
      <c r="G523">
        <v>0.85996746339632091</v>
      </c>
      <c r="H523">
        <v>0.90934844192634556</v>
      </c>
      <c r="I523">
        <v>0.99274514392698343</v>
      </c>
      <c r="J523" t="s">
        <v>70</v>
      </c>
      <c r="K523">
        <v>0.66244057052297944</v>
      </c>
      <c r="L523">
        <v>0</v>
      </c>
      <c r="M523" t="s">
        <v>70</v>
      </c>
      <c r="N523">
        <v>0.71112963734889534</v>
      </c>
    </row>
    <row r="524" spans="1:14" x14ac:dyDescent="0.3">
      <c r="A524" t="s">
        <v>139</v>
      </c>
      <c r="B524" t="s">
        <v>201</v>
      </c>
      <c r="C524">
        <v>0.98144269436997322</v>
      </c>
      <c r="D524">
        <v>0.97632420902950601</v>
      </c>
      <c r="E524">
        <v>0.86671324483481382</v>
      </c>
      <c r="F524">
        <v>0.85634098258766866</v>
      </c>
      <c r="G524">
        <v>0.89239246900352054</v>
      </c>
      <c r="H524">
        <v>0.79135827165433081</v>
      </c>
      <c r="I524">
        <v>0.99530660921751157</v>
      </c>
      <c r="J524" t="s">
        <v>70</v>
      </c>
      <c r="K524">
        <v>0</v>
      </c>
      <c r="L524">
        <v>0</v>
      </c>
      <c r="M524" t="s">
        <v>70</v>
      </c>
      <c r="N524">
        <v>0</v>
      </c>
    </row>
    <row r="525" spans="1:14" x14ac:dyDescent="0.3">
      <c r="A525" t="s">
        <v>139</v>
      </c>
      <c r="B525" t="s">
        <v>23</v>
      </c>
      <c r="C525">
        <v>0.9942014386631024</v>
      </c>
      <c r="D525">
        <v>0.92122017033476677</v>
      </c>
      <c r="E525">
        <v>0.90510491700595042</v>
      </c>
      <c r="F525">
        <v>0.81044277188736902</v>
      </c>
      <c r="G525">
        <v>0.46706028589185827</v>
      </c>
      <c r="H525">
        <v>0.18575974542561657</v>
      </c>
      <c r="I525">
        <v>0.99469597970635715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</row>
    <row r="526" spans="1:14" x14ac:dyDescent="0.3">
      <c r="A526" t="s">
        <v>139</v>
      </c>
      <c r="B526" t="s">
        <v>25</v>
      </c>
      <c r="C526">
        <v>0.99556770163512764</v>
      </c>
      <c r="D526">
        <v>0.92299290005461498</v>
      </c>
      <c r="E526">
        <v>0.75750783191098625</v>
      </c>
      <c r="F526">
        <v>0.81286074650476725</v>
      </c>
      <c r="G526">
        <v>0.76646633885752447</v>
      </c>
      <c r="H526">
        <v>0.1661269673921229</v>
      </c>
      <c r="I526">
        <v>0.9953624980677076</v>
      </c>
      <c r="J526" t="s">
        <v>70</v>
      </c>
      <c r="K526" t="s">
        <v>70</v>
      </c>
      <c r="L526" t="s">
        <v>70</v>
      </c>
      <c r="M526" t="s">
        <v>70</v>
      </c>
      <c r="N526" t="s">
        <v>70</v>
      </c>
    </row>
    <row r="527" spans="1:14" x14ac:dyDescent="0.3">
      <c r="A527" t="s">
        <v>139</v>
      </c>
      <c r="B527" t="s">
        <v>29</v>
      </c>
      <c r="C527">
        <v>0.99785658795009324</v>
      </c>
      <c r="D527">
        <v>0.97922466738482639</v>
      </c>
      <c r="E527">
        <v>0.88332818453300377</v>
      </c>
      <c r="F527" t="s">
        <v>70</v>
      </c>
      <c r="G527">
        <v>0.92793885721217995</v>
      </c>
      <c r="H527">
        <v>0.82215702710254257</v>
      </c>
      <c r="I527">
        <v>0.99372336303758235</v>
      </c>
      <c r="J527" t="s">
        <v>70</v>
      </c>
      <c r="K527" t="s">
        <v>70</v>
      </c>
      <c r="L527" t="s">
        <v>70</v>
      </c>
      <c r="M527" t="s">
        <v>70</v>
      </c>
      <c r="N527" t="s">
        <v>70</v>
      </c>
    </row>
    <row r="528" spans="1:14" x14ac:dyDescent="0.3">
      <c r="A528" t="s">
        <v>139</v>
      </c>
      <c r="B528" t="s">
        <v>33</v>
      </c>
      <c r="C528">
        <v>0.99744794130265002</v>
      </c>
      <c r="D528">
        <v>0.9759196056124384</v>
      </c>
      <c r="E528">
        <v>0.84651006550375507</v>
      </c>
      <c r="F528">
        <v>0</v>
      </c>
      <c r="G528">
        <v>0.30401954252720409</v>
      </c>
      <c r="H528">
        <v>0.64108180173316831</v>
      </c>
      <c r="I528">
        <v>0.99315281668222843</v>
      </c>
      <c r="J528" t="s">
        <v>70</v>
      </c>
      <c r="K528" t="s">
        <v>70</v>
      </c>
      <c r="L528" t="s">
        <v>70</v>
      </c>
      <c r="M528" t="s">
        <v>70</v>
      </c>
      <c r="N528" t="s">
        <v>70</v>
      </c>
    </row>
    <row r="529" spans="1:14" x14ac:dyDescent="0.3">
      <c r="A529" t="s">
        <v>139</v>
      </c>
      <c r="B529" t="s">
        <v>35</v>
      </c>
      <c r="C529">
        <v>0.99557961712340237</v>
      </c>
      <c r="D529">
        <v>0.97138999379629964</v>
      </c>
      <c r="E529">
        <v>0.89294907730502138</v>
      </c>
      <c r="F529">
        <v>0</v>
      </c>
      <c r="G529" t="s">
        <v>70</v>
      </c>
      <c r="H529">
        <v>0.81889149102263858</v>
      </c>
      <c r="I529">
        <v>0.99300053842012159</v>
      </c>
      <c r="J529" t="s">
        <v>70</v>
      </c>
      <c r="K529" t="s">
        <v>70</v>
      </c>
      <c r="L529" t="s">
        <v>70</v>
      </c>
      <c r="M529" t="s">
        <v>70</v>
      </c>
      <c r="N529" t="s">
        <v>70</v>
      </c>
    </row>
    <row r="530" spans="1:14" x14ac:dyDescent="0.3">
      <c r="A530" t="s">
        <v>152</v>
      </c>
      <c r="B530" t="s">
        <v>6</v>
      </c>
      <c r="C530">
        <v>0.94854925075754437</v>
      </c>
      <c r="D530">
        <v>0.92580515988787837</v>
      </c>
      <c r="E530">
        <v>0.85830227504928558</v>
      </c>
      <c r="F530">
        <v>0.80783627634469846</v>
      </c>
      <c r="G530" t="s">
        <v>70</v>
      </c>
      <c r="H530">
        <v>0.65668367067083544</v>
      </c>
      <c r="I530">
        <v>0.97547332185886404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</row>
    <row r="531" spans="1:14" x14ac:dyDescent="0.3">
      <c r="A531" t="s">
        <v>152</v>
      </c>
      <c r="B531" t="s">
        <v>7</v>
      </c>
      <c r="C531">
        <v>0.96568028889870361</v>
      </c>
      <c r="D531">
        <v>0.959873858199217</v>
      </c>
      <c r="E531">
        <v>0.85497502549300886</v>
      </c>
      <c r="F531">
        <v>0.83847571969773704</v>
      </c>
      <c r="G531" t="s">
        <v>70</v>
      </c>
      <c r="H531">
        <v>0.63252756573367264</v>
      </c>
      <c r="I531">
        <v>0.98205570988812962</v>
      </c>
      <c r="J531" t="s">
        <v>70</v>
      </c>
      <c r="K531" t="s">
        <v>70</v>
      </c>
      <c r="L531" t="s">
        <v>70</v>
      </c>
      <c r="M531" t="s">
        <v>70</v>
      </c>
      <c r="N531" t="s">
        <v>70</v>
      </c>
    </row>
    <row r="532" spans="1:14" x14ac:dyDescent="0.3">
      <c r="A532" t="s">
        <v>152</v>
      </c>
      <c r="B532" t="s">
        <v>8</v>
      </c>
      <c r="C532">
        <v>0.97241750745036082</v>
      </c>
      <c r="D532">
        <v>0.94507532676593597</v>
      </c>
      <c r="E532">
        <v>0.85704477288331582</v>
      </c>
      <c r="F532">
        <v>0.88154820507545595</v>
      </c>
      <c r="G532" t="s">
        <v>70</v>
      </c>
      <c r="H532">
        <v>0.7828732292045042</v>
      </c>
      <c r="I532">
        <v>0.98335083245837718</v>
      </c>
      <c r="J532" t="s">
        <v>70</v>
      </c>
      <c r="K532">
        <v>0</v>
      </c>
      <c r="L532">
        <v>0</v>
      </c>
      <c r="M532" t="s">
        <v>70</v>
      </c>
      <c r="N532" t="s">
        <v>70</v>
      </c>
    </row>
    <row r="533" spans="1:14" x14ac:dyDescent="0.3">
      <c r="A533" t="s">
        <v>152</v>
      </c>
      <c r="B533" t="s">
        <v>12</v>
      </c>
      <c r="C533">
        <v>0.9782222652718584</v>
      </c>
      <c r="D533">
        <v>0.96852902540596442</v>
      </c>
      <c r="E533">
        <v>0.87648657538040753</v>
      </c>
      <c r="F533">
        <v>0.85727186810878919</v>
      </c>
      <c r="G533" t="s">
        <v>70</v>
      </c>
      <c r="H533">
        <v>0.77877299431763458</v>
      </c>
      <c r="I533">
        <v>0.98210676050011236</v>
      </c>
      <c r="J533" t="s">
        <v>70</v>
      </c>
      <c r="K533" t="s">
        <v>70</v>
      </c>
      <c r="L533" t="s">
        <v>70</v>
      </c>
      <c r="M533" t="s">
        <v>70</v>
      </c>
      <c r="N533" t="s">
        <v>70</v>
      </c>
    </row>
    <row r="534" spans="1:14" x14ac:dyDescent="0.3">
      <c r="A534" t="s">
        <v>152</v>
      </c>
      <c r="B534" t="s">
        <v>13</v>
      </c>
      <c r="C534">
        <v>0.97547993276517941</v>
      </c>
      <c r="D534">
        <v>0.91809099390415116</v>
      </c>
      <c r="E534">
        <v>0.88248584255156837</v>
      </c>
      <c r="F534">
        <v>0.8043786024876125</v>
      </c>
      <c r="G534">
        <v>0.43338213762811129</v>
      </c>
      <c r="H534">
        <v>0.82517996630418133</v>
      </c>
      <c r="I534">
        <v>0.98218029350104818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</row>
    <row r="535" spans="1:14" x14ac:dyDescent="0.3">
      <c r="A535" t="s">
        <v>152</v>
      </c>
      <c r="B535" t="s">
        <v>15</v>
      </c>
      <c r="C535">
        <v>0.98191364457871055</v>
      </c>
      <c r="D535">
        <v>0.96700502598625915</v>
      </c>
      <c r="E535">
        <v>0.89605299064724997</v>
      </c>
      <c r="F535" t="s">
        <v>70</v>
      </c>
      <c r="G535" t="s">
        <v>70</v>
      </c>
      <c r="H535">
        <v>0.7776274474765783</v>
      </c>
      <c r="I535">
        <v>0.98579379027533676</v>
      </c>
      <c r="J535">
        <v>0</v>
      </c>
      <c r="K535" t="s">
        <v>70</v>
      </c>
      <c r="L535" t="s">
        <v>70</v>
      </c>
      <c r="M535" t="s">
        <v>70</v>
      </c>
      <c r="N535" t="s">
        <v>70</v>
      </c>
    </row>
    <row r="536" spans="1:14" x14ac:dyDescent="0.3">
      <c r="A536" t="s">
        <v>152</v>
      </c>
      <c r="B536" t="s">
        <v>17</v>
      </c>
      <c r="C536">
        <v>0.98451113579543037</v>
      </c>
      <c r="D536">
        <v>0.9621031880905444</v>
      </c>
      <c r="E536">
        <v>0.84038714607123144</v>
      </c>
      <c r="F536">
        <v>0</v>
      </c>
      <c r="G536" t="s">
        <v>70</v>
      </c>
      <c r="H536">
        <v>0.74722008711247756</v>
      </c>
      <c r="I536">
        <v>0.98235588256304018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</row>
    <row r="537" spans="1:14" x14ac:dyDescent="0.3">
      <c r="A537" t="s">
        <v>152</v>
      </c>
      <c r="B537" t="s">
        <v>21</v>
      </c>
      <c r="C537">
        <v>0.98459805242699716</v>
      </c>
      <c r="D537">
        <v>0.94530381936057362</v>
      </c>
      <c r="E537">
        <v>0.6594941055282133</v>
      </c>
      <c r="F537" t="s">
        <v>70</v>
      </c>
      <c r="G537" t="s">
        <v>70</v>
      </c>
      <c r="H537">
        <v>0.24899738448125544</v>
      </c>
      <c r="I537">
        <v>0.98241821588125078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</row>
    <row r="538" spans="1:14" x14ac:dyDescent="0.3">
      <c r="A538" t="s">
        <v>152</v>
      </c>
      <c r="B538" t="s">
        <v>23</v>
      </c>
      <c r="C538">
        <v>0.95728065465721202</v>
      </c>
      <c r="D538">
        <v>0.88675656450066498</v>
      </c>
      <c r="E538">
        <v>0.80777129713299922</v>
      </c>
      <c r="F538" t="s">
        <v>70</v>
      </c>
      <c r="G538" t="s">
        <v>70</v>
      </c>
      <c r="H538">
        <v>0.63268207909842544</v>
      </c>
      <c r="I538">
        <v>0.97259166727900659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</row>
    <row r="539" spans="1:14" x14ac:dyDescent="0.3">
      <c r="A539" t="s">
        <v>152</v>
      </c>
      <c r="B539" t="s">
        <v>25</v>
      </c>
      <c r="C539">
        <v>0.98394364448857996</v>
      </c>
      <c r="D539">
        <v>0.94196232482202502</v>
      </c>
      <c r="E539">
        <v>0.79831745086360928</v>
      </c>
      <c r="F539" t="s">
        <v>70</v>
      </c>
      <c r="G539" t="s">
        <v>70</v>
      </c>
      <c r="H539">
        <v>0.38983488132094946</v>
      </c>
      <c r="I539">
        <v>0.981557981705518</v>
      </c>
      <c r="J539" t="s">
        <v>70</v>
      </c>
      <c r="K539" t="s">
        <v>70</v>
      </c>
      <c r="L539" t="s">
        <v>70</v>
      </c>
      <c r="M539" t="s">
        <v>70</v>
      </c>
      <c r="N539" t="s">
        <v>70</v>
      </c>
    </row>
    <row r="540" spans="1:14" x14ac:dyDescent="0.3">
      <c r="A540" t="s">
        <v>152</v>
      </c>
      <c r="B540" t="s">
        <v>29</v>
      </c>
      <c r="C540">
        <v>0.99085567477918235</v>
      </c>
      <c r="D540">
        <v>0.9608697734565832</v>
      </c>
      <c r="E540">
        <v>0.8754155093119621</v>
      </c>
      <c r="F540" t="s">
        <v>70</v>
      </c>
      <c r="G540" t="s">
        <v>70</v>
      </c>
      <c r="H540">
        <v>0.74713216957605988</v>
      </c>
      <c r="I540">
        <v>0.97607515044767357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</row>
    <row r="541" spans="1:14" x14ac:dyDescent="0.3">
      <c r="A541" t="s">
        <v>148</v>
      </c>
      <c r="B541" t="s">
        <v>6</v>
      </c>
      <c r="C541">
        <v>0.99004161334339058</v>
      </c>
      <c r="D541">
        <v>0.96182802262646006</v>
      </c>
      <c r="E541">
        <v>0.89890212642473677</v>
      </c>
      <c r="F541">
        <v>0.53800604843833388</v>
      </c>
      <c r="G541" t="s">
        <v>70</v>
      </c>
      <c r="H541">
        <v>0.84612722364504744</v>
      </c>
      <c r="I541">
        <v>0.98877051540454941</v>
      </c>
      <c r="J541" t="s">
        <v>70</v>
      </c>
      <c r="K541" t="s">
        <v>70</v>
      </c>
      <c r="L541" t="s">
        <v>70</v>
      </c>
      <c r="M541" t="s">
        <v>70</v>
      </c>
      <c r="N541" t="s">
        <v>70</v>
      </c>
    </row>
    <row r="542" spans="1:14" x14ac:dyDescent="0.3">
      <c r="A542" t="s">
        <v>148</v>
      </c>
      <c r="B542" t="s">
        <v>7</v>
      </c>
      <c r="C542">
        <v>0.98719953503175895</v>
      </c>
      <c r="D542">
        <v>0.96218536132699239</v>
      </c>
      <c r="E542">
        <v>0.81929046563192909</v>
      </c>
      <c r="F542" t="s">
        <v>70</v>
      </c>
      <c r="G542" t="s">
        <v>70</v>
      </c>
      <c r="H542">
        <v>0.48155669957020736</v>
      </c>
      <c r="I542">
        <v>0.98614834673815921</v>
      </c>
      <c r="J542" t="s">
        <v>70</v>
      </c>
      <c r="K542" t="s">
        <v>70</v>
      </c>
      <c r="L542" t="s">
        <v>70</v>
      </c>
      <c r="M542" t="s">
        <v>70</v>
      </c>
      <c r="N542" t="s">
        <v>70</v>
      </c>
    </row>
    <row r="543" spans="1:14" x14ac:dyDescent="0.3">
      <c r="A543" t="s">
        <v>148</v>
      </c>
      <c r="B543" t="s">
        <v>8</v>
      </c>
      <c r="C543">
        <v>0.98889664361398399</v>
      </c>
      <c r="D543">
        <v>0.98730356033028499</v>
      </c>
      <c r="E543">
        <v>0.90554965629016937</v>
      </c>
      <c r="F543">
        <v>0.89830782932556064</v>
      </c>
      <c r="G543" t="s">
        <v>70</v>
      </c>
      <c r="H543">
        <v>0.84975624169005759</v>
      </c>
      <c r="I543">
        <v>0.98449783263536839</v>
      </c>
      <c r="J543" t="s">
        <v>70</v>
      </c>
      <c r="K543" t="s">
        <v>70</v>
      </c>
      <c r="L543" t="s">
        <v>70</v>
      </c>
      <c r="M543" t="s">
        <v>70</v>
      </c>
      <c r="N543" t="s">
        <v>70</v>
      </c>
    </row>
    <row r="544" spans="1:14" x14ac:dyDescent="0.3">
      <c r="A544" t="s">
        <v>148</v>
      </c>
      <c r="B544" t="s">
        <v>12</v>
      </c>
      <c r="C544">
        <v>0.98382868302078597</v>
      </c>
      <c r="D544">
        <v>0.9572707625810436</v>
      </c>
      <c r="E544">
        <v>0.88462224033001446</v>
      </c>
      <c r="F544">
        <v>0.70804165072537195</v>
      </c>
      <c r="G544" t="s">
        <v>70</v>
      </c>
      <c r="H544">
        <v>0.8613559322033898</v>
      </c>
      <c r="I544">
        <v>0.98195442728245919</v>
      </c>
      <c r="J544" t="s">
        <v>70</v>
      </c>
      <c r="K544" t="s">
        <v>70</v>
      </c>
      <c r="L544" t="s">
        <v>70</v>
      </c>
      <c r="M544" t="s">
        <v>70</v>
      </c>
      <c r="N544" t="s">
        <v>70</v>
      </c>
    </row>
    <row r="545" spans="1:14" x14ac:dyDescent="0.3">
      <c r="A545" t="s">
        <v>148</v>
      </c>
      <c r="B545" t="s">
        <v>13</v>
      </c>
      <c r="C545">
        <v>0.994812564003559</v>
      </c>
      <c r="D545">
        <v>0.89834882925464099</v>
      </c>
      <c r="E545">
        <v>0.95100175973910661</v>
      </c>
      <c r="F545" t="s">
        <v>70</v>
      </c>
      <c r="G545" t="s">
        <v>70</v>
      </c>
      <c r="H545">
        <v>0.75557722784347192</v>
      </c>
      <c r="I545">
        <v>0.98946226561289319</v>
      </c>
      <c r="J545" t="s">
        <v>70</v>
      </c>
      <c r="K545" t="s">
        <v>70</v>
      </c>
      <c r="L545" t="s">
        <v>70</v>
      </c>
      <c r="M545" t="s">
        <v>70</v>
      </c>
      <c r="N545" t="s">
        <v>70</v>
      </c>
    </row>
    <row r="546" spans="1:14" x14ac:dyDescent="0.3">
      <c r="A546" t="s">
        <v>148</v>
      </c>
      <c r="B546" t="s">
        <v>218</v>
      </c>
      <c r="C546">
        <v>0.991427250198608</v>
      </c>
      <c r="D546">
        <v>0.94474905103331919</v>
      </c>
      <c r="E546">
        <v>0.8780542129763681</v>
      </c>
      <c r="F546">
        <v>0.87629802950902091</v>
      </c>
      <c r="G546" t="s">
        <v>70</v>
      </c>
      <c r="H546">
        <v>0.58661629789530489</v>
      </c>
      <c r="I546">
        <v>0.98741470811220622</v>
      </c>
      <c r="J546" t="s">
        <v>70</v>
      </c>
      <c r="K546">
        <v>0.70784641068447407</v>
      </c>
      <c r="L546" t="s">
        <v>70</v>
      </c>
      <c r="M546" t="s">
        <v>70</v>
      </c>
      <c r="N546" t="s">
        <v>70</v>
      </c>
    </row>
    <row r="547" spans="1:14" x14ac:dyDescent="0.3">
      <c r="A547" t="s">
        <v>148</v>
      </c>
      <c r="B547" t="s">
        <v>242</v>
      </c>
      <c r="C547">
        <v>0.99093111155317881</v>
      </c>
      <c r="D547">
        <v>0.94438159879336359</v>
      </c>
      <c r="E547">
        <v>0.85409352619014178</v>
      </c>
      <c r="F547">
        <v>0.84770787042451179</v>
      </c>
      <c r="G547" t="s">
        <v>70</v>
      </c>
      <c r="H547">
        <v>0.58000461787116142</v>
      </c>
      <c r="I547">
        <v>0.99158400961827475</v>
      </c>
      <c r="J547" t="s">
        <v>70</v>
      </c>
      <c r="K547">
        <v>0.6983105390185036</v>
      </c>
      <c r="L547" t="s">
        <v>70</v>
      </c>
      <c r="M547" t="s">
        <v>70</v>
      </c>
      <c r="N547" t="s">
        <v>70</v>
      </c>
    </row>
    <row r="548" spans="1:14" x14ac:dyDescent="0.3">
      <c r="A548" t="s">
        <v>148</v>
      </c>
      <c r="B548" t="s">
        <v>15</v>
      </c>
      <c r="C548">
        <v>0.9918758795217768</v>
      </c>
      <c r="D548">
        <v>0.92958578425340244</v>
      </c>
      <c r="E548">
        <v>0.90899709327324962</v>
      </c>
      <c r="F548">
        <v>0.88273455431167736</v>
      </c>
      <c r="G548" t="s">
        <v>70</v>
      </c>
      <c r="H548">
        <v>1.1926947446887812E-2</v>
      </c>
      <c r="I548">
        <v>0.99052500776638719</v>
      </c>
      <c r="J548" t="s">
        <v>70</v>
      </c>
      <c r="K548">
        <v>0.43712574850299402</v>
      </c>
      <c r="L548" t="s">
        <v>70</v>
      </c>
      <c r="M548" t="s">
        <v>70</v>
      </c>
      <c r="N548" t="s">
        <v>70</v>
      </c>
    </row>
    <row r="549" spans="1:14" x14ac:dyDescent="0.3">
      <c r="A549" t="s">
        <v>148</v>
      </c>
      <c r="B549" t="s">
        <v>17</v>
      </c>
      <c r="C549">
        <v>0.98431517846115835</v>
      </c>
      <c r="D549">
        <v>0.96011401650864037</v>
      </c>
      <c r="E549">
        <v>0.81271311844560257</v>
      </c>
      <c r="F549">
        <v>0.65056653866211545</v>
      </c>
      <c r="G549">
        <v>0.41258741258741261</v>
      </c>
      <c r="H549">
        <v>0</v>
      </c>
      <c r="I549">
        <v>0.989071038251366</v>
      </c>
      <c r="J549" t="s">
        <v>70</v>
      </c>
      <c r="K549" t="s">
        <v>70</v>
      </c>
      <c r="L549" t="s">
        <v>70</v>
      </c>
      <c r="M549" t="s">
        <v>70</v>
      </c>
      <c r="N549" t="s">
        <v>70</v>
      </c>
    </row>
    <row r="550" spans="1:14" x14ac:dyDescent="0.3">
      <c r="A550" t="s">
        <v>148</v>
      </c>
      <c r="B550" t="s">
        <v>25</v>
      </c>
      <c r="C550">
        <v>0.9947046678680862</v>
      </c>
      <c r="D550">
        <v>0.90689923687899077</v>
      </c>
      <c r="E550">
        <v>0.92988782666073322</v>
      </c>
      <c r="F550" t="s">
        <v>70</v>
      </c>
      <c r="G550" t="s">
        <v>70</v>
      </c>
      <c r="H550">
        <v>0.79639436619718307</v>
      </c>
      <c r="I550">
        <v>0.99202647811042577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</row>
    <row r="551" spans="1:14" x14ac:dyDescent="0.3">
      <c r="A551" t="s">
        <v>148</v>
      </c>
      <c r="B551" t="s">
        <v>27</v>
      </c>
      <c r="C551">
        <v>0.9924507075611344</v>
      </c>
      <c r="D551">
        <v>0.91943440492042361</v>
      </c>
      <c r="E551">
        <v>0.89277346610045394</v>
      </c>
      <c r="F551" t="s">
        <v>70</v>
      </c>
      <c r="G551" t="s">
        <v>70</v>
      </c>
      <c r="H551">
        <v>0.81836223104240646</v>
      </c>
      <c r="I551">
        <v>0.98948642311474155</v>
      </c>
      <c r="J551" t="s">
        <v>70</v>
      </c>
      <c r="K551" t="s">
        <v>70</v>
      </c>
      <c r="L551" t="s">
        <v>70</v>
      </c>
      <c r="M551" t="s">
        <v>70</v>
      </c>
      <c r="N551" t="s">
        <v>70</v>
      </c>
    </row>
    <row r="552" spans="1:14" x14ac:dyDescent="0.3">
      <c r="A552" t="s">
        <v>148</v>
      </c>
      <c r="B552" t="s">
        <v>29</v>
      </c>
      <c r="C552">
        <v>0.99368653291177877</v>
      </c>
      <c r="D552">
        <v>0.98018013122682124</v>
      </c>
      <c r="E552">
        <v>0.89779622403175963</v>
      </c>
      <c r="F552" t="s">
        <v>70</v>
      </c>
      <c r="G552" t="s">
        <v>70</v>
      </c>
      <c r="H552">
        <v>0.80225669957686885</v>
      </c>
      <c r="I552">
        <v>0.98407975003719683</v>
      </c>
      <c r="J552" t="s">
        <v>70</v>
      </c>
      <c r="K552" t="s">
        <v>70</v>
      </c>
      <c r="L552" t="s">
        <v>70</v>
      </c>
      <c r="M552" t="s">
        <v>70</v>
      </c>
      <c r="N552" t="s">
        <v>70</v>
      </c>
    </row>
    <row r="553" spans="1:14" x14ac:dyDescent="0.3">
      <c r="A553" t="s">
        <v>148</v>
      </c>
      <c r="B553" t="s">
        <v>33</v>
      </c>
      <c r="C553">
        <v>0.9961759193848776</v>
      </c>
      <c r="D553">
        <v>0.95542381838652601</v>
      </c>
      <c r="E553">
        <v>0.92235988476942177</v>
      </c>
      <c r="F553">
        <v>0.70015817344061615</v>
      </c>
      <c r="G553" t="s">
        <v>70</v>
      </c>
      <c r="H553">
        <v>0.81955369107964804</v>
      </c>
      <c r="I553">
        <v>0.9899749373433584</v>
      </c>
      <c r="J553" t="s">
        <v>70</v>
      </c>
      <c r="K553" t="s">
        <v>70</v>
      </c>
      <c r="L553" t="s">
        <v>70</v>
      </c>
      <c r="M553" t="s">
        <v>70</v>
      </c>
      <c r="N553" t="s">
        <v>70</v>
      </c>
    </row>
    <row r="554" spans="1:14" x14ac:dyDescent="0.3">
      <c r="A554" t="s">
        <v>148</v>
      </c>
      <c r="B554" t="s">
        <v>35</v>
      </c>
      <c r="C554">
        <v>0.99228375048631823</v>
      </c>
      <c r="D554">
        <v>0.95519778834817259</v>
      </c>
      <c r="E554">
        <v>0.89898153329602681</v>
      </c>
      <c r="F554">
        <v>0.74726365415897</v>
      </c>
      <c r="G554" t="s">
        <v>70</v>
      </c>
      <c r="H554">
        <v>0.79679248973205552</v>
      </c>
      <c r="I554">
        <v>0.98993004842801136</v>
      </c>
      <c r="J554" t="s">
        <v>70</v>
      </c>
      <c r="K554" t="s">
        <v>70</v>
      </c>
      <c r="L554" t="s">
        <v>70</v>
      </c>
      <c r="M554" t="s">
        <v>70</v>
      </c>
      <c r="N554" t="s">
        <v>70</v>
      </c>
    </row>
    <row r="555" spans="1:14" x14ac:dyDescent="0.3">
      <c r="A555" t="s">
        <v>113</v>
      </c>
      <c r="B555" t="s">
        <v>6</v>
      </c>
      <c r="C555">
        <v>0.98109039093802919</v>
      </c>
      <c r="D555">
        <v>0.65949247436922853</v>
      </c>
      <c r="E555">
        <v>0.6329437689371582</v>
      </c>
      <c r="F555">
        <v>0</v>
      </c>
      <c r="G555" t="s">
        <v>70</v>
      </c>
      <c r="H555">
        <v>0.80698872545359512</v>
      </c>
      <c r="I555">
        <v>0.97773766546329721</v>
      </c>
      <c r="J555" t="s">
        <v>70</v>
      </c>
      <c r="K555" t="s">
        <v>70</v>
      </c>
      <c r="L555" t="s">
        <v>70</v>
      </c>
      <c r="M555" t="s">
        <v>70</v>
      </c>
      <c r="N555" t="s">
        <v>70</v>
      </c>
    </row>
    <row r="556" spans="1:14" x14ac:dyDescent="0.3">
      <c r="A556" t="s">
        <v>113</v>
      </c>
      <c r="B556" t="s">
        <v>12</v>
      </c>
      <c r="C556">
        <v>0.96677270844243635</v>
      </c>
      <c r="D556">
        <v>0.96714305591444882</v>
      </c>
      <c r="E556">
        <v>0.81678504488507453</v>
      </c>
      <c r="F556">
        <v>0</v>
      </c>
      <c r="G556" t="s">
        <v>70</v>
      </c>
      <c r="H556">
        <v>0.36253968253968255</v>
      </c>
      <c r="I556">
        <v>0.99059420722603764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</row>
    <row r="557" spans="1:14" x14ac:dyDescent="0.3">
      <c r="A557" t="s">
        <v>113</v>
      </c>
      <c r="B557" t="s">
        <v>13</v>
      </c>
      <c r="C557">
        <v>0.98868441918858196</v>
      </c>
      <c r="D557">
        <v>0.8950763872397689</v>
      </c>
      <c r="E557">
        <v>0.8935978604955791</v>
      </c>
      <c r="F557">
        <v>0.76395611487576642</v>
      </c>
      <c r="G557" t="s">
        <v>70</v>
      </c>
      <c r="H557">
        <v>0.76977895084130654</v>
      </c>
      <c r="I557">
        <v>0.98708247343881361</v>
      </c>
      <c r="J557">
        <v>0.12490964290877549</v>
      </c>
      <c r="K557" t="s">
        <v>70</v>
      </c>
      <c r="L557" t="s">
        <v>70</v>
      </c>
      <c r="M557" t="s">
        <v>70</v>
      </c>
      <c r="N557" t="s">
        <v>70</v>
      </c>
    </row>
    <row r="558" spans="1:14" x14ac:dyDescent="0.3">
      <c r="A558" t="s">
        <v>113</v>
      </c>
      <c r="B558" t="s">
        <v>15</v>
      </c>
      <c r="C558">
        <v>0.98534409041900584</v>
      </c>
      <c r="D558">
        <v>0.80749514900518404</v>
      </c>
      <c r="E558">
        <v>0.85644006576647724</v>
      </c>
      <c r="F558" t="s">
        <v>70</v>
      </c>
      <c r="G558" t="s">
        <v>70</v>
      </c>
      <c r="H558">
        <v>0.85625372442561076</v>
      </c>
      <c r="I558">
        <v>0.98060442038791162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</row>
    <row r="559" spans="1:14" x14ac:dyDescent="0.3">
      <c r="A559" t="s">
        <v>113</v>
      </c>
      <c r="B559" t="s">
        <v>17</v>
      </c>
      <c r="C559">
        <v>0.99107704113704442</v>
      </c>
      <c r="D559">
        <v>0.97133557836392037</v>
      </c>
      <c r="E559">
        <v>0.8952570935183255</v>
      </c>
      <c r="F559">
        <v>0.5233314130524237</v>
      </c>
      <c r="G559" t="s">
        <v>70</v>
      </c>
      <c r="H559">
        <v>0.60286670672045317</v>
      </c>
      <c r="I559">
        <v>0.98764145324597963</v>
      </c>
      <c r="J559" t="s">
        <v>70</v>
      </c>
      <c r="K559" t="s">
        <v>70</v>
      </c>
      <c r="L559" t="s">
        <v>70</v>
      </c>
      <c r="M559" t="s">
        <v>70</v>
      </c>
      <c r="N559" t="s">
        <v>70</v>
      </c>
    </row>
    <row r="560" spans="1:14" x14ac:dyDescent="0.3">
      <c r="A560" t="s">
        <v>113</v>
      </c>
      <c r="B560" t="s">
        <v>21</v>
      </c>
      <c r="C560">
        <v>0.96089592767812715</v>
      </c>
      <c r="D560">
        <v>0.89037303101732335</v>
      </c>
      <c r="E560">
        <v>0.90480052218288265</v>
      </c>
      <c r="F560">
        <v>0.69196259446094954</v>
      </c>
      <c r="G560" t="s">
        <v>70</v>
      </c>
      <c r="H560">
        <v>0.8186238755166545</v>
      </c>
      <c r="I560">
        <v>0.98673740053050396</v>
      </c>
      <c r="J560" t="s">
        <v>70</v>
      </c>
      <c r="K560">
        <v>0</v>
      </c>
      <c r="L560" t="s">
        <v>70</v>
      </c>
      <c r="M560" t="s">
        <v>70</v>
      </c>
      <c r="N560" t="s">
        <v>70</v>
      </c>
    </row>
    <row r="561" spans="1:14" x14ac:dyDescent="0.3">
      <c r="A561" t="s">
        <v>113</v>
      </c>
      <c r="B561" t="s">
        <v>23</v>
      </c>
      <c r="C561">
        <v>0.97855632739353682</v>
      </c>
      <c r="D561">
        <v>0.92998182160095277</v>
      </c>
      <c r="E561">
        <v>0.89779907329401853</v>
      </c>
      <c r="F561">
        <v>0.66319247940640136</v>
      </c>
      <c r="G561" t="s">
        <v>70</v>
      </c>
      <c r="H561">
        <v>0.79371584699453557</v>
      </c>
      <c r="I561">
        <v>0.98330648704056245</v>
      </c>
      <c r="J561" t="s">
        <v>70</v>
      </c>
      <c r="K561" t="s">
        <v>70</v>
      </c>
      <c r="L561" t="s">
        <v>70</v>
      </c>
      <c r="M561" t="s">
        <v>70</v>
      </c>
      <c r="N561" t="s">
        <v>70</v>
      </c>
    </row>
    <row r="562" spans="1:14" x14ac:dyDescent="0.3">
      <c r="A562" t="s">
        <v>113</v>
      </c>
      <c r="B562" t="s">
        <v>25</v>
      </c>
      <c r="C562">
        <v>0.98817822379598896</v>
      </c>
      <c r="D562">
        <v>0.96217394204896722</v>
      </c>
      <c r="E562">
        <v>0.93238101778724003</v>
      </c>
      <c r="F562" t="s">
        <v>70</v>
      </c>
      <c r="G562" t="s">
        <v>70</v>
      </c>
      <c r="H562">
        <v>0.63715225845049361</v>
      </c>
      <c r="I562">
        <v>0.99181846248842243</v>
      </c>
      <c r="J562">
        <v>0.13919129082426129</v>
      </c>
      <c r="K562" t="s">
        <v>70</v>
      </c>
      <c r="L562" t="s">
        <v>70</v>
      </c>
      <c r="M562" t="s">
        <v>70</v>
      </c>
      <c r="N562" t="s">
        <v>70</v>
      </c>
    </row>
    <row r="563" spans="1:14" x14ac:dyDescent="0.3">
      <c r="A563" t="s">
        <v>113</v>
      </c>
      <c r="B563" t="s">
        <v>27</v>
      </c>
      <c r="C563">
        <v>0.99335085820318536</v>
      </c>
      <c r="D563">
        <v>0.89531887726018655</v>
      </c>
      <c r="E563">
        <v>0.80869403515680549</v>
      </c>
      <c r="F563">
        <v>0.68963129309577276</v>
      </c>
      <c r="G563">
        <v>0.80658796093863872</v>
      </c>
      <c r="H563">
        <v>0.80138758231420504</v>
      </c>
      <c r="I563">
        <v>0.99161360459698722</v>
      </c>
      <c r="J563" t="s">
        <v>70</v>
      </c>
      <c r="K563" t="s">
        <v>70</v>
      </c>
      <c r="L563" t="s">
        <v>70</v>
      </c>
      <c r="M563" t="s">
        <v>70</v>
      </c>
      <c r="N563" t="s">
        <v>70</v>
      </c>
    </row>
    <row r="564" spans="1:14" x14ac:dyDescent="0.3">
      <c r="A564" t="s">
        <v>113</v>
      </c>
      <c r="B564" t="s">
        <v>213</v>
      </c>
      <c r="C564">
        <v>0.9963262307127112</v>
      </c>
      <c r="D564">
        <v>0.92031256708599884</v>
      </c>
      <c r="E564">
        <v>0.75749551166965889</v>
      </c>
      <c r="F564">
        <v>0.82941462623641971</v>
      </c>
      <c r="G564">
        <v>0.20199910487841263</v>
      </c>
      <c r="H564">
        <v>0.76750998668442072</v>
      </c>
      <c r="I564">
        <v>0.99038608271020923</v>
      </c>
      <c r="J564" t="s">
        <v>70</v>
      </c>
      <c r="K564" t="s">
        <v>70</v>
      </c>
      <c r="L564" t="s">
        <v>70</v>
      </c>
      <c r="M564" t="s">
        <v>70</v>
      </c>
      <c r="N564" t="s">
        <v>70</v>
      </c>
    </row>
    <row r="565" spans="1:14" x14ac:dyDescent="0.3">
      <c r="A565" t="s">
        <v>113</v>
      </c>
      <c r="B565" t="s">
        <v>29</v>
      </c>
      <c r="C565">
        <v>0.99666834213323963</v>
      </c>
      <c r="D565">
        <v>0.8721585824234831</v>
      </c>
      <c r="E565">
        <v>0.89056647155188107</v>
      </c>
      <c r="F565">
        <v>0.74425866892199599</v>
      </c>
      <c r="G565">
        <v>0</v>
      </c>
      <c r="H565">
        <v>0.79711260827718966</v>
      </c>
      <c r="I565">
        <v>0.99194547707558856</v>
      </c>
      <c r="J565" t="s">
        <v>70</v>
      </c>
      <c r="K565" t="s">
        <v>70</v>
      </c>
      <c r="L565" t="s">
        <v>70</v>
      </c>
      <c r="M565" t="s">
        <v>70</v>
      </c>
      <c r="N565" t="s">
        <v>70</v>
      </c>
    </row>
    <row r="566" spans="1:14" x14ac:dyDescent="0.3">
      <c r="A566" t="s">
        <v>113</v>
      </c>
      <c r="B566" t="s">
        <v>33</v>
      </c>
      <c r="C566">
        <v>0.99502160049372557</v>
      </c>
      <c r="D566">
        <v>0.94799564404446357</v>
      </c>
      <c r="E566">
        <v>0.92932960437008316</v>
      </c>
      <c r="F566">
        <v>0.77937921585160197</v>
      </c>
      <c r="G566">
        <v>0.85913790788236877</v>
      </c>
      <c r="H566">
        <v>0.80405405405405406</v>
      </c>
      <c r="I566">
        <v>0.9910186535656712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</row>
    <row r="567" spans="1:14" x14ac:dyDescent="0.3">
      <c r="A567" t="s">
        <v>119</v>
      </c>
      <c r="B567" t="s">
        <v>6</v>
      </c>
      <c r="C567">
        <v>0.99196590335323298</v>
      </c>
      <c r="D567">
        <v>0.97079976985040284</v>
      </c>
      <c r="E567">
        <v>0.92813029458381158</v>
      </c>
      <c r="F567" t="s">
        <v>70</v>
      </c>
      <c r="G567" t="s">
        <v>70</v>
      </c>
      <c r="H567">
        <v>0.89597104767532032</v>
      </c>
      <c r="I567">
        <v>0.98748388075551841</v>
      </c>
      <c r="J567" t="s">
        <v>70</v>
      </c>
      <c r="K567" t="s">
        <v>70</v>
      </c>
      <c r="L567" t="s">
        <v>70</v>
      </c>
      <c r="M567" t="s">
        <v>70</v>
      </c>
      <c r="N567" t="s">
        <v>70</v>
      </c>
    </row>
    <row r="568" spans="1:14" x14ac:dyDescent="0.3">
      <c r="A568" t="s">
        <v>119</v>
      </c>
      <c r="B568" t="s">
        <v>7</v>
      </c>
      <c r="C568">
        <v>0.99508876531177737</v>
      </c>
      <c r="D568">
        <v>0.97102487969693863</v>
      </c>
      <c r="E568">
        <v>0.96631096040690123</v>
      </c>
      <c r="F568" t="s">
        <v>70</v>
      </c>
      <c r="G568" t="s">
        <v>70</v>
      </c>
      <c r="H568">
        <v>0.8155024169055054</v>
      </c>
      <c r="I568">
        <v>0.9909125046939542</v>
      </c>
      <c r="J568" t="s">
        <v>70</v>
      </c>
      <c r="K568" t="s">
        <v>70</v>
      </c>
      <c r="L568" t="s">
        <v>70</v>
      </c>
      <c r="M568" t="s">
        <v>70</v>
      </c>
      <c r="N568" t="s">
        <v>70</v>
      </c>
    </row>
    <row r="569" spans="1:14" x14ac:dyDescent="0.3">
      <c r="A569" t="s">
        <v>119</v>
      </c>
      <c r="B569" t="s">
        <v>8</v>
      </c>
      <c r="C569">
        <v>0.99451976594833735</v>
      </c>
      <c r="D569">
        <v>0.95107592774909078</v>
      </c>
      <c r="E569">
        <v>0.90298328784178516</v>
      </c>
      <c r="F569">
        <v>0.37598440545808959</v>
      </c>
      <c r="G569" t="s">
        <v>70</v>
      </c>
      <c r="H569">
        <v>0.73491482248049678</v>
      </c>
      <c r="I569">
        <v>0.99082288161517285</v>
      </c>
      <c r="J569" t="s">
        <v>70</v>
      </c>
      <c r="K569" t="s">
        <v>70</v>
      </c>
      <c r="L569" t="s">
        <v>70</v>
      </c>
      <c r="M569" t="s">
        <v>70</v>
      </c>
      <c r="N569" t="s">
        <v>70</v>
      </c>
    </row>
    <row r="570" spans="1:14" x14ac:dyDescent="0.3">
      <c r="A570" t="s">
        <v>119</v>
      </c>
      <c r="B570" t="s">
        <v>12</v>
      </c>
      <c r="C570">
        <v>0.99429701906285495</v>
      </c>
      <c r="D570">
        <v>0.97446035264282438</v>
      </c>
      <c r="E570">
        <v>0.92906234658811981</v>
      </c>
      <c r="F570">
        <v>0.44780515169931279</v>
      </c>
      <c r="G570" t="s">
        <v>70</v>
      </c>
      <c r="H570">
        <v>0.7897396035755927</v>
      </c>
      <c r="I570">
        <v>0.99320032877531195</v>
      </c>
      <c r="J570" t="s">
        <v>70</v>
      </c>
      <c r="K570" t="s">
        <v>70</v>
      </c>
      <c r="L570" t="s">
        <v>70</v>
      </c>
      <c r="M570" t="s">
        <v>70</v>
      </c>
      <c r="N570" t="s">
        <v>70</v>
      </c>
    </row>
    <row r="571" spans="1:14" x14ac:dyDescent="0.3">
      <c r="A571" t="s">
        <v>119</v>
      </c>
      <c r="B571" t="s">
        <v>13</v>
      </c>
      <c r="C571">
        <v>0.99274660930871717</v>
      </c>
      <c r="D571">
        <v>0.96100526641883521</v>
      </c>
      <c r="E571">
        <v>0.80904556484227552</v>
      </c>
      <c r="F571">
        <v>6.910655101896904E-3</v>
      </c>
      <c r="G571" t="s">
        <v>70</v>
      </c>
      <c r="H571">
        <v>0.90023901070352286</v>
      </c>
      <c r="I571">
        <v>0.9930770363823832</v>
      </c>
      <c r="J571" t="s">
        <v>70</v>
      </c>
      <c r="K571" t="s">
        <v>70</v>
      </c>
      <c r="L571" t="s">
        <v>70</v>
      </c>
      <c r="M571" t="s">
        <v>70</v>
      </c>
      <c r="N571" t="s">
        <v>70</v>
      </c>
    </row>
    <row r="572" spans="1:14" x14ac:dyDescent="0.3">
      <c r="A572" t="s">
        <v>119</v>
      </c>
      <c r="B572" t="s">
        <v>109</v>
      </c>
      <c r="C572">
        <v>0.9887082541914064</v>
      </c>
      <c r="D572">
        <v>0.95767859242133324</v>
      </c>
      <c r="E572">
        <v>0.97374865467704441</v>
      </c>
      <c r="F572" t="s">
        <v>70</v>
      </c>
      <c r="G572" t="s">
        <v>70</v>
      </c>
      <c r="H572">
        <v>0.9164448439174474</v>
      </c>
      <c r="I572">
        <v>0.98483929654335955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</row>
    <row r="573" spans="1:14" x14ac:dyDescent="0.3">
      <c r="A573" t="s">
        <v>119</v>
      </c>
      <c r="B573" t="s">
        <v>15</v>
      </c>
      <c r="C573">
        <v>0.9948937135940692</v>
      </c>
      <c r="D573">
        <v>0.84862268476401881</v>
      </c>
      <c r="E573">
        <v>0.96089661127460479</v>
      </c>
      <c r="F573">
        <v>0.83667218958678513</v>
      </c>
      <c r="G573">
        <v>0</v>
      </c>
      <c r="H573">
        <v>0.91531146249507622</v>
      </c>
      <c r="I573">
        <v>0.993372438485564</v>
      </c>
      <c r="J573" t="s">
        <v>70</v>
      </c>
      <c r="K573" t="s">
        <v>70</v>
      </c>
      <c r="L573" t="s">
        <v>70</v>
      </c>
      <c r="M573" t="s">
        <v>70</v>
      </c>
      <c r="N573" t="s">
        <v>70</v>
      </c>
    </row>
    <row r="574" spans="1:14" x14ac:dyDescent="0.3">
      <c r="A574" t="s">
        <v>119</v>
      </c>
      <c r="B574" t="s">
        <v>223</v>
      </c>
      <c r="C574">
        <v>0.99364306868126684</v>
      </c>
      <c r="D574">
        <v>0.95036654780625018</v>
      </c>
      <c r="E574">
        <v>0.96689280868385341</v>
      </c>
      <c r="F574" t="s">
        <v>70</v>
      </c>
      <c r="G574">
        <v>0.93288241415192519</v>
      </c>
      <c r="H574">
        <v>0.94066426172409501</v>
      </c>
      <c r="I574">
        <v>0.99176769944619081</v>
      </c>
      <c r="J574" t="s">
        <v>70</v>
      </c>
      <c r="K574">
        <v>0.83505154639175261</v>
      </c>
      <c r="L574">
        <v>0.89696969696969697</v>
      </c>
      <c r="M574" t="s">
        <v>70</v>
      </c>
      <c r="N574" t="s">
        <v>70</v>
      </c>
    </row>
    <row r="575" spans="1:14" x14ac:dyDescent="0.3">
      <c r="A575" t="s">
        <v>119</v>
      </c>
      <c r="B575" t="s">
        <v>199</v>
      </c>
      <c r="C575">
        <v>0.99446677150678564</v>
      </c>
      <c r="D575">
        <v>0.93330113287081762</v>
      </c>
      <c r="E575">
        <v>0.95138880109232959</v>
      </c>
      <c r="F575">
        <v>0</v>
      </c>
      <c r="G575">
        <v>0.91060676238999538</v>
      </c>
      <c r="H575">
        <v>0.922294289711306</v>
      </c>
      <c r="I575">
        <v>0.9955722326454034</v>
      </c>
      <c r="J575" t="s">
        <v>70</v>
      </c>
      <c r="K575">
        <v>0.88949079089924166</v>
      </c>
      <c r="L575">
        <v>0.88888888888888884</v>
      </c>
      <c r="M575" t="s">
        <v>70</v>
      </c>
      <c r="N575" t="s">
        <v>70</v>
      </c>
    </row>
    <row r="576" spans="1:14" x14ac:dyDescent="0.3">
      <c r="A576" t="s">
        <v>119</v>
      </c>
      <c r="B576" t="s">
        <v>145</v>
      </c>
      <c r="C576">
        <v>0.99488926746166961</v>
      </c>
      <c r="D576">
        <v>0.9432928383314928</v>
      </c>
      <c r="E576">
        <v>0.95506592388987699</v>
      </c>
      <c r="F576">
        <v>0.86990756590208829</v>
      </c>
      <c r="G576">
        <v>0.8906796411737874</v>
      </c>
      <c r="H576">
        <v>0.91638043349520315</v>
      </c>
      <c r="I576">
        <v>0.99312740729552162</v>
      </c>
      <c r="J576" t="s">
        <v>70</v>
      </c>
      <c r="K576">
        <v>0.82966507177033488</v>
      </c>
      <c r="L576" t="s">
        <v>70</v>
      </c>
      <c r="M576" t="s">
        <v>70</v>
      </c>
      <c r="N576" t="s">
        <v>70</v>
      </c>
    </row>
    <row r="577" spans="1:14" x14ac:dyDescent="0.3">
      <c r="A577" t="s">
        <v>119</v>
      </c>
      <c r="B577" t="s">
        <v>17</v>
      </c>
      <c r="C577">
        <v>0.9940510321100916</v>
      </c>
      <c r="D577">
        <v>0.88488935890017362</v>
      </c>
      <c r="E577">
        <v>0.94442989415951561</v>
      </c>
      <c r="F577">
        <v>0.74969728420688464</v>
      </c>
      <c r="G577">
        <v>0.93603077361447495</v>
      </c>
      <c r="H577">
        <v>0.91001130917119921</v>
      </c>
      <c r="I577">
        <v>0.99186002282236596</v>
      </c>
      <c r="J577" t="s">
        <v>70</v>
      </c>
      <c r="K577">
        <v>0.59532374100719421</v>
      </c>
      <c r="L577" t="s">
        <v>70</v>
      </c>
      <c r="M577" t="s">
        <v>70</v>
      </c>
      <c r="N577" t="s">
        <v>70</v>
      </c>
    </row>
    <row r="578" spans="1:14" x14ac:dyDescent="0.3">
      <c r="A578" t="s">
        <v>119</v>
      </c>
      <c r="B578" t="s">
        <v>21</v>
      </c>
      <c r="C578">
        <v>0.99369464044437761</v>
      </c>
      <c r="D578">
        <v>0.91158969634151021</v>
      </c>
      <c r="E578">
        <v>0.88469026791345595</v>
      </c>
      <c r="F578">
        <v>0.7017614629554928</v>
      </c>
      <c r="G578">
        <v>0.8209817743062171</v>
      </c>
      <c r="H578">
        <v>0.53160721663682686</v>
      </c>
      <c r="I578">
        <v>0.99289371131657356</v>
      </c>
      <c r="J578" t="s">
        <v>70</v>
      </c>
      <c r="K578" t="s">
        <v>70</v>
      </c>
      <c r="L578">
        <v>0</v>
      </c>
      <c r="M578" t="s">
        <v>70</v>
      </c>
      <c r="N578" t="s">
        <v>70</v>
      </c>
    </row>
    <row r="579" spans="1:14" x14ac:dyDescent="0.3">
      <c r="A579" t="s">
        <v>119</v>
      </c>
      <c r="B579" t="s">
        <v>72</v>
      </c>
      <c r="C579">
        <v>0.99558985667034183</v>
      </c>
      <c r="D579">
        <v>0.96662125340599458</v>
      </c>
      <c r="E579">
        <v>0.90508014126596037</v>
      </c>
      <c r="F579">
        <v>0.80902894932181657</v>
      </c>
      <c r="G579" t="s">
        <v>70</v>
      </c>
      <c r="H579">
        <v>0.83709182753021827</v>
      </c>
      <c r="I579">
        <v>0.98872064276885041</v>
      </c>
      <c r="J579" t="s">
        <v>70</v>
      </c>
      <c r="K579" t="s">
        <v>70</v>
      </c>
      <c r="L579" t="s">
        <v>70</v>
      </c>
      <c r="M579" t="s">
        <v>70</v>
      </c>
      <c r="N579" t="s">
        <v>70</v>
      </c>
    </row>
    <row r="580" spans="1:14" x14ac:dyDescent="0.3">
      <c r="A580" t="s">
        <v>119</v>
      </c>
      <c r="B580" t="s">
        <v>23</v>
      </c>
      <c r="C580">
        <v>0.99562476160560043</v>
      </c>
      <c r="D580">
        <v>0.95528741092636582</v>
      </c>
      <c r="E580">
        <v>0.88185627618988049</v>
      </c>
      <c r="F580">
        <v>0</v>
      </c>
      <c r="G580">
        <v>0</v>
      </c>
      <c r="H580">
        <v>0.79295364491335274</v>
      </c>
      <c r="I580">
        <v>0.99182394742874602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</row>
    <row r="581" spans="1:14" x14ac:dyDescent="0.3">
      <c r="A581" t="s">
        <v>119</v>
      </c>
      <c r="B581" t="s">
        <v>25</v>
      </c>
      <c r="C581">
        <v>0.98433889602053914</v>
      </c>
      <c r="D581">
        <v>0.97153329747604522</v>
      </c>
      <c r="E581">
        <v>0.96042032632261942</v>
      </c>
      <c r="F581" t="s">
        <v>70</v>
      </c>
      <c r="G581">
        <v>0.95168493706861557</v>
      </c>
      <c r="H581">
        <v>0.84433717044188639</v>
      </c>
      <c r="I581">
        <v>0.99380970576996563</v>
      </c>
      <c r="J581">
        <v>0.83260577568838146</v>
      </c>
      <c r="K581" t="s">
        <v>70</v>
      </c>
      <c r="L581" t="s">
        <v>70</v>
      </c>
      <c r="M581" t="s">
        <v>70</v>
      </c>
      <c r="N581" t="s">
        <v>70</v>
      </c>
    </row>
    <row r="582" spans="1:14" x14ac:dyDescent="0.3">
      <c r="A582" t="s">
        <v>119</v>
      </c>
      <c r="B582" t="s">
        <v>27</v>
      </c>
      <c r="C582">
        <v>0.996515855382751</v>
      </c>
      <c r="D582">
        <v>0.96597999304461679</v>
      </c>
      <c r="E582">
        <v>0.95460493717363959</v>
      </c>
      <c r="F582">
        <v>0</v>
      </c>
      <c r="G582">
        <v>0.94364076716632839</v>
      </c>
      <c r="H582">
        <v>0.90299870783763325</v>
      </c>
      <c r="I582">
        <v>0.9901549263527436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</row>
    <row r="583" spans="1:14" x14ac:dyDescent="0.3">
      <c r="A583" t="s">
        <v>119</v>
      </c>
      <c r="B583" t="s">
        <v>29</v>
      </c>
      <c r="C583">
        <v>0.99672762718158203</v>
      </c>
      <c r="D583">
        <v>0.95791771746904042</v>
      </c>
      <c r="E583">
        <v>0.89618683057896864</v>
      </c>
      <c r="F583" t="s">
        <v>70</v>
      </c>
      <c r="G583">
        <v>0</v>
      </c>
      <c r="H583">
        <v>0.76412390198797964</v>
      </c>
      <c r="I583">
        <v>0.98887419279545641</v>
      </c>
      <c r="J583" t="s">
        <v>70</v>
      </c>
      <c r="K583" t="s">
        <v>70</v>
      </c>
      <c r="L583" t="s">
        <v>70</v>
      </c>
      <c r="M583" t="s">
        <v>70</v>
      </c>
      <c r="N583" t="s">
        <v>70</v>
      </c>
    </row>
    <row r="584" spans="1:14" x14ac:dyDescent="0.3">
      <c r="A584" t="s">
        <v>110</v>
      </c>
      <c r="B584" t="s">
        <v>6</v>
      </c>
      <c r="C584">
        <v>0.98907906501468901</v>
      </c>
      <c r="D584">
        <v>0.78108212492538887</v>
      </c>
      <c r="E584">
        <v>0.90302583025830263</v>
      </c>
      <c r="F584" t="s">
        <v>70</v>
      </c>
      <c r="G584" t="s">
        <v>70</v>
      </c>
      <c r="H584">
        <v>0.75148850416781166</v>
      </c>
      <c r="I584">
        <v>0.98002780013168478</v>
      </c>
      <c r="J584" t="s">
        <v>70</v>
      </c>
      <c r="K584" t="s">
        <v>70</v>
      </c>
      <c r="L584" t="s">
        <v>70</v>
      </c>
      <c r="M584" t="s">
        <v>70</v>
      </c>
      <c r="N584" t="s">
        <v>70</v>
      </c>
    </row>
    <row r="585" spans="1:14" x14ac:dyDescent="0.3">
      <c r="A585" t="s">
        <v>110</v>
      </c>
      <c r="B585" t="s">
        <v>7</v>
      </c>
      <c r="C585">
        <v>0.98279560078492223</v>
      </c>
      <c r="D585">
        <v>0.93786131365656678</v>
      </c>
      <c r="E585">
        <v>0.9220220528858154</v>
      </c>
      <c r="F585">
        <v>0.63982621288921071</v>
      </c>
      <c r="G585" t="s">
        <v>70</v>
      </c>
      <c r="H585">
        <v>0.88492836104038741</v>
      </c>
      <c r="I585">
        <v>0.99342400239127182</v>
      </c>
      <c r="J585">
        <v>0.92889236178941204</v>
      </c>
      <c r="K585" t="s">
        <v>70</v>
      </c>
      <c r="L585" t="s">
        <v>70</v>
      </c>
      <c r="M585" t="s">
        <v>70</v>
      </c>
      <c r="N585" t="s">
        <v>70</v>
      </c>
    </row>
    <row r="586" spans="1:14" x14ac:dyDescent="0.3">
      <c r="A586" t="s">
        <v>110</v>
      </c>
      <c r="B586" t="s">
        <v>8</v>
      </c>
      <c r="C586">
        <v>0.99456999534571044</v>
      </c>
      <c r="D586">
        <v>0.94166970470288003</v>
      </c>
      <c r="E586">
        <v>0.95991809184331278</v>
      </c>
      <c r="F586" t="s">
        <v>70</v>
      </c>
      <c r="G586" t="s">
        <v>70</v>
      </c>
      <c r="H586">
        <v>0.86208192408868844</v>
      </c>
      <c r="I586">
        <v>0.99245805756503003</v>
      </c>
      <c r="J586" t="s">
        <v>70</v>
      </c>
      <c r="K586" t="s">
        <v>70</v>
      </c>
      <c r="L586" t="s">
        <v>70</v>
      </c>
      <c r="M586" t="s">
        <v>70</v>
      </c>
      <c r="N586" t="s">
        <v>70</v>
      </c>
    </row>
    <row r="587" spans="1:14" x14ac:dyDescent="0.3">
      <c r="A587" t="s">
        <v>110</v>
      </c>
      <c r="B587" t="s">
        <v>12</v>
      </c>
      <c r="C587">
        <v>0.98863888800736244</v>
      </c>
      <c r="D587">
        <v>0.96708919641818802</v>
      </c>
      <c r="E587">
        <v>0.90454928390901435</v>
      </c>
      <c r="F587">
        <v>0</v>
      </c>
      <c r="G587" t="s">
        <v>70</v>
      </c>
      <c r="H587">
        <v>0.70417439703153983</v>
      </c>
      <c r="I587">
        <v>0.99558061566595557</v>
      </c>
      <c r="J587">
        <v>0.94859307359307365</v>
      </c>
      <c r="K587" t="s">
        <v>70</v>
      </c>
      <c r="L587" t="s">
        <v>70</v>
      </c>
      <c r="M587" t="s">
        <v>70</v>
      </c>
      <c r="N587" t="s">
        <v>70</v>
      </c>
    </row>
    <row r="588" spans="1:14" x14ac:dyDescent="0.3">
      <c r="A588" t="s">
        <v>110</v>
      </c>
      <c r="B588" t="s">
        <v>13</v>
      </c>
      <c r="C588">
        <v>0.98630793181908905</v>
      </c>
      <c r="D588">
        <v>0.92401849078716058</v>
      </c>
      <c r="E588">
        <v>0.87479465928881095</v>
      </c>
      <c r="F588" t="s">
        <v>70</v>
      </c>
      <c r="G588">
        <v>0.84609864911240762</v>
      </c>
      <c r="H588">
        <v>0.87751549335004531</v>
      </c>
      <c r="I588">
        <v>0.99377431906614799</v>
      </c>
      <c r="J588" t="s">
        <v>70</v>
      </c>
      <c r="K588" t="s">
        <v>70</v>
      </c>
      <c r="L588" t="s">
        <v>70</v>
      </c>
      <c r="M588" t="s">
        <v>70</v>
      </c>
      <c r="N588" t="s">
        <v>70</v>
      </c>
    </row>
    <row r="589" spans="1:14" x14ac:dyDescent="0.3">
      <c r="A589" t="s">
        <v>110</v>
      </c>
      <c r="B589" t="s">
        <v>15</v>
      </c>
      <c r="C589">
        <v>0.99346325030396998</v>
      </c>
      <c r="D589">
        <v>0.97709227853870317</v>
      </c>
      <c r="E589">
        <v>0.89330428278755158</v>
      </c>
      <c r="F589">
        <v>0</v>
      </c>
      <c r="G589">
        <v>0</v>
      </c>
      <c r="H589">
        <v>0.81832669322709162</v>
      </c>
      <c r="I589">
        <v>0.99475723729199905</v>
      </c>
      <c r="J589" t="s">
        <v>70</v>
      </c>
      <c r="K589" t="s">
        <v>70</v>
      </c>
      <c r="L589" t="s">
        <v>70</v>
      </c>
      <c r="M589" t="s">
        <v>70</v>
      </c>
      <c r="N589" t="s">
        <v>70</v>
      </c>
    </row>
    <row r="590" spans="1:14" x14ac:dyDescent="0.3">
      <c r="A590" t="s">
        <v>110</v>
      </c>
      <c r="B590" t="s">
        <v>17</v>
      </c>
      <c r="C590">
        <v>0.99275706483020665</v>
      </c>
      <c r="D590">
        <v>0.97639102111945564</v>
      </c>
      <c r="E590">
        <v>0.90185447182710798</v>
      </c>
      <c r="F590">
        <v>0</v>
      </c>
      <c r="G590" t="s">
        <v>70</v>
      </c>
      <c r="H590">
        <v>0.63655266999955762</v>
      </c>
      <c r="I590">
        <v>0.98826597131681881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</row>
    <row r="591" spans="1:14" x14ac:dyDescent="0.3">
      <c r="A591" t="s">
        <v>110</v>
      </c>
      <c r="B591" t="s">
        <v>21</v>
      </c>
      <c r="C591">
        <v>0.99584244447001957</v>
      </c>
      <c r="D591">
        <v>0.94307433162009235</v>
      </c>
      <c r="E591">
        <v>0.86065522814870077</v>
      </c>
      <c r="F591">
        <v>0</v>
      </c>
      <c r="G591">
        <v>0.89155551147914913</v>
      </c>
      <c r="H591">
        <v>0.82482482482482478</v>
      </c>
      <c r="I591">
        <v>0.99591280653950964</v>
      </c>
      <c r="J591" t="s">
        <v>70</v>
      </c>
      <c r="K591" t="s">
        <v>70</v>
      </c>
      <c r="L591" t="s">
        <v>70</v>
      </c>
      <c r="M591" t="s">
        <v>70</v>
      </c>
      <c r="N591" t="s">
        <v>70</v>
      </c>
    </row>
    <row r="592" spans="1:14" x14ac:dyDescent="0.3">
      <c r="A592" t="s">
        <v>110</v>
      </c>
      <c r="B592" t="s">
        <v>23</v>
      </c>
      <c r="C592">
        <v>0.99722803026691276</v>
      </c>
      <c r="D592">
        <v>0.96772924045651321</v>
      </c>
      <c r="E592">
        <v>0.94083751036034258</v>
      </c>
      <c r="F592">
        <v>0</v>
      </c>
      <c r="G592">
        <v>0.68316692448319505</v>
      </c>
      <c r="H592">
        <v>0.86005430442421338</v>
      </c>
      <c r="I592">
        <v>0.9949464012251148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</row>
    <row r="593" spans="1:14" x14ac:dyDescent="0.3">
      <c r="A593" t="s">
        <v>110</v>
      </c>
      <c r="B593" t="s">
        <v>25</v>
      </c>
      <c r="C593">
        <v>0.99803194382633642</v>
      </c>
      <c r="D593">
        <v>0.98154063414142079</v>
      </c>
      <c r="E593">
        <v>0.902545259879307</v>
      </c>
      <c r="F593">
        <v>0.83790232035928147</v>
      </c>
      <c r="G593">
        <v>0.92868690497575002</v>
      </c>
      <c r="H593">
        <v>0.91823818960557435</v>
      </c>
      <c r="I593">
        <v>0.99487100972211595</v>
      </c>
      <c r="J593" t="s">
        <v>70</v>
      </c>
      <c r="K593" t="s">
        <v>70</v>
      </c>
      <c r="L593" t="s">
        <v>70</v>
      </c>
      <c r="M593" t="s">
        <v>70</v>
      </c>
      <c r="N593" t="s">
        <v>70</v>
      </c>
    </row>
    <row r="594" spans="1:14" x14ac:dyDescent="0.3">
      <c r="A594" t="s">
        <v>110</v>
      </c>
      <c r="B594" t="s">
        <v>27</v>
      </c>
      <c r="C594">
        <v>0.99786515828847722</v>
      </c>
      <c r="D594">
        <v>0.97512518829133243</v>
      </c>
      <c r="E594">
        <v>0.92765915479067018</v>
      </c>
      <c r="F594" t="s">
        <v>70</v>
      </c>
      <c r="G594" t="s">
        <v>70</v>
      </c>
      <c r="H594">
        <v>0.90272259013980882</v>
      </c>
      <c r="I594">
        <v>0.99354640442532283</v>
      </c>
      <c r="J594" t="s">
        <v>70</v>
      </c>
      <c r="K594" t="s">
        <v>70</v>
      </c>
      <c r="L594" t="s">
        <v>70</v>
      </c>
      <c r="M594" t="s">
        <v>70</v>
      </c>
      <c r="N594" t="s">
        <v>70</v>
      </c>
    </row>
    <row r="595" spans="1:14" x14ac:dyDescent="0.3">
      <c r="A595" t="s">
        <v>110</v>
      </c>
      <c r="B595" t="s">
        <v>29</v>
      </c>
      <c r="C595">
        <v>0.99788561158684841</v>
      </c>
      <c r="D595">
        <v>0.96446377847962961</v>
      </c>
      <c r="E595">
        <v>0.92452871886671517</v>
      </c>
      <c r="F595" t="s">
        <v>70</v>
      </c>
      <c r="G595">
        <v>0</v>
      </c>
      <c r="H595">
        <v>0.7846153846153846</v>
      </c>
      <c r="I595">
        <v>0.99526934228597597</v>
      </c>
      <c r="J595" t="s">
        <v>70</v>
      </c>
      <c r="K595" t="s">
        <v>70</v>
      </c>
      <c r="L595" t="s">
        <v>70</v>
      </c>
      <c r="M595" t="s">
        <v>70</v>
      </c>
      <c r="N595" t="s">
        <v>70</v>
      </c>
    </row>
    <row r="596" spans="1:14" x14ac:dyDescent="0.3">
      <c r="A596" t="s">
        <v>110</v>
      </c>
      <c r="B596" t="s">
        <v>33</v>
      </c>
      <c r="C596">
        <v>0.99357288689260925</v>
      </c>
      <c r="D596">
        <v>0.96325507684369582</v>
      </c>
      <c r="E596">
        <v>0.94267854767921277</v>
      </c>
      <c r="F596">
        <v>0.72209468263324439</v>
      </c>
      <c r="G596" t="s">
        <v>70</v>
      </c>
      <c r="H596">
        <v>0.87134161594263315</v>
      </c>
      <c r="I596">
        <v>0.9954359093370464</v>
      </c>
      <c r="J596" t="s">
        <v>70</v>
      </c>
      <c r="K596" t="s">
        <v>70</v>
      </c>
      <c r="L596" t="s">
        <v>70</v>
      </c>
      <c r="M596" t="s">
        <v>70</v>
      </c>
      <c r="N596" t="s">
        <v>70</v>
      </c>
    </row>
    <row r="597" spans="1:14" x14ac:dyDescent="0.3">
      <c r="A597" t="s">
        <v>131</v>
      </c>
      <c r="B597" t="s">
        <v>6</v>
      </c>
      <c r="C597">
        <v>0.98582800982800978</v>
      </c>
      <c r="D597">
        <v>0.92380116492459918</v>
      </c>
      <c r="E597">
        <v>0.90316333118140724</v>
      </c>
      <c r="F597" t="s">
        <v>70</v>
      </c>
      <c r="G597" t="s">
        <v>70</v>
      </c>
      <c r="H597">
        <v>0.79069767441860461</v>
      </c>
      <c r="I597">
        <v>0.98797354179194241</v>
      </c>
      <c r="J597" t="s">
        <v>70</v>
      </c>
      <c r="K597" t="s">
        <v>70</v>
      </c>
      <c r="L597" t="s">
        <v>70</v>
      </c>
      <c r="M597" t="s">
        <v>70</v>
      </c>
      <c r="N597" t="s">
        <v>70</v>
      </c>
    </row>
    <row r="598" spans="1:14" x14ac:dyDescent="0.3">
      <c r="A598" t="s">
        <v>131</v>
      </c>
      <c r="B598" t="s">
        <v>52</v>
      </c>
      <c r="C598">
        <v>0.98380873517856204</v>
      </c>
      <c r="D598">
        <v>0.95618673515636798</v>
      </c>
      <c r="E598">
        <v>0.9072509128847156</v>
      </c>
      <c r="F598" t="s">
        <v>70</v>
      </c>
      <c r="G598" t="s">
        <v>70</v>
      </c>
      <c r="H598">
        <v>0.84949244664695067</v>
      </c>
      <c r="I598">
        <v>0.98639053254437881</v>
      </c>
      <c r="J598" t="s">
        <v>70</v>
      </c>
      <c r="K598" t="s">
        <v>70</v>
      </c>
      <c r="L598" t="s">
        <v>70</v>
      </c>
      <c r="M598" t="s">
        <v>70</v>
      </c>
      <c r="N598" t="s">
        <v>70</v>
      </c>
    </row>
    <row r="599" spans="1:14" x14ac:dyDescent="0.3">
      <c r="A599" t="s">
        <v>131</v>
      </c>
      <c r="B599" t="s">
        <v>7</v>
      </c>
      <c r="C599">
        <v>0.9853039189549454</v>
      </c>
      <c r="D599">
        <v>0.96249835807171957</v>
      </c>
      <c r="E599">
        <v>0.82381238725195427</v>
      </c>
      <c r="F599" t="s">
        <v>70</v>
      </c>
      <c r="G599" t="s">
        <v>70</v>
      </c>
      <c r="H599">
        <v>0.7630726515502082</v>
      </c>
      <c r="I599">
        <v>0.98639506356404716</v>
      </c>
      <c r="J599" t="s">
        <v>70</v>
      </c>
      <c r="K599" t="s">
        <v>70</v>
      </c>
      <c r="L599" t="s">
        <v>70</v>
      </c>
      <c r="M599" t="s">
        <v>70</v>
      </c>
      <c r="N599" t="s">
        <v>70</v>
      </c>
    </row>
    <row r="600" spans="1:14" x14ac:dyDescent="0.3">
      <c r="A600" t="s">
        <v>131</v>
      </c>
      <c r="B600" t="s">
        <v>63</v>
      </c>
      <c r="C600">
        <v>0.98331215586615839</v>
      </c>
      <c r="D600">
        <v>0.96378599340908677</v>
      </c>
      <c r="E600">
        <v>0.91444147752558957</v>
      </c>
      <c r="F600" t="s">
        <v>70</v>
      </c>
      <c r="G600" t="s">
        <v>70</v>
      </c>
      <c r="H600">
        <v>0.84548321276201077</v>
      </c>
      <c r="I600">
        <v>0.98552208248025741</v>
      </c>
      <c r="J600" t="s">
        <v>70</v>
      </c>
      <c r="K600" t="s">
        <v>70</v>
      </c>
      <c r="L600" t="s">
        <v>70</v>
      </c>
      <c r="M600" t="s">
        <v>70</v>
      </c>
      <c r="N600" t="s">
        <v>70</v>
      </c>
    </row>
    <row r="601" spans="1:14" x14ac:dyDescent="0.3">
      <c r="A601" t="s">
        <v>131</v>
      </c>
      <c r="B601" t="s">
        <v>8</v>
      </c>
      <c r="C601">
        <v>0.97729640973822984</v>
      </c>
      <c r="D601">
        <v>0.94187359897127565</v>
      </c>
      <c r="E601">
        <v>0.84091143416847103</v>
      </c>
      <c r="F601" t="s">
        <v>70</v>
      </c>
      <c r="G601" t="s">
        <v>70</v>
      </c>
      <c r="H601">
        <v>0.73126614987080107</v>
      </c>
      <c r="I601">
        <v>0.9875330008800236</v>
      </c>
      <c r="J601">
        <v>0.81755485893416924</v>
      </c>
      <c r="K601" t="s">
        <v>70</v>
      </c>
      <c r="L601" t="s">
        <v>70</v>
      </c>
      <c r="M601" t="s">
        <v>70</v>
      </c>
      <c r="N601" t="s">
        <v>70</v>
      </c>
    </row>
    <row r="602" spans="1:14" x14ac:dyDescent="0.3">
      <c r="A602" t="s">
        <v>131</v>
      </c>
      <c r="B602" t="s">
        <v>248</v>
      </c>
      <c r="C602">
        <v>0.98973484168312675</v>
      </c>
      <c r="D602">
        <v>0.9881024471912514</v>
      </c>
      <c r="E602">
        <v>0.86297310896181589</v>
      </c>
      <c r="F602" t="s">
        <v>70</v>
      </c>
      <c r="G602" t="s">
        <v>70</v>
      </c>
      <c r="H602">
        <v>0.43486529318541994</v>
      </c>
      <c r="I602">
        <v>0.98886248886248884</v>
      </c>
      <c r="J602" t="s">
        <v>70</v>
      </c>
      <c r="K602" t="s">
        <v>70</v>
      </c>
      <c r="L602" t="s">
        <v>70</v>
      </c>
      <c r="M602" t="s">
        <v>70</v>
      </c>
      <c r="N602" t="s">
        <v>70</v>
      </c>
    </row>
    <row r="603" spans="1:14" x14ac:dyDescent="0.3">
      <c r="A603" t="s">
        <v>131</v>
      </c>
      <c r="B603" t="s">
        <v>12</v>
      </c>
      <c r="C603">
        <v>0.99153627781078757</v>
      </c>
      <c r="D603">
        <v>0.94098065849132395</v>
      </c>
      <c r="E603">
        <v>0.84628820960698692</v>
      </c>
      <c r="F603" t="s">
        <v>70</v>
      </c>
      <c r="G603" t="s">
        <v>70</v>
      </c>
      <c r="H603">
        <v>0.66174843231279967</v>
      </c>
      <c r="I603">
        <v>0.99055249036354021</v>
      </c>
      <c r="J603" t="s">
        <v>70</v>
      </c>
      <c r="K603" t="s">
        <v>70</v>
      </c>
      <c r="L603" t="s">
        <v>70</v>
      </c>
      <c r="M603" t="s">
        <v>70</v>
      </c>
      <c r="N603" t="s">
        <v>70</v>
      </c>
    </row>
    <row r="604" spans="1:14" x14ac:dyDescent="0.3">
      <c r="A604" t="s">
        <v>131</v>
      </c>
      <c r="B604" t="s">
        <v>176</v>
      </c>
      <c r="C604">
        <v>0.99200836126795555</v>
      </c>
      <c r="D604">
        <v>0.96199704757939364</v>
      </c>
      <c r="E604">
        <v>0.92209325201652559</v>
      </c>
      <c r="F604" t="s">
        <v>70</v>
      </c>
      <c r="G604" t="s">
        <v>70</v>
      </c>
      <c r="H604">
        <v>0.84344219803006737</v>
      </c>
      <c r="I604">
        <v>0.99207128294193159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</row>
    <row r="605" spans="1:14" x14ac:dyDescent="0.3">
      <c r="A605" t="s">
        <v>131</v>
      </c>
      <c r="B605" t="s">
        <v>13</v>
      </c>
      <c r="C605">
        <v>0.98349404917035876</v>
      </c>
      <c r="D605">
        <v>0.94189964157706096</v>
      </c>
      <c r="E605">
        <v>0.86758760107816713</v>
      </c>
      <c r="F605" t="s">
        <v>70</v>
      </c>
      <c r="G605" t="s">
        <v>70</v>
      </c>
      <c r="H605">
        <v>0.56157505285412257</v>
      </c>
      <c r="I605">
        <v>0.9899573950091296</v>
      </c>
      <c r="J605" t="s">
        <v>70</v>
      </c>
      <c r="K605" t="s">
        <v>70</v>
      </c>
      <c r="L605" t="s">
        <v>70</v>
      </c>
      <c r="M605" t="s">
        <v>70</v>
      </c>
      <c r="N605" t="s">
        <v>70</v>
      </c>
    </row>
    <row r="606" spans="1:14" x14ac:dyDescent="0.3">
      <c r="A606" t="s">
        <v>131</v>
      </c>
      <c r="B606" t="s">
        <v>15</v>
      </c>
      <c r="C606">
        <v>0.98548504152890881</v>
      </c>
      <c r="D606">
        <v>0.98194961109232315</v>
      </c>
      <c r="E606">
        <v>0.93361916394545963</v>
      </c>
      <c r="F606" t="s">
        <v>70</v>
      </c>
      <c r="G606">
        <v>0.95454545454545459</v>
      </c>
      <c r="H606">
        <v>0.7053364269141531</v>
      </c>
      <c r="I606">
        <v>0.98946734878122178</v>
      </c>
      <c r="J606">
        <v>0.79966044142614601</v>
      </c>
      <c r="K606" t="s">
        <v>70</v>
      </c>
      <c r="L606" t="s">
        <v>70</v>
      </c>
      <c r="M606" t="s">
        <v>70</v>
      </c>
      <c r="N606" t="s">
        <v>70</v>
      </c>
    </row>
    <row r="607" spans="1:14" x14ac:dyDescent="0.3">
      <c r="A607" t="s">
        <v>131</v>
      </c>
      <c r="B607" t="s">
        <v>114</v>
      </c>
      <c r="C607">
        <v>0.98912919749573136</v>
      </c>
      <c r="D607">
        <v>0.97363860629166765</v>
      </c>
      <c r="E607">
        <v>0.94191711009518098</v>
      </c>
      <c r="F607" t="s">
        <v>70</v>
      </c>
      <c r="G607" t="s">
        <v>70</v>
      </c>
      <c r="H607">
        <v>0.76049730236922353</v>
      </c>
      <c r="I607">
        <v>0.98976730084135522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</row>
    <row r="608" spans="1:14" x14ac:dyDescent="0.3">
      <c r="A608" t="s">
        <v>131</v>
      </c>
      <c r="B608" t="s">
        <v>17</v>
      </c>
      <c r="C608">
        <v>0.99396384282085759</v>
      </c>
      <c r="D608">
        <v>0.95697820823244562</v>
      </c>
      <c r="E608">
        <v>0.91130399403268458</v>
      </c>
      <c r="F608" t="s">
        <v>70</v>
      </c>
      <c r="G608" t="s">
        <v>70</v>
      </c>
      <c r="H608">
        <v>0.7724441743885766</v>
      </c>
      <c r="I608">
        <v>0.98459447213411877</v>
      </c>
      <c r="J608" t="s">
        <v>70</v>
      </c>
      <c r="K608" t="s">
        <v>70</v>
      </c>
      <c r="L608" t="s">
        <v>70</v>
      </c>
      <c r="M608" t="s">
        <v>70</v>
      </c>
      <c r="N608" t="s">
        <v>70</v>
      </c>
    </row>
    <row r="609" spans="1:14" x14ac:dyDescent="0.3">
      <c r="A609" t="s">
        <v>131</v>
      </c>
      <c r="B609" t="s">
        <v>21</v>
      </c>
      <c r="C609">
        <v>0.98684006812200042</v>
      </c>
      <c r="D609">
        <v>0.96890660804441398</v>
      </c>
      <c r="E609">
        <v>0.63197807560911512</v>
      </c>
      <c r="F609">
        <v>0</v>
      </c>
      <c r="G609">
        <v>0.91422255353057602</v>
      </c>
      <c r="H609">
        <v>0.72702592642866837</v>
      </c>
      <c r="I609">
        <v>0.98223760092272205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</row>
    <row r="610" spans="1:14" x14ac:dyDescent="0.3">
      <c r="A610" t="s">
        <v>131</v>
      </c>
      <c r="B610" t="s">
        <v>23</v>
      </c>
      <c r="C610">
        <v>0.98809244486156722</v>
      </c>
      <c r="D610">
        <v>0.94043794542299042</v>
      </c>
      <c r="E610">
        <v>0.70001174122343546</v>
      </c>
      <c r="F610">
        <v>0.76087094521678411</v>
      </c>
      <c r="G610">
        <v>0.73457549657233256</v>
      </c>
      <c r="H610">
        <v>0.84183466378027327</v>
      </c>
      <c r="I610">
        <v>0.98986821055839125</v>
      </c>
      <c r="J610" t="s">
        <v>70</v>
      </c>
      <c r="K610" t="s">
        <v>70</v>
      </c>
      <c r="L610" t="s">
        <v>70</v>
      </c>
      <c r="M610" t="s">
        <v>70</v>
      </c>
      <c r="N610" t="s">
        <v>70</v>
      </c>
    </row>
    <row r="611" spans="1:14" x14ac:dyDescent="0.3">
      <c r="A611" t="s">
        <v>131</v>
      </c>
      <c r="B611" t="s">
        <v>25</v>
      </c>
      <c r="C611">
        <v>0.97672432201580184</v>
      </c>
      <c r="D611">
        <v>0.9606757353236226</v>
      </c>
      <c r="E611">
        <v>0.74360161773332101</v>
      </c>
      <c r="F611">
        <v>0</v>
      </c>
      <c r="G611">
        <v>0.80371002366929045</v>
      </c>
      <c r="H611">
        <v>0.79490829913742567</v>
      </c>
      <c r="I611">
        <v>0.98864152657882776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</row>
    <row r="612" spans="1:14" x14ac:dyDescent="0.3">
      <c r="A612" t="s">
        <v>131</v>
      </c>
      <c r="B612" t="s">
        <v>27</v>
      </c>
      <c r="C612">
        <v>0.92388517105510037</v>
      </c>
      <c r="D612">
        <v>0.96781504085243419</v>
      </c>
      <c r="E612">
        <v>0.87357094821788839</v>
      </c>
      <c r="F612">
        <v>0.2500956729436915</v>
      </c>
      <c r="G612">
        <v>0.5857291746104375</v>
      </c>
      <c r="H612">
        <v>0.70030161776802846</v>
      </c>
      <c r="I612">
        <v>0.98409989917009244</v>
      </c>
      <c r="J612">
        <v>0</v>
      </c>
      <c r="K612" t="s">
        <v>70</v>
      </c>
      <c r="L612" t="s">
        <v>70</v>
      </c>
      <c r="M612" t="s">
        <v>70</v>
      </c>
      <c r="N612" t="s">
        <v>70</v>
      </c>
    </row>
    <row r="613" spans="1:14" x14ac:dyDescent="0.3">
      <c r="A613" t="s">
        <v>131</v>
      </c>
      <c r="B613" t="s">
        <v>29</v>
      </c>
      <c r="C613">
        <v>0.98270732118908277</v>
      </c>
      <c r="D613">
        <v>0.94816380686801438</v>
      </c>
      <c r="E613">
        <v>0.87355703177008825</v>
      </c>
      <c r="F613">
        <v>0</v>
      </c>
      <c r="G613">
        <v>0.87304621612504218</v>
      </c>
      <c r="H613">
        <v>0.50353925353925355</v>
      </c>
      <c r="I613">
        <v>0.98646872342070679</v>
      </c>
      <c r="J613" t="s">
        <v>70</v>
      </c>
      <c r="K613" t="s">
        <v>70</v>
      </c>
      <c r="L613" t="s">
        <v>70</v>
      </c>
      <c r="M613" t="s">
        <v>70</v>
      </c>
      <c r="N613" t="s">
        <v>70</v>
      </c>
    </row>
    <row r="614" spans="1:14" x14ac:dyDescent="0.3">
      <c r="A614" t="s">
        <v>131</v>
      </c>
      <c r="B614" t="s">
        <v>33</v>
      </c>
      <c r="C614">
        <v>0.99540125655806722</v>
      </c>
      <c r="D614">
        <v>0.980059084194978</v>
      </c>
      <c r="E614">
        <v>0.88473075738167428</v>
      </c>
      <c r="F614">
        <v>0.50369855644221284</v>
      </c>
      <c r="G614">
        <v>0.90471874811189656</v>
      </c>
      <c r="H614">
        <v>0.43747332479726847</v>
      </c>
      <c r="I614">
        <v>0.98925728417961201</v>
      </c>
      <c r="J614" t="s">
        <v>70</v>
      </c>
      <c r="K614" t="s">
        <v>70</v>
      </c>
      <c r="L614" t="s">
        <v>70</v>
      </c>
      <c r="M614" t="s">
        <v>70</v>
      </c>
      <c r="N614" t="s">
        <v>70</v>
      </c>
    </row>
    <row r="615" spans="1:14" x14ac:dyDescent="0.3">
      <c r="A615" t="s">
        <v>126</v>
      </c>
      <c r="B615" t="s">
        <v>195</v>
      </c>
      <c r="C615">
        <v>0.99096445321884841</v>
      </c>
      <c r="D615">
        <v>0.97273637242759958</v>
      </c>
      <c r="E615">
        <v>0.77568808158745473</v>
      </c>
      <c r="F615">
        <v>7.0180305131761447E-2</v>
      </c>
      <c r="G615">
        <v>0.91175424873782263</v>
      </c>
      <c r="H615">
        <v>0.69951690821256041</v>
      </c>
      <c r="I615">
        <v>0.98682487094537319</v>
      </c>
      <c r="J615" t="s">
        <v>70</v>
      </c>
      <c r="K615" t="s">
        <v>70</v>
      </c>
      <c r="L615" t="s">
        <v>70</v>
      </c>
      <c r="M615" t="s">
        <v>70</v>
      </c>
      <c r="N615" t="s">
        <v>70</v>
      </c>
    </row>
    <row r="616" spans="1:14" x14ac:dyDescent="0.3">
      <c r="A616" t="s">
        <v>126</v>
      </c>
      <c r="B616" t="s">
        <v>8</v>
      </c>
      <c r="C616">
        <v>0.99174952046705256</v>
      </c>
      <c r="D616">
        <v>0.9798487847616576</v>
      </c>
      <c r="E616">
        <v>0.92617236673683756</v>
      </c>
      <c r="F616" t="s">
        <v>70</v>
      </c>
      <c r="G616" t="s">
        <v>70</v>
      </c>
      <c r="H616">
        <v>0.80905488171009965</v>
      </c>
      <c r="I616">
        <v>0.99220898258478463</v>
      </c>
      <c r="J616" t="s">
        <v>70</v>
      </c>
      <c r="K616" t="s">
        <v>70</v>
      </c>
      <c r="L616" t="s">
        <v>70</v>
      </c>
      <c r="M616" t="s">
        <v>70</v>
      </c>
      <c r="N616" t="s">
        <v>70</v>
      </c>
    </row>
    <row r="617" spans="1:14" x14ac:dyDescent="0.3">
      <c r="A617" t="s">
        <v>126</v>
      </c>
      <c r="B617" t="s">
        <v>12</v>
      </c>
      <c r="C617">
        <v>0.95796404550883163</v>
      </c>
      <c r="D617">
        <v>0.95827065407064205</v>
      </c>
      <c r="E617">
        <v>0.91911457819531184</v>
      </c>
      <c r="F617" t="s">
        <v>70</v>
      </c>
      <c r="G617">
        <v>0.77755060314864033</v>
      </c>
      <c r="H617">
        <v>0.33341094295692664</v>
      </c>
      <c r="I617">
        <v>0.98852299152351664</v>
      </c>
      <c r="J617">
        <v>0</v>
      </c>
      <c r="K617" t="s">
        <v>70</v>
      </c>
      <c r="L617" t="s">
        <v>70</v>
      </c>
      <c r="M617" t="s">
        <v>70</v>
      </c>
      <c r="N617" t="s">
        <v>70</v>
      </c>
    </row>
    <row r="618" spans="1:14" x14ac:dyDescent="0.3">
      <c r="A618" t="s">
        <v>126</v>
      </c>
      <c r="B618" t="s">
        <v>13</v>
      </c>
      <c r="C618">
        <v>0.97354064375340976</v>
      </c>
      <c r="D618">
        <v>0.98222349424410105</v>
      </c>
      <c r="E618">
        <v>0.85090452548079665</v>
      </c>
      <c r="F618">
        <v>0.66500862856562781</v>
      </c>
      <c r="G618">
        <v>0</v>
      </c>
      <c r="H618">
        <v>0</v>
      </c>
      <c r="I618">
        <v>0.99039487726787623</v>
      </c>
      <c r="J618" t="s">
        <v>70</v>
      </c>
      <c r="K618" t="s">
        <v>70</v>
      </c>
      <c r="L618" t="s">
        <v>70</v>
      </c>
      <c r="M618" t="s">
        <v>70</v>
      </c>
      <c r="N618" t="s">
        <v>70</v>
      </c>
    </row>
    <row r="619" spans="1:14" x14ac:dyDescent="0.3">
      <c r="A619" t="s">
        <v>126</v>
      </c>
      <c r="B619" t="s">
        <v>15</v>
      </c>
      <c r="C619">
        <v>0.99105465414175919</v>
      </c>
      <c r="D619">
        <v>0.95584621220867905</v>
      </c>
      <c r="E619">
        <v>0.7980172241137593</v>
      </c>
      <c r="F619">
        <v>0.35891429285357324</v>
      </c>
      <c r="G619">
        <v>0.82611409692300664</v>
      </c>
      <c r="H619">
        <v>0.85487528344671204</v>
      </c>
      <c r="I619">
        <v>0.99295611115411397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</row>
    <row r="620" spans="1:14" x14ac:dyDescent="0.3">
      <c r="A620" t="s">
        <v>126</v>
      </c>
      <c r="B620" t="s">
        <v>17</v>
      </c>
      <c r="C620">
        <v>0.97674371026560358</v>
      </c>
      <c r="D620">
        <v>0.96051286085109722</v>
      </c>
      <c r="E620">
        <v>0.8871905374610507</v>
      </c>
      <c r="F620">
        <v>0</v>
      </c>
      <c r="G620">
        <v>0.95298211540017796</v>
      </c>
      <c r="H620">
        <v>0.82095374572088209</v>
      </c>
      <c r="I620">
        <v>0.98896213398742905</v>
      </c>
      <c r="J620">
        <v>0</v>
      </c>
      <c r="K620" t="s">
        <v>70</v>
      </c>
      <c r="L620" t="s">
        <v>70</v>
      </c>
      <c r="M620" t="s">
        <v>70</v>
      </c>
      <c r="N620" t="s">
        <v>70</v>
      </c>
    </row>
    <row r="621" spans="1:14" x14ac:dyDescent="0.3">
      <c r="A621" t="s">
        <v>126</v>
      </c>
      <c r="B621" t="s">
        <v>21</v>
      </c>
      <c r="C621">
        <v>0.97584679489475523</v>
      </c>
      <c r="D621">
        <v>0.96167970173520601</v>
      </c>
      <c r="E621">
        <v>0.92653548621566895</v>
      </c>
      <c r="F621">
        <v>0.86591153578434477</v>
      </c>
      <c r="G621" t="s">
        <v>70</v>
      </c>
      <c r="H621">
        <v>0.6514923770667812</v>
      </c>
      <c r="I621">
        <v>0.98998178506375223</v>
      </c>
      <c r="J621">
        <v>0.3982451864489398</v>
      </c>
      <c r="K621" t="s">
        <v>70</v>
      </c>
      <c r="L621" t="s">
        <v>70</v>
      </c>
      <c r="M621" t="s">
        <v>70</v>
      </c>
      <c r="N621">
        <v>0</v>
      </c>
    </row>
    <row r="622" spans="1:14" x14ac:dyDescent="0.3">
      <c r="A622" t="s">
        <v>126</v>
      </c>
      <c r="B622" t="s">
        <v>23</v>
      </c>
      <c r="C622">
        <v>0.99277225190788321</v>
      </c>
      <c r="D622">
        <v>0.96729901830724319</v>
      </c>
      <c r="E622">
        <v>0.92749201506411783</v>
      </c>
      <c r="F622">
        <v>0.90655739966612858</v>
      </c>
      <c r="G622" t="s">
        <v>70</v>
      </c>
      <c r="H622">
        <v>0.86741573033707864</v>
      </c>
      <c r="I622">
        <v>0.99179185380207524</v>
      </c>
      <c r="J622" t="s">
        <v>70</v>
      </c>
      <c r="K622" t="s">
        <v>70</v>
      </c>
      <c r="L622" t="s">
        <v>70</v>
      </c>
      <c r="M622" t="s">
        <v>70</v>
      </c>
      <c r="N622" t="s">
        <v>70</v>
      </c>
    </row>
    <row r="623" spans="1:14" x14ac:dyDescent="0.3">
      <c r="A623" t="s">
        <v>126</v>
      </c>
      <c r="B623" t="s">
        <v>65</v>
      </c>
      <c r="C623">
        <v>0.9955826702542484</v>
      </c>
      <c r="D623">
        <v>0.96815705772675764</v>
      </c>
      <c r="E623">
        <v>0.9136424112168664</v>
      </c>
      <c r="F623">
        <v>0.6158885106929548</v>
      </c>
      <c r="G623">
        <v>0.92878069567996602</v>
      </c>
      <c r="H623">
        <v>0.83380239964449709</v>
      </c>
      <c r="I623">
        <v>0.99340420578877942</v>
      </c>
      <c r="J623">
        <v>0</v>
      </c>
      <c r="K623" t="s">
        <v>70</v>
      </c>
      <c r="L623" t="s">
        <v>70</v>
      </c>
      <c r="M623" t="s">
        <v>70</v>
      </c>
      <c r="N623" t="s">
        <v>70</v>
      </c>
    </row>
    <row r="624" spans="1:14" x14ac:dyDescent="0.3">
      <c r="A624" t="s">
        <v>126</v>
      </c>
      <c r="B624" t="s">
        <v>25</v>
      </c>
      <c r="C624">
        <v>0.99615419640918235</v>
      </c>
      <c r="D624">
        <v>0.90962343096234322</v>
      </c>
      <c r="E624">
        <v>0.88300145609954428</v>
      </c>
      <c r="F624">
        <v>2.0153550863723609E-2</v>
      </c>
      <c r="G624">
        <v>4.9529344873333755E-2</v>
      </c>
      <c r="H624">
        <v>0.7992747053490481</v>
      </c>
      <c r="I624">
        <v>0.99402869329197363</v>
      </c>
      <c r="J624" t="s">
        <v>70</v>
      </c>
      <c r="K624" t="s">
        <v>70</v>
      </c>
      <c r="L624" t="s">
        <v>70</v>
      </c>
      <c r="M624" t="s">
        <v>70</v>
      </c>
      <c r="N624" t="s">
        <v>70</v>
      </c>
    </row>
    <row r="625" spans="1:14" x14ac:dyDescent="0.3">
      <c r="A625" t="s">
        <v>126</v>
      </c>
      <c r="B625" t="s">
        <v>27</v>
      </c>
      <c r="C625">
        <v>0.99453015595638483</v>
      </c>
      <c r="D625">
        <v>0.98085646190512799</v>
      </c>
      <c r="E625">
        <v>0.7511911810313231</v>
      </c>
      <c r="F625">
        <v>8.7782587782587781E-2</v>
      </c>
      <c r="G625">
        <v>0</v>
      </c>
      <c r="H625">
        <v>0.73295412572948215</v>
      </c>
      <c r="I625">
        <v>0.99291553133514998</v>
      </c>
      <c r="J625" t="s">
        <v>70</v>
      </c>
      <c r="K625" t="s">
        <v>70</v>
      </c>
      <c r="L625">
        <v>0</v>
      </c>
      <c r="M625" t="s">
        <v>70</v>
      </c>
      <c r="N625" t="s">
        <v>70</v>
      </c>
    </row>
    <row r="626" spans="1:14" x14ac:dyDescent="0.3">
      <c r="A626" t="s">
        <v>126</v>
      </c>
      <c r="B626" t="s">
        <v>29</v>
      </c>
      <c r="C626">
        <v>0.90049126453705175</v>
      </c>
      <c r="D626">
        <v>0.96617752886330199</v>
      </c>
      <c r="E626">
        <v>0.89746443433659151</v>
      </c>
      <c r="F626" t="s">
        <v>70</v>
      </c>
      <c r="G626" t="s">
        <v>70</v>
      </c>
      <c r="H626">
        <v>0.76192062170413544</v>
      </c>
      <c r="I626">
        <v>0.99276923076923085</v>
      </c>
      <c r="J626">
        <v>0.35288319369147364</v>
      </c>
      <c r="K626" t="s">
        <v>70</v>
      </c>
      <c r="L626" t="s">
        <v>70</v>
      </c>
      <c r="M626" t="s">
        <v>70</v>
      </c>
      <c r="N626" t="s">
        <v>70</v>
      </c>
    </row>
    <row r="627" spans="1:14" x14ac:dyDescent="0.3">
      <c r="A627" t="s">
        <v>126</v>
      </c>
      <c r="B627" t="s">
        <v>33</v>
      </c>
      <c r="C627">
        <v>0.97386708257516685</v>
      </c>
      <c r="D627">
        <v>0.87884427488019357</v>
      </c>
      <c r="E627">
        <v>0.884357881923311</v>
      </c>
      <c r="F627" t="s">
        <v>70</v>
      </c>
      <c r="G627" t="s">
        <v>70</v>
      </c>
      <c r="H627">
        <v>0.70773551498870502</v>
      </c>
      <c r="I627">
        <v>0.98946720996386561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</row>
    <row r="628" spans="1:14" x14ac:dyDescent="0.3">
      <c r="A628" t="s">
        <v>99</v>
      </c>
      <c r="B628" t="s">
        <v>6</v>
      </c>
      <c r="C628">
        <v>0.98620415201963241</v>
      </c>
      <c r="D628">
        <v>0.95275555155983083</v>
      </c>
      <c r="E628">
        <v>0.81924654979485267</v>
      </c>
      <c r="F628" t="s">
        <v>70</v>
      </c>
      <c r="G628">
        <v>0.7945974390457814</v>
      </c>
      <c r="H628">
        <v>0.69214876033057848</v>
      </c>
      <c r="I628">
        <v>0.99214483429340916</v>
      </c>
      <c r="J628">
        <v>0.80111618467782852</v>
      </c>
      <c r="K628" t="s">
        <v>70</v>
      </c>
      <c r="L628" t="s">
        <v>70</v>
      </c>
      <c r="M628" t="s">
        <v>70</v>
      </c>
      <c r="N628" t="s">
        <v>70</v>
      </c>
    </row>
    <row r="629" spans="1:14" x14ac:dyDescent="0.3">
      <c r="A629" t="s">
        <v>99</v>
      </c>
      <c r="B629" t="s">
        <v>7</v>
      </c>
      <c r="C629">
        <v>0.99482128673550441</v>
      </c>
      <c r="D629">
        <v>0.9798848028356224</v>
      </c>
      <c r="E629">
        <v>0.9509781179927318</v>
      </c>
      <c r="F629" t="s">
        <v>70</v>
      </c>
      <c r="G629" t="s">
        <v>70</v>
      </c>
      <c r="H629">
        <v>0.74112527673868234</v>
      </c>
      <c r="I629">
        <v>0.99469417833456164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</row>
    <row r="630" spans="1:14" x14ac:dyDescent="0.3">
      <c r="A630" t="s">
        <v>99</v>
      </c>
      <c r="B630" t="s">
        <v>234</v>
      </c>
      <c r="C630">
        <v>0.99419178815928222</v>
      </c>
      <c r="D630">
        <v>0.9555729089719508</v>
      </c>
      <c r="E630">
        <v>0.94461184462828041</v>
      </c>
      <c r="F630" t="s">
        <v>70</v>
      </c>
      <c r="G630">
        <v>0.92393915132105675</v>
      </c>
      <c r="H630">
        <v>0.87036922887258827</v>
      </c>
      <c r="I630">
        <v>0.99252350284995183</v>
      </c>
      <c r="J630" t="s">
        <v>70</v>
      </c>
      <c r="K630" t="s">
        <v>70</v>
      </c>
      <c r="L630" t="s">
        <v>70</v>
      </c>
      <c r="M630" t="s">
        <v>70</v>
      </c>
      <c r="N630" t="s">
        <v>70</v>
      </c>
    </row>
    <row r="631" spans="1:14" x14ac:dyDescent="0.3">
      <c r="A631" t="s">
        <v>99</v>
      </c>
      <c r="B631" t="s">
        <v>8</v>
      </c>
      <c r="C631">
        <v>0.98379254457050236</v>
      </c>
      <c r="D631">
        <v>0.95436328377504842</v>
      </c>
      <c r="E631">
        <v>0.91013168654654142</v>
      </c>
      <c r="F631">
        <v>0.71283825528234279</v>
      </c>
      <c r="G631">
        <v>0.75581025151225723</v>
      </c>
      <c r="H631">
        <v>0.65466050133852516</v>
      </c>
      <c r="I631">
        <v>0.9920257629197976</v>
      </c>
      <c r="J631">
        <v>0</v>
      </c>
      <c r="K631" t="s">
        <v>70</v>
      </c>
      <c r="L631" t="s">
        <v>70</v>
      </c>
      <c r="M631" t="s">
        <v>70</v>
      </c>
      <c r="N631" t="s">
        <v>70</v>
      </c>
    </row>
    <row r="632" spans="1:14" x14ac:dyDescent="0.3">
      <c r="A632" t="s">
        <v>99</v>
      </c>
      <c r="B632" t="s">
        <v>12</v>
      </c>
      <c r="C632">
        <v>0.99522521088651916</v>
      </c>
      <c r="D632">
        <v>0.96331584470094445</v>
      </c>
      <c r="E632">
        <v>0.85644108805630914</v>
      </c>
      <c r="F632">
        <v>0.71770141301048795</v>
      </c>
      <c r="G632">
        <v>0.53009883198562446</v>
      </c>
      <c r="H632">
        <v>0.84083553986466608</v>
      </c>
      <c r="I632">
        <v>0.99535789158430676</v>
      </c>
      <c r="J632" t="s">
        <v>70</v>
      </c>
      <c r="K632" t="s">
        <v>70</v>
      </c>
      <c r="L632" t="s">
        <v>70</v>
      </c>
      <c r="M632" t="s">
        <v>70</v>
      </c>
      <c r="N632" t="s">
        <v>70</v>
      </c>
    </row>
    <row r="633" spans="1:14" x14ac:dyDescent="0.3">
      <c r="A633" t="s">
        <v>99</v>
      </c>
      <c r="B633" t="s">
        <v>13</v>
      </c>
      <c r="C633">
        <v>0.95993031358885017</v>
      </c>
      <c r="D633">
        <v>0.98471624190232365</v>
      </c>
      <c r="E633">
        <v>0.91837887453223199</v>
      </c>
      <c r="F633">
        <v>0.87761420149524094</v>
      </c>
      <c r="G633" t="s">
        <v>70</v>
      </c>
      <c r="H633">
        <v>0.31034482758620691</v>
      </c>
      <c r="I633">
        <v>0.98899955403597439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</row>
    <row r="634" spans="1:14" x14ac:dyDescent="0.3">
      <c r="A634" t="s">
        <v>99</v>
      </c>
      <c r="B634" t="s">
        <v>15</v>
      </c>
      <c r="C634">
        <v>0.98448854108440464</v>
      </c>
      <c r="D634">
        <v>0.97150848483583463</v>
      </c>
      <c r="E634">
        <v>0.88328450391955027</v>
      </c>
      <c r="F634">
        <v>0.87824292452830188</v>
      </c>
      <c r="G634">
        <v>0.59082290481607891</v>
      </c>
      <c r="H634">
        <v>0.86853416333185118</v>
      </c>
      <c r="I634">
        <v>0.99216074282669919</v>
      </c>
      <c r="J634">
        <v>0.95083446098331081</v>
      </c>
      <c r="K634" t="s">
        <v>70</v>
      </c>
      <c r="L634" t="s">
        <v>70</v>
      </c>
      <c r="M634" t="s">
        <v>70</v>
      </c>
      <c r="N634" t="s">
        <v>70</v>
      </c>
    </row>
    <row r="635" spans="1:14" x14ac:dyDescent="0.3">
      <c r="A635" t="s">
        <v>99</v>
      </c>
      <c r="B635" t="s">
        <v>17</v>
      </c>
      <c r="C635">
        <v>0.99081296585196743</v>
      </c>
      <c r="D635">
        <v>0.97884743147382181</v>
      </c>
      <c r="E635">
        <v>0.89753306008816025</v>
      </c>
      <c r="F635">
        <v>0.80753348776311817</v>
      </c>
      <c r="G635" t="s">
        <v>70</v>
      </c>
      <c r="H635">
        <v>0.86472743587826217</v>
      </c>
      <c r="I635">
        <v>0.99138512248108479</v>
      </c>
      <c r="J635">
        <v>0</v>
      </c>
      <c r="K635" t="s">
        <v>70</v>
      </c>
      <c r="L635" t="s">
        <v>70</v>
      </c>
      <c r="M635" t="s">
        <v>70</v>
      </c>
      <c r="N635" t="s">
        <v>70</v>
      </c>
    </row>
    <row r="636" spans="1:14" x14ac:dyDescent="0.3">
      <c r="A636" t="s">
        <v>99</v>
      </c>
      <c r="B636" t="s">
        <v>21</v>
      </c>
      <c r="C636">
        <v>0.99485352854130915</v>
      </c>
      <c r="D636">
        <v>0.96894409937888204</v>
      </c>
      <c r="E636">
        <v>0.92295209200592676</v>
      </c>
      <c r="F636">
        <v>0.61084149049930081</v>
      </c>
      <c r="G636">
        <v>0.54359616186900295</v>
      </c>
      <c r="H636">
        <v>0.80253819821324202</v>
      </c>
      <c r="I636">
        <v>0.9890192539109508</v>
      </c>
      <c r="J636" t="s">
        <v>70</v>
      </c>
      <c r="K636" t="s">
        <v>70</v>
      </c>
      <c r="L636" t="s">
        <v>70</v>
      </c>
      <c r="M636" t="s">
        <v>70</v>
      </c>
      <c r="N636" t="s">
        <v>70</v>
      </c>
    </row>
    <row r="637" spans="1:14" x14ac:dyDescent="0.3">
      <c r="A637" t="s">
        <v>99</v>
      </c>
      <c r="B637" t="s">
        <v>23</v>
      </c>
      <c r="C637">
        <v>0.99704688540658737</v>
      </c>
      <c r="D637">
        <v>0.96236537614605444</v>
      </c>
      <c r="E637">
        <v>0.91693404634581122</v>
      </c>
      <c r="F637">
        <v>0.82056439136085157</v>
      </c>
      <c r="G637">
        <v>0</v>
      </c>
      <c r="H637">
        <v>0.8811463342820689</v>
      </c>
      <c r="I637">
        <v>0.99394398183194566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</row>
    <row r="638" spans="1:14" x14ac:dyDescent="0.3">
      <c r="A638" t="s">
        <v>99</v>
      </c>
      <c r="B638" t="s">
        <v>25</v>
      </c>
      <c r="C638">
        <v>0.99769611576542283</v>
      </c>
      <c r="D638">
        <v>0.97372241274115845</v>
      </c>
      <c r="E638">
        <v>0.90627364343431283</v>
      </c>
      <c r="F638">
        <v>0.85625988474613246</v>
      </c>
      <c r="G638" t="s">
        <v>70</v>
      </c>
      <c r="H638">
        <v>0.80476055539812974</v>
      </c>
      <c r="I638">
        <v>0.99161036454079743</v>
      </c>
      <c r="J638" t="s">
        <v>70</v>
      </c>
      <c r="K638" t="s">
        <v>70</v>
      </c>
      <c r="L638" t="s">
        <v>70</v>
      </c>
      <c r="M638" t="s">
        <v>70</v>
      </c>
      <c r="N638" t="s">
        <v>70</v>
      </c>
    </row>
    <row r="639" spans="1:14" x14ac:dyDescent="0.3">
      <c r="A639" t="s">
        <v>99</v>
      </c>
      <c r="B639" t="s">
        <v>27</v>
      </c>
      <c r="C639">
        <v>0.9958430761236684</v>
      </c>
      <c r="D639">
        <v>0.95125101483504315</v>
      </c>
      <c r="E639">
        <v>0.92966972977891005</v>
      </c>
      <c r="F639">
        <v>0.8328177283919439</v>
      </c>
      <c r="G639" t="s">
        <v>70</v>
      </c>
      <c r="H639">
        <v>0.67126050420168071</v>
      </c>
      <c r="I639">
        <v>0.99228675136116162</v>
      </c>
      <c r="J639" t="s">
        <v>70</v>
      </c>
      <c r="K639" t="s">
        <v>70</v>
      </c>
      <c r="L639">
        <v>0</v>
      </c>
      <c r="M639" t="s">
        <v>70</v>
      </c>
      <c r="N639" t="s">
        <v>70</v>
      </c>
    </row>
    <row r="640" spans="1:14" x14ac:dyDescent="0.3">
      <c r="A640" t="s">
        <v>116</v>
      </c>
      <c r="B640" t="s">
        <v>8</v>
      </c>
      <c r="C640">
        <v>0.98818105309378323</v>
      </c>
      <c r="D640">
        <v>0.8814594305778185</v>
      </c>
      <c r="E640">
        <v>0.89058445330957825</v>
      </c>
      <c r="F640">
        <v>0.89850121001362537</v>
      </c>
      <c r="G640" t="s">
        <v>70</v>
      </c>
      <c r="H640">
        <v>0.91332809636030376</v>
      </c>
      <c r="I640">
        <v>0.98672762129479441</v>
      </c>
      <c r="J640" t="s">
        <v>70</v>
      </c>
      <c r="K640" t="s">
        <v>70</v>
      </c>
      <c r="L640" t="s">
        <v>70</v>
      </c>
      <c r="M640" t="s">
        <v>70</v>
      </c>
      <c r="N640" t="s">
        <v>70</v>
      </c>
    </row>
    <row r="641" spans="1:14" x14ac:dyDescent="0.3">
      <c r="A641" t="s">
        <v>116</v>
      </c>
      <c r="B641" t="s">
        <v>12</v>
      </c>
      <c r="C641">
        <v>0.97893037960690676</v>
      </c>
      <c r="D641">
        <v>0.95514890563329757</v>
      </c>
      <c r="E641">
        <v>0.880125251092993</v>
      </c>
      <c r="F641">
        <v>0.49042754908557096</v>
      </c>
      <c r="G641">
        <v>0.4926738617682796</v>
      </c>
      <c r="H641">
        <v>0.86319659442724461</v>
      </c>
      <c r="I641">
        <v>0.98190826514525942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</row>
    <row r="642" spans="1:14" x14ac:dyDescent="0.3">
      <c r="A642" t="s">
        <v>116</v>
      </c>
      <c r="B642" t="s">
        <v>147</v>
      </c>
      <c r="C642">
        <v>0.98191786092141964</v>
      </c>
      <c r="D642">
        <v>0.97147139110421243</v>
      </c>
      <c r="E642">
        <v>0.86881194991254129</v>
      </c>
      <c r="F642">
        <v>0.72962993809166876</v>
      </c>
      <c r="G642">
        <v>0.80955507297611229</v>
      </c>
      <c r="H642">
        <v>0.89840242247050228</v>
      </c>
      <c r="I642">
        <v>0.98616371647213419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</row>
    <row r="643" spans="1:14" x14ac:dyDescent="0.3">
      <c r="A643" t="s">
        <v>116</v>
      </c>
      <c r="B643" t="s">
        <v>211</v>
      </c>
      <c r="C643">
        <v>0.98307244770743885</v>
      </c>
      <c r="D643">
        <v>0.95306504357030797</v>
      </c>
      <c r="E643">
        <v>0.92246482907887195</v>
      </c>
      <c r="F643">
        <v>0.90846329947059679</v>
      </c>
      <c r="G643" t="s">
        <v>70</v>
      </c>
      <c r="H643">
        <v>0.85166954902221625</v>
      </c>
      <c r="I643">
        <v>0.99046892870758685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</row>
    <row r="644" spans="1:14" x14ac:dyDescent="0.3">
      <c r="A644" t="s">
        <v>116</v>
      </c>
      <c r="B644" t="s">
        <v>13</v>
      </c>
      <c r="C644">
        <v>0.97933281879770162</v>
      </c>
      <c r="D644">
        <v>0.88007533616573952</v>
      </c>
      <c r="E644">
        <v>0.87793578276816164</v>
      </c>
      <c r="F644">
        <v>0.73728539034661489</v>
      </c>
      <c r="G644">
        <v>0.36774193548387096</v>
      </c>
      <c r="H644">
        <v>0.77048684608406415</v>
      </c>
      <c r="I644">
        <v>0.98967495219885282</v>
      </c>
      <c r="J644" t="s">
        <v>70</v>
      </c>
      <c r="K644" t="s">
        <v>70</v>
      </c>
      <c r="L644" t="s">
        <v>70</v>
      </c>
      <c r="M644" t="s">
        <v>70</v>
      </c>
      <c r="N644">
        <v>0</v>
      </c>
    </row>
    <row r="645" spans="1:14" x14ac:dyDescent="0.3">
      <c r="A645" t="s">
        <v>116</v>
      </c>
      <c r="B645" t="s">
        <v>15</v>
      </c>
      <c r="C645">
        <v>0.99066059824787556</v>
      </c>
      <c r="D645">
        <v>0.9036615712762176</v>
      </c>
      <c r="E645">
        <v>0.93210469988572242</v>
      </c>
      <c r="F645">
        <v>0.79688471481396639</v>
      </c>
      <c r="G645">
        <v>0.70846730975348338</v>
      </c>
      <c r="H645">
        <v>0.80346380325597511</v>
      </c>
      <c r="I645">
        <v>0.9889304646086684</v>
      </c>
      <c r="J645" t="s">
        <v>70</v>
      </c>
      <c r="K645" t="s">
        <v>70</v>
      </c>
      <c r="L645" t="s">
        <v>70</v>
      </c>
      <c r="M645" t="s">
        <v>70</v>
      </c>
      <c r="N645" t="s">
        <v>70</v>
      </c>
    </row>
    <row r="646" spans="1:14" x14ac:dyDescent="0.3">
      <c r="A646" t="s">
        <v>116</v>
      </c>
      <c r="B646" t="s">
        <v>17</v>
      </c>
      <c r="C646">
        <v>0.99109005518616322</v>
      </c>
      <c r="D646">
        <v>0.84104706209969371</v>
      </c>
      <c r="E646">
        <v>0.93542128059894558</v>
      </c>
      <c r="F646">
        <v>0.59781646503393326</v>
      </c>
      <c r="G646">
        <v>0.28104898565066799</v>
      </c>
      <c r="H646">
        <v>0.75382203057624464</v>
      </c>
      <c r="I646">
        <v>0.99085481067190684</v>
      </c>
      <c r="J646" t="s">
        <v>70</v>
      </c>
      <c r="K646" t="s">
        <v>70</v>
      </c>
      <c r="L646" t="s">
        <v>70</v>
      </c>
      <c r="M646" t="s">
        <v>70</v>
      </c>
      <c r="N646" t="s">
        <v>70</v>
      </c>
    </row>
    <row r="647" spans="1:14" x14ac:dyDescent="0.3">
      <c r="A647" t="s">
        <v>116</v>
      </c>
      <c r="B647" t="s">
        <v>21</v>
      </c>
      <c r="C647">
        <v>0.99389926258638839</v>
      </c>
      <c r="D647">
        <v>0.83226285664350941</v>
      </c>
      <c r="E647">
        <v>0.91081181550427481</v>
      </c>
      <c r="F647">
        <v>0.76984079936240701</v>
      </c>
      <c r="G647" t="s">
        <v>70</v>
      </c>
      <c r="H647" t="s">
        <v>70</v>
      </c>
      <c r="I647">
        <v>0.98910944620375363</v>
      </c>
      <c r="J647" t="s">
        <v>70</v>
      </c>
      <c r="K647" t="s">
        <v>70</v>
      </c>
      <c r="L647" t="s">
        <v>70</v>
      </c>
      <c r="M647" t="s">
        <v>70</v>
      </c>
      <c r="N647" t="s">
        <v>70</v>
      </c>
    </row>
    <row r="648" spans="1:14" x14ac:dyDescent="0.3">
      <c r="A648" t="s">
        <v>116</v>
      </c>
      <c r="B648" t="s">
        <v>23</v>
      </c>
      <c r="C648">
        <v>0.99128771780705482</v>
      </c>
      <c r="D648">
        <v>0.93002719922500843</v>
      </c>
      <c r="E648">
        <v>0.86198665436988009</v>
      </c>
      <c r="F648">
        <v>0.28081323877068559</v>
      </c>
      <c r="G648" t="s">
        <v>70</v>
      </c>
      <c r="H648">
        <v>0.41330502476999292</v>
      </c>
      <c r="I648">
        <v>0.99282483231945096</v>
      </c>
      <c r="J648">
        <v>0.57392458255003875</v>
      </c>
      <c r="K648" t="s">
        <v>70</v>
      </c>
      <c r="L648" t="s">
        <v>70</v>
      </c>
      <c r="M648" t="s">
        <v>70</v>
      </c>
      <c r="N648">
        <v>0</v>
      </c>
    </row>
    <row r="649" spans="1:14" x14ac:dyDescent="0.3">
      <c r="A649" t="s">
        <v>116</v>
      </c>
      <c r="B649" t="s">
        <v>25</v>
      </c>
      <c r="C649">
        <v>0.99551624132648042</v>
      </c>
      <c r="D649">
        <v>0.960203280893838</v>
      </c>
      <c r="E649">
        <v>0.90361095584125195</v>
      </c>
      <c r="F649">
        <v>0.48856137263528376</v>
      </c>
      <c r="G649">
        <v>0.61674580948902147</v>
      </c>
      <c r="H649">
        <v>0.65434960458140168</v>
      </c>
      <c r="I649">
        <v>0.98954437914981297</v>
      </c>
      <c r="J649" t="s">
        <v>70</v>
      </c>
      <c r="K649" t="s">
        <v>70</v>
      </c>
      <c r="L649" t="s">
        <v>70</v>
      </c>
      <c r="M649" t="s">
        <v>70</v>
      </c>
      <c r="N649">
        <v>0</v>
      </c>
    </row>
    <row r="650" spans="1:14" x14ac:dyDescent="0.3">
      <c r="A650" t="s">
        <v>116</v>
      </c>
      <c r="B650" t="s">
        <v>247</v>
      </c>
      <c r="C650">
        <v>0.99512641697407045</v>
      </c>
      <c r="D650">
        <v>0.96077398716523299</v>
      </c>
      <c r="E650">
        <v>0.90700733860614036</v>
      </c>
      <c r="F650">
        <v>0.54601088961886335</v>
      </c>
      <c r="G650">
        <v>0</v>
      </c>
      <c r="H650">
        <v>0.76095542599210075</v>
      </c>
      <c r="I650">
        <v>0.98892876231197979</v>
      </c>
      <c r="J650" t="s">
        <v>70</v>
      </c>
      <c r="K650">
        <v>3.5087719298245612E-2</v>
      </c>
      <c r="L650" t="s">
        <v>70</v>
      </c>
      <c r="M650" t="s">
        <v>70</v>
      </c>
      <c r="N650" t="s">
        <v>70</v>
      </c>
    </row>
    <row r="651" spans="1:14" x14ac:dyDescent="0.3">
      <c r="A651" t="s">
        <v>116</v>
      </c>
      <c r="B651" t="s">
        <v>27</v>
      </c>
      <c r="C651">
        <v>0.99673410667482443</v>
      </c>
      <c r="D651">
        <v>0.91358640226628895</v>
      </c>
      <c r="E651">
        <v>0.87245250261408247</v>
      </c>
      <c r="F651">
        <v>0.82707580446214102</v>
      </c>
      <c r="G651" t="s">
        <v>70</v>
      </c>
      <c r="H651">
        <v>0.54864223569733717</v>
      </c>
      <c r="I651">
        <v>0.99341850561362754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</row>
    <row r="652" spans="1:14" x14ac:dyDescent="0.3">
      <c r="A652" t="s">
        <v>136</v>
      </c>
      <c r="B652" t="s">
        <v>6</v>
      </c>
      <c r="C652">
        <v>0.97128005198180645</v>
      </c>
      <c r="D652">
        <v>0.95968241787432484</v>
      </c>
      <c r="E652">
        <v>0.83119502103542997</v>
      </c>
      <c r="F652">
        <v>0.656068934779379</v>
      </c>
      <c r="G652" t="s">
        <v>70</v>
      </c>
      <c r="H652">
        <v>0.90372653084517496</v>
      </c>
      <c r="I652">
        <v>0.98820599223500105</v>
      </c>
      <c r="J652" t="s">
        <v>70</v>
      </c>
      <c r="K652" t="s">
        <v>70</v>
      </c>
      <c r="L652" t="s">
        <v>70</v>
      </c>
      <c r="M652" t="s">
        <v>70</v>
      </c>
      <c r="N652" t="s">
        <v>70</v>
      </c>
    </row>
    <row r="653" spans="1:14" x14ac:dyDescent="0.3">
      <c r="A653" t="s">
        <v>136</v>
      </c>
      <c r="B653" t="s">
        <v>7</v>
      </c>
      <c r="C653">
        <v>0.98955511684495656</v>
      </c>
      <c r="D653">
        <v>0.96422498695264225</v>
      </c>
      <c r="E653">
        <v>0.83708651112414822</v>
      </c>
      <c r="F653">
        <v>0</v>
      </c>
      <c r="G653" t="s">
        <v>70</v>
      </c>
      <c r="H653">
        <v>0.69098445595854918</v>
      </c>
      <c r="I653">
        <v>0.99280682239525397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</row>
    <row r="654" spans="1:14" x14ac:dyDescent="0.3">
      <c r="A654" t="s">
        <v>136</v>
      </c>
      <c r="B654" t="s">
        <v>219</v>
      </c>
      <c r="C654">
        <v>0.99095713704936761</v>
      </c>
      <c r="D654">
        <v>0.98661326349842104</v>
      </c>
      <c r="E654">
        <v>0.95174616399361245</v>
      </c>
      <c r="F654">
        <v>0</v>
      </c>
      <c r="G654" t="s">
        <v>70</v>
      </c>
      <c r="H654">
        <v>0.88796996572174769</v>
      </c>
      <c r="I654">
        <v>0.9920883713987162</v>
      </c>
      <c r="J654" t="s">
        <v>70</v>
      </c>
      <c r="K654" t="s">
        <v>70</v>
      </c>
      <c r="L654" t="s">
        <v>70</v>
      </c>
      <c r="M654" t="s">
        <v>70</v>
      </c>
      <c r="N654" t="s">
        <v>70</v>
      </c>
    </row>
    <row r="655" spans="1:14" x14ac:dyDescent="0.3">
      <c r="A655" t="s">
        <v>136</v>
      </c>
      <c r="B655" t="s">
        <v>8</v>
      </c>
      <c r="C655">
        <v>0.99382270860117283</v>
      </c>
      <c r="D655">
        <v>0.98379422602225164</v>
      </c>
      <c r="E655">
        <v>0.93487462560954482</v>
      </c>
      <c r="F655" t="s">
        <v>70</v>
      </c>
      <c r="G655" t="s">
        <v>70</v>
      </c>
      <c r="H655">
        <v>0.86261237440507665</v>
      </c>
      <c r="I655">
        <v>0.99178736747797525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</row>
    <row r="656" spans="1:14" x14ac:dyDescent="0.3">
      <c r="A656" t="s">
        <v>136</v>
      </c>
      <c r="B656" t="s">
        <v>12</v>
      </c>
      <c r="C656">
        <v>0.99578032563740115</v>
      </c>
      <c r="D656">
        <v>0.94083254120558857</v>
      </c>
      <c r="E656">
        <v>0.95948365604830321</v>
      </c>
      <c r="F656" t="s">
        <v>70</v>
      </c>
      <c r="G656" t="s">
        <v>70</v>
      </c>
      <c r="H656">
        <v>0.8112634774416414</v>
      </c>
      <c r="I656">
        <v>0.99321880650994576</v>
      </c>
      <c r="J656" t="s">
        <v>70</v>
      </c>
      <c r="K656" t="s">
        <v>70</v>
      </c>
      <c r="L656" t="s">
        <v>70</v>
      </c>
      <c r="M656" t="s">
        <v>70</v>
      </c>
      <c r="N656" t="s">
        <v>70</v>
      </c>
    </row>
    <row r="657" spans="1:14" x14ac:dyDescent="0.3">
      <c r="A657" t="s">
        <v>136</v>
      </c>
      <c r="B657" t="s">
        <v>13</v>
      </c>
      <c r="C657">
        <v>0.99380011573117299</v>
      </c>
      <c r="D657">
        <v>0.9530545911206324</v>
      </c>
      <c r="E657">
        <v>0.96284200595108482</v>
      </c>
      <c r="F657" t="s">
        <v>70</v>
      </c>
      <c r="G657" t="s">
        <v>70</v>
      </c>
      <c r="H657">
        <v>0.86704204512761496</v>
      </c>
      <c r="I657">
        <v>0.9951308581862448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</row>
    <row r="658" spans="1:14" x14ac:dyDescent="0.3">
      <c r="A658" t="s">
        <v>136</v>
      </c>
      <c r="B658" t="s">
        <v>15</v>
      </c>
      <c r="C658">
        <v>0.99354565654428117</v>
      </c>
      <c r="D658">
        <v>0.94013602961288079</v>
      </c>
      <c r="E658">
        <v>0.85784147444595205</v>
      </c>
      <c r="F658">
        <v>0.7986918238993711</v>
      </c>
      <c r="G658" t="s">
        <v>70</v>
      </c>
      <c r="H658">
        <v>0.33267218384515423</v>
      </c>
      <c r="I658">
        <v>0.99578630549285163</v>
      </c>
      <c r="J658" t="s">
        <v>70</v>
      </c>
      <c r="K658" t="s">
        <v>70</v>
      </c>
      <c r="L658" t="s">
        <v>70</v>
      </c>
      <c r="M658" t="s">
        <v>70</v>
      </c>
      <c r="N658" t="s">
        <v>70</v>
      </c>
    </row>
    <row r="659" spans="1:14" x14ac:dyDescent="0.3">
      <c r="A659" t="s">
        <v>136</v>
      </c>
      <c r="B659" t="s">
        <v>17</v>
      </c>
      <c r="C659">
        <v>0.99208670751608841</v>
      </c>
      <c r="D659">
        <v>0.96282209429824561</v>
      </c>
      <c r="E659">
        <v>0.95934527465595376</v>
      </c>
      <c r="F659">
        <v>0.89683650138211102</v>
      </c>
      <c r="G659" t="s">
        <v>70</v>
      </c>
      <c r="H659">
        <v>0.64392193022898414</v>
      </c>
      <c r="I659">
        <v>0.99507464983838678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</row>
    <row r="660" spans="1:14" x14ac:dyDescent="0.3">
      <c r="A660" t="s">
        <v>136</v>
      </c>
      <c r="B660" t="s">
        <v>21</v>
      </c>
      <c r="C660">
        <v>0.98737858256385658</v>
      </c>
      <c r="D660">
        <v>0.91561612720045438</v>
      </c>
      <c r="E660">
        <v>0.83954053768366166</v>
      </c>
      <c r="F660">
        <v>0</v>
      </c>
      <c r="G660" t="s">
        <v>70</v>
      </c>
      <c r="H660">
        <v>0.81202441045731932</v>
      </c>
      <c r="I660">
        <v>0.99346713892168437</v>
      </c>
      <c r="J660" t="s">
        <v>70</v>
      </c>
      <c r="K660" t="s">
        <v>70</v>
      </c>
      <c r="L660" t="s">
        <v>70</v>
      </c>
      <c r="M660" t="s">
        <v>70</v>
      </c>
      <c r="N660" t="s">
        <v>70</v>
      </c>
    </row>
    <row r="661" spans="1:14" x14ac:dyDescent="0.3">
      <c r="A661" t="s">
        <v>136</v>
      </c>
      <c r="B661" t="s">
        <v>23</v>
      </c>
      <c r="C661">
        <v>0.97804573193147559</v>
      </c>
      <c r="D661">
        <v>0.9724883573025872</v>
      </c>
      <c r="E661">
        <v>0.81643602956786909</v>
      </c>
      <c r="F661">
        <v>0</v>
      </c>
      <c r="G661">
        <v>0.84461592423710974</v>
      </c>
      <c r="H661">
        <v>0.7857015669515669</v>
      </c>
      <c r="I661">
        <v>0.99378399378399362</v>
      </c>
      <c r="J661">
        <v>0.97291677080729821</v>
      </c>
      <c r="K661" t="s">
        <v>70</v>
      </c>
      <c r="L661" t="s">
        <v>70</v>
      </c>
      <c r="M661" t="s">
        <v>70</v>
      </c>
      <c r="N661" t="s">
        <v>70</v>
      </c>
    </row>
    <row r="662" spans="1:14" x14ac:dyDescent="0.3">
      <c r="A662" t="s">
        <v>136</v>
      </c>
      <c r="B662" t="s">
        <v>25</v>
      </c>
      <c r="C662">
        <v>0.99680745276600202</v>
      </c>
      <c r="D662">
        <v>0.97179108154717919</v>
      </c>
      <c r="E662">
        <v>0.90550513789328724</v>
      </c>
      <c r="F662">
        <v>0.82943322792507901</v>
      </c>
      <c r="G662" t="s">
        <v>70</v>
      </c>
      <c r="H662">
        <v>0.85359233183476124</v>
      </c>
      <c r="I662">
        <v>0.99100325092613595</v>
      </c>
      <c r="J662" t="s">
        <v>70</v>
      </c>
      <c r="K662" t="s">
        <v>70</v>
      </c>
      <c r="L662" t="s">
        <v>70</v>
      </c>
      <c r="M662" t="s">
        <v>70</v>
      </c>
      <c r="N662" t="s">
        <v>70</v>
      </c>
    </row>
    <row r="663" spans="1:14" x14ac:dyDescent="0.3">
      <c r="A663" t="s">
        <v>78</v>
      </c>
      <c r="B663" t="s">
        <v>6</v>
      </c>
      <c r="C663">
        <v>0.98425825311805837</v>
      </c>
      <c r="D663">
        <v>0.95815532101761003</v>
      </c>
      <c r="E663">
        <v>0.89901859504132231</v>
      </c>
      <c r="F663">
        <v>0.52973178825961587</v>
      </c>
      <c r="G663" t="s">
        <v>70</v>
      </c>
      <c r="H663">
        <v>0.78764940239043824</v>
      </c>
      <c r="I663">
        <v>0.97842800627006044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</row>
    <row r="664" spans="1:14" x14ac:dyDescent="0.3">
      <c r="A664" t="s">
        <v>78</v>
      </c>
      <c r="B664" t="s">
        <v>7</v>
      </c>
      <c r="C664">
        <v>0.97735970448923437</v>
      </c>
      <c r="D664">
        <v>0.96847391175917719</v>
      </c>
      <c r="E664">
        <v>0.84843563927682153</v>
      </c>
      <c r="F664">
        <v>0.4881798644404034</v>
      </c>
      <c r="G664" t="s">
        <v>70</v>
      </c>
      <c r="H664">
        <v>0.77671501868626081</v>
      </c>
      <c r="I664">
        <v>0.98553345388788438</v>
      </c>
      <c r="J664" t="s">
        <v>70</v>
      </c>
      <c r="K664" t="s">
        <v>70</v>
      </c>
      <c r="L664" t="s">
        <v>70</v>
      </c>
      <c r="M664" t="s">
        <v>70</v>
      </c>
      <c r="N664" t="s">
        <v>70</v>
      </c>
    </row>
    <row r="665" spans="1:14" x14ac:dyDescent="0.3">
      <c r="A665" t="s">
        <v>78</v>
      </c>
      <c r="B665" t="s">
        <v>8</v>
      </c>
      <c r="C665">
        <v>0.98896420094452742</v>
      </c>
      <c r="D665">
        <v>0.96269164193867462</v>
      </c>
      <c r="E665">
        <v>0.94773232364803683</v>
      </c>
      <c r="F665">
        <v>0.81824645845867749</v>
      </c>
      <c r="G665" t="s">
        <v>70</v>
      </c>
      <c r="H665">
        <v>0.83067991907819505</v>
      </c>
      <c r="I665">
        <v>0.98651998760458637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</row>
    <row r="666" spans="1:14" x14ac:dyDescent="0.3">
      <c r="A666" t="s">
        <v>78</v>
      </c>
      <c r="B666" t="s">
        <v>49</v>
      </c>
      <c r="C666">
        <v>0.97794871794871796</v>
      </c>
      <c r="D666">
        <v>0.9663509663509664</v>
      </c>
      <c r="E666">
        <v>0.9355578435043056</v>
      </c>
      <c r="F666">
        <v>0.79295710206206715</v>
      </c>
      <c r="G666" t="s">
        <v>70</v>
      </c>
      <c r="H666">
        <v>0.82138794084186573</v>
      </c>
      <c r="I666">
        <v>0.98951978726732359</v>
      </c>
      <c r="J666" t="s">
        <v>70</v>
      </c>
      <c r="K666" t="s">
        <v>70</v>
      </c>
      <c r="L666" t="s">
        <v>70</v>
      </c>
      <c r="M666" t="s">
        <v>70</v>
      </c>
      <c r="N666" t="s">
        <v>70</v>
      </c>
    </row>
    <row r="667" spans="1:14" x14ac:dyDescent="0.3">
      <c r="A667" t="s">
        <v>78</v>
      </c>
      <c r="B667" t="s">
        <v>12</v>
      </c>
      <c r="C667">
        <v>0.9786246130678492</v>
      </c>
      <c r="D667">
        <v>0.96232142857142844</v>
      </c>
      <c r="E667">
        <v>0.88442301789357747</v>
      </c>
      <c r="F667">
        <v>0.79049398217621658</v>
      </c>
      <c r="G667" t="s">
        <v>70</v>
      </c>
      <c r="H667">
        <v>0.90437130100716445</v>
      </c>
      <c r="I667">
        <v>0.98922898101511036</v>
      </c>
      <c r="J667">
        <v>0.95214647536576402</v>
      </c>
      <c r="K667" t="s">
        <v>70</v>
      </c>
      <c r="L667" t="s">
        <v>70</v>
      </c>
      <c r="M667" t="s">
        <v>70</v>
      </c>
      <c r="N667" t="s">
        <v>70</v>
      </c>
    </row>
    <row r="668" spans="1:14" x14ac:dyDescent="0.3">
      <c r="A668" t="s">
        <v>78</v>
      </c>
      <c r="B668" t="s">
        <v>13</v>
      </c>
      <c r="C668">
        <v>0.98952112676056336</v>
      </c>
      <c r="D668">
        <v>0.90325180199674682</v>
      </c>
      <c r="E668">
        <v>0.92110813079710885</v>
      </c>
      <c r="F668">
        <v>0.65805660095827045</v>
      </c>
      <c r="G668" t="s">
        <v>70</v>
      </c>
      <c r="H668">
        <v>0.89760753687864137</v>
      </c>
      <c r="I668">
        <v>0.98785425101214563</v>
      </c>
      <c r="J668" t="s">
        <v>70</v>
      </c>
      <c r="K668">
        <v>0</v>
      </c>
      <c r="L668" t="s">
        <v>70</v>
      </c>
      <c r="M668" t="s">
        <v>70</v>
      </c>
      <c r="N668" t="s">
        <v>70</v>
      </c>
    </row>
    <row r="669" spans="1:14" x14ac:dyDescent="0.3">
      <c r="A669" t="s">
        <v>78</v>
      </c>
      <c r="B669" t="s">
        <v>15</v>
      </c>
      <c r="C669">
        <v>0.99221675907521723</v>
      </c>
      <c r="D669">
        <v>0.96995859840452403</v>
      </c>
      <c r="E669">
        <v>0.9079360743067888</v>
      </c>
      <c r="F669">
        <v>0.88705354105721479</v>
      </c>
      <c r="G669" t="s">
        <v>70</v>
      </c>
      <c r="H669">
        <v>0.86139930832668266</v>
      </c>
      <c r="I669">
        <v>0.98417026433386356</v>
      </c>
      <c r="J669" t="s">
        <v>70</v>
      </c>
      <c r="K669" t="s">
        <v>70</v>
      </c>
      <c r="L669" t="s">
        <v>70</v>
      </c>
      <c r="M669" t="s">
        <v>70</v>
      </c>
      <c r="N669" t="s">
        <v>70</v>
      </c>
    </row>
    <row r="670" spans="1:14" x14ac:dyDescent="0.3">
      <c r="A670" t="s">
        <v>78</v>
      </c>
      <c r="B670" t="s">
        <v>17</v>
      </c>
      <c r="C670">
        <v>0.99270300611201201</v>
      </c>
      <c r="D670">
        <v>0.89414243236396118</v>
      </c>
      <c r="E670">
        <v>0.88254180602006693</v>
      </c>
      <c r="F670">
        <v>0.73919315525046014</v>
      </c>
      <c r="G670">
        <v>0</v>
      </c>
      <c r="H670">
        <v>0.71061142769135988</v>
      </c>
      <c r="I670">
        <v>0.9879759519038076</v>
      </c>
      <c r="J670" t="s">
        <v>70</v>
      </c>
      <c r="K670" t="s">
        <v>70</v>
      </c>
      <c r="L670" t="s">
        <v>70</v>
      </c>
      <c r="M670" t="s">
        <v>70</v>
      </c>
      <c r="N670" t="s">
        <v>70</v>
      </c>
    </row>
    <row r="671" spans="1:14" x14ac:dyDescent="0.3">
      <c r="A671" t="s">
        <v>78</v>
      </c>
      <c r="B671" t="s">
        <v>170</v>
      </c>
      <c r="C671">
        <v>0.99227244582043339</v>
      </c>
      <c r="D671">
        <v>0.93506266394637116</v>
      </c>
      <c r="E671">
        <v>0.919263170623564</v>
      </c>
      <c r="F671">
        <v>0.72545699137453512</v>
      </c>
      <c r="G671">
        <v>0.8156125878399022</v>
      </c>
      <c r="H671">
        <v>0.81014171077343344</v>
      </c>
      <c r="I671">
        <v>0.99043620247259156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</row>
    <row r="672" spans="1:14" x14ac:dyDescent="0.3">
      <c r="A672" t="s">
        <v>78</v>
      </c>
      <c r="B672" t="s">
        <v>21</v>
      </c>
      <c r="C672">
        <v>0.9946736828595264</v>
      </c>
      <c r="D672">
        <v>0.92726820780512043</v>
      </c>
      <c r="E672">
        <v>0.9366379945375628</v>
      </c>
      <c r="F672">
        <v>0.84446655510831714</v>
      </c>
      <c r="G672">
        <v>0.83521923620933525</v>
      </c>
      <c r="H672">
        <v>0.82197194230389248</v>
      </c>
      <c r="I672">
        <v>0.98961562306261619</v>
      </c>
      <c r="J672" t="s">
        <v>70</v>
      </c>
      <c r="K672" t="s">
        <v>70</v>
      </c>
      <c r="L672" t="s">
        <v>70</v>
      </c>
      <c r="M672" t="s">
        <v>70</v>
      </c>
      <c r="N672" t="s">
        <v>70</v>
      </c>
    </row>
    <row r="673" spans="1:14" x14ac:dyDescent="0.3">
      <c r="A673" t="s">
        <v>78</v>
      </c>
      <c r="B673" t="s">
        <v>23</v>
      </c>
      <c r="C673">
        <v>0.99409635715968403</v>
      </c>
      <c r="D673">
        <v>0.97196232140599315</v>
      </c>
      <c r="E673">
        <v>0.82197160165696914</v>
      </c>
      <c r="F673">
        <v>0.66288285639987787</v>
      </c>
      <c r="G673" t="s">
        <v>70</v>
      </c>
      <c r="H673">
        <v>0.67926455566905009</v>
      </c>
      <c r="I673">
        <v>0.98895536125172556</v>
      </c>
      <c r="J673" t="s">
        <v>70</v>
      </c>
      <c r="K673" t="s">
        <v>70</v>
      </c>
      <c r="L673" t="s">
        <v>70</v>
      </c>
      <c r="M673" t="s">
        <v>70</v>
      </c>
      <c r="N673">
        <v>0</v>
      </c>
    </row>
    <row r="674" spans="1:14" x14ac:dyDescent="0.3">
      <c r="A674" t="s">
        <v>78</v>
      </c>
      <c r="B674" t="s">
        <v>25</v>
      </c>
      <c r="C674">
        <v>0.9818165918816848</v>
      </c>
      <c r="D674">
        <v>0.90446173544765096</v>
      </c>
      <c r="E674">
        <v>0.91672280807886364</v>
      </c>
      <c r="F674">
        <v>0.73443719527993023</v>
      </c>
      <c r="G674" t="s">
        <v>70</v>
      </c>
      <c r="H674">
        <v>0.78478688524590168</v>
      </c>
      <c r="I674">
        <v>0.98723270932873819</v>
      </c>
      <c r="J674" t="s">
        <v>70</v>
      </c>
      <c r="K674" t="s">
        <v>70</v>
      </c>
      <c r="L674" t="s">
        <v>70</v>
      </c>
      <c r="M674" t="s">
        <v>70</v>
      </c>
      <c r="N674" t="s">
        <v>70</v>
      </c>
    </row>
    <row r="675" spans="1:14" x14ac:dyDescent="0.3">
      <c r="A675" t="s">
        <v>78</v>
      </c>
      <c r="B675" t="s">
        <v>27</v>
      </c>
      <c r="C675">
        <v>0.99601764227294143</v>
      </c>
      <c r="D675">
        <v>0.92744135297326802</v>
      </c>
      <c r="E675">
        <v>0.83727726436040006</v>
      </c>
      <c r="F675">
        <v>0.6840598448466938</v>
      </c>
      <c r="G675" t="s">
        <v>70</v>
      </c>
      <c r="H675">
        <v>0.57006843201428148</v>
      </c>
      <c r="I675">
        <v>0.98871156091864543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</row>
    <row r="676" spans="1:14" x14ac:dyDescent="0.3">
      <c r="A676" t="s">
        <v>100</v>
      </c>
      <c r="B676" t="s">
        <v>6</v>
      </c>
      <c r="C676">
        <v>0.96229855601005376</v>
      </c>
      <c r="D676">
        <v>0.91561720698254356</v>
      </c>
      <c r="E676">
        <v>0.93189051559516245</v>
      </c>
      <c r="F676" t="s">
        <v>70</v>
      </c>
      <c r="G676" t="s">
        <v>70</v>
      </c>
      <c r="H676">
        <v>0.88787981256944104</v>
      </c>
      <c r="I676">
        <v>0.99085757461276924</v>
      </c>
      <c r="J676" t="s">
        <v>70</v>
      </c>
      <c r="K676" t="s">
        <v>70</v>
      </c>
      <c r="L676" t="s">
        <v>70</v>
      </c>
      <c r="M676" t="s">
        <v>70</v>
      </c>
      <c r="N676" t="s">
        <v>70</v>
      </c>
    </row>
    <row r="677" spans="1:14" x14ac:dyDescent="0.3">
      <c r="A677" t="s">
        <v>100</v>
      </c>
      <c r="B677" t="s">
        <v>7</v>
      </c>
      <c r="C677">
        <v>0.99057693172899564</v>
      </c>
      <c r="D677">
        <v>0.96620247906783563</v>
      </c>
      <c r="E677">
        <v>0.89555060644417028</v>
      </c>
      <c r="F677" t="s">
        <v>70</v>
      </c>
      <c r="G677" t="s">
        <v>70</v>
      </c>
      <c r="H677">
        <v>0.88119065948165254</v>
      </c>
      <c r="I677">
        <v>0.99347522137641764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</row>
    <row r="678" spans="1:14" x14ac:dyDescent="0.3">
      <c r="A678" t="s">
        <v>100</v>
      </c>
      <c r="B678" t="s">
        <v>62</v>
      </c>
      <c r="C678">
        <v>0.99379159010222484</v>
      </c>
      <c r="D678">
        <v>0.93474984022091723</v>
      </c>
      <c r="E678">
        <v>0.89925807556215043</v>
      </c>
      <c r="F678">
        <v>0.83476628315601986</v>
      </c>
      <c r="G678" t="s">
        <v>70</v>
      </c>
      <c r="H678" t="s">
        <v>70</v>
      </c>
      <c r="I678">
        <v>0.99497098646034821</v>
      </c>
      <c r="J678" t="s">
        <v>70</v>
      </c>
      <c r="K678" t="s">
        <v>70</v>
      </c>
      <c r="L678" t="s">
        <v>70</v>
      </c>
      <c r="M678" t="s">
        <v>70</v>
      </c>
      <c r="N678" t="s">
        <v>70</v>
      </c>
    </row>
    <row r="679" spans="1:14" x14ac:dyDescent="0.3">
      <c r="A679" t="s">
        <v>100</v>
      </c>
      <c r="B679" t="s">
        <v>8</v>
      </c>
      <c r="C679">
        <v>0.98803384569168362</v>
      </c>
      <c r="D679">
        <v>0.96867823664495722</v>
      </c>
      <c r="E679">
        <v>0.91427549194991042</v>
      </c>
      <c r="F679" t="s">
        <v>70</v>
      </c>
      <c r="G679" t="s">
        <v>70</v>
      </c>
      <c r="H679">
        <v>0.78516659696082536</v>
      </c>
      <c r="I679">
        <v>0.99466728495246926</v>
      </c>
      <c r="J679">
        <v>0.93591445427728603</v>
      </c>
      <c r="K679" t="s">
        <v>70</v>
      </c>
      <c r="L679" t="s">
        <v>70</v>
      </c>
      <c r="M679" t="s">
        <v>70</v>
      </c>
      <c r="N679" t="s">
        <v>70</v>
      </c>
    </row>
    <row r="680" spans="1:14" x14ac:dyDescent="0.3">
      <c r="A680" t="s">
        <v>100</v>
      </c>
      <c r="B680" t="s">
        <v>12</v>
      </c>
      <c r="C680">
        <v>0.99555032181510916</v>
      </c>
      <c r="D680">
        <v>0.98532423208191122</v>
      </c>
      <c r="E680">
        <v>0.9598767554779164</v>
      </c>
      <c r="F680" t="s">
        <v>70</v>
      </c>
      <c r="G680" t="s">
        <v>70</v>
      </c>
      <c r="H680">
        <v>0.87876103819416485</v>
      </c>
      <c r="I680">
        <v>0.994990892531876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</row>
    <row r="681" spans="1:14" x14ac:dyDescent="0.3">
      <c r="A681" t="s">
        <v>100</v>
      </c>
      <c r="B681" t="s">
        <v>13</v>
      </c>
      <c r="C681">
        <v>0.99639409551488123</v>
      </c>
      <c r="D681">
        <v>0.96861496474869224</v>
      </c>
      <c r="E681">
        <v>0.94144226103833095</v>
      </c>
      <c r="F681" t="s">
        <v>70</v>
      </c>
      <c r="G681" t="s">
        <v>70</v>
      </c>
      <c r="H681">
        <v>0.83120381241798469</v>
      </c>
      <c r="I681">
        <v>0.99548964146471997</v>
      </c>
      <c r="J681" t="s">
        <v>70</v>
      </c>
      <c r="K681" t="s">
        <v>70</v>
      </c>
      <c r="L681" t="s">
        <v>70</v>
      </c>
      <c r="M681" t="s">
        <v>70</v>
      </c>
      <c r="N681" t="s">
        <v>70</v>
      </c>
    </row>
    <row r="682" spans="1:14" x14ac:dyDescent="0.3">
      <c r="A682" t="s">
        <v>100</v>
      </c>
      <c r="B682" t="s">
        <v>15</v>
      </c>
      <c r="C682">
        <v>0.99688890031625244</v>
      </c>
      <c r="D682">
        <v>0.92571207795831645</v>
      </c>
      <c r="E682">
        <v>0.89674088415617936</v>
      </c>
      <c r="F682">
        <v>0.72251095266729659</v>
      </c>
      <c r="G682" t="s">
        <v>70</v>
      </c>
      <c r="H682">
        <v>0.86783161239078632</v>
      </c>
      <c r="I682">
        <v>0.99415204678362556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</row>
    <row r="683" spans="1:14" x14ac:dyDescent="0.3">
      <c r="A683" t="s">
        <v>100</v>
      </c>
      <c r="B683" t="s">
        <v>17</v>
      </c>
      <c r="C683">
        <v>0.9964896122720136</v>
      </c>
      <c r="D683">
        <v>0.97382266689667085</v>
      </c>
      <c r="E683">
        <v>0.96275010642826719</v>
      </c>
      <c r="F683" t="s">
        <v>70</v>
      </c>
      <c r="G683" t="s">
        <v>70</v>
      </c>
      <c r="H683">
        <v>0.91575670275544818</v>
      </c>
      <c r="I683">
        <v>0.99545209280813995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</row>
    <row r="684" spans="1:14" x14ac:dyDescent="0.3">
      <c r="A684" t="s">
        <v>100</v>
      </c>
      <c r="B684" t="s">
        <v>21</v>
      </c>
      <c r="C684">
        <v>0.99710327069858684</v>
      </c>
      <c r="D684">
        <v>0.98468233842779795</v>
      </c>
      <c r="E684">
        <v>0.95892407579170535</v>
      </c>
      <c r="F684" t="s">
        <v>70</v>
      </c>
      <c r="G684" t="s">
        <v>70</v>
      </c>
      <c r="H684">
        <v>0.93711807608909925</v>
      </c>
      <c r="I684">
        <v>0.99539386368959315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</row>
    <row r="685" spans="1:14" x14ac:dyDescent="0.3">
      <c r="A685" t="s">
        <v>100</v>
      </c>
      <c r="B685" t="s">
        <v>23</v>
      </c>
      <c r="C685">
        <v>0.99751103580817824</v>
      </c>
      <c r="D685">
        <v>0.98851257969119199</v>
      </c>
      <c r="E685">
        <v>0.95691228070175438</v>
      </c>
      <c r="F685" t="s">
        <v>70</v>
      </c>
      <c r="G685" t="s">
        <v>70</v>
      </c>
      <c r="H685">
        <v>0.94225986421993679</v>
      </c>
      <c r="I685">
        <v>0.99626168224299061</v>
      </c>
      <c r="J685" t="s">
        <v>70</v>
      </c>
      <c r="K685" t="s">
        <v>70</v>
      </c>
      <c r="L685" t="s">
        <v>70</v>
      </c>
      <c r="M685" t="s">
        <v>70</v>
      </c>
      <c r="N685" t="s">
        <v>70</v>
      </c>
    </row>
    <row r="686" spans="1:14" x14ac:dyDescent="0.3">
      <c r="A686" t="s">
        <v>100</v>
      </c>
      <c r="B686" t="s">
        <v>25</v>
      </c>
      <c r="C686">
        <v>0.98721883826181644</v>
      </c>
      <c r="D686">
        <v>0.94035864073181197</v>
      </c>
      <c r="E686">
        <v>0.93995641391748719</v>
      </c>
      <c r="F686" t="s">
        <v>70</v>
      </c>
      <c r="G686" t="s">
        <v>70</v>
      </c>
      <c r="H686">
        <v>0.94761359015120705</v>
      </c>
      <c r="I686">
        <v>0.99590954696303158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</row>
    <row r="687" spans="1:14" x14ac:dyDescent="0.3">
      <c r="A687" t="s">
        <v>100</v>
      </c>
      <c r="B687" t="s">
        <v>29</v>
      </c>
      <c r="C687">
        <v>0.98702570041914839</v>
      </c>
      <c r="D687">
        <v>0.96825083160425518</v>
      </c>
      <c r="E687">
        <v>0.94030613779207883</v>
      </c>
      <c r="F687">
        <v>0.70460394623963396</v>
      </c>
      <c r="G687" t="s">
        <v>70</v>
      </c>
      <c r="H687">
        <v>0.76023064434865362</v>
      </c>
      <c r="I687">
        <v>0.99458874458874458</v>
      </c>
      <c r="J687" t="s">
        <v>70</v>
      </c>
      <c r="K687" t="s">
        <v>70</v>
      </c>
      <c r="L687" t="s">
        <v>70</v>
      </c>
      <c r="M687" t="s">
        <v>70</v>
      </c>
      <c r="N687" t="s">
        <v>70</v>
      </c>
    </row>
    <row r="688" spans="1:14" x14ac:dyDescent="0.3">
      <c r="A688" t="s">
        <v>100</v>
      </c>
      <c r="B688" t="s">
        <v>33</v>
      </c>
      <c r="C688">
        <v>0.97509391079263863</v>
      </c>
      <c r="D688">
        <v>0.936992286162878</v>
      </c>
      <c r="E688">
        <v>0.96393876045253324</v>
      </c>
      <c r="F688" t="s">
        <v>70</v>
      </c>
      <c r="G688" t="s">
        <v>70</v>
      </c>
      <c r="H688">
        <v>0.88529583016079183</v>
      </c>
      <c r="I688">
        <v>0.99283754952758319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</row>
    <row r="689" spans="1:14" x14ac:dyDescent="0.3">
      <c r="A689" t="s">
        <v>156</v>
      </c>
      <c r="B689" t="s">
        <v>6</v>
      </c>
      <c r="C689">
        <v>0.97267247571754278</v>
      </c>
      <c r="D689">
        <v>0.94709871891484565</v>
      </c>
      <c r="E689">
        <v>0.68080745978071522</v>
      </c>
      <c r="F689" t="s">
        <v>70</v>
      </c>
      <c r="G689" t="s">
        <v>70</v>
      </c>
      <c r="H689">
        <v>0.69204328453214514</v>
      </c>
      <c r="I689">
        <v>0.99045222411368516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</row>
    <row r="690" spans="1:14" x14ac:dyDescent="0.3">
      <c r="A690" t="s">
        <v>156</v>
      </c>
      <c r="B690" t="s">
        <v>7</v>
      </c>
      <c r="C690">
        <v>0.98626893939393945</v>
      </c>
      <c r="D690">
        <v>0.92656356385565597</v>
      </c>
      <c r="E690">
        <v>0.90149113537630621</v>
      </c>
      <c r="F690" t="s">
        <v>70</v>
      </c>
      <c r="G690" t="s">
        <v>70</v>
      </c>
      <c r="H690">
        <v>0.79766024056681495</v>
      </c>
      <c r="I690">
        <v>0.99123398516520556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</row>
    <row r="691" spans="1:14" x14ac:dyDescent="0.3">
      <c r="A691" t="s">
        <v>156</v>
      </c>
      <c r="B691" t="s">
        <v>8</v>
      </c>
      <c r="C691">
        <v>0.99031988208580635</v>
      </c>
      <c r="D691">
        <v>0.93670124793264176</v>
      </c>
      <c r="E691">
        <v>0.8487470410578728</v>
      </c>
      <c r="F691" t="s">
        <v>70</v>
      </c>
      <c r="G691" t="s">
        <v>70</v>
      </c>
      <c r="H691">
        <v>0.69017196656739355</v>
      </c>
      <c r="I691">
        <v>0.99207509425251983</v>
      </c>
      <c r="J691" t="s">
        <v>70</v>
      </c>
      <c r="K691" t="s">
        <v>70</v>
      </c>
      <c r="L691" t="s">
        <v>70</v>
      </c>
      <c r="M691" t="s">
        <v>70</v>
      </c>
      <c r="N691" t="s">
        <v>70</v>
      </c>
    </row>
    <row r="692" spans="1:14" x14ac:dyDescent="0.3">
      <c r="A692" t="s">
        <v>156</v>
      </c>
      <c r="B692" t="s">
        <v>12</v>
      </c>
      <c r="C692">
        <v>0.98890119675941002</v>
      </c>
      <c r="D692">
        <v>0.96894648797277283</v>
      </c>
      <c r="E692">
        <v>0.77581120943952797</v>
      </c>
      <c r="F692" t="s">
        <v>70</v>
      </c>
      <c r="G692" t="s">
        <v>70</v>
      </c>
      <c r="H692">
        <v>0.60888187556357076</v>
      </c>
      <c r="I692">
        <v>0.99433731251913082</v>
      </c>
      <c r="J692">
        <v>0.47047535979066718</v>
      </c>
      <c r="K692" t="s">
        <v>70</v>
      </c>
      <c r="L692" t="s">
        <v>70</v>
      </c>
      <c r="M692" t="s">
        <v>70</v>
      </c>
      <c r="N692" t="s">
        <v>70</v>
      </c>
    </row>
    <row r="693" spans="1:14" x14ac:dyDescent="0.3">
      <c r="A693" t="s">
        <v>156</v>
      </c>
      <c r="B693" t="s">
        <v>13</v>
      </c>
      <c r="C693">
        <v>0.99293804130579599</v>
      </c>
      <c r="D693">
        <v>0.94023156749047643</v>
      </c>
      <c r="E693">
        <v>0.92656180481038497</v>
      </c>
      <c r="F693">
        <v>0</v>
      </c>
      <c r="G693" t="s">
        <v>70</v>
      </c>
      <c r="H693">
        <v>0.80620301640584369</v>
      </c>
      <c r="I693">
        <v>0.99558242269239716</v>
      </c>
      <c r="J693" t="s">
        <v>70</v>
      </c>
      <c r="K693" t="s">
        <v>70</v>
      </c>
      <c r="L693" t="s">
        <v>70</v>
      </c>
      <c r="M693" t="s">
        <v>70</v>
      </c>
      <c r="N693" t="s">
        <v>70</v>
      </c>
    </row>
    <row r="694" spans="1:14" x14ac:dyDescent="0.3">
      <c r="A694" t="s">
        <v>156</v>
      </c>
      <c r="B694" t="s">
        <v>15</v>
      </c>
      <c r="C694">
        <v>0.99360066568926564</v>
      </c>
      <c r="D694">
        <v>0.96602658788773998</v>
      </c>
      <c r="E694">
        <v>0.97270618601649839</v>
      </c>
      <c r="F694" t="s">
        <v>70</v>
      </c>
      <c r="G694" t="s">
        <v>70</v>
      </c>
      <c r="H694">
        <v>0.89710982658959537</v>
      </c>
      <c r="I694">
        <v>0.99480916030534361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</row>
    <row r="695" spans="1:14" x14ac:dyDescent="0.3">
      <c r="A695" t="s">
        <v>156</v>
      </c>
      <c r="B695" t="s">
        <v>17</v>
      </c>
      <c r="C695">
        <v>0.99420335678339</v>
      </c>
      <c r="D695">
        <v>0.9865326324674828</v>
      </c>
      <c r="E695">
        <v>0.9381096185219896</v>
      </c>
      <c r="F695" t="s">
        <v>70</v>
      </c>
      <c r="G695">
        <v>0.94651255480271024</v>
      </c>
      <c r="H695">
        <v>0.7338278210116731</v>
      </c>
      <c r="I695">
        <v>0.99506940757035578</v>
      </c>
      <c r="J695" t="s">
        <v>70</v>
      </c>
      <c r="K695" t="s">
        <v>70</v>
      </c>
      <c r="L695" t="s">
        <v>70</v>
      </c>
      <c r="M695" t="s">
        <v>70</v>
      </c>
      <c r="N695" t="s">
        <v>70</v>
      </c>
    </row>
    <row r="696" spans="1:14" x14ac:dyDescent="0.3">
      <c r="A696" t="s">
        <v>156</v>
      </c>
      <c r="B696" t="s">
        <v>21</v>
      </c>
      <c r="C696">
        <v>0.9944840036104704</v>
      </c>
      <c r="D696">
        <v>0.91197960530808275</v>
      </c>
      <c r="E696">
        <v>0.97968467013913263</v>
      </c>
      <c r="F696" t="s">
        <v>70</v>
      </c>
      <c r="G696">
        <v>0</v>
      </c>
      <c r="H696">
        <v>0.87883820961628556</v>
      </c>
      <c r="I696">
        <v>0.98519388954171561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</row>
    <row r="697" spans="1:14" x14ac:dyDescent="0.3">
      <c r="A697" t="s">
        <v>156</v>
      </c>
      <c r="B697" t="s">
        <v>23</v>
      </c>
      <c r="C697">
        <v>0.99669711876317635</v>
      </c>
      <c r="D697">
        <v>0.88545628485428285</v>
      </c>
      <c r="E697">
        <v>0.86764717720836249</v>
      </c>
      <c r="F697">
        <v>0.48367602623627381</v>
      </c>
      <c r="G697">
        <v>0.92123629112661998</v>
      </c>
      <c r="H697">
        <v>0.32736739342661891</v>
      </c>
      <c r="I697">
        <v>0.9951735233279706</v>
      </c>
      <c r="J697" t="s">
        <v>70</v>
      </c>
      <c r="K697" t="s">
        <v>70</v>
      </c>
      <c r="L697" t="s">
        <v>70</v>
      </c>
      <c r="M697" t="s">
        <v>70</v>
      </c>
      <c r="N697" t="s">
        <v>70</v>
      </c>
    </row>
    <row r="698" spans="1:14" x14ac:dyDescent="0.3">
      <c r="A698" t="s">
        <v>156</v>
      </c>
      <c r="B698" t="s">
        <v>25</v>
      </c>
      <c r="C698">
        <v>0.99581612992017621</v>
      </c>
      <c r="D698">
        <v>0.97143474269668983</v>
      </c>
      <c r="E698">
        <v>0.86317031791694332</v>
      </c>
      <c r="F698">
        <v>0</v>
      </c>
      <c r="G698">
        <v>0.97416563129257516</v>
      </c>
      <c r="H698">
        <v>0.74908668216539354</v>
      </c>
      <c r="I698">
        <v>0.99478367597422523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</row>
    <row r="699" spans="1:14" x14ac:dyDescent="0.3">
      <c r="A699" t="s">
        <v>156</v>
      </c>
      <c r="B699" t="s">
        <v>27</v>
      </c>
      <c r="C699">
        <v>0.99587217661518479</v>
      </c>
      <c r="D699">
        <v>0.97593700624239121</v>
      </c>
      <c r="E699">
        <v>0.9028321646480284</v>
      </c>
      <c r="F699">
        <v>0.6661990243280298</v>
      </c>
      <c r="G699" t="s">
        <v>70</v>
      </c>
      <c r="H699">
        <v>0.88271186440677962</v>
      </c>
      <c r="I699">
        <v>0.99495644199908295</v>
      </c>
      <c r="J699" t="s">
        <v>70</v>
      </c>
      <c r="K699" t="s">
        <v>70</v>
      </c>
      <c r="L699" t="s">
        <v>70</v>
      </c>
      <c r="M699" t="s">
        <v>70</v>
      </c>
      <c r="N699" t="s">
        <v>70</v>
      </c>
    </row>
    <row r="700" spans="1:14" x14ac:dyDescent="0.3">
      <c r="A700" t="s">
        <v>156</v>
      </c>
      <c r="B700" t="s">
        <v>29</v>
      </c>
      <c r="C700">
        <v>0.99641740119419964</v>
      </c>
      <c r="D700">
        <v>0.97523103508728004</v>
      </c>
      <c r="E700">
        <v>0.96638321301847563</v>
      </c>
      <c r="F700">
        <v>0.916533468480761</v>
      </c>
      <c r="G700" t="s">
        <v>70</v>
      </c>
      <c r="H700">
        <v>0.91121983398383821</v>
      </c>
      <c r="I700">
        <v>0.99462778204144275</v>
      </c>
      <c r="J700" t="s">
        <v>70</v>
      </c>
      <c r="K700" t="s">
        <v>70</v>
      </c>
      <c r="L700" t="s">
        <v>70</v>
      </c>
      <c r="M700" t="s">
        <v>70</v>
      </c>
      <c r="N700" t="s">
        <v>70</v>
      </c>
    </row>
    <row r="701" spans="1:14" x14ac:dyDescent="0.3">
      <c r="A701" t="s">
        <v>156</v>
      </c>
      <c r="B701" t="s">
        <v>33</v>
      </c>
      <c r="C701">
        <v>0.97358851850828998</v>
      </c>
      <c r="D701">
        <v>0.95142674287731999</v>
      </c>
      <c r="E701">
        <v>0.88548462402362238</v>
      </c>
      <c r="F701">
        <v>0</v>
      </c>
      <c r="G701">
        <v>0.95131578947368423</v>
      </c>
      <c r="H701">
        <v>0.24105334233625927</v>
      </c>
      <c r="I701">
        <v>0.99361072152095997</v>
      </c>
      <c r="J701">
        <v>0.92778224681102561</v>
      </c>
      <c r="K701" t="s">
        <v>70</v>
      </c>
      <c r="L701" t="s">
        <v>70</v>
      </c>
      <c r="M701" t="s">
        <v>70</v>
      </c>
      <c r="N701" t="s">
        <v>70</v>
      </c>
    </row>
    <row r="702" spans="1:14" x14ac:dyDescent="0.3">
      <c r="A702" t="s">
        <v>156</v>
      </c>
      <c r="B702" t="s">
        <v>35</v>
      </c>
      <c r="C702">
        <v>0.99232279641816801</v>
      </c>
      <c r="D702">
        <v>0.95237863131214662</v>
      </c>
      <c r="E702">
        <v>0.86586436358487895</v>
      </c>
      <c r="F702" t="s">
        <v>70</v>
      </c>
      <c r="G702" t="s">
        <v>70</v>
      </c>
      <c r="H702">
        <v>0.5671988068275976</v>
      </c>
      <c r="I702">
        <v>0.9954198473282444</v>
      </c>
      <c r="J702" t="s">
        <v>70</v>
      </c>
      <c r="K702" t="s">
        <v>70</v>
      </c>
      <c r="L702" t="s">
        <v>70</v>
      </c>
      <c r="M702" t="s">
        <v>70</v>
      </c>
      <c r="N702" t="s">
        <v>70</v>
      </c>
    </row>
    <row r="703" spans="1:14" x14ac:dyDescent="0.3">
      <c r="A703" t="s">
        <v>104</v>
      </c>
      <c r="B703" t="s">
        <v>7</v>
      </c>
      <c r="C703">
        <v>0.9819260791411194</v>
      </c>
      <c r="D703">
        <v>0.89445100354191265</v>
      </c>
      <c r="E703">
        <v>0.88569281085583118</v>
      </c>
      <c r="F703" t="s">
        <v>70</v>
      </c>
      <c r="G703" t="s">
        <v>70</v>
      </c>
      <c r="H703">
        <v>0.81128677206323796</v>
      </c>
      <c r="I703">
        <v>0.98648749533407998</v>
      </c>
      <c r="J703" t="s">
        <v>70</v>
      </c>
      <c r="K703" t="s">
        <v>70</v>
      </c>
      <c r="L703" t="s">
        <v>70</v>
      </c>
      <c r="M703" t="s">
        <v>70</v>
      </c>
      <c r="N703" t="s">
        <v>70</v>
      </c>
    </row>
    <row r="704" spans="1:14" x14ac:dyDescent="0.3">
      <c r="A704" t="s">
        <v>104</v>
      </c>
      <c r="B704" t="s">
        <v>8</v>
      </c>
      <c r="C704">
        <v>0.96867180216868642</v>
      </c>
      <c r="D704">
        <v>0.76947187740988576</v>
      </c>
      <c r="E704">
        <v>0.90605361906053616</v>
      </c>
      <c r="F704">
        <v>0.77218364197530864</v>
      </c>
      <c r="G704" t="s">
        <v>70</v>
      </c>
      <c r="H704">
        <v>0.79186834462729916</v>
      </c>
      <c r="I704">
        <v>0.98404536862003777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</row>
    <row r="705" spans="1:14" x14ac:dyDescent="0.3">
      <c r="A705" t="s">
        <v>104</v>
      </c>
      <c r="B705" t="s">
        <v>13</v>
      </c>
      <c r="C705">
        <v>0.93355086819717981</v>
      </c>
      <c r="D705">
        <v>0.88222480632851275</v>
      </c>
      <c r="E705">
        <v>0.87895275548133378</v>
      </c>
      <c r="F705">
        <v>0.73674384992924036</v>
      </c>
      <c r="G705" t="s">
        <v>70</v>
      </c>
      <c r="H705">
        <v>0.90434414966705423</v>
      </c>
      <c r="I705">
        <v>0.99253675084809645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</row>
    <row r="706" spans="1:14" x14ac:dyDescent="0.3">
      <c r="A706" t="s">
        <v>104</v>
      </c>
      <c r="B706" t="s">
        <v>15</v>
      </c>
      <c r="C706">
        <v>0.99609570886166643</v>
      </c>
      <c r="D706">
        <v>0.94855578978512523</v>
      </c>
      <c r="E706">
        <v>0.93365010799136083</v>
      </c>
      <c r="F706">
        <v>0.82992133229056453</v>
      </c>
      <c r="G706" t="s">
        <v>70</v>
      </c>
      <c r="H706">
        <v>0.84950218053155602</v>
      </c>
      <c r="I706">
        <v>0.99519379844961242</v>
      </c>
      <c r="J706" t="s">
        <v>70</v>
      </c>
      <c r="K706" t="s">
        <v>70</v>
      </c>
      <c r="L706" t="s">
        <v>70</v>
      </c>
      <c r="M706" t="s">
        <v>70</v>
      </c>
      <c r="N706" t="s">
        <v>70</v>
      </c>
    </row>
    <row r="707" spans="1:14" x14ac:dyDescent="0.3">
      <c r="A707" t="s">
        <v>104</v>
      </c>
      <c r="B707" t="s">
        <v>17</v>
      </c>
      <c r="C707">
        <v>0.99553416937198225</v>
      </c>
      <c r="D707">
        <v>0.94428595401913085</v>
      </c>
      <c r="E707">
        <v>0.92039493983338483</v>
      </c>
      <c r="F707">
        <v>0.87948269213656449</v>
      </c>
      <c r="G707" t="s">
        <v>70</v>
      </c>
      <c r="H707">
        <v>0.84221494492408455</v>
      </c>
      <c r="I707">
        <v>0.99361450532124562</v>
      </c>
      <c r="J707">
        <v>0</v>
      </c>
      <c r="K707" t="s">
        <v>70</v>
      </c>
      <c r="L707" t="s">
        <v>70</v>
      </c>
      <c r="M707" t="s">
        <v>70</v>
      </c>
      <c r="N707" t="s">
        <v>70</v>
      </c>
    </row>
    <row r="708" spans="1:14" x14ac:dyDescent="0.3">
      <c r="A708" t="s">
        <v>104</v>
      </c>
      <c r="B708" t="s">
        <v>27</v>
      </c>
      <c r="C708">
        <v>0.99314195278498263</v>
      </c>
      <c r="D708">
        <v>0.94319989680526295</v>
      </c>
      <c r="E708">
        <v>0.887354734783109</v>
      </c>
      <c r="F708" t="s">
        <v>70</v>
      </c>
      <c r="G708" t="s">
        <v>70</v>
      </c>
      <c r="H708">
        <v>0.75662035387721172</v>
      </c>
      <c r="I708">
        <v>0.99272420923642479</v>
      </c>
      <c r="J708" t="s">
        <v>70</v>
      </c>
      <c r="K708" t="s">
        <v>70</v>
      </c>
      <c r="L708" t="s">
        <v>70</v>
      </c>
      <c r="M708" t="s">
        <v>70</v>
      </c>
      <c r="N708" t="s">
        <v>70</v>
      </c>
    </row>
    <row r="709" spans="1:14" x14ac:dyDescent="0.3">
      <c r="A709" t="s">
        <v>104</v>
      </c>
      <c r="B709" t="s">
        <v>29</v>
      </c>
      <c r="C709">
        <v>0.99573124001747604</v>
      </c>
      <c r="D709">
        <v>0.97323163622230857</v>
      </c>
      <c r="E709">
        <v>0.91475153411141863</v>
      </c>
      <c r="F709" t="s">
        <v>70</v>
      </c>
      <c r="G709" t="s">
        <v>70</v>
      </c>
      <c r="H709">
        <v>0.80959538267299946</v>
      </c>
      <c r="I709">
        <v>0.99312662288070885</v>
      </c>
      <c r="J709" t="s">
        <v>70</v>
      </c>
      <c r="K709" t="s">
        <v>70</v>
      </c>
      <c r="L709" t="s">
        <v>70</v>
      </c>
      <c r="M709" t="s">
        <v>70</v>
      </c>
      <c r="N709" t="s">
        <v>70</v>
      </c>
    </row>
    <row r="710" spans="1:14" x14ac:dyDescent="0.3">
      <c r="A710" t="s">
        <v>104</v>
      </c>
      <c r="B710" t="s">
        <v>33</v>
      </c>
      <c r="C710">
        <v>0.99787078126916517</v>
      </c>
      <c r="D710">
        <v>0.95157590907919476</v>
      </c>
      <c r="E710">
        <v>0.7696470222360442</v>
      </c>
      <c r="F710" t="s">
        <v>70</v>
      </c>
      <c r="G710" t="s">
        <v>70</v>
      </c>
      <c r="H710">
        <v>0.26860025220680961</v>
      </c>
      <c r="I710">
        <v>0.99360872954014035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</row>
    <row r="711" spans="1:14" x14ac:dyDescent="0.3">
      <c r="A711" t="s">
        <v>158</v>
      </c>
      <c r="B711" t="s">
        <v>7</v>
      </c>
      <c r="C711">
        <v>0.99040380709996256</v>
      </c>
      <c r="D711">
        <v>0.93619351459454325</v>
      </c>
      <c r="E711">
        <v>0.88562477368976211</v>
      </c>
      <c r="F711">
        <v>0</v>
      </c>
      <c r="G711" t="s">
        <v>70</v>
      </c>
      <c r="H711">
        <v>0.87077366324887717</v>
      </c>
      <c r="I711">
        <v>0.98688624580664841</v>
      </c>
      <c r="J711" t="s">
        <v>70</v>
      </c>
      <c r="K711" t="s">
        <v>70</v>
      </c>
      <c r="L711" t="s">
        <v>70</v>
      </c>
      <c r="M711" t="s">
        <v>70</v>
      </c>
      <c r="N711" t="s">
        <v>70</v>
      </c>
    </row>
    <row r="712" spans="1:14" x14ac:dyDescent="0.3">
      <c r="A712" t="s">
        <v>158</v>
      </c>
      <c r="B712" t="s">
        <v>8</v>
      </c>
      <c r="C712">
        <v>0.99171974198533042</v>
      </c>
      <c r="D712">
        <v>0.95340477596827278</v>
      </c>
      <c r="E712">
        <v>0.93979281342951881</v>
      </c>
      <c r="F712">
        <v>0</v>
      </c>
      <c r="G712" t="s">
        <v>70</v>
      </c>
      <c r="H712">
        <v>0.88043541196224884</v>
      </c>
      <c r="I712">
        <v>0.98602306576033005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</row>
    <row r="713" spans="1:14" x14ac:dyDescent="0.3">
      <c r="A713" t="s">
        <v>158</v>
      </c>
      <c r="B713" t="s">
        <v>12</v>
      </c>
      <c r="C713">
        <v>0.99353185382604681</v>
      </c>
      <c r="D713">
        <v>0.98232170678197839</v>
      </c>
      <c r="E713">
        <v>0.93092471609593541</v>
      </c>
      <c r="F713" t="s">
        <v>70</v>
      </c>
      <c r="G713" t="s">
        <v>70</v>
      </c>
      <c r="H713">
        <v>0.66123538094697398</v>
      </c>
      <c r="I713">
        <v>0.992812356629454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</row>
    <row r="714" spans="1:14" x14ac:dyDescent="0.3">
      <c r="A714" t="s">
        <v>158</v>
      </c>
      <c r="B714" t="s">
        <v>13</v>
      </c>
      <c r="C714">
        <v>0.96810282358026423</v>
      </c>
      <c r="D714">
        <v>0.97024995396025515</v>
      </c>
      <c r="E714">
        <v>0.97475474929928363</v>
      </c>
      <c r="F714" t="s">
        <v>70</v>
      </c>
      <c r="G714" t="s">
        <v>70</v>
      </c>
      <c r="H714">
        <v>0.90050091074681238</v>
      </c>
      <c r="I714">
        <v>0.98704429044893038</v>
      </c>
      <c r="J714">
        <v>0.50554675118858949</v>
      </c>
      <c r="K714" t="s">
        <v>70</v>
      </c>
      <c r="L714" t="s">
        <v>70</v>
      </c>
      <c r="M714" t="s">
        <v>70</v>
      </c>
      <c r="N714" t="s">
        <v>70</v>
      </c>
    </row>
    <row r="715" spans="1:14" x14ac:dyDescent="0.3">
      <c r="A715" t="s">
        <v>158</v>
      </c>
      <c r="B715" t="s">
        <v>15</v>
      </c>
      <c r="C715">
        <v>0.9924140177781916</v>
      </c>
      <c r="D715">
        <v>0.98450918489195682</v>
      </c>
      <c r="E715">
        <v>0.93605407114994921</v>
      </c>
      <c r="F715">
        <v>0.82048997772828502</v>
      </c>
      <c r="G715" t="s">
        <v>70</v>
      </c>
      <c r="H715">
        <v>0.69234319278372147</v>
      </c>
      <c r="I715">
        <v>0.98991904689170618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</row>
    <row r="716" spans="1:14" x14ac:dyDescent="0.3">
      <c r="A716" t="s">
        <v>158</v>
      </c>
      <c r="B716" t="s">
        <v>17</v>
      </c>
      <c r="C716">
        <v>0.99123003397023479</v>
      </c>
      <c r="D716">
        <v>0.98383341095070198</v>
      </c>
      <c r="E716">
        <v>0.92983804881345622</v>
      </c>
      <c r="F716">
        <v>0</v>
      </c>
      <c r="G716" t="s">
        <v>70</v>
      </c>
      <c r="H716">
        <v>0.85738905644118912</v>
      </c>
      <c r="I716">
        <v>0.98590902128963076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</row>
    <row r="717" spans="1:14" x14ac:dyDescent="0.3">
      <c r="A717" t="s">
        <v>158</v>
      </c>
      <c r="B717" t="s">
        <v>21</v>
      </c>
      <c r="C717">
        <v>0.98903771739592639</v>
      </c>
      <c r="D717">
        <v>0.95900943185373921</v>
      </c>
      <c r="E717">
        <v>0.80880891262824006</v>
      </c>
      <c r="F717">
        <v>1.9402273810334263E-2</v>
      </c>
      <c r="G717">
        <v>0</v>
      </c>
      <c r="H717">
        <v>0.56577054983958397</v>
      </c>
      <c r="I717">
        <v>0.98854961832061083</v>
      </c>
      <c r="J717">
        <v>0.42339702262337359</v>
      </c>
      <c r="K717" t="s">
        <v>70</v>
      </c>
      <c r="L717" t="s">
        <v>70</v>
      </c>
      <c r="M717" t="s">
        <v>70</v>
      </c>
      <c r="N717" t="s">
        <v>70</v>
      </c>
    </row>
    <row r="718" spans="1:14" x14ac:dyDescent="0.3">
      <c r="A718" t="s">
        <v>158</v>
      </c>
      <c r="B718" t="s">
        <v>23</v>
      </c>
      <c r="C718">
        <v>0.99620682245736525</v>
      </c>
      <c r="D718">
        <v>0.91565037692464402</v>
      </c>
      <c r="E718">
        <v>0.94600097563044816</v>
      </c>
      <c r="F718" t="s">
        <v>70</v>
      </c>
      <c r="G718" t="s">
        <v>70</v>
      </c>
      <c r="H718">
        <v>0.60392156862745094</v>
      </c>
      <c r="I718">
        <v>0.98954971569079442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</row>
    <row r="719" spans="1:14" x14ac:dyDescent="0.3">
      <c r="A719" t="s">
        <v>158</v>
      </c>
      <c r="B719" t="s">
        <v>25</v>
      </c>
      <c r="C719">
        <v>0.99677607302388815</v>
      </c>
      <c r="D719">
        <v>0.96700346855677877</v>
      </c>
      <c r="E719">
        <v>0.66937063368443783</v>
      </c>
      <c r="F719">
        <v>0.67626790136750292</v>
      </c>
      <c r="G719" t="s">
        <v>70</v>
      </c>
      <c r="H719">
        <v>0</v>
      </c>
      <c r="I719">
        <v>0.99165022013056003</v>
      </c>
      <c r="J719" t="s">
        <v>70</v>
      </c>
      <c r="K719" t="s">
        <v>70</v>
      </c>
      <c r="L719" t="s">
        <v>70</v>
      </c>
      <c r="M719" t="s">
        <v>70</v>
      </c>
      <c r="N719" t="s">
        <v>70</v>
      </c>
    </row>
    <row r="720" spans="1:14" x14ac:dyDescent="0.3">
      <c r="A720" t="s">
        <v>292</v>
      </c>
      <c r="B720" t="s">
        <v>6</v>
      </c>
      <c r="C720">
        <v>0.99611272556705144</v>
      </c>
      <c r="D720">
        <v>0.97705606721602845</v>
      </c>
      <c r="E720">
        <v>0.96173372069137542</v>
      </c>
      <c r="F720" t="s">
        <v>70</v>
      </c>
      <c r="G720" t="s">
        <v>70</v>
      </c>
      <c r="H720">
        <v>0.88482783258677078</v>
      </c>
      <c r="I720">
        <v>0.99408284023668636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</row>
    <row r="721" spans="1:14" x14ac:dyDescent="0.3">
      <c r="A721" t="s">
        <v>292</v>
      </c>
      <c r="B721" t="s">
        <v>7</v>
      </c>
      <c r="C721">
        <v>0.99698706134695336</v>
      </c>
      <c r="D721">
        <v>0.98794717719396319</v>
      </c>
      <c r="E721">
        <v>0.97781934153418215</v>
      </c>
      <c r="F721" t="s">
        <v>70</v>
      </c>
      <c r="G721" t="s">
        <v>70</v>
      </c>
      <c r="H721">
        <v>0.926023324948548</v>
      </c>
      <c r="I721">
        <v>0.9947991256501092</v>
      </c>
      <c r="J721" t="s">
        <v>70</v>
      </c>
      <c r="K721" t="s">
        <v>70</v>
      </c>
      <c r="L721" t="s">
        <v>70</v>
      </c>
      <c r="M721" t="s">
        <v>70</v>
      </c>
      <c r="N721" t="s">
        <v>70</v>
      </c>
    </row>
    <row r="722" spans="1:14" x14ac:dyDescent="0.3">
      <c r="A722" t="s">
        <v>292</v>
      </c>
      <c r="B722" t="s">
        <v>8</v>
      </c>
      <c r="C722">
        <v>0.99722110497641603</v>
      </c>
      <c r="D722">
        <v>0.94869612319120944</v>
      </c>
      <c r="E722">
        <v>0.98208838296912637</v>
      </c>
      <c r="F722" t="s">
        <v>70</v>
      </c>
      <c r="G722" t="s">
        <v>70</v>
      </c>
      <c r="H722">
        <v>0.92747720364741637</v>
      </c>
      <c r="I722">
        <v>0.99293151934331536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</row>
    <row r="723" spans="1:14" x14ac:dyDescent="0.3">
      <c r="A723" t="s">
        <v>292</v>
      </c>
      <c r="B723" t="s">
        <v>12</v>
      </c>
      <c r="C723">
        <v>0.94680482963340684</v>
      </c>
      <c r="D723">
        <v>0.96787054906368641</v>
      </c>
      <c r="E723">
        <v>0.95910555160440125</v>
      </c>
      <c r="F723" t="s">
        <v>70</v>
      </c>
      <c r="G723" t="s">
        <v>70</v>
      </c>
      <c r="H723">
        <v>0.91622305611309884</v>
      </c>
      <c r="I723">
        <v>0.99501495513459637</v>
      </c>
      <c r="J723">
        <v>0.77774427020506631</v>
      </c>
      <c r="K723" t="s">
        <v>70</v>
      </c>
      <c r="L723" t="s">
        <v>70</v>
      </c>
      <c r="M723" t="s">
        <v>70</v>
      </c>
      <c r="N723" t="s">
        <v>70</v>
      </c>
    </row>
    <row r="724" spans="1:14" x14ac:dyDescent="0.3">
      <c r="A724" t="s">
        <v>292</v>
      </c>
      <c r="B724" t="s">
        <v>13</v>
      </c>
      <c r="C724">
        <v>0.99411663512816117</v>
      </c>
      <c r="D724">
        <v>0.98862723034881839</v>
      </c>
      <c r="E724">
        <v>0.97853592932392441</v>
      </c>
      <c r="F724">
        <v>0</v>
      </c>
      <c r="G724" t="s">
        <v>70</v>
      </c>
      <c r="H724">
        <v>0.85896985004955717</v>
      </c>
      <c r="I724">
        <v>0.99580056501488878</v>
      </c>
      <c r="J724" t="s">
        <v>70</v>
      </c>
      <c r="K724" t="s">
        <v>70</v>
      </c>
      <c r="L724" t="s">
        <v>70</v>
      </c>
      <c r="M724" t="s">
        <v>70</v>
      </c>
      <c r="N724" t="s">
        <v>70</v>
      </c>
    </row>
    <row r="725" spans="1:14" x14ac:dyDescent="0.3">
      <c r="A725" t="s">
        <v>292</v>
      </c>
      <c r="B725" t="s">
        <v>296</v>
      </c>
      <c r="C725">
        <v>0.99363277626676305</v>
      </c>
      <c r="D725">
        <v>0.96488562329579763</v>
      </c>
      <c r="E725">
        <v>0.97747393558157158</v>
      </c>
      <c r="F725" t="s">
        <v>70</v>
      </c>
      <c r="G725">
        <v>0.97362038729898137</v>
      </c>
      <c r="H725">
        <v>0.90626755477088516</v>
      </c>
      <c r="I725">
        <v>0.99562178354712338</v>
      </c>
      <c r="J725" t="s">
        <v>70</v>
      </c>
      <c r="K725" t="s">
        <v>70</v>
      </c>
      <c r="L725" t="s">
        <v>70</v>
      </c>
      <c r="M725" t="s">
        <v>70</v>
      </c>
      <c r="N725" t="s">
        <v>70</v>
      </c>
    </row>
    <row r="726" spans="1:14" x14ac:dyDescent="0.3">
      <c r="A726" t="s">
        <v>292</v>
      </c>
      <c r="B726" t="s">
        <v>15</v>
      </c>
      <c r="C726">
        <v>0.99361964209098597</v>
      </c>
      <c r="D726">
        <v>0.76682679617800775</v>
      </c>
      <c r="E726">
        <v>0.87512892453497015</v>
      </c>
      <c r="F726">
        <v>0.57695239639931883</v>
      </c>
      <c r="G726">
        <v>0</v>
      </c>
      <c r="H726">
        <v>0.52550607287449391</v>
      </c>
      <c r="I726">
        <v>0.99371936274509798</v>
      </c>
      <c r="J726" t="s">
        <v>70</v>
      </c>
      <c r="K726">
        <v>0.64864864864864868</v>
      </c>
      <c r="L726" t="s">
        <v>70</v>
      </c>
      <c r="M726" t="s">
        <v>70</v>
      </c>
      <c r="N726" t="s">
        <v>70</v>
      </c>
    </row>
    <row r="727" spans="1:14" x14ac:dyDescent="0.3">
      <c r="A727" t="s">
        <v>292</v>
      </c>
      <c r="B727" t="s">
        <v>93</v>
      </c>
      <c r="C727">
        <v>0.99676261627481144</v>
      </c>
      <c r="D727">
        <v>0.98248008099661044</v>
      </c>
      <c r="E727">
        <v>0.94061239236466565</v>
      </c>
      <c r="F727">
        <v>0.9335797674473012</v>
      </c>
      <c r="G727">
        <v>0</v>
      </c>
      <c r="H727">
        <v>0.78958471460430357</v>
      </c>
      <c r="I727">
        <v>0.99372103453431004</v>
      </c>
      <c r="J727" t="s">
        <v>70</v>
      </c>
      <c r="K727">
        <v>0.44705882352941179</v>
      </c>
      <c r="L727" t="s">
        <v>70</v>
      </c>
      <c r="M727" t="s">
        <v>70</v>
      </c>
      <c r="N727" t="s">
        <v>70</v>
      </c>
    </row>
    <row r="728" spans="1:14" x14ac:dyDescent="0.3">
      <c r="A728" t="s">
        <v>292</v>
      </c>
      <c r="B728" t="s">
        <v>17</v>
      </c>
      <c r="C728">
        <v>0.99539715749224444</v>
      </c>
      <c r="D728">
        <v>0.9140543554682764</v>
      </c>
      <c r="E728">
        <v>0.91299170007545383</v>
      </c>
      <c r="F728">
        <v>0.57148412814155847</v>
      </c>
      <c r="G728" t="s">
        <v>70</v>
      </c>
      <c r="H728">
        <v>0.90747206703910599</v>
      </c>
      <c r="I728">
        <v>0.98846210018986402</v>
      </c>
      <c r="J728" t="s">
        <v>70</v>
      </c>
      <c r="K728" t="s">
        <v>70</v>
      </c>
      <c r="L728" t="s">
        <v>70</v>
      </c>
      <c r="M728" t="s">
        <v>70</v>
      </c>
      <c r="N728" t="s">
        <v>70</v>
      </c>
    </row>
    <row r="729" spans="1:14" x14ac:dyDescent="0.3">
      <c r="A729" t="s">
        <v>292</v>
      </c>
      <c r="B729" t="s">
        <v>21</v>
      </c>
      <c r="C729">
        <v>0.99571748220966916</v>
      </c>
      <c r="D729">
        <v>0.91882724653842585</v>
      </c>
      <c r="E729">
        <v>0.9621047160765972</v>
      </c>
      <c r="F729" t="s">
        <v>70</v>
      </c>
      <c r="G729" t="s">
        <v>70</v>
      </c>
      <c r="H729">
        <v>0.80450533526544588</v>
      </c>
      <c r="I729">
        <v>0.98929810318104661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</row>
    <row r="730" spans="1:14" x14ac:dyDescent="0.3">
      <c r="A730" t="s">
        <v>292</v>
      </c>
      <c r="B730" t="s">
        <v>23</v>
      </c>
      <c r="C730">
        <v>0.99391019284389315</v>
      </c>
      <c r="D730">
        <v>0.96703926626540559</v>
      </c>
      <c r="E730">
        <v>0.94397546436544877</v>
      </c>
      <c r="F730">
        <v>0.77160042723031086</v>
      </c>
      <c r="G730" t="s">
        <v>70</v>
      </c>
      <c r="H730">
        <v>0.82690926502274364</v>
      </c>
      <c r="I730">
        <v>0.99580549945626839</v>
      </c>
      <c r="J730">
        <v>0.95278823126924395</v>
      </c>
      <c r="K730" t="s">
        <v>70</v>
      </c>
      <c r="L730" t="s">
        <v>70</v>
      </c>
      <c r="M730" t="s">
        <v>70</v>
      </c>
      <c r="N730" t="s">
        <v>70</v>
      </c>
    </row>
    <row r="731" spans="1:14" x14ac:dyDescent="0.3">
      <c r="A731" t="s">
        <v>292</v>
      </c>
      <c r="B731" t="s">
        <v>25</v>
      </c>
      <c r="C731">
        <v>0.99777307827870165</v>
      </c>
      <c r="D731">
        <v>0.9559168884614524</v>
      </c>
      <c r="E731">
        <v>0.87997492294028523</v>
      </c>
      <c r="F731">
        <v>2.5929283771532183E-2</v>
      </c>
      <c r="G731">
        <v>0</v>
      </c>
      <c r="H731">
        <v>0.9012074247612184</v>
      </c>
      <c r="I731">
        <v>0.9947098179555004</v>
      </c>
      <c r="J731" t="s">
        <v>70</v>
      </c>
      <c r="K731" t="s">
        <v>70</v>
      </c>
      <c r="L731" t="s">
        <v>70</v>
      </c>
      <c r="M731" t="s">
        <v>70</v>
      </c>
      <c r="N731" t="s">
        <v>70</v>
      </c>
    </row>
    <row r="732" spans="1:14" x14ac:dyDescent="0.3">
      <c r="A732" t="s">
        <v>292</v>
      </c>
      <c r="B732" t="s">
        <v>27</v>
      </c>
      <c r="C732">
        <v>0.99885252461119756</v>
      </c>
      <c r="D732">
        <v>0.96135049192223143</v>
      </c>
      <c r="E732">
        <v>0.95296012787053119</v>
      </c>
      <c r="F732" t="s">
        <v>70</v>
      </c>
      <c r="G732" t="s">
        <v>70</v>
      </c>
      <c r="H732">
        <v>0.8577494692144374</v>
      </c>
      <c r="I732">
        <v>0.99391206313416003</v>
      </c>
      <c r="J732" t="s">
        <v>70</v>
      </c>
      <c r="K732" t="s">
        <v>70</v>
      </c>
      <c r="L732" t="s">
        <v>70</v>
      </c>
      <c r="M732" t="s">
        <v>70</v>
      </c>
      <c r="N732" t="s">
        <v>70</v>
      </c>
    </row>
    <row r="733" spans="1:14" x14ac:dyDescent="0.3">
      <c r="A733" t="s">
        <v>292</v>
      </c>
      <c r="B733" t="s">
        <v>29</v>
      </c>
      <c r="C733">
        <v>0.99835175321408121</v>
      </c>
      <c r="D733">
        <v>0.97489145666306765</v>
      </c>
      <c r="E733">
        <v>0.96861633104243761</v>
      </c>
      <c r="F733" t="s">
        <v>70</v>
      </c>
      <c r="G733" t="s">
        <v>70</v>
      </c>
      <c r="H733">
        <v>0.84364797728885732</v>
      </c>
      <c r="I733">
        <v>0.99491170308290922</v>
      </c>
      <c r="J733" t="s">
        <v>70</v>
      </c>
      <c r="K733" t="s">
        <v>70</v>
      </c>
      <c r="L733" t="s">
        <v>70</v>
      </c>
      <c r="M733" t="s">
        <v>70</v>
      </c>
      <c r="N733" t="s">
        <v>70</v>
      </c>
    </row>
    <row r="734" spans="1:14" x14ac:dyDescent="0.3">
      <c r="A734" t="s">
        <v>292</v>
      </c>
      <c r="B734" t="s">
        <v>322</v>
      </c>
      <c r="C734">
        <v>0.99777564168765243</v>
      </c>
      <c r="D734">
        <v>0.98066279773241616</v>
      </c>
      <c r="E734">
        <v>0.94784094529236296</v>
      </c>
      <c r="F734" t="s">
        <v>70</v>
      </c>
      <c r="G734">
        <v>0.79594744340668033</v>
      </c>
      <c r="H734">
        <v>0.85130906274206042</v>
      </c>
      <c r="I734">
        <v>0.99597585513078479</v>
      </c>
      <c r="J734" t="s">
        <v>70</v>
      </c>
      <c r="K734">
        <v>0.96963562753036436</v>
      </c>
      <c r="L734" t="s">
        <v>70</v>
      </c>
      <c r="M734" t="s">
        <v>70</v>
      </c>
      <c r="N734" t="s">
        <v>70</v>
      </c>
    </row>
    <row r="735" spans="1:14" x14ac:dyDescent="0.3">
      <c r="A735" t="s">
        <v>292</v>
      </c>
      <c r="B735" t="s">
        <v>163</v>
      </c>
      <c r="C735">
        <v>0.99711192835920115</v>
      </c>
      <c r="D735">
        <v>0.97449883449883445</v>
      </c>
      <c r="E735">
        <v>0.95411967477237802</v>
      </c>
      <c r="F735" t="s">
        <v>70</v>
      </c>
      <c r="G735">
        <v>0.77599441730635033</v>
      </c>
      <c r="H735">
        <v>0.85288539691140608</v>
      </c>
      <c r="I735">
        <v>0.99479405910274077</v>
      </c>
      <c r="J735">
        <v>0</v>
      </c>
      <c r="K735">
        <v>0.9467181467181468</v>
      </c>
      <c r="L735" t="s">
        <v>70</v>
      </c>
      <c r="M735" t="s">
        <v>70</v>
      </c>
      <c r="N735" t="s">
        <v>70</v>
      </c>
    </row>
    <row r="736" spans="1:14" x14ac:dyDescent="0.3">
      <c r="A736" t="s">
        <v>292</v>
      </c>
      <c r="B736" t="s">
        <v>204</v>
      </c>
      <c r="C736">
        <v>0.99173119961973422</v>
      </c>
      <c r="D736">
        <v>0.98225479351032441</v>
      </c>
      <c r="E736">
        <v>0.94834579641930583</v>
      </c>
      <c r="F736" t="s">
        <v>70</v>
      </c>
      <c r="G736" t="s">
        <v>70</v>
      </c>
      <c r="H736">
        <v>0.60233132556224811</v>
      </c>
      <c r="I736">
        <v>0.9945321524836348</v>
      </c>
      <c r="J736" t="s">
        <v>70</v>
      </c>
      <c r="K736">
        <v>0.21599532983070635</v>
      </c>
      <c r="L736">
        <v>0.85370741482965928</v>
      </c>
      <c r="M736" t="s">
        <v>70</v>
      </c>
      <c r="N736" t="s">
        <v>70</v>
      </c>
    </row>
    <row r="737" spans="1:14" x14ac:dyDescent="0.3">
      <c r="A737" t="s">
        <v>292</v>
      </c>
      <c r="B737" t="s">
        <v>33</v>
      </c>
      <c r="C737">
        <v>0.9974689328034726</v>
      </c>
      <c r="D737">
        <v>0.93313324800282482</v>
      </c>
      <c r="E737">
        <v>0.96255561592340799</v>
      </c>
      <c r="F737" t="s">
        <v>70</v>
      </c>
      <c r="G737" t="s">
        <v>70</v>
      </c>
      <c r="H737">
        <v>0.77606033452807643</v>
      </c>
      <c r="I737">
        <v>0.99475632325724861</v>
      </c>
      <c r="J737" t="s">
        <v>70</v>
      </c>
      <c r="K737">
        <v>0.89527720739219707</v>
      </c>
      <c r="L737" t="s">
        <v>70</v>
      </c>
      <c r="M737" t="s">
        <v>70</v>
      </c>
      <c r="N737" t="s">
        <v>70</v>
      </c>
    </row>
    <row r="738" spans="1:14" x14ac:dyDescent="0.3">
      <c r="A738" t="s">
        <v>292</v>
      </c>
      <c r="B738" t="s">
        <v>35</v>
      </c>
      <c r="C738">
        <v>0.9974718903861608</v>
      </c>
      <c r="D738">
        <v>0.95434409831380396</v>
      </c>
      <c r="E738">
        <v>0.94746338605741076</v>
      </c>
      <c r="F738" t="s">
        <v>70</v>
      </c>
      <c r="G738" t="s">
        <v>70</v>
      </c>
      <c r="H738">
        <v>0.86180187525479002</v>
      </c>
      <c r="I738">
        <v>0.99579671379442125</v>
      </c>
      <c r="J738" t="s">
        <v>70</v>
      </c>
      <c r="K738" t="s">
        <v>70</v>
      </c>
      <c r="L738" t="s">
        <v>70</v>
      </c>
      <c r="M738" t="s">
        <v>70</v>
      </c>
      <c r="N738" t="s">
        <v>70</v>
      </c>
    </row>
    <row r="739" spans="1:14" x14ac:dyDescent="0.3">
      <c r="A739" t="s">
        <v>270</v>
      </c>
      <c r="B739" t="s">
        <v>6</v>
      </c>
      <c r="C739">
        <v>0.99219993101222859</v>
      </c>
      <c r="D739">
        <v>0.97431892026993239</v>
      </c>
      <c r="E739">
        <v>0.95563840005209444</v>
      </c>
      <c r="F739" t="s">
        <v>70</v>
      </c>
      <c r="G739" t="s">
        <v>70</v>
      </c>
      <c r="H739">
        <v>0.68947668098762871</v>
      </c>
      <c r="I739">
        <v>0.9948370193419126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</row>
    <row r="740" spans="1:14" x14ac:dyDescent="0.3">
      <c r="A740" t="s">
        <v>270</v>
      </c>
      <c r="B740" t="s">
        <v>7</v>
      </c>
      <c r="C740">
        <v>0.99459206054213323</v>
      </c>
      <c r="D740">
        <v>0.94430091597261123</v>
      </c>
      <c r="E740">
        <v>0.89793123816939413</v>
      </c>
      <c r="F740">
        <v>0</v>
      </c>
      <c r="G740" t="s">
        <v>70</v>
      </c>
      <c r="H740">
        <v>0.75091363723793036</v>
      </c>
      <c r="I740">
        <v>0.99181393925483896</v>
      </c>
      <c r="J740" t="s">
        <v>70</v>
      </c>
      <c r="K740" t="s">
        <v>70</v>
      </c>
      <c r="L740" t="s">
        <v>70</v>
      </c>
      <c r="M740" t="s">
        <v>70</v>
      </c>
      <c r="N740" t="s">
        <v>70</v>
      </c>
    </row>
    <row r="741" spans="1:14" x14ac:dyDescent="0.3">
      <c r="A741" t="s">
        <v>270</v>
      </c>
      <c r="B741" t="s">
        <v>8</v>
      </c>
      <c r="C741">
        <v>0.99562040947708275</v>
      </c>
      <c r="D741">
        <v>0.90651113229768376</v>
      </c>
      <c r="E741">
        <v>0.84564711101253187</v>
      </c>
      <c r="F741">
        <v>0.86900399733510991</v>
      </c>
      <c r="G741" t="s">
        <v>70</v>
      </c>
      <c r="H741">
        <v>0.88132771957309308</v>
      </c>
      <c r="I741">
        <v>0.99155829340634283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</row>
    <row r="742" spans="1:14" x14ac:dyDescent="0.3">
      <c r="A742" t="s">
        <v>270</v>
      </c>
      <c r="B742" t="s">
        <v>12</v>
      </c>
      <c r="C742">
        <v>0.98908603803416917</v>
      </c>
      <c r="D742">
        <v>0.93903105008581678</v>
      </c>
      <c r="E742">
        <v>0.78865965516313852</v>
      </c>
      <c r="F742">
        <v>0</v>
      </c>
      <c r="G742" t="s">
        <v>70</v>
      </c>
      <c r="H742">
        <v>0.8853394181403309</v>
      </c>
      <c r="I742">
        <v>0.98861259586335115</v>
      </c>
      <c r="J742">
        <v>0.92145369284876921</v>
      </c>
      <c r="K742" t="s">
        <v>70</v>
      </c>
      <c r="L742" t="s">
        <v>70</v>
      </c>
      <c r="M742" t="s">
        <v>70</v>
      </c>
      <c r="N742" t="s">
        <v>70</v>
      </c>
    </row>
    <row r="743" spans="1:14" x14ac:dyDescent="0.3">
      <c r="A743" t="s">
        <v>270</v>
      </c>
      <c r="B743" t="s">
        <v>176</v>
      </c>
      <c r="C743">
        <v>0.98631612445227779</v>
      </c>
      <c r="D743">
        <v>0.97366836188436845</v>
      </c>
      <c r="E743">
        <v>0.94962065389443795</v>
      </c>
      <c r="F743">
        <v>0.90802274503462965</v>
      </c>
      <c r="G743" t="s">
        <v>70</v>
      </c>
      <c r="H743">
        <v>0.93821557503867958</v>
      </c>
      <c r="I743">
        <v>0.99379833090881242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</row>
    <row r="744" spans="1:14" x14ac:dyDescent="0.3">
      <c r="A744" t="s">
        <v>270</v>
      </c>
      <c r="B744" t="s">
        <v>13</v>
      </c>
      <c r="C744">
        <v>0.99529475564629322</v>
      </c>
      <c r="D744">
        <v>0.98431339931797401</v>
      </c>
      <c r="E744">
        <v>0.94412191582002902</v>
      </c>
      <c r="F744" t="s">
        <v>70</v>
      </c>
      <c r="G744" t="s">
        <v>70</v>
      </c>
      <c r="H744">
        <v>0.82624791505634432</v>
      </c>
      <c r="I744">
        <v>0.98959767477436122</v>
      </c>
      <c r="J744" t="s">
        <v>70</v>
      </c>
      <c r="K744" t="s">
        <v>70</v>
      </c>
      <c r="L744" t="s">
        <v>70</v>
      </c>
      <c r="M744" t="s">
        <v>70</v>
      </c>
      <c r="N744" t="s">
        <v>70</v>
      </c>
    </row>
    <row r="745" spans="1:14" x14ac:dyDescent="0.3">
      <c r="A745" t="s">
        <v>270</v>
      </c>
      <c r="B745" t="s">
        <v>15</v>
      </c>
      <c r="C745">
        <v>0.99726564322710076</v>
      </c>
      <c r="D745">
        <v>0.96835611870623539</v>
      </c>
      <c r="E745">
        <v>0.94083768786501221</v>
      </c>
      <c r="F745" t="s">
        <v>70</v>
      </c>
      <c r="G745" t="s">
        <v>70</v>
      </c>
      <c r="H745">
        <v>0.84404455869751505</v>
      </c>
      <c r="I745">
        <v>0.99299847792998475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</row>
    <row r="746" spans="1:14" x14ac:dyDescent="0.3">
      <c r="A746" t="s">
        <v>270</v>
      </c>
      <c r="B746" t="s">
        <v>17</v>
      </c>
      <c r="C746">
        <v>0.99738742643276357</v>
      </c>
      <c r="D746">
        <v>0.97849555229294416</v>
      </c>
      <c r="E746">
        <v>0.90277852229071742</v>
      </c>
      <c r="F746">
        <v>0</v>
      </c>
      <c r="G746" t="s">
        <v>70</v>
      </c>
      <c r="H746">
        <v>0.78528577407803557</v>
      </c>
      <c r="I746">
        <v>0.99393846389933238</v>
      </c>
      <c r="J746" t="s">
        <v>70</v>
      </c>
      <c r="K746" t="s">
        <v>70</v>
      </c>
      <c r="L746" t="s">
        <v>70</v>
      </c>
      <c r="M746" t="s">
        <v>70</v>
      </c>
      <c r="N746" t="s">
        <v>70</v>
      </c>
    </row>
    <row r="747" spans="1:14" x14ac:dyDescent="0.3">
      <c r="A747" t="s">
        <v>275</v>
      </c>
      <c r="B747" t="s">
        <v>6</v>
      </c>
      <c r="C747">
        <v>0.98957341091058881</v>
      </c>
      <c r="D747">
        <v>0.97241116394791238</v>
      </c>
      <c r="E747">
        <v>0.96097103004291839</v>
      </c>
      <c r="F747" t="s">
        <v>70</v>
      </c>
      <c r="G747" t="s">
        <v>70</v>
      </c>
      <c r="H747">
        <v>0.94553514882837242</v>
      </c>
      <c r="I747">
        <v>0.99503161698283638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</row>
    <row r="748" spans="1:14" x14ac:dyDescent="0.3">
      <c r="A748" t="s">
        <v>275</v>
      </c>
      <c r="B748" t="s">
        <v>7</v>
      </c>
      <c r="C748">
        <v>0.98492296253459444</v>
      </c>
      <c r="D748">
        <v>0.96585195395158319</v>
      </c>
      <c r="E748">
        <v>0.97009217493626199</v>
      </c>
      <c r="F748" t="s">
        <v>70</v>
      </c>
      <c r="G748" t="s">
        <v>70</v>
      </c>
      <c r="H748">
        <v>0.8668117949732832</v>
      </c>
      <c r="I748">
        <v>0.99162141194724596</v>
      </c>
      <c r="J748" t="s">
        <v>70</v>
      </c>
      <c r="K748" t="s">
        <v>70</v>
      </c>
      <c r="L748" t="s">
        <v>70</v>
      </c>
      <c r="M748" t="s">
        <v>70</v>
      </c>
      <c r="N748" t="s">
        <v>70</v>
      </c>
    </row>
    <row r="749" spans="1:14" x14ac:dyDescent="0.3">
      <c r="A749" t="s">
        <v>275</v>
      </c>
      <c r="B749" t="s">
        <v>8</v>
      </c>
      <c r="C749">
        <v>0.98279467680608357</v>
      </c>
      <c r="D749">
        <v>0.97290570331389559</v>
      </c>
      <c r="E749">
        <v>0.8952731079649896</v>
      </c>
      <c r="F749" t="s">
        <v>70</v>
      </c>
      <c r="G749">
        <v>0.3901581722319859</v>
      </c>
      <c r="H749">
        <v>0.76579925650557623</v>
      </c>
      <c r="I749">
        <v>0.99536579807034875</v>
      </c>
      <c r="J749" t="s">
        <v>70</v>
      </c>
      <c r="K749" t="s">
        <v>70</v>
      </c>
      <c r="L749" t="s">
        <v>70</v>
      </c>
      <c r="M749" t="s">
        <v>70</v>
      </c>
      <c r="N749" t="s">
        <v>70</v>
      </c>
    </row>
    <row r="750" spans="1:14" x14ac:dyDescent="0.3">
      <c r="A750" t="s">
        <v>275</v>
      </c>
      <c r="B750" t="s">
        <v>12</v>
      </c>
      <c r="C750">
        <v>0.98858827382902059</v>
      </c>
      <c r="D750">
        <v>0.97144769520722885</v>
      </c>
      <c r="E750">
        <v>0.97808648615422444</v>
      </c>
      <c r="F750" t="s">
        <v>70</v>
      </c>
      <c r="G750" t="s">
        <v>70</v>
      </c>
      <c r="H750">
        <v>0.89940736723864123</v>
      </c>
      <c r="I750">
        <v>0.99236987232756679</v>
      </c>
      <c r="J750" t="s">
        <v>70</v>
      </c>
      <c r="K750" t="s">
        <v>70</v>
      </c>
      <c r="L750" t="s">
        <v>70</v>
      </c>
      <c r="M750" t="s">
        <v>70</v>
      </c>
      <c r="N750" t="s">
        <v>70</v>
      </c>
    </row>
    <row r="751" spans="1:14" x14ac:dyDescent="0.3">
      <c r="A751" t="s">
        <v>275</v>
      </c>
      <c r="B751" t="s">
        <v>13</v>
      </c>
      <c r="C751">
        <v>0.99038726421249523</v>
      </c>
      <c r="D751">
        <v>0.95973140869705076</v>
      </c>
      <c r="E751">
        <v>0.9874549216671592</v>
      </c>
      <c r="F751" t="s">
        <v>70</v>
      </c>
      <c r="G751" t="s">
        <v>70</v>
      </c>
      <c r="H751">
        <v>0.95321928460342142</v>
      </c>
      <c r="I751">
        <v>0.99492229573780577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</row>
    <row r="752" spans="1:14" x14ac:dyDescent="0.3">
      <c r="A752" t="s">
        <v>275</v>
      </c>
      <c r="B752" t="s">
        <v>15</v>
      </c>
      <c r="C752">
        <v>0.99619047619047618</v>
      </c>
      <c r="D752">
        <v>0.95266959640349558</v>
      </c>
      <c r="E752">
        <v>0.95008441923892795</v>
      </c>
      <c r="F752">
        <v>0</v>
      </c>
      <c r="G752">
        <v>0.82045701849836783</v>
      </c>
      <c r="H752">
        <v>0.94320383399612517</v>
      </c>
      <c r="I752">
        <v>0.99348089751364477</v>
      </c>
      <c r="J752" t="s">
        <v>70</v>
      </c>
      <c r="K752" t="s">
        <v>70</v>
      </c>
      <c r="L752" t="s">
        <v>70</v>
      </c>
      <c r="M752" t="s">
        <v>70</v>
      </c>
      <c r="N752" t="s">
        <v>70</v>
      </c>
    </row>
    <row r="753" spans="1:14" x14ac:dyDescent="0.3">
      <c r="A753" t="s">
        <v>275</v>
      </c>
      <c r="B753" t="s">
        <v>17</v>
      </c>
      <c r="C753">
        <v>0.99484044398196325</v>
      </c>
      <c r="D753">
        <v>0.97371087928464961</v>
      </c>
      <c r="E753">
        <v>0.97556607052155997</v>
      </c>
      <c r="F753">
        <v>0.8042576582879416</v>
      </c>
      <c r="G753">
        <v>0.10092807424593968</v>
      </c>
      <c r="H753">
        <v>0.89981400492635599</v>
      </c>
      <c r="I753">
        <v>0.99540511563792322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</row>
    <row r="754" spans="1:14" x14ac:dyDescent="0.3">
      <c r="A754" t="s">
        <v>275</v>
      </c>
      <c r="B754" t="s">
        <v>21</v>
      </c>
      <c r="C754">
        <v>0.89233465204577433</v>
      </c>
      <c r="D754">
        <v>0.97167658651007682</v>
      </c>
      <c r="E754">
        <v>0.92513415118104803</v>
      </c>
      <c r="F754">
        <v>0.73220696335973556</v>
      </c>
      <c r="G754">
        <v>0</v>
      </c>
      <c r="H754">
        <v>0.39028776978417268</v>
      </c>
      <c r="I754">
        <v>0.99408194233687397</v>
      </c>
      <c r="J754">
        <v>0.46710837671557026</v>
      </c>
      <c r="K754" t="s">
        <v>70</v>
      </c>
      <c r="L754">
        <v>0</v>
      </c>
      <c r="M754" t="s">
        <v>70</v>
      </c>
      <c r="N754">
        <v>0</v>
      </c>
    </row>
    <row r="755" spans="1:14" x14ac:dyDescent="0.3">
      <c r="A755" t="s">
        <v>276</v>
      </c>
      <c r="B755" t="s">
        <v>6</v>
      </c>
      <c r="C755">
        <v>0.99262847790507358</v>
      </c>
      <c r="D755">
        <v>0.96896489864258795</v>
      </c>
      <c r="E755">
        <v>0.92271540469973878</v>
      </c>
      <c r="F755" t="s">
        <v>70</v>
      </c>
      <c r="G755" t="s">
        <v>70</v>
      </c>
      <c r="H755">
        <v>0.77224140766321325</v>
      </c>
      <c r="I755">
        <v>0.99258102303787599</v>
      </c>
      <c r="J755">
        <v>0.89432807719463403</v>
      </c>
      <c r="K755" t="s">
        <v>70</v>
      </c>
      <c r="L755" t="s">
        <v>70</v>
      </c>
      <c r="M755" t="s">
        <v>70</v>
      </c>
      <c r="N755" t="s">
        <v>70</v>
      </c>
    </row>
    <row r="756" spans="1:14" x14ac:dyDescent="0.3">
      <c r="A756" t="s">
        <v>276</v>
      </c>
      <c r="B756" t="s">
        <v>7</v>
      </c>
      <c r="C756">
        <v>0.99719361917623239</v>
      </c>
      <c r="D756">
        <v>0.97578580144013483</v>
      </c>
      <c r="E756">
        <v>0.928909559006727</v>
      </c>
      <c r="F756" t="s">
        <v>70</v>
      </c>
      <c r="G756" t="s">
        <v>70</v>
      </c>
      <c r="H756">
        <v>0.90942167751819236</v>
      </c>
      <c r="I756">
        <v>0.99453219927096004</v>
      </c>
      <c r="J756" t="s">
        <v>70</v>
      </c>
      <c r="K756" t="s">
        <v>70</v>
      </c>
      <c r="L756" t="s">
        <v>70</v>
      </c>
      <c r="M756" t="s">
        <v>70</v>
      </c>
      <c r="N756" t="s">
        <v>70</v>
      </c>
    </row>
    <row r="757" spans="1:14" x14ac:dyDescent="0.3">
      <c r="A757" t="s">
        <v>276</v>
      </c>
      <c r="B757" t="s">
        <v>8</v>
      </c>
      <c r="C757">
        <v>0.99329749637793996</v>
      </c>
      <c r="D757">
        <v>0.92823855356084761</v>
      </c>
      <c r="E757">
        <v>0.83444707911187754</v>
      </c>
      <c r="F757">
        <v>0</v>
      </c>
      <c r="G757">
        <v>0</v>
      </c>
      <c r="H757">
        <v>0.83014154870940882</v>
      </c>
      <c r="I757">
        <v>0.99444861215303837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</row>
    <row r="758" spans="1:14" x14ac:dyDescent="0.3">
      <c r="A758" t="s">
        <v>276</v>
      </c>
      <c r="B758" t="s">
        <v>324</v>
      </c>
      <c r="C758">
        <v>0.90595909062124003</v>
      </c>
      <c r="D758">
        <v>0.93747041356457361</v>
      </c>
      <c r="E758">
        <v>0.83533547198143476</v>
      </c>
      <c r="F758">
        <v>0.76534391534391533</v>
      </c>
      <c r="G758">
        <v>0.8079640333975594</v>
      </c>
      <c r="H758">
        <v>0.63957108267035623</v>
      </c>
      <c r="I758">
        <v>0.99570362553704683</v>
      </c>
      <c r="J758">
        <v>0.92661683934971684</v>
      </c>
      <c r="K758">
        <v>0</v>
      </c>
      <c r="L758">
        <v>0</v>
      </c>
      <c r="M758" t="s">
        <v>70</v>
      </c>
      <c r="N758" t="s">
        <v>70</v>
      </c>
    </row>
    <row r="759" spans="1:14" x14ac:dyDescent="0.3">
      <c r="A759" t="s">
        <v>276</v>
      </c>
      <c r="B759" t="s">
        <v>12</v>
      </c>
      <c r="C759">
        <v>0.93148581368844097</v>
      </c>
      <c r="D759">
        <v>0.97945614184638996</v>
      </c>
      <c r="E759">
        <v>0.84076769939031981</v>
      </c>
      <c r="F759">
        <v>0.86815194025770703</v>
      </c>
      <c r="G759">
        <v>0.64855643044619427</v>
      </c>
      <c r="H759">
        <v>0.76137931034482753</v>
      </c>
      <c r="I759">
        <v>0.99632325354543405</v>
      </c>
      <c r="J759">
        <v>0.44396507447354905</v>
      </c>
      <c r="K759" t="s">
        <v>70</v>
      </c>
      <c r="L759" t="s">
        <v>70</v>
      </c>
      <c r="M759" t="s">
        <v>70</v>
      </c>
      <c r="N759" t="s">
        <v>70</v>
      </c>
    </row>
    <row r="760" spans="1:14" x14ac:dyDescent="0.3">
      <c r="A760" t="s">
        <v>276</v>
      </c>
      <c r="B760" t="s">
        <v>13</v>
      </c>
      <c r="C760">
        <v>0.99495302430312915</v>
      </c>
      <c r="D760">
        <v>0.94683892044399898</v>
      </c>
      <c r="E760">
        <v>0.86796768889842024</v>
      </c>
      <c r="F760">
        <v>0.75054433390279029</v>
      </c>
      <c r="G760">
        <v>0.91635743228833444</v>
      </c>
      <c r="H760">
        <v>0.93751513683700638</v>
      </c>
      <c r="I760">
        <v>0.98711055461442143</v>
      </c>
      <c r="J760" t="s">
        <v>70</v>
      </c>
      <c r="K760" t="s">
        <v>70</v>
      </c>
      <c r="L760" t="s">
        <v>70</v>
      </c>
      <c r="M760" t="s">
        <v>70</v>
      </c>
      <c r="N760">
        <v>0</v>
      </c>
    </row>
    <row r="761" spans="1:14" x14ac:dyDescent="0.3">
      <c r="A761" t="s">
        <v>276</v>
      </c>
      <c r="B761" t="s">
        <v>331</v>
      </c>
      <c r="C761">
        <v>0.9929507003820266</v>
      </c>
      <c r="D761">
        <v>0.9798386327655596</v>
      </c>
      <c r="E761">
        <v>0.92212404466289744</v>
      </c>
      <c r="F761">
        <v>0.80428178793577321</v>
      </c>
      <c r="G761">
        <v>0.86238996896966624</v>
      </c>
      <c r="H761">
        <v>0.92883435582822083</v>
      </c>
      <c r="I761">
        <v>0.98832196880633283</v>
      </c>
      <c r="J761" t="s">
        <v>70</v>
      </c>
      <c r="K761" t="s">
        <v>70</v>
      </c>
      <c r="L761" t="s">
        <v>70</v>
      </c>
      <c r="M761" t="s">
        <v>70</v>
      </c>
      <c r="N761">
        <v>0.94117647058823517</v>
      </c>
    </row>
    <row r="762" spans="1:14" x14ac:dyDescent="0.3">
      <c r="A762" t="s">
        <v>276</v>
      </c>
      <c r="B762" t="s">
        <v>142</v>
      </c>
      <c r="C762">
        <v>0.98328254613170818</v>
      </c>
      <c r="D762">
        <v>0.98131947893188676</v>
      </c>
      <c r="E762">
        <v>0.94270196341447376</v>
      </c>
      <c r="F762">
        <v>0.79964850615114236</v>
      </c>
      <c r="G762">
        <v>0.9204456300015692</v>
      </c>
      <c r="H762">
        <v>0.89255683587667389</v>
      </c>
      <c r="I762">
        <v>0.98654363706266823</v>
      </c>
      <c r="J762" t="s">
        <v>70</v>
      </c>
      <c r="K762" t="s">
        <v>70</v>
      </c>
      <c r="L762" t="s">
        <v>70</v>
      </c>
      <c r="M762" t="s">
        <v>70</v>
      </c>
      <c r="N762">
        <v>0.93866898651587638</v>
      </c>
    </row>
    <row r="763" spans="1:14" x14ac:dyDescent="0.3">
      <c r="A763" t="s">
        <v>276</v>
      </c>
      <c r="B763" t="s">
        <v>246</v>
      </c>
      <c r="C763">
        <v>0.99155635971177358</v>
      </c>
      <c r="D763">
        <v>0.97276870067800381</v>
      </c>
      <c r="E763">
        <v>0.93389014558320282</v>
      </c>
      <c r="F763">
        <v>0.72088281156291234</v>
      </c>
      <c r="G763">
        <v>0.73102736189984507</v>
      </c>
      <c r="H763">
        <v>0.95376702320416162</v>
      </c>
      <c r="I763">
        <v>0.99321698041307838</v>
      </c>
      <c r="J763" t="s">
        <v>70</v>
      </c>
      <c r="K763" t="s">
        <v>70</v>
      </c>
      <c r="L763" t="s">
        <v>70</v>
      </c>
      <c r="M763" t="s">
        <v>70</v>
      </c>
      <c r="N763">
        <v>0.91182501708817498</v>
      </c>
    </row>
    <row r="764" spans="1:14" x14ac:dyDescent="0.3">
      <c r="A764" t="s">
        <v>276</v>
      </c>
      <c r="B764" t="s">
        <v>15</v>
      </c>
      <c r="C764">
        <v>0.99709562649756756</v>
      </c>
      <c r="D764">
        <v>0.92793857058476081</v>
      </c>
      <c r="E764">
        <v>0.91086872766404059</v>
      </c>
      <c r="F764">
        <v>0.80234769493081515</v>
      </c>
      <c r="G764">
        <v>0.97329376854599403</v>
      </c>
      <c r="H764">
        <v>0.7185379732983147</v>
      </c>
      <c r="I764">
        <v>0.99464340373431281</v>
      </c>
      <c r="J764" t="s">
        <v>70</v>
      </c>
      <c r="K764" t="s">
        <v>70</v>
      </c>
      <c r="L764" t="s">
        <v>70</v>
      </c>
      <c r="M764" t="s">
        <v>70</v>
      </c>
      <c r="N764" t="s">
        <v>70</v>
      </c>
    </row>
    <row r="765" spans="1:14" x14ac:dyDescent="0.3">
      <c r="A765" t="s">
        <v>276</v>
      </c>
      <c r="B765" t="s">
        <v>17</v>
      </c>
      <c r="C765">
        <v>0.99713806375209724</v>
      </c>
      <c r="D765">
        <v>0.92851395417778337</v>
      </c>
      <c r="E765">
        <v>0.97050514513225117</v>
      </c>
      <c r="F765" t="s">
        <v>70</v>
      </c>
      <c r="G765" t="s">
        <v>70</v>
      </c>
      <c r="H765">
        <v>0.86539501676702846</v>
      </c>
      <c r="I765">
        <v>0.994765192322282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</row>
    <row r="766" spans="1:14" x14ac:dyDescent="0.3">
      <c r="A766" t="s">
        <v>276</v>
      </c>
      <c r="B766" t="s">
        <v>21</v>
      </c>
      <c r="C766">
        <v>0.99583416811169678</v>
      </c>
      <c r="D766">
        <v>0.98126107347576863</v>
      </c>
      <c r="E766">
        <v>0.81101190476190477</v>
      </c>
      <c r="F766">
        <v>0</v>
      </c>
      <c r="G766">
        <v>0.246485473289597</v>
      </c>
      <c r="H766">
        <v>0.71380672081066987</v>
      </c>
      <c r="I766">
        <v>0.99643047011468078</v>
      </c>
      <c r="J766" t="s">
        <v>70</v>
      </c>
      <c r="K766" t="s">
        <v>70</v>
      </c>
      <c r="L766" t="s">
        <v>70</v>
      </c>
      <c r="M766" t="s">
        <v>70</v>
      </c>
      <c r="N766" t="s">
        <v>70</v>
      </c>
    </row>
    <row r="767" spans="1:14" x14ac:dyDescent="0.3">
      <c r="A767" t="s">
        <v>276</v>
      </c>
      <c r="B767" t="s">
        <v>23</v>
      </c>
      <c r="C767">
        <v>0.988693103115034</v>
      </c>
      <c r="D767">
        <v>0.97570595392942561</v>
      </c>
      <c r="E767">
        <v>0.92446059713851958</v>
      </c>
      <c r="F767" t="s">
        <v>70</v>
      </c>
      <c r="G767">
        <v>0.82250911599487531</v>
      </c>
      <c r="H767">
        <v>0.83952747046690424</v>
      </c>
      <c r="I767">
        <v>0.99492940166939703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</row>
    <row r="768" spans="1:14" x14ac:dyDescent="0.3">
      <c r="A768" t="s">
        <v>276</v>
      </c>
      <c r="B768" t="s">
        <v>27</v>
      </c>
      <c r="C768">
        <v>0.99404218241851483</v>
      </c>
      <c r="D768">
        <v>0.98806973601819204</v>
      </c>
      <c r="E768">
        <v>0.88171455011988387</v>
      </c>
      <c r="F768">
        <v>0</v>
      </c>
      <c r="G768" t="s">
        <v>70</v>
      </c>
      <c r="H768">
        <v>0.8473814569874627</v>
      </c>
      <c r="I768">
        <v>0.99778710415871796</v>
      </c>
      <c r="J768" t="s">
        <v>70</v>
      </c>
      <c r="K768" t="s">
        <v>70</v>
      </c>
      <c r="L768" t="s">
        <v>70</v>
      </c>
      <c r="M768" t="s">
        <v>70</v>
      </c>
      <c r="N768" t="s">
        <v>70</v>
      </c>
    </row>
    <row r="769" spans="1:14" x14ac:dyDescent="0.3">
      <c r="A769" t="s">
        <v>281</v>
      </c>
      <c r="B769" t="s">
        <v>6</v>
      </c>
      <c r="C769">
        <v>0.98981176864191445</v>
      </c>
      <c r="D769">
        <v>0.95736352342779463</v>
      </c>
      <c r="E769">
        <v>0.95527211617184482</v>
      </c>
      <c r="F769" t="s">
        <v>70</v>
      </c>
      <c r="G769" t="s">
        <v>70</v>
      </c>
      <c r="H769">
        <v>0.92344300263333223</v>
      </c>
      <c r="I769">
        <v>0.99350406928992763</v>
      </c>
      <c r="J769" t="s">
        <v>70</v>
      </c>
      <c r="K769" t="s">
        <v>70</v>
      </c>
      <c r="L769" t="s">
        <v>70</v>
      </c>
      <c r="M769" t="s">
        <v>70</v>
      </c>
      <c r="N769" t="s">
        <v>70</v>
      </c>
    </row>
    <row r="770" spans="1:14" x14ac:dyDescent="0.3">
      <c r="A770" t="s">
        <v>281</v>
      </c>
      <c r="B770" t="s">
        <v>7</v>
      </c>
      <c r="C770">
        <v>0.993370850415489</v>
      </c>
      <c r="D770">
        <v>0.92441687555763263</v>
      </c>
      <c r="E770">
        <v>0.91751227495908361</v>
      </c>
      <c r="F770" t="s">
        <v>70</v>
      </c>
      <c r="G770" t="s">
        <v>70</v>
      </c>
      <c r="H770">
        <v>0.88634920634920633</v>
      </c>
      <c r="I770">
        <v>0.99033169715900637</v>
      </c>
      <c r="J770" t="s">
        <v>70</v>
      </c>
      <c r="K770" t="s">
        <v>70</v>
      </c>
      <c r="L770" t="s">
        <v>70</v>
      </c>
      <c r="M770" t="s">
        <v>70</v>
      </c>
      <c r="N770" t="s">
        <v>70</v>
      </c>
    </row>
    <row r="771" spans="1:14" x14ac:dyDescent="0.3">
      <c r="A771" t="s">
        <v>281</v>
      </c>
      <c r="B771" t="s">
        <v>8</v>
      </c>
      <c r="C771">
        <v>0.99389016611949521</v>
      </c>
      <c r="D771">
        <v>0.98775881683731515</v>
      </c>
      <c r="E771">
        <v>0.96324744148125896</v>
      </c>
      <c r="F771" t="s">
        <v>70</v>
      </c>
      <c r="G771" t="s">
        <v>70</v>
      </c>
      <c r="H771">
        <v>0.9298250987839618</v>
      </c>
      <c r="I771">
        <v>0.99173676766172858</v>
      </c>
      <c r="J771" t="s">
        <v>70</v>
      </c>
      <c r="K771" t="s">
        <v>70</v>
      </c>
      <c r="L771" t="s">
        <v>70</v>
      </c>
      <c r="M771" t="s">
        <v>70</v>
      </c>
      <c r="N771" t="s">
        <v>70</v>
      </c>
    </row>
    <row r="772" spans="1:14" x14ac:dyDescent="0.3">
      <c r="A772" t="s">
        <v>281</v>
      </c>
      <c r="B772" t="s">
        <v>12</v>
      </c>
      <c r="C772">
        <v>0.9940356478889788</v>
      </c>
      <c r="D772">
        <v>0.97834110129278518</v>
      </c>
      <c r="E772">
        <v>0.95929365093296359</v>
      </c>
      <c r="F772" t="s">
        <v>70</v>
      </c>
      <c r="G772" t="s">
        <v>70</v>
      </c>
      <c r="H772">
        <v>0.91340872374798077</v>
      </c>
      <c r="I772">
        <v>0.99536650208887201</v>
      </c>
      <c r="J772" t="s">
        <v>70</v>
      </c>
      <c r="K772" t="s">
        <v>70</v>
      </c>
      <c r="L772" t="s">
        <v>70</v>
      </c>
      <c r="M772" t="s">
        <v>70</v>
      </c>
      <c r="N772" t="s">
        <v>70</v>
      </c>
    </row>
    <row r="773" spans="1:14" x14ac:dyDescent="0.3">
      <c r="A773" t="s">
        <v>281</v>
      </c>
      <c r="B773" t="s">
        <v>13</v>
      </c>
      <c r="C773">
        <v>0.99423601835182063</v>
      </c>
      <c r="D773">
        <v>0.98000795494986281</v>
      </c>
      <c r="E773">
        <v>0.93776989254510756</v>
      </c>
      <c r="F773" t="s">
        <v>70</v>
      </c>
      <c r="G773" t="s">
        <v>70</v>
      </c>
      <c r="H773">
        <v>0.82540652476491161</v>
      </c>
      <c r="I773">
        <v>0.9937385461209528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</row>
    <row r="774" spans="1:14" x14ac:dyDescent="0.3">
      <c r="A774" t="s">
        <v>281</v>
      </c>
      <c r="B774" t="s">
        <v>15</v>
      </c>
      <c r="C774">
        <v>0.94628877632184882</v>
      </c>
      <c r="D774">
        <v>0.96836358377323017</v>
      </c>
      <c r="E774">
        <v>0.93500710725968039</v>
      </c>
      <c r="F774">
        <v>0.8281632841754889</v>
      </c>
      <c r="G774">
        <v>0</v>
      </c>
      <c r="H774">
        <v>0.74817205717673407</v>
      </c>
      <c r="I774">
        <v>0.99548668572288235</v>
      </c>
      <c r="J774">
        <v>0.73658395845354874</v>
      </c>
      <c r="K774" t="s">
        <v>70</v>
      </c>
      <c r="L774" t="s">
        <v>70</v>
      </c>
      <c r="M774" t="s">
        <v>70</v>
      </c>
      <c r="N774" t="s">
        <v>70</v>
      </c>
    </row>
    <row r="775" spans="1:14" x14ac:dyDescent="0.3">
      <c r="A775" t="s">
        <v>281</v>
      </c>
      <c r="B775" t="s">
        <v>17</v>
      </c>
      <c r="C775">
        <v>0.99482185640312237</v>
      </c>
      <c r="D775">
        <v>0.95705730745906603</v>
      </c>
      <c r="E775">
        <v>0.81569748967270417</v>
      </c>
      <c r="F775">
        <v>0</v>
      </c>
      <c r="G775">
        <v>0.60406773586596185</v>
      </c>
      <c r="H775">
        <v>0.68825080574274833</v>
      </c>
      <c r="I775">
        <v>0.99578630549285163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</row>
    <row r="776" spans="1:14" x14ac:dyDescent="0.3">
      <c r="A776" t="s">
        <v>281</v>
      </c>
      <c r="B776" t="s">
        <v>21</v>
      </c>
      <c r="C776">
        <v>0.99276277293585036</v>
      </c>
      <c r="D776">
        <v>0.95499225745640604</v>
      </c>
      <c r="E776">
        <v>0.8557174216723209</v>
      </c>
      <c r="F776" t="s">
        <v>70</v>
      </c>
      <c r="G776">
        <v>0.88862018741927506</v>
      </c>
      <c r="H776">
        <v>0.82894117647058818</v>
      </c>
      <c r="I776">
        <v>0.99246306903828763</v>
      </c>
      <c r="J776" t="s">
        <v>70</v>
      </c>
      <c r="K776" t="s">
        <v>70</v>
      </c>
      <c r="L776" t="s">
        <v>70</v>
      </c>
      <c r="M776" t="s">
        <v>70</v>
      </c>
      <c r="N776" t="s">
        <v>70</v>
      </c>
    </row>
    <row r="777" spans="1:14" x14ac:dyDescent="0.3">
      <c r="A777" t="s">
        <v>281</v>
      </c>
      <c r="B777" t="s">
        <v>23</v>
      </c>
      <c r="C777">
        <v>0.99407912911679719</v>
      </c>
      <c r="D777">
        <v>0.97860468187671279</v>
      </c>
      <c r="E777">
        <v>0.96872278484162322</v>
      </c>
      <c r="F777" t="s">
        <v>70</v>
      </c>
      <c r="G777">
        <v>0</v>
      </c>
      <c r="H777">
        <v>0.94912848016405083</v>
      </c>
      <c r="I777">
        <v>0.99521459548377444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</row>
    <row r="778" spans="1:14" x14ac:dyDescent="0.3">
      <c r="A778" t="s">
        <v>281</v>
      </c>
      <c r="B778" t="s">
        <v>25</v>
      </c>
      <c r="C778">
        <v>0.99448209762442663</v>
      </c>
      <c r="D778">
        <v>0.96761224033951321</v>
      </c>
      <c r="E778">
        <v>0.94505652178369015</v>
      </c>
      <c r="F778" t="s">
        <v>70</v>
      </c>
      <c r="G778">
        <v>0.85926080601378163</v>
      </c>
      <c r="H778">
        <v>0.87633401984647075</v>
      </c>
      <c r="I778">
        <v>0.99300491144515557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</row>
    <row r="779" spans="1:14" x14ac:dyDescent="0.3">
      <c r="A779" t="s">
        <v>281</v>
      </c>
      <c r="B779" t="s">
        <v>27</v>
      </c>
      <c r="C779">
        <v>0.99395637382429458</v>
      </c>
      <c r="D779">
        <v>0.980650670309965</v>
      </c>
      <c r="E779">
        <v>0.91690908801882143</v>
      </c>
      <c r="F779">
        <v>0.82987533491286725</v>
      </c>
      <c r="G779">
        <v>0.93462194428652645</v>
      </c>
      <c r="H779">
        <v>0.84089483587706459</v>
      </c>
      <c r="I779">
        <v>0.9948453608247424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</row>
    <row r="780" spans="1:14" x14ac:dyDescent="0.3">
      <c r="A780" t="s">
        <v>281</v>
      </c>
      <c r="B780" t="s">
        <v>29</v>
      </c>
      <c r="C780">
        <v>0.99559322033898301</v>
      </c>
      <c r="D780">
        <v>0.9412507282967566</v>
      </c>
      <c r="E780">
        <v>0.82053208861399729</v>
      </c>
      <c r="F780">
        <v>0.8127007035901137</v>
      </c>
      <c r="G780">
        <v>0.53964916496455606</v>
      </c>
      <c r="H780">
        <v>0.92852005343014699</v>
      </c>
      <c r="I780">
        <v>0.99401107950291956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</row>
    <row r="781" spans="1:14" x14ac:dyDescent="0.3">
      <c r="A781" t="s">
        <v>341</v>
      </c>
      <c r="B781" t="s">
        <v>6</v>
      </c>
      <c r="C781">
        <v>0.99393524709980396</v>
      </c>
      <c r="D781">
        <v>0.9805458863333224</v>
      </c>
      <c r="E781">
        <v>0.95503663486373935</v>
      </c>
      <c r="F781" t="s">
        <v>70</v>
      </c>
      <c r="G781" t="s">
        <v>70</v>
      </c>
      <c r="H781">
        <v>0.95636286381984281</v>
      </c>
      <c r="I781">
        <v>0.99298483819868744</v>
      </c>
      <c r="J781" t="s">
        <v>70</v>
      </c>
      <c r="K781" t="s">
        <v>70</v>
      </c>
      <c r="L781" t="s">
        <v>70</v>
      </c>
      <c r="M781" t="s">
        <v>70</v>
      </c>
      <c r="N781" t="s">
        <v>70</v>
      </c>
    </row>
    <row r="782" spans="1:14" x14ac:dyDescent="0.3">
      <c r="A782" t="s">
        <v>341</v>
      </c>
      <c r="B782" t="s">
        <v>7</v>
      </c>
      <c r="C782">
        <v>0.97712647908372074</v>
      </c>
      <c r="D782">
        <v>0.95520686768660845</v>
      </c>
      <c r="E782">
        <v>0.8434752562675164</v>
      </c>
      <c r="F782" t="s">
        <v>70</v>
      </c>
      <c r="G782" t="s">
        <v>70</v>
      </c>
      <c r="H782">
        <v>0.8130472854640981</v>
      </c>
      <c r="I782">
        <v>0.99358680714612924</v>
      </c>
      <c r="J782">
        <v>6.4186725018234872E-2</v>
      </c>
      <c r="K782" t="s">
        <v>70</v>
      </c>
      <c r="L782" t="s">
        <v>70</v>
      </c>
      <c r="M782" t="s">
        <v>70</v>
      </c>
      <c r="N782" t="s">
        <v>70</v>
      </c>
    </row>
    <row r="783" spans="1:14" x14ac:dyDescent="0.3">
      <c r="A783" t="s">
        <v>341</v>
      </c>
      <c r="B783" t="s">
        <v>8</v>
      </c>
      <c r="C783">
        <v>0.99514624669979357</v>
      </c>
      <c r="D783">
        <v>0.97818078775857198</v>
      </c>
      <c r="E783">
        <v>0.95147206184091238</v>
      </c>
      <c r="F783" t="s">
        <v>70</v>
      </c>
      <c r="G783" t="s">
        <v>70</v>
      </c>
      <c r="H783">
        <v>0.9349316710620954</v>
      </c>
      <c r="I783">
        <v>0.99567690557451638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</row>
    <row r="784" spans="1:14" x14ac:dyDescent="0.3">
      <c r="A784" t="s">
        <v>341</v>
      </c>
      <c r="B784" t="s">
        <v>12</v>
      </c>
      <c r="C784">
        <v>0.99581865163260519</v>
      </c>
      <c r="D784">
        <v>0.92096960078595858</v>
      </c>
      <c r="E784">
        <v>0.95957352287872055</v>
      </c>
      <c r="F784" t="s">
        <v>70</v>
      </c>
      <c r="G784">
        <v>0.74089068825910931</v>
      </c>
      <c r="H784">
        <v>0.91274559193954663</v>
      </c>
      <c r="I784">
        <v>0.99645737544282798</v>
      </c>
      <c r="J784">
        <v>0.94824295497922984</v>
      </c>
      <c r="K784" t="s">
        <v>70</v>
      </c>
      <c r="L784" t="s">
        <v>70</v>
      </c>
      <c r="M784" t="s">
        <v>70</v>
      </c>
      <c r="N784" t="s">
        <v>70</v>
      </c>
    </row>
    <row r="785" spans="1:14" x14ac:dyDescent="0.3">
      <c r="A785" t="s">
        <v>341</v>
      </c>
      <c r="B785" t="s">
        <v>13</v>
      </c>
      <c r="C785">
        <v>0.99386574074074086</v>
      </c>
      <c r="D785">
        <v>0.93810870248193523</v>
      </c>
      <c r="E785">
        <v>0.98241710533456339</v>
      </c>
      <c r="F785" t="s">
        <v>70</v>
      </c>
      <c r="G785" t="s">
        <v>70</v>
      </c>
      <c r="H785">
        <v>0.9441892657144656</v>
      </c>
      <c r="I785">
        <v>0.99442875677325804</v>
      </c>
      <c r="J785" t="s">
        <v>70</v>
      </c>
      <c r="K785" t="s">
        <v>70</v>
      </c>
      <c r="L785" t="s">
        <v>70</v>
      </c>
      <c r="M785" t="s">
        <v>70</v>
      </c>
      <c r="N785" t="s">
        <v>70</v>
      </c>
    </row>
    <row r="786" spans="1:14" x14ac:dyDescent="0.3">
      <c r="A786" t="s">
        <v>341</v>
      </c>
      <c r="B786" t="s">
        <v>15</v>
      </c>
      <c r="C786">
        <v>0.99592596037577896</v>
      </c>
      <c r="D786">
        <v>0.98008123592117635</v>
      </c>
      <c r="E786">
        <v>0.94918888681708002</v>
      </c>
      <c r="F786" t="s">
        <v>70</v>
      </c>
      <c r="G786" t="s">
        <v>70</v>
      </c>
      <c r="H786">
        <v>0.9352835866377176</v>
      </c>
      <c r="I786">
        <v>0.99342868187089295</v>
      </c>
      <c r="J786">
        <v>0.91785018100807558</v>
      </c>
      <c r="K786" t="s">
        <v>70</v>
      </c>
      <c r="L786" t="s">
        <v>70</v>
      </c>
      <c r="M786" t="s">
        <v>70</v>
      </c>
      <c r="N786" t="s">
        <v>70</v>
      </c>
    </row>
    <row r="787" spans="1:14" x14ac:dyDescent="0.3">
      <c r="A787" t="s">
        <v>341</v>
      </c>
      <c r="B787" t="s">
        <v>17</v>
      </c>
      <c r="C787">
        <v>0.98974601299468401</v>
      </c>
      <c r="D787">
        <v>0.97088688729210959</v>
      </c>
      <c r="E787">
        <v>0.92542229729729719</v>
      </c>
      <c r="F787" t="s">
        <v>70</v>
      </c>
      <c r="G787" t="s">
        <v>70</v>
      </c>
      <c r="H787">
        <v>0.94384333731023984</v>
      </c>
      <c r="I787">
        <v>0.9928913614588164</v>
      </c>
      <c r="J787" t="s">
        <v>70</v>
      </c>
      <c r="K787" t="s">
        <v>70</v>
      </c>
      <c r="L787" t="s">
        <v>70</v>
      </c>
      <c r="M787" t="s">
        <v>70</v>
      </c>
      <c r="N787" t="s">
        <v>70</v>
      </c>
    </row>
    <row r="788" spans="1:14" x14ac:dyDescent="0.3">
      <c r="A788" t="s">
        <v>341</v>
      </c>
      <c r="B788" t="s">
        <v>21</v>
      </c>
      <c r="C788">
        <v>0.99534512992188762</v>
      </c>
      <c r="D788">
        <v>0.95884686216177917</v>
      </c>
      <c r="E788">
        <v>0.88060097216084843</v>
      </c>
      <c r="F788">
        <v>0.58574610244988867</v>
      </c>
      <c r="G788">
        <v>0.74997252445323659</v>
      </c>
      <c r="H788">
        <v>0.93644207337153396</v>
      </c>
      <c r="I788">
        <v>0.99294010475973582</v>
      </c>
      <c r="J788" t="s">
        <v>70</v>
      </c>
      <c r="K788" t="s">
        <v>70</v>
      </c>
      <c r="L788" t="s">
        <v>70</v>
      </c>
      <c r="M788" t="s">
        <v>70</v>
      </c>
      <c r="N788" t="s">
        <v>70</v>
      </c>
    </row>
    <row r="789" spans="1:14" x14ac:dyDescent="0.3">
      <c r="A789" t="s">
        <v>341</v>
      </c>
      <c r="B789" t="s">
        <v>230</v>
      </c>
      <c r="C789">
        <v>0.99471259158546721</v>
      </c>
      <c r="D789">
        <v>0.94615584705139155</v>
      </c>
      <c r="E789">
        <v>0.8930186221166373</v>
      </c>
      <c r="F789" t="s">
        <v>70</v>
      </c>
      <c r="G789">
        <v>0.86369894446994033</v>
      </c>
      <c r="H789">
        <v>0.90339790409653842</v>
      </c>
      <c r="I789">
        <v>0.99468165932229158</v>
      </c>
      <c r="J789" t="s">
        <v>70</v>
      </c>
      <c r="K789" t="s">
        <v>70</v>
      </c>
      <c r="L789" t="s">
        <v>70</v>
      </c>
      <c r="M789" t="s">
        <v>70</v>
      </c>
      <c r="N789">
        <v>0.93685847589424576</v>
      </c>
    </row>
    <row r="790" spans="1:14" x14ac:dyDescent="0.3">
      <c r="A790" t="s">
        <v>341</v>
      </c>
      <c r="B790" t="s">
        <v>196</v>
      </c>
      <c r="C790">
        <v>0.99436514636875895</v>
      </c>
      <c r="D790">
        <v>0.96073259528939758</v>
      </c>
      <c r="E790">
        <v>0.95376347964078323</v>
      </c>
      <c r="F790" t="s">
        <v>70</v>
      </c>
      <c r="G790">
        <v>0.78939562476826108</v>
      </c>
      <c r="H790">
        <v>0.91726659810307398</v>
      </c>
      <c r="I790">
        <v>0.99488354333715157</v>
      </c>
      <c r="J790" t="s">
        <v>70</v>
      </c>
      <c r="K790" t="s">
        <v>70</v>
      </c>
      <c r="L790" t="s">
        <v>70</v>
      </c>
      <c r="M790" t="s">
        <v>70</v>
      </c>
      <c r="N790">
        <v>0.96555543249529296</v>
      </c>
    </row>
    <row r="791" spans="1:14" x14ac:dyDescent="0.3">
      <c r="A791" t="s">
        <v>341</v>
      </c>
      <c r="B791" t="s">
        <v>171</v>
      </c>
      <c r="C791">
        <v>0.99098917491483041</v>
      </c>
      <c r="D791">
        <v>0.96397903423664544</v>
      </c>
      <c r="E791">
        <v>0.97059051757585157</v>
      </c>
      <c r="F791" t="s">
        <v>70</v>
      </c>
      <c r="G791">
        <v>0.91366252650711921</v>
      </c>
      <c r="H791">
        <v>0.91341468865942521</v>
      </c>
      <c r="I791">
        <v>0.99322627292792443</v>
      </c>
      <c r="J791" t="s">
        <v>70</v>
      </c>
      <c r="K791" t="s">
        <v>70</v>
      </c>
      <c r="L791" t="s">
        <v>70</v>
      </c>
      <c r="M791" t="s">
        <v>70</v>
      </c>
      <c r="N791">
        <v>0.96866286017793124</v>
      </c>
    </row>
    <row r="792" spans="1:14" x14ac:dyDescent="0.3">
      <c r="A792" t="s">
        <v>341</v>
      </c>
      <c r="B792" t="s">
        <v>155</v>
      </c>
      <c r="C792">
        <v>0.99391429826212441</v>
      </c>
      <c r="D792">
        <v>0.97066919445102717</v>
      </c>
      <c r="E792">
        <v>0.96964314548684005</v>
      </c>
      <c r="F792" t="s">
        <v>70</v>
      </c>
      <c r="G792">
        <v>0.90568181818181803</v>
      </c>
      <c r="H792">
        <v>0.93448581560283683</v>
      </c>
      <c r="I792">
        <v>0.99396624150309321</v>
      </c>
      <c r="J792" t="s">
        <v>70</v>
      </c>
      <c r="K792" t="s">
        <v>70</v>
      </c>
      <c r="L792" t="s">
        <v>70</v>
      </c>
      <c r="M792" t="s">
        <v>70</v>
      </c>
      <c r="N792">
        <v>0.96808240726645356</v>
      </c>
    </row>
    <row r="793" spans="1:14" x14ac:dyDescent="0.3">
      <c r="A793" t="s">
        <v>341</v>
      </c>
      <c r="B793" t="s">
        <v>182</v>
      </c>
      <c r="C793">
        <v>0.99351290973922757</v>
      </c>
      <c r="D793">
        <v>0.98534410699359165</v>
      </c>
      <c r="E793">
        <v>0.96754741581274062</v>
      </c>
      <c r="F793" t="s">
        <v>70</v>
      </c>
      <c r="G793">
        <v>0.83112582781456956</v>
      </c>
      <c r="H793">
        <v>0.93711985688729882</v>
      </c>
      <c r="I793">
        <v>0.99328654256942317</v>
      </c>
      <c r="J793" t="s">
        <v>70</v>
      </c>
      <c r="K793" t="s">
        <v>70</v>
      </c>
      <c r="L793" t="s">
        <v>70</v>
      </c>
      <c r="M793" t="s">
        <v>70</v>
      </c>
      <c r="N793">
        <v>0.98016696850567597</v>
      </c>
    </row>
    <row r="794" spans="1:14" x14ac:dyDescent="0.3">
      <c r="A794" t="s">
        <v>341</v>
      </c>
      <c r="B794" t="s">
        <v>326</v>
      </c>
      <c r="C794">
        <v>0.99273521415518995</v>
      </c>
      <c r="D794">
        <v>0.96172905389951957</v>
      </c>
      <c r="E794">
        <v>0.96930129753182437</v>
      </c>
      <c r="F794" t="s">
        <v>70</v>
      </c>
      <c r="G794">
        <v>0.38723872387238722</v>
      </c>
      <c r="H794">
        <v>0.95471763085399441</v>
      </c>
      <c r="I794">
        <v>0.99748839333282602</v>
      </c>
      <c r="J794" t="s">
        <v>70</v>
      </c>
      <c r="K794">
        <v>0</v>
      </c>
      <c r="L794" t="s">
        <v>70</v>
      </c>
      <c r="M794" t="s">
        <v>70</v>
      </c>
      <c r="N794">
        <v>0.98466680593273437</v>
      </c>
    </row>
    <row r="795" spans="1:14" x14ac:dyDescent="0.3">
      <c r="A795" t="s">
        <v>341</v>
      </c>
      <c r="B795" t="s">
        <v>159</v>
      </c>
      <c r="C795">
        <v>0.99501200812857937</v>
      </c>
      <c r="D795">
        <v>0.94517599854094481</v>
      </c>
      <c r="E795">
        <v>0.97674602390595677</v>
      </c>
      <c r="F795" t="s">
        <v>70</v>
      </c>
      <c r="G795">
        <v>0.71052631578947367</v>
      </c>
      <c r="H795">
        <v>0.94945557768080324</v>
      </c>
      <c r="I795">
        <v>0.99573430834856802</v>
      </c>
      <c r="J795" t="s">
        <v>70</v>
      </c>
      <c r="K795" t="s">
        <v>70</v>
      </c>
      <c r="L795" t="s">
        <v>70</v>
      </c>
      <c r="M795" t="s">
        <v>70</v>
      </c>
      <c r="N795">
        <v>0.98842791016629516</v>
      </c>
    </row>
    <row r="796" spans="1:14" x14ac:dyDescent="0.3">
      <c r="A796" t="s">
        <v>341</v>
      </c>
      <c r="B796" t="s">
        <v>330</v>
      </c>
      <c r="C796">
        <v>0.99617896009673523</v>
      </c>
      <c r="D796">
        <v>0.96022524636320961</v>
      </c>
      <c r="E796">
        <v>0.94805828083247201</v>
      </c>
      <c r="F796" t="s">
        <v>70</v>
      </c>
      <c r="G796">
        <v>0.45308924485125857</v>
      </c>
      <c r="H796">
        <v>0.92655795727468082</v>
      </c>
      <c r="I796">
        <v>0.99655726417259582</v>
      </c>
      <c r="J796" t="s">
        <v>70</v>
      </c>
      <c r="K796" t="s">
        <v>70</v>
      </c>
      <c r="L796" t="s">
        <v>70</v>
      </c>
      <c r="M796" t="s">
        <v>70</v>
      </c>
      <c r="N796">
        <v>0.99041795948165723</v>
      </c>
    </row>
    <row r="797" spans="1:14" x14ac:dyDescent="0.3">
      <c r="A797" t="s">
        <v>341</v>
      </c>
      <c r="B797" t="s">
        <v>415</v>
      </c>
      <c r="C797">
        <v>0.99608449509938402</v>
      </c>
      <c r="D797">
        <v>0.97992543733868642</v>
      </c>
      <c r="E797">
        <v>0.96593957774408024</v>
      </c>
      <c r="F797" t="s">
        <v>70</v>
      </c>
      <c r="G797">
        <v>0.910144927536232</v>
      </c>
      <c r="H797">
        <v>0.9233738984473352</v>
      </c>
      <c r="I797">
        <v>0.99596190476190483</v>
      </c>
      <c r="J797" t="s">
        <v>70</v>
      </c>
      <c r="K797" t="s">
        <v>70</v>
      </c>
      <c r="L797" t="s">
        <v>70</v>
      </c>
      <c r="M797" t="s">
        <v>70</v>
      </c>
      <c r="N797">
        <v>0.98122019077901435</v>
      </c>
    </row>
    <row r="798" spans="1:14" x14ac:dyDescent="0.3">
      <c r="A798" t="s">
        <v>341</v>
      </c>
      <c r="B798" t="s">
        <v>403</v>
      </c>
      <c r="C798">
        <v>0.99599480407014518</v>
      </c>
      <c r="D798">
        <v>0.96843269865629278</v>
      </c>
      <c r="E798">
        <v>0.96096641295998875</v>
      </c>
      <c r="F798" t="s">
        <v>70</v>
      </c>
      <c r="G798">
        <v>0.76864966949952784</v>
      </c>
      <c r="H798">
        <v>0.86770091765770951</v>
      </c>
      <c r="I798">
        <v>0.99657456040191839</v>
      </c>
      <c r="J798" t="s">
        <v>70</v>
      </c>
      <c r="K798" t="s">
        <v>70</v>
      </c>
      <c r="L798" t="s">
        <v>70</v>
      </c>
      <c r="M798" t="s">
        <v>70</v>
      </c>
      <c r="N798">
        <v>0.98487270938383964</v>
      </c>
    </row>
    <row r="799" spans="1:14" x14ac:dyDescent="0.3">
      <c r="A799" t="s">
        <v>341</v>
      </c>
      <c r="B799" t="s">
        <v>149</v>
      </c>
      <c r="C799">
        <v>0.99006585556423721</v>
      </c>
      <c r="D799">
        <v>0.96010340972610397</v>
      </c>
      <c r="E799">
        <v>0.97347986135368236</v>
      </c>
      <c r="F799" t="s">
        <v>70</v>
      </c>
      <c r="G799">
        <v>0.93185028248587576</v>
      </c>
      <c r="H799">
        <v>0.89933393169256937</v>
      </c>
      <c r="I799">
        <v>0.99551023514192238</v>
      </c>
      <c r="J799">
        <v>1.4553014553014554E-2</v>
      </c>
      <c r="K799" t="s">
        <v>70</v>
      </c>
      <c r="L799" t="s">
        <v>70</v>
      </c>
      <c r="M799" t="s">
        <v>70</v>
      </c>
      <c r="N799">
        <v>0.96717724288840279</v>
      </c>
    </row>
    <row r="800" spans="1:14" x14ac:dyDescent="0.3">
      <c r="A800" t="s">
        <v>341</v>
      </c>
      <c r="B800" t="s">
        <v>386</v>
      </c>
      <c r="C800">
        <v>0.98901771706271757</v>
      </c>
      <c r="D800">
        <v>0.9519564477713508</v>
      </c>
      <c r="E800">
        <v>0.95774109944073116</v>
      </c>
      <c r="F800" t="s">
        <v>70</v>
      </c>
      <c r="G800">
        <v>0.77869002006933041</v>
      </c>
      <c r="H800">
        <v>0.8918714050028983</v>
      </c>
      <c r="I800">
        <v>0.99610954306201838</v>
      </c>
      <c r="J800">
        <v>0.91652846876727478</v>
      </c>
      <c r="K800">
        <v>0</v>
      </c>
      <c r="L800">
        <v>0.91338582677165359</v>
      </c>
      <c r="M800" t="s">
        <v>70</v>
      </c>
      <c r="N800">
        <v>0.98341423948220064</v>
      </c>
    </row>
    <row r="801" spans="1:14" x14ac:dyDescent="0.3">
      <c r="A801" t="s">
        <v>341</v>
      </c>
      <c r="B801" t="s">
        <v>373</v>
      </c>
      <c r="C801">
        <v>0.95856739393563195</v>
      </c>
      <c r="D801">
        <v>0.97019067519916402</v>
      </c>
      <c r="E801">
        <v>0.96653058818327842</v>
      </c>
      <c r="F801" t="s">
        <v>70</v>
      </c>
      <c r="G801">
        <v>0.93638313080771984</v>
      </c>
      <c r="H801">
        <v>0.87531502285250529</v>
      </c>
      <c r="I801">
        <v>0.99658547689506038</v>
      </c>
      <c r="J801">
        <v>0.94400663625051839</v>
      </c>
      <c r="K801" t="s">
        <v>70</v>
      </c>
      <c r="L801">
        <v>0</v>
      </c>
      <c r="M801" t="s">
        <v>70</v>
      </c>
      <c r="N801">
        <v>0.54154078549848939</v>
      </c>
    </row>
    <row r="802" spans="1:14" x14ac:dyDescent="0.3">
      <c r="A802" t="s">
        <v>341</v>
      </c>
      <c r="B802" t="s">
        <v>23</v>
      </c>
      <c r="C802">
        <v>0.98951705008973723</v>
      </c>
      <c r="D802">
        <v>0.9805384365877392</v>
      </c>
      <c r="E802">
        <v>0.97884806937364499</v>
      </c>
      <c r="F802" t="s">
        <v>70</v>
      </c>
      <c r="G802">
        <v>0.69656019656019652</v>
      </c>
      <c r="H802">
        <v>0.94092281155670543</v>
      </c>
      <c r="I802">
        <v>0.99692638696788083</v>
      </c>
      <c r="J802" t="s">
        <v>70</v>
      </c>
      <c r="K802">
        <v>0.88770053475935828</v>
      </c>
      <c r="L802" t="s">
        <v>70</v>
      </c>
      <c r="M802" t="s">
        <v>70</v>
      </c>
      <c r="N802" t="s">
        <v>70</v>
      </c>
    </row>
    <row r="803" spans="1:14" x14ac:dyDescent="0.3">
      <c r="A803" t="s">
        <v>341</v>
      </c>
      <c r="B803" t="s">
        <v>377</v>
      </c>
      <c r="C803">
        <v>0.99367421219611884</v>
      </c>
      <c r="D803">
        <v>0.97914843227101878</v>
      </c>
      <c r="E803">
        <v>0.98163067035348639</v>
      </c>
      <c r="F803" t="s">
        <v>70</v>
      </c>
      <c r="G803">
        <v>0.91820102626018718</v>
      </c>
      <c r="H803">
        <v>0.93568627450980402</v>
      </c>
      <c r="I803">
        <v>0.99655936998241457</v>
      </c>
      <c r="J803" t="s">
        <v>70</v>
      </c>
      <c r="K803">
        <v>0.92220650636492218</v>
      </c>
      <c r="L803" t="s">
        <v>70</v>
      </c>
      <c r="M803" t="s">
        <v>70</v>
      </c>
      <c r="N803">
        <v>0</v>
      </c>
    </row>
    <row r="804" spans="1:14" x14ac:dyDescent="0.3">
      <c r="A804" t="s">
        <v>341</v>
      </c>
      <c r="B804" t="s">
        <v>395</v>
      </c>
      <c r="C804">
        <v>0.99242518758800158</v>
      </c>
      <c r="D804">
        <v>0.96818446170161798</v>
      </c>
      <c r="E804">
        <v>0.95239667238874959</v>
      </c>
      <c r="F804" t="s">
        <v>70</v>
      </c>
      <c r="G804">
        <v>0.77794448612153033</v>
      </c>
      <c r="H804">
        <v>0.9484999809400374</v>
      </c>
      <c r="I804">
        <v>0.99635313782099999</v>
      </c>
      <c r="J804" t="s">
        <v>70</v>
      </c>
      <c r="K804">
        <v>0</v>
      </c>
      <c r="L804" t="s">
        <v>70</v>
      </c>
      <c r="M804" t="s">
        <v>70</v>
      </c>
      <c r="N804">
        <v>0.93996062992125984</v>
      </c>
    </row>
    <row r="805" spans="1:14" x14ac:dyDescent="0.3">
      <c r="A805" t="s">
        <v>341</v>
      </c>
      <c r="B805" t="s">
        <v>384</v>
      </c>
      <c r="C805">
        <v>0.99518534729470398</v>
      </c>
      <c r="D805">
        <v>0.97894545634691277</v>
      </c>
      <c r="E805">
        <v>0.94544461753416742</v>
      </c>
      <c r="F805" t="s">
        <v>70</v>
      </c>
      <c r="G805">
        <v>0.68253212755830561</v>
      </c>
      <c r="H805">
        <v>0.94364322165520298</v>
      </c>
      <c r="I805">
        <v>0.995114503816794</v>
      </c>
      <c r="J805" t="s">
        <v>70</v>
      </c>
      <c r="K805" t="s">
        <v>70</v>
      </c>
      <c r="L805" t="s">
        <v>70</v>
      </c>
      <c r="M805" t="s">
        <v>70</v>
      </c>
      <c r="N805">
        <v>0.91172914147521156</v>
      </c>
    </row>
    <row r="806" spans="1:14" x14ac:dyDescent="0.3">
      <c r="A806" t="s">
        <v>341</v>
      </c>
      <c r="B806" t="s">
        <v>361</v>
      </c>
      <c r="C806">
        <v>0.9956735209761316</v>
      </c>
      <c r="D806">
        <v>0.97460353506680297</v>
      </c>
      <c r="E806">
        <v>0.94030914000762078</v>
      </c>
      <c r="F806" t="s">
        <v>70</v>
      </c>
      <c r="G806">
        <v>0.60148473089252574</v>
      </c>
      <c r="H806">
        <v>0.90372978325448339</v>
      </c>
      <c r="I806">
        <v>0.99596559336225921</v>
      </c>
      <c r="J806" t="s">
        <v>70</v>
      </c>
      <c r="K806" t="s">
        <v>70</v>
      </c>
      <c r="L806" t="s">
        <v>70</v>
      </c>
      <c r="M806" t="s">
        <v>70</v>
      </c>
      <c r="N806">
        <v>0.14875418371141688</v>
      </c>
    </row>
    <row r="807" spans="1:14" x14ac:dyDescent="0.3">
      <c r="A807" t="s">
        <v>341</v>
      </c>
      <c r="B807" t="s">
        <v>385</v>
      </c>
      <c r="C807">
        <v>0.99073608192500084</v>
      </c>
      <c r="D807">
        <v>0.98463674393964318</v>
      </c>
      <c r="E807">
        <v>0.91991867903009883</v>
      </c>
      <c r="F807" t="s">
        <v>70</v>
      </c>
      <c r="G807">
        <v>0.78163278394151225</v>
      </c>
      <c r="H807">
        <v>0.92889815477487003</v>
      </c>
      <c r="I807">
        <v>0.99482665431240835</v>
      </c>
      <c r="J807" t="s">
        <v>70</v>
      </c>
      <c r="K807" t="s">
        <v>70</v>
      </c>
      <c r="L807" t="s">
        <v>70</v>
      </c>
      <c r="M807" t="s">
        <v>70</v>
      </c>
      <c r="N807">
        <v>0.9366641433257632</v>
      </c>
    </row>
    <row r="808" spans="1:14" x14ac:dyDescent="0.3">
      <c r="A808" t="s">
        <v>341</v>
      </c>
      <c r="B808" t="s">
        <v>25</v>
      </c>
      <c r="C808">
        <v>0.99445730372223962</v>
      </c>
      <c r="D808">
        <v>0.96961296961296961</v>
      </c>
      <c r="E808">
        <v>0.87795833787763111</v>
      </c>
      <c r="F808" t="s">
        <v>70</v>
      </c>
      <c r="G808">
        <v>0.98550504954809859</v>
      </c>
      <c r="H808">
        <v>0.73042747746292291</v>
      </c>
      <c r="I808">
        <v>0.99627064464571125</v>
      </c>
      <c r="J808">
        <v>0.17169843143869118</v>
      </c>
      <c r="K808" t="s">
        <v>70</v>
      </c>
      <c r="L808" t="s">
        <v>70</v>
      </c>
      <c r="M808" t="s">
        <v>70</v>
      </c>
      <c r="N808" t="s">
        <v>70</v>
      </c>
    </row>
    <row r="809" spans="1:14" x14ac:dyDescent="0.3">
      <c r="A809" t="s">
        <v>341</v>
      </c>
      <c r="B809" t="s">
        <v>27</v>
      </c>
      <c r="C809">
        <v>0.992470469041424</v>
      </c>
      <c r="D809">
        <v>0.93621857923497265</v>
      </c>
      <c r="E809">
        <v>0.93850019392590345</v>
      </c>
      <c r="F809" t="s">
        <v>70</v>
      </c>
      <c r="G809">
        <v>0.9808385773881072</v>
      </c>
      <c r="H809">
        <v>0.75551890383151488</v>
      </c>
      <c r="I809">
        <v>0.99498784933171325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</row>
    <row r="810" spans="1:14" x14ac:dyDescent="0.3">
      <c r="A810" t="s">
        <v>341</v>
      </c>
      <c r="B810" t="s">
        <v>29</v>
      </c>
      <c r="C810">
        <v>0.99306534363195575</v>
      </c>
      <c r="D810">
        <v>0.96642998193353225</v>
      </c>
      <c r="E810">
        <v>0.76417759413079223</v>
      </c>
      <c r="F810">
        <v>0.74136871851578823</v>
      </c>
      <c r="G810">
        <v>0.3547854785478548</v>
      </c>
      <c r="H810">
        <v>0.83636713859192913</v>
      </c>
      <c r="I810">
        <v>0.99716713881019836</v>
      </c>
      <c r="J810" t="s">
        <v>70</v>
      </c>
      <c r="K810" t="s">
        <v>70</v>
      </c>
      <c r="L810" t="s">
        <v>70</v>
      </c>
      <c r="M810" t="s">
        <v>70</v>
      </c>
      <c r="N810" t="s">
        <v>70</v>
      </c>
    </row>
    <row r="811" spans="1:14" x14ac:dyDescent="0.3">
      <c r="A811" t="s">
        <v>300</v>
      </c>
      <c r="B811" t="s">
        <v>6</v>
      </c>
      <c r="C811">
        <v>0.99172606394064444</v>
      </c>
      <c r="D811">
        <v>0.95717487790758082</v>
      </c>
      <c r="E811">
        <v>0.89134089953762086</v>
      </c>
      <c r="F811" t="s">
        <v>70</v>
      </c>
      <c r="G811" t="s">
        <v>70</v>
      </c>
      <c r="H811">
        <v>0.82697845870291442</v>
      </c>
      <c r="I811">
        <v>0.99550544678906083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</row>
    <row r="812" spans="1:14" x14ac:dyDescent="0.3">
      <c r="A812" t="s">
        <v>300</v>
      </c>
      <c r="B812" t="s">
        <v>7</v>
      </c>
      <c r="C812">
        <v>0.99380116201213842</v>
      </c>
      <c r="D812">
        <v>0.97830003408371602</v>
      </c>
      <c r="E812">
        <v>0.9557850368809272</v>
      </c>
      <c r="F812">
        <v>0.81138790035587194</v>
      </c>
      <c r="G812" t="s">
        <v>70</v>
      </c>
      <c r="H812">
        <v>0.90206272010732858</v>
      </c>
      <c r="I812">
        <v>0.99211165048543681</v>
      </c>
      <c r="J812" t="s">
        <v>70</v>
      </c>
      <c r="K812" t="s">
        <v>70</v>
      </c>
      <c r="L812" t="s">
        <v>70</v>
      </c>
      <c r="M812" t="s">
        <v>70</v>
      </c>
      <c r="N812" t="s">
        <v>70</v>
      </c>
    </row>
    <row r="813" spans="1:14" x14ac:dyDescent="0.3">
      <c r="A813" t="s">
        <v>300</v>
      </c>
      <c r="B813" t="s">
        <v>314</v>
      </c>
      <c r="C813">
        <v>0.99319917498188304</v>
      </c>
      <c r="D813">
        <v>0.98287971151369435</v>
      </c>
      <c r="E813">
        <v>0.89672119122716942</v>
      </c>
      <c r="F813">
        <v>0</v>
      </c>
      <c r="G813">
        <v>0.92567074653481396</v>
      </c>
      <c r="H813">
        <v>0.92297966494573802</v>
      </c>
      <c r="I813">
        <v>0.99398186942942024</v>
      </c>
      <c r="J813" t="s">
        <v>70</v>
      </c>
      <c r="K813" t="s">
        <v>70</v>
      </c>
      <c r="L813" t="s">
        <v>70</v>
      </c>
      <c r="M813" t="s">
        <v>70</v>
      </c>
      <c r="N813" t="s">
        <v>70</v>
      </c>
    </row>
    <row r="814" spans="1:14" x14ac:dyDescent="0.3">
      <c r="A814" t="s">
        <v>300</v>
      </c>
      <c r="B814" t="s">
        <v>8</v>
      </c>
      <c r="C814">
        <v>0.98622504256307075</v>
      </c>
      <c r="D814">
        <v>0.98005483576151819</v>
      </c>
      <c r="E814">
        <v>0.92779736257997125</v>
      </c>
      <c r="F814">
        <v>0</v>
      </c>
      <c r="G814">
        <v>0.72886135271456376</v>
      </c>
      <c r="H814">
        <v>0.86655446020678051</v>
      </c>
      <c r="I814">
        <v>0.99627849278957981</v>
      </c>
      <c r="J814" t="s">
        <v>70</v>
      </c>
      <c r="K814" t="s">
        <v>70</v>
      </c>
      <c r="L814" t="s">
        <v>70</v>
      </c>
      <c r="M814" t="s">
        <v>70</v>
      </c>
      <c r="N814" t="s">
        <v>70</v>
      </c>
    </row>
    <row r="815" spans="1:14" x14ac:dyDescent="0.3">
      <c r="A815" t="s">
        <v>300</v>
      </c>
      <c r="B815" t="s">
        <v>12</v>
      </c>
      <c r="C815">
        <v>0.93545678032096002</v>
      </c>
      <c r="D815">
        <v>0.93564815296972481</v>
      </c>
      <c r="E815">
        <v>0.7024350126935317</v>
      </c>
      <c r="F815" t="s">
        <v>70</v>
      </c>
      <c r="G815">
        <v>0.93192807192807203</v>
      </c>
      <c r="H815">
        <v>0.36904761904761901</v>
      </c>
      <c r="I815">
        <v>0.99525703794369635</v>
      </c>
      <c r="J815">
        <v>0.86321121592246175</v>
      </c>
      <c r="K815" t="s">
        <v>70</v>
      </c>
      <c r="L815" t="s">
        <v>70</v>
      </c>
      <c r="M815" t="s">
        <v>70</v>
      </c>
      <c r="N815" t="s">
        <v>70</v>
      </c>
    </row>
    <row r="816" spans="1:14" x14ac:dyDescent="0.3">
      <c r="A816" t="s">
        <v>300</v>
      </c>
      <c r="B816" t="s">
        <v>13</v>
      </c>
      <c r="C816">
        <v>0.99412655867614497</v>
      </c>
      <c r="D816">
        <v>0.95184165321501635</v>
      </c>
      <c r="E816">
        <v>0.87914808338408945</v>
      </c>
      <c r="F816" t="s">
        <v>70</v>
      </c>
      <c r="G816">
        <v>0.92460583322167122</v>
      </c>
      <c r="H816">
        <v>0.81361806228020994</v>
      </c>
      <c r="I816">
        <v>0.99616740763452405</v>
      </c>
      <c r="J816">
        <v>0</v>
      </c>
      <c r="K816" t="s">
        <v>70</v>
      </c>
      <c r="L816" t="s">
        <v>70</v>
      </c>
      <c r="M816" t="s">
        <v>70</v>
      </c>
      <c r="N816" t="s">
        <v>70</v>
      </c>
    </row>
    <row r="817" spans="1:14" x14ac:dyDescent="0.3">
      <c r="A817" t="s">
        <v>300</v>
      </c>
      <c r="B817" t="s">
        <v>15</v>
      </c>
      <c r="C817">
        <v>0.99819377142468702</v>
      </c>
      <c r="D817">
        <v>0.98494957696426255</v>
      </c>
      <c r="E817">
        <v>0.90864061640066041</v>
      </c>
      <c r="F817" t="s">
        <v>70</v>
      </c>
      <c r="G817">
        <v>0.93655932299653544</v>
      </c>
      <c r="H817">
        <v>0.76090116279069764</v>
      </c>
      <c r="I817">
        <v>0.99419847328244282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</row>
    <row r="818" spans="1:14" x14ac:dyDescent="0.3">
      <c r="A818" t="s">
        <v>300</v>
      </c>
      <c r="B818" t="s">
        <v>17</v>
      </c>
      <c r="C818">
        <v>0.99795203449205061</v>
      </c>
      <c r="D818">
        <v>0.99404189890447803</v>
      </c>
      <c r="E818">
        <v>0.84051036682615632</v>
      </c>
      <c r="F818">
        <v>0</v>
      </c>
      <c r="G818">
        <v>0</v>
      </c>
      <c r="H818">
        <v>0.60857823669579036</v>
      </c>
      <c r="I818">
        <v>0.99537913794409516</v>
      </c>
      <c r="J818" t="s">
        <v>70</v>
      </c>
      <c r="K818" t="s">
        <v>70</v>
      </c>
      <c r="L818" t="s">
        <v>70</v>
      </c>
      <c r="M818" t="s">
        <v>70</v>
      </c>
      <c r="N818" t="s">
        <v>70</v>
      </c>
    </row>
    <row r="819" spans="1:14" x14ac:dyDescent="0.3">
      <c r="A819" t="s">
        <v>288</v>
      </c>
      <c r="B819" t="s">
        <v>6</v>
      </c>
      <c r="C819">
        <v>0.94558877814691755</v>
      </c>
      <c r="D819">
        <v>0.96582860690200079</v>
      </c>
      <c r="E819">
        <v>0.81973546084400584</v>
      </c>
      <c r="F819" t="s">
        <v>70</v>
      </c>
      <c r="G819" t="s">
        <v>70</v>
      </c>
      <c r="H819">
        <v>0.7435741528937041</v>
      </c>
      <c r="I819">
        <v>0.9791025944326156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</row>
    <row r="820" spans="1:14" x14ac:dyDescent="0.3">
      <c r="A820" t="s">
        <v>288</v>
      </c>
      <c r="B820" t="s">
        <v>7</v>
      </c>
      <c r="C820">
        <v>0.96058117322252756</v>
      </c>
      <c r="D820">
        <v>0.98287937743190656</v>
      </c>
      <c r="E820">
        <v>0.78214192196910182</v>
      </c>
      <c r="F820" t="s">
        <v>70</v>
      </c>
      <c r="G820" t="s">
        <v>70</v>
      </c>
      <c r="H820">
        <v>0.60461485926142744</v>
      </c>
      <c r="I820">
        <v>0.98160355664571519</v>
      </c>
      <c r="J820" t="s">
        <v>70</v>
      </c>
      <c r="K820" t="s">
        <v>70</v>
      </c>
      <c r="L820" t="s">
        <v>70</v>
      </c>
      <c r="M820" t="s">
        <v>70</v>
      </c>
      <c r="N820" t="s">
        <v>70</v>
      </c>
    </row>
    <row r="821" spans="1:14" x14ac:dyDescent="0.3">
      <c r="A821" t="s">
        <v>288</v>
      </c>
      <c r="B821" t="s">
        <v>8</v>
      </c>
      <c r="C821">
        <v>0.9434333185363688</v>
      </c>
      <c r="D821">
        <v>0.94349786765155996</v>
      </c>
      <c r="E821">
        <v>0.8022709475332811</v>
      </c>
      <c r="F821" t="s">
        <v>70</v>
      </c>
      <c r="G821" t="s">
        <v>70</v>
      </c>
      <c r="H821">
        <v>0.62552934059286147</v>
      </c>
      <c r="I821">
        <v>0.97108377086435238</v>
      </c>
      <c r="J821">
        <v>0.56559766763848396</v>
      </c>
      <c r="K821" t="s">
        <v>70</v>
      </c>
      <c r="L821" t="s">
        <v>70</v>
      </c>
      <c r="M821" t="s">
        <v>70</v>
      </c>
      <c r="N821" t="s">
        <v>70</v>
      </c>
    </row>
    <row r="822" spans="1:14" x14ac:dyDescent="0.3">
      <c r="A822" t="s">
        <v>288</v>
      </c>
      <c r="B822" t="s">
        <v>12</v>
      </c>
      <c r="C822">
        <v>0.96414987456502399</v>
      </c>
      <c r="D822">
        <v>0.96343816564340323</v>
      </c>
      <c r="E822">
        <v>0.82951701121720589</v>
      </c>
      <c r="F822" t="s">
        <v>70</v>
      </c>
      <c r="G822" t="s">
        <v>70</v>
      </c>
      <c r="H822">
        <v>0.66849241867610709</v>
      </c>
      <c r="I822">
        <v>0.97588960384525936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</row>
    <row r="823" spans="1:14" x14ac:dyDescent="0.3">
      <c r="A823" t="s">
        <v>288</v>
      </c>
      <c r="B823" t="s">
        <v>13</v>
      </c>
      <c r="C823">
        <v>0.95790805567271198</v>
      </c>
      <c r="D823">
        <v>0.9635797059109944</v>
      </c>
      <c r="E823">
        <v>0.80793869364784765</v>
      </c>
      <c r="F823" t="s">
        <v>70</v>
      </c>
      <c r="G823" t="s">
        <v>70</v>
      </c>
      <c r="H823">
        <v>0.5477922517340551</v>
      </c>
      <c r="I823">
        <v>0.97857311043089235</v>
      </c>
      <c r="J823">
        <v>0.88828112577516294</v>
      </c>
      <c r="K823" t="s">
        <v>70</v>
      </c>
      <c r="L823" t="s">
        <v>70</v>
      </c>
      <c r="M823" t="s">
        <v>70</v>
      </c>
      <c r="N823" t="s">
        <v>70</v>
      </c>
    </row>
    <row r="824" spans="1:14" x14ac:dyDescent="0.3">
      <c r="A824" t="s">
        <v>288</v>
      </c>
      <c r="B824" t="s">
        <v>15</v>
      </c>
      <c r="C824">
        <v>0.84142963539443849</v>
      </c>
      <c r="D824">
        <v>0.94195090249680302</v>
      </c>
      <c r="E824">
        <v>0.8456869282722066</v>
      </c>
      <c r="F824" t="s">
        <v>70</v>
      </c>
      <c r="G824" t="s">
        <v>70</v>
      </c>
      <c r="H824">
        <v>0.648287493513233</v>
      </c>
      <c r="I824">
        <v>0.98026998961578404</v>
      </c>
      <c r="J824">
        <v>0.73759555035484703</v>
      </c>
      <c r="K824" t="s">
        <v>70</v>
      </c>
      <c r="L824" t="s">
        <v>70</v>
      </c>
      <c r="M824" t="s">
        <v>70</v>
      </c>
      <c r="N824" t="s">
        <v>70</v>
      </c>
    </row>
    <row r="825" spans="1:14" x14ac:dyDescent="0.3">
      <c r="A825" t="s">
        <v>288</v>
      </c>
      <c r="B825" t="s">
        <v>17</v>
      </c>
      <c r="C825">
        <v>0.96234094070372478</v>
      </c>
      <c r="D825">
        <v>0.92846041767848475</v>
      </c>
      <c r="E825">
        <v>0.75374111648535858</v>
      </c>
      <c r="F825">
        <v>0</v>
      </c>
      <c r="G825">
        <v>0.65189484846793544</v>
      </c>
      <c r="H825">
        <v>0.65370559859669641</v>
      </c>
      <c r="I825">
        <v>0.97448494453248802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</row>
    <row r="826" spans="1:14" x14ac:dyDescent="0.3">
      <c r="A826" t="s">
        <v>288</v>
      </c>
      <c r="B826" t="s">
        <v>21</v>
      </c>
      <c r="C826">
        <v>0.95274154707053282</v>
      </c>
      <c r="D826">
        <v>0.95142062134633565</v>
      </c>
      <c r="E826">
        <v>0.8950951156812339</v>
      </c>
      <c r="F826">
        <v>0.55984143924378715</v>
      </c>
      <c r="G826">
        <v>0</v>
      </c>
      <c r="H826">
        <v>0.73833614390106805</v>
      </c>
      <c r="I826">
        <v>0.97572235930908224</v>
      </c>
      <c r="J826" t="s">
        <v>70</v>
      </c>
      <c r="K826" t="s">
        <v>70</v>
      </c>
      <c r="L826" t="s">
        <v>70</v>
      </c>
      <c r="M826" t="s">
        <v>70</v>
      </c>
      <c r="N826" t="s">
        <v>70</v>
      </c>
    </row>
    <row r="827" spans="1:14" x14ac:dyDescent="0.3">
      <c r="A827" t="s">
        <v>288</v>
      </c>
      <c r="B827" t="s">
        <v>23</v>
      </c>
      <c r="C827">
        <v>0.95444858408843503</v>
      </c>
      <c r="D827">
        <v>0.98341091413291082</v>
      </c>
      <c r="E827">
        <v>0.90419560460469983</v>
      </c>
      <c r="F827" t="s">
        <v>70</v>
      </c>
      <c r="G827" t="s">
        <v>70</v>
      </c>
      <c r="H827">
        <v>0.66735894773277948</v>
      </c>
      <c r="I827">
        <v>0.97343302577155599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</row>
    <row r="828" spans="1:14" x14ac:dyDescent="0.3">
      <c r="A828" t="s">
        <v>288</v>
      </c>
      <c r="B828" t="s">
        <v>25</v>
      </c>
      <c r="C828">
        <v>0.95240541631499764</v>
      </c>
      <c r="D828">
        <v>0.95610198861292184</v>
      </c>
      <c r="E828">
        <v>0.77125635215698352</v>
      </c>
      <c r="F828">
        <v>0</v>
      </c>
      <c r="G828">
        <v>0.81241287350748526</v>
      </c>
      <c r="H828">
        <v>0.63858013624955179</v>
      </c>
      <c r="I828">
        <v>0.97408274785323956</v>
      </c>
      <c r="J828">
        <v>0</v>
      </c>
      <c r="K828" t="s">
        <v>70</v>
      </c>
      <c r="L828" t="s">
        <v>70</v>
      </c>
      <c r="M828" t="s">
        <v>70</v>
      </c>
      <c r="N828" t="s">
        <v>70</v>
      </c>
    </row>
    <row r="829" spans="1:14" x14ac:dyDescent="0.3">
      <c r="A829" t="s">
        <v>288</v>
      </c>
      <c r="B829" t="s">
        <v>27</v>
      </c>
      <c r="C829">
        <v>0.94605433885109902</v>
      </c>
      <c r="D829">
        <v>0.90960567144572035</v>
      </c>
      <c r="E829">
        <v>0.87074448185559294</v>
      </c>
      <c r="F829">
        <v>0.88314859313231531</v>
      </c>
      <c r="G829" t="s">
        <v>70</v>
      </c>
      <c r="H829">
        <v>0.64865851432743205</v>
      </c>
      <c r="I829">
        <v>0.97925443128527156</v>
      </c>
      <c r="J829">
        <v>0.91097266881028938</v>
      </c>
      <c r="K829" t="s">
        <v>70</v>
      </c>
      <c r="L829" t="s">
        <v>70</v>
      </c>
      <c r="M829" t="s">
        <v>70</v>
      </c>
      <c r="N829" t="s">
        <v>70</v>
      </c>
    </row>
    <row r="830" spans="1:14" x14ac:dyDescent="0.3">
      <c r="A830" t="s">
        <v>285</v>
      </c>
      <c r="B830" t="s">
        <v>6</v>
      </c>
      <c r="C830">
        <v>0.99448535708169195</v>
      </c>
      <c r="D830">
        <v>0.9506103378262678</v>
      </c>
      <c r="E830">
        <v>0.97776035285469243</v>
      </c>
      <c r="F830" t="s">
        <v>70</v>
      </c>
      <c r="G830" t="s">
        <v>70</v>
      </c>
      <c r="H830">
        <v>0.92351726985000682</v>
      </c>
      <c r="I830">
        <v>0.99252999320908475</v>
      </c>
      <c r="J830">
        <v>0.44303797468354428</v>
      </c>
      <c r="K830" t="s">
        <v>70</v>
      </c>
      <c r="L830" t="s">
        <v>70</v>
      </c>
      <c r="M830" t="s">
        <v>70</v>
      </c>
      <c r="N830" t="s">
        <v>70</v>
      </c>
    </row>
    <row r="831" spans="1:14" x14ac:dyDescent="0.3">
      <c r="A831" t="s">
        <v>285</v>
      </c>
      <c r="B831" t="s">
        <v>7</v>
      </c>
      <c r="C831">
        <v>0.98456728148934336</v>
      </c>
      <c r="D831">
        <v>0.96679973520030482</v>
      </c>
      <c r="E831">
        <v>0.93244437304201144</v>
      </c>
      <c r="F831" t="s">
        <v>70</v>
      </c>
      <c r="G831" t="s">
        <v>70</v>
      </c>
      <c r="H831">
        <v>0.61693685523183317</v>
      </c>
      <c r="I831">
        <v>0.98881824161368115</v>
      </c>
      <c r="J831">
        <v>0</v>
      </c>
      <c r="K831" t="s">
        <v>70</v>
      </c>
      <c r="L831" t="s">
        <v>70</v>
      </c>
      <c r="M831" t="s">
        <v>70</v>
      </c>
      <c r="N831" t="s">
        <v>70</v>
      </c>
    </row>
    <row r="832" spans="1:14" x14ac:dyDescent="0.3">
      <c r="A832" t="s">
        <v>285</v>
      </c>
      <c r="B832" t="s">
        <v>8</v>
      </c>
      <c r="C832">
        <v>0.98829518216189061</v>
      </c>
      <c r="D832">
        <v>0.95238095238095244</v>
      </c>
      <c r="E832">
        <v>0.90833635939202162</v>
      </c>
      <c r="F832" t="s">
        <v>70</v>
      </c>
      <c r="G832" t="s">
        <v>70</v>
      </c>
      <c r="H832">
        <v>0.80079813767874963</v>
      </c>
      <c r="I832">
        <v>0.99223068877932163</v>
      </c>
      <c r="J832" t="s">
        <v>70</v>
      </c>
      <c r="K832" t="s">
        <v>70</v>
      </c>
      <c r="L832" t="s">
        <v>70</v>
      </c>
      <c r="M832" t="s">
        <v>70</v>
      </c>
      <c r="N832" t="s">
        <v>70</v>
      </c>
    </row>
    <row r="833" spans="1:14" x14ac:dyDescent="0.3">
      <c r="A833" t="s">
        <v>285</v>
      </c>
      <c r="B833" t="s">
        <v>12</v>
      </c>
      <c r="C833">
        <v>0.93795905891237319</v>
      </c>
      <c r="D833">
        <v>0.96526978087084236</v>
      </c>
      <c r="E833">
        <v>0.92908934821369604</v>
      </c>
      <c r="F833" t="s">
        <v>70</v>
      </c>
      <c r="G833">
        <v>0.91940629768345117</v>
      </c>
      <c r="H833">
        <v>0.85949128068421632</v>
      </c>
      <c r="I833">
        <v>0.98884927558218916</v>
      </c>
      <c r="J833">
        <v>0</v>
      </c>
      <c r="K833" t="s">
        <v>70</v>
      </c>
      <c r="L833" t="s">
        <v>70</v>
      </c>
      <c r="M833" t="s">
        <v>70</v>
      </c>
      <c r="N833" t="s">
        <v>70</v>
      </c>
    </row>
    <row r="834" spans="1:14" x14ac:dyDescent="0.3">
      <c r="A834" t="s">
        <v>285</v>
      </c>
      <c r="B834" t="s">
        <v>13</v>
      </c>
      <c r="C834">
        <v>0.98658700522778198</v>
      </c>
      <c r="D834">
        <v>0.94829917373108719</v>
      </c>
      <c r="E834">
        <v>0.91328741250972123</v>
      </c>
      <c r="F834">
        <v>0.75983087849227626</v>
      </c>
      <c r="G834" t="s">
        <v>70</v>
      </c>
      <c r="H834">
        <v>0.56624075319435108</v>
      </c>
      <c r="I834">
        <v>0.99643355559001401</v>
      </c>
      <c r="J834">
        <v>0</v>
      </c>
      <c r="K834" t="s">
        <v>70</v>
      </c>
      <c r="L834">
        <v>0</v>
      </c>
      <c r="M834" t="s">
        <v>70</v>
      </c>
      <c r="N834" t="s">
        <v>70</v>
      </c>
    </row>
    <row r="835" spans="1:14" x14ac:dyDescent="0.3">
      <c r="A835" t="s">
        <v>285</v>
      </c>
      <c r="B835" t="s">
        <v>15</v>
      </c>
      <c r="C835">
        <v>0.99711271072554797</v>
      </c>
      <c r="D835">
        <v>0.90486572720021285</v>
      </c>
      <c r="E835">
        <v>0.95059650150040242</v>
      </c>
      <c r="F835">
        <v>0.81552319352406655</v>
      </c>
      <c r="G835" t="s">
        <v>70</v>
      </c>
      <c r="H835">
        <v>0.92275658248253623</v>
      </c>
      <c r="I835">
        <v>0.99437812860993458</v>
      </c>
      <c r="J835" t="s">
        <v>70</v>
      </c>
      <c r="K835" t="s">
        <v>70</v>
      </c>
      <c r="L835" t="s">
        <v>70</v>
      </c>
      <c r="M835" t="s">
        <v>70</v>
      </c>
      <c r="N835" t="s">
        <v>70</v>
      </c>
    </row>
    <row r="836" spans="1:14" x14ac:dyDescent="0.3">
      <c r="A836" t="s">
        <v>285</v>
      </c>
      <c r="B836" t="s">
        <v>17</v>
      </c>
      <c r="C836">
        <v>0.99872430696901082</v>
      </c>
      <c r="D836">
        <v>0.93605626762826244</v>
      </c>
      <c r="E836">
        <v>0.9488164687801024</v>
      </c>
      <c r="F836">
        <v>0.9063261019091704</v>
      </c>
      <c r="G836" t="s">
        <v>70</v>
      </c>
      <c r="H836">
        <v>0.88920515192485594</v>
      </c>
      <c r="I836">
        <v>0.99419758741792641</v>
      </c>
      <c r="J836" t="s">
        <v>70</v>
      </c>
      <c r="K836" t="s">
        <v>70</v>
      </c>
      <c r="L836">
        <v>0</v>
      </c>
      <c r="M836" t="s">
        <v>70</v>
      </c>
      <c r="N836" t="s">
        <v>70</v>
      </c>
    </row>
    <row r="837" spans="1:14" x14ac:dyDescent="0.3">
      <c r="A837" t="s">
        <v>285</v>
      </c>
      <c r="B837" t="s">
        <v>315</v>
      </c>
      <c r="C837">
        <v>0.99868835521085275</v>
      </c>
      <c r="D837">
        <v>0.98181138657032518</v>
      </c>
      <c r="E837">
        <v>0.97063818376832323</v>
      </c>
      <c r="F837">
        <v>0.90824878694309663</v>
      </c>
      <c r="G837" t="s">
        <v>70</v>
      </c>
      <c r="H837">
        <v>0.91476736345246124</v>
      </c>
      <c r="I837">
        <v>0.99467880003084763</v>
      </c>
      <c r="J837" t="s">
        <v>70</v>
      </c>
      <c r="K837" t="s">
        <v>70</v>
      </c>
      <c r="L837">
        <v>0.98579369981470044</v>
      </c>
      <c r="M837" t="s">
        <v>70</v>
      </c>
      <c r="N837" t="s">
        <v>70</v>
      </c>
    </row>
    <row r="838" spans="1:14" x14ac:dyDescent="0.3">
      <c r="A838" t="s">
        <v>285</v>
      </c>
      <c r="B838" t="s">
        <v>307</v>
      </c>
      <c r="C838">
        <v>0.9984325966648584</v>
      </c>
      <c r="D838">
        <v>0.98151021463666921</v>
      </c>
      <c r="E838">
        <v>0.96878517379336482</v>
      </c>
      <c r="F838">
        <v>0.94078984013813838</v>
      </c>
      <c r="G838" t="s">
        <v>70</v>
      </c>
      <c r="H838">
        <v>0.91340999679296275</v>
      </c>
      <c r="I838">
        <v>0.995443663603367</v>
      </c>
      <c r="J838" t="s">
        <v>70</v>
      </c>
      <c r="K838" t="s">
        <v>70</v>
      </c>
      <c r="L838">
        <v>0.96815800080612657</v>
      </c>
      <c r="M838" t="s">
        <v>70</v>
      </c>
      <c r="N838" t="s">
        <v>70</v>
      </c>
    </row>
    <row r="839" spans="1:14" x14ac:dyDescent="0.3">
      <c r="A839" t="s">
        <v>285</v>
      </c>
      <c r="B839" t="s">
        <v>303</v>
      </c>
      <c r="C839">
        <v>0.99850990131363959</v>
      </c>
      <c r="D839">
        <v>0.97638516386472163</v>
      </c>
      <c r="E839">
        <v>0.95130490133672818</v>
      </c>
      <c r="F839">
        <v>0.94251725390483121</v>
      </c>
      <c r="G839" t="s">
        <v>70</v>
      </c>
      <c r="H839">
        <v>0.88224079086736495</v>
      </c>
      <c r="I839">
        <v>0.99592777564348844</v>
      </c>
      <c r="J839" t="s">
        <v>70</v>
      </c>
      <c r="K839" t="s">
        <v>70</v>
      </c>
      <c r="L839">
        <v>0.94723696534498902</v>
      </c>
      <c r="M839" t="s">
        <v>70</v>
      </c>
      <c r="N839" t="s">
        <v>70</v>
      </c>
    </row>
    <row r="840" spans="1:14" x14ac:dyDescent="0.3">
      <c r="A840" t="s">
        <v>285</v>
      </c>
      <c r="B840" t="s">
        <v>323</v>
      </c>
      <c r="C840">
        <v>0.99855502025868037</v>
      </c>
      <c r="D840">
        <v>0.95872242522668838</v>
      </c>
      <c r="E840">
        <v>0.95624152360639403</v>
      </c>
      <c r="F840">
        <v>0.91886391789063881</v>
      </c>
      <c r="G840" t="s">
        <v>70</v>
      </c>
      <c r="H840">
        <v>0.89865068160251815</v>
      </c>
      <c r="I840">
        <v>0.99532244459780683</v>
      </c>
      <c r="J840" t="s">
        <v>70</v>
      </c>
      <c r="K840" t="s">
        <v>70</v>
      </c>
      <c r="L840">
        <v>0.93137254901960798</v>
      </c>
      <c r="M840" t="s">
        <v>70</v>
      </c>
      <c r="N840" t="s">
        <v>70</v>
      </c>
    </row>
    <row r="841" spans="1:14" x14ac:dyDescent="0.3">
      <c r="A841" t="s">
        <v>285</v>
      </c>
      <c r="B841" t="s">
        <v>333</v>
      </c>
      <c r="C841">
        <v>0.99831394151565078</v>
      </c>
      <c r="D841">
        <v>0.9283829626837542</v>
      </c>
      <c r="E841">
        <v>0.95592338614329642</v>
      </c>
      <c r="F841">
        <v>0.91864927091327719</v>
      </c>
      <c r="G841" t="s">
        <v>70</v>
      </c>
      <c r="H841">
        <v>0.8777568213252861</v>
      </c>
      <c r="I841">
        <v>0.99599012954966082</v>
      </c>
      <c r="J841" t="s">
        <v>70</v>
      </c>
      <c r="K841" t="s">
        <v>70</v>
      </c>
      <c r="L841">
        <v>0.94656488549618323</v>
      </c>
      <c r="M841" t="s">
        <v>70</v>
      </c>
      <c r="N841" t="s">
        <v>70</v>
      </c>
    </row>
    <row r="842" spans="1:14" x14ac:dyDescent="0.3">
      <c r="A842" t="s">
        <v>285</v>
      </c>
      <c r="B842" t="s">
        <v>311</v>
      </c>
      <c r="C842">
        <v>0.99792651943248079</v>
      </c>
      <c r="D842">
        <v>0.92252296995281835</v>
      </c>
      <c r="E842">
        <v>0.95612020064694581</v>
      </c>
      <c r="F842">
        <v>0</v>
      </c>
      <c r="G842" t="s">
        <v>70</v>
      </c>
      <c r="H842">
        <v>0.87330404266489814</v>
      </c>
      <c r="I842">
        <v>0.9950571516836576</v>
      </c>
      <c r="J842" t="s">
        <v>70</v>
      </c>
      <c r="K842" t="s">
        <v>70</v>
      </c>
      <c r="L842">
        <v>0.94139194139194138</v>
      </c>
      <c r="M842" t="s">
        <v>70</v>
      </c>
      <c r="N842" t="s">
        <v>70</v>
      </c>
    </row>
    <row r="843" spans="1:14" x14ac:dyDescent="0.3">
      <c r="A843" t="s">
        <v>285</v>
      </c>
      <c r="B843" t="s">
        <v>21</v>
      </c>
      <c r="C843">
        <v>0.99821874325865201</v>
      </c>
      <c r="D843">
        <v>0.94983853606028001</v>
      </c>
      <c r="E843">
        <v>0.95545932949792078</v>
      </c>
      <c r="F843">
        <v>0.88708578507277791</v>
      </c>
      <c r="G843" t="s">
        <v>70</v>
      </c>
      <c r="H843">
        <v>0.87303074670571013</v>
      </c>
      <c r="I843">
        <v>0.99567901234567902</v>
      </c>
      <c r="J843" t="s">
        <v>70</v>
      </c>
      <c r="K843" t="s">
        <v>70</v>
      </c>
      <c r="L843" t="s">
        <v>70</v>
      </c>
      <c r="M843" t="s">
        <v>70</v>
      </c>
      <c r="N843" t="s">
        <v>70</v>
      </c>
    </row>
    <row r="844" spans="1:14" x14ac:dyDescent="0.3">
      <c r="A844" t="s">
        <v>285</v>
      </c>
      <c r="B844" t="s">
        <v>23</v>
      </c>
      <c r="C844">
        <v>0.9960425850875968</v>
      </c>
      <c r="D844">
        <v>0.95726734053677243</v>
      </c>
      <c r="E844">
        <v>0.8447405430745375</v>
      </c>
      <c r="F844" t="s">
        <v>70</v>
      </c>
      <c r="G844">
        <v>0</v>
      </c>
      <c r="H844">
        <v>0.35266608591994864</v>
      </c>
      <c r="I844">
        <v>0.99354938991217845</v>
      </c>
      <c r="J844" t="s">
        <v>70</v>
      </c>
      <c r="K844" t="s">
        <v>70</v>
      </c>
      <c r="L844" t="s">
        <v>70</v>
      </c>
      <c r="M844" t="s">
        <v>70</v>
      </c>
      <c r="N844" t="s">
        <v>70</v>
      </c>
    </row>
    <row r="845" spans="1:14" x14ac:dyDescent="0.3">
      <c r="A845" t="s">
        <v>268</v>
      </c>
      <c r="B845" t="s">
        <v>6</v>
      </c>
      <c r="C845">
        <v>0.9878144574915908</v>
      </c>
      <c r="D845">
        <v>0.94730922791430017</v>
      </c>
      <c r="E845">
        <v>0.93278169710555803</v>
      </c>
      <c r="F845">
        <v>0.72649331603587342</v>
      </c>
      <c r="G845" t="s">
        <v>70</v>
      </c>
      <c r="H845">
        <v>0.78125631185619071</v>
      </c>
      <c r="I845">
        <v>0.99345724907063204</v>
      </c>
      <c r="J845" t="s">
        <v>70</v>
      </c>
      <c r="K845" t="s">
        <v>70</v>
      </c>
      <c r="L845" t="s">
        <v>70</v>
      </c>
      <c r="M845" t="s">
        <v>70</v>
      </c>
      <c r="N845" t="s">
        <v>70</v>
      </c>
    </row>
    <row r="846" spans="1:14" x14ac:dyDescent="0.3">
      <c r="A846" t="s">
        <v>268</v>
      </c>
      <c r="B846" t="s">
        <v>7</v>
      </c>
      <c r="C846">
        <v>0.99124599452003903</v>
      </c>
      <c r="D846">
        <v>0.96886618715035278</v>
      </c>
      <c r="E846">
        <v>0.975109677224827</v>
      </c>
      <c r="F846" t="s">
        <v>70</v>
      </c>
      <c r="G846" t="s">
        <v>70</v>
      </c>
      <c r="H846">
        <v>0.89714623105687852</v>
      </c>
      <c r="I846">
        <v>0.99585430855789159</v>
      </c>
      <c r="J846" t="s">
        <v>70</v>
      </c>
      <c r="K846" t="s">
        <v>70</v>
      </c>
      <c r="L846" t="s">
        <v>70</v>
      </c>
      <c r="M846" t="s">
        <v>70</v>
      </c>
      <c r="N846" t="s">
        <v>70</v>
      </c>
    </row>
    <row r="847" spans="1:14" x14ac:dyDescent="0.3">
      <c r="A847" t="s">
        <v>268</v>
      </c>
      <c r="B847" t="s">
        <v>8</v>
      </c>
      <c r="C847">
        <v>0.98250477566043881</v>
      </c>
      <c r="D847">
        <v>0.97130264446620962</v>
      </c>
      <c r="E847">
        <v>0.93392102446899194</v>
      </c>
      <c r="F847" t="s">
        <v>70</v>
      </c>
      <c r="G847">
        <v>0.93914872216888401</v>
      </c>
      <c r="H847">
        <v>0.8922103425703688</v>
      </c>
      <c r="I847">
        <v>0.9912713472485768</v>
      </c>
      <c r="J847" t="s">
        <v>70</v>
      </c>
      <c r="K847" t="s">
        <v>70</v>
      </c>
      <c r="L847" t="s">
        <v>70</v>
      </c>
      <c r="M847" t="s">
        <v>70</v>
      </c>
      <c r="N847" t="s">
        <v>70</v>
      </c>
    </row>
    <row r="848" spans="1:14" x14ac:dyDescent="0.3">
      <c r="A848" t="s">
        <v>268</v>
      </c>
      <c r="B848" t="s">
        <v>12</v>
      </c>
      <c r="C848">
        <v>0.99566652221740715</v>
      </c>
      <c r="D848">
        <v>0.93369961868055285</v>
      </c>
      <c r="E848">
        <v>0.90061880612292378</v>
      </c>
      <c r="F848">
        <v>0.6795061363300311</v>
      </c>
      <c r="G848">
        <v>0</v>
      </c>
      <c r="H848">
        <v>0.92953329643977123</v>
      </c>
      <c r="I848">
        <v>0.99606996994682917</v>
      </c>
      <c r="J848">
        <v>0.98765432098765438</v>
      </c>
      <c r="K848" t="s">
        <v>70</v>
      </c>
      <c r="L848" t="s">
        <v>70</v>
      </c>
      <c r="M848" t="s">
        <v>70</v>
      </c>
      <c r="N848">
        <v>0</v>
      </c>
    </row>
    <row r="849" spans="1:14" x14ac:dyDescent="0.3">
      <c r="A849" t="s">
        <v>268</v>
      </c>
      <c r="B849" t="s">
        <v>13</v>
      </c>
      <c r="C849">
        <v>0.99597986628925139</v>
      </c>
      <c r="D849">
        <v>0.94217305535141005</v>
      </c>
      <c r="E849">
        <v>0.93345288871655685</v>
      </c>
      <c r="F849" t="s">
        <v>70</v>
      </c>
      <c r="G849">
        <v>0.97579577352894442</v>
      </c>
      <c r="H849">
        <v>0.87379390196835194</v>
      </c>
      <c r="I849">
        <v>0.99325360318920564</v>
      </c>
      <c r="J849" t="s">
        <v>70</v>
      </c>
      <c r="K849" t="s">
        <v>70</v>
      </c>
      <c r="L849" t="s">
        <v>70</v>
      </c>
      <c r="M849" t="s">
        <v>70</v>
      </c>
      <c r="N849" t="s">
        <v>70</v>
      </c>
    </row>
    <row r="850" spans="1:14" x14ac:dyDescent="0.3">
      <c r="A850" t="s">
        <v>268</v>
      </c>
      <c r="B850" t="s">
        <v>15</v>
      </c>
      <c r="C850">
        <v>0.99403592002710961</v>
      </c>
      <c r="D850">
        <v>0.97314038160199101</v>
      </c>
      <c r="E850">
        <v>0.97871965613219181</v>
      </c>
      <c r="F850" t="s">
        <v>70</v>
      </c>
      <c r="G850" t="s">
        <v>70</v>
      </c>
      <c r="H850">
        <v>0.90860109717868343</v>
      </c>
      <c r="I850">
        <v>0.99578640925457762</v>
      </c>
      <c r="J850">
        <v>0.95257315842583234</v>
      </c>
      <c r="K850" t="s">
        <v>70</v>
      </c>
      <c r="L850" t="s">
        <v>70</v>
      </c>
      <c r="M850" t="s">
        <v>70</v>
      </c>
      <c r="N850" t="s">
        <v>70</v>
      </c>
    </row>
    <row r="851" spans="1:14" x14ac:dyDescent="0.3">
      <c r="A851" t="s">
        <v>268</v>
      </c>
      <c r="B851" t="s">
        <v>223</v>
      </c>
      <c r="C851">
        <v>0.98930454926314759</v>
      </c>
      <c r="D851">
        <v>0.9838204684193036</v>
      </c>
      <c r="E851">
        <v>0.92475475420617081</v>
      </c>
      <c r="F851">
        <v>0.90704993438069403</v>
      </c>
      <c r="G851" t="s">
        <v>70</v>
      </c>
      <c r="H851">
        <v>0.79051157473563871</v>
      </c>
      <c r="I851">
        <v>0.99378222626630275</v>
      </c>
      <c r="J851" t="s">
        <v>70</v>
      </c>
      <c r="K851" t="s">
        <v>70</v>
      </c>
      <c r="L851" t="s">
        <v>70</v>
      </c>
      <c r="M851" t="s">
        <v>70</v>
      </c>
      <c r="N851" t="s">
        <v>70</v>
      </c>
    </row>
    <row r="852" spans="1:14" x14ac:dyDescent="0.3">
      <c r="A852" t="s">
        <v>268</v>
      </c>
      <c r="B852" t="s">
        <v>17</v>
      </c>
      <c r="C852">
        <v>0.98781218781218783</v>
      </c>
      <c r="D852">
        <v>0.93511406055578605</v>
      </c>
      <c r="E852">
        <v>0.9092409240924092</v>
      </c>
      <c r="F852">
        <v>0.78132895401718039</v>
      </c>
      <c r="G852" t="s">
        <v>70</v>
      </c>
      <c r="H852" t="s">
        <v>70</v>
      </c>
      <c r="I852">
        <v>0.99612463184002475</v>
      </c>
      <c r="J852" t="s">
        <v>70</v>
      </c>
      <c r="K852" t="s">
        <v>70</v>
      </c>
      <c r="L852" t="s">
        <v>70</v>
      </c>
      <c r="M852" t="s">
        <v>70</v>
      </c>
      <c r="N852" t="s">
        <v>70</v>
      </c>
    </row>
    <row r="853" spans="1:14" x14ac:dyDescent="0.3">
      <c r="A853" t="s">
        <v>268</v>
      </c>
      <c r="B853" t="s">
        <v>21</v>
      </c>
      <c r="C853">
        <v>0.99596050269299818</v>
      </c>
      <c r="D853">
        <v>0.95877932133910282</v>
      </c>
      <c r="E853">
        <v>0.93231137256816476</v>
      </c>
      <c r="F853">
        <v>0.55924831774167072</v>
      </c>
      <c r="G853">
        <v>0.80902326680051961</v>
      </c>
      <c r="H853">
        <v>0.96127677446451076</v>
      </c>
      <c r="I853">
        <v>0.99552814186584437</v>
      </c>
      <c r="J853" t="s">
        <v>70</v>
      </c>
      <c r="K853" t="s">
        <v>70</v>
      </c>
      <c r="L853" t="s">
        <v>70</v>
      </c>
      <c r="M853" t="s">
        <v>70</v>
      </c>
      <c r="N853" t="s">
        <v>70</v>
      </c>
    </row>
    <row r="854" spans="1:14" x14ac:dyDescent="0.3">
      <c r="A854" t="s">
        <v>268</v>
      </c>
      <c r="B854" t="s">
        <v>23</v>
      </c>
      <c r="C854">
        <v>0.99228282989505601</v>
      </c>
      <c r="D854">
        <v>0.94815004950313519</v>
      </c>
      <c r="E854">
        <v>0.83936557802648515</v>
      </c>
      <c r="F854">
        <v>0</v>
      </c>
      <c r="G854">
        <v>0.83429022752817517</v>
      </c>
      <c r="H854">
        <v>0.86708460343935123</v>
      </c>
      <c r="I854">
        <v>0.99521094640820984</v>
      </c>
      <c r="J854">
        <v>0</v>
      </c>
      <c r="K854" t="s">
        <v>70</v>
      </c>
      <c r="L854" t="s">
        <v>70</v>
      </c>
      <c r="M854" t="s">
        <v>70</v>
      </c>
      <c r="N854" t="s">
        <v>70</v>
      </c>
    </row>
    <row r="855" spans="1:14" x14ac:dyDescent="0.3">
      <c r="A855" t="s">
        <v>268</v>
      </c>
      <c r="B855" t="s">
        <v>25</v>
      </c>
      <c r="C855">
        <v>0.99777614067459364</v>
      </c>
      <c r="D855">
        <v>0.94278297668128164</v>
      </c>
      <c r="E855">
        <v>0.94595116470939322</v>
      </c>
      <c r="F855" t="s">
        <v>70</v>
      </c>
      <c r="G855">
        <v>0.97219302436693744</v>
      </c>
      <c r="H855">
        <v>0.89923793395427609</v>
      </c>
      <c r="I855">
        <v>0.99628310360848682</v>
      </c>
      <c r="J855" t="s">
        <v>70</v>
      </c>
      <c r="K855" t="s">
        <v>70</v>
      </c>
      <c r="L855" t="s">
        <v>70</v>
      </c>
      <c r="M855" t="s">
        <v>70</v>
      </c>
      <c r="N855" t="s">
        <v>70</v>
      </c>
    </row>
    <row r="856" spans="1:14" x14ac:dyDescent="0.3">
      <c r="A856" t="s">
        <v>268</v>
      </c>
      <c r="B856" t="s">
        <v>27</v>
      </c>
      <c r="C856">
        <v>0.9926822380894752</v>
      </c>
      <c r="D856">
        <v>0.98207131591827856</v>
      </c>
      <c r="E856">
        <v>0.89790044753996923</v>
      </c>
      <c r="F856">
        <v>0.53374560187653264</v>
      </c>
      <c r="G856" t="s">
        <v>70</v>
      </c>
      <c r="H856">
        <v>0.75341057105642006</v>
      </c>
      <c r="I856">
        <v>0.99602810876871362</v>
      </c>
      <c r="J856">
        <v>0.97811418382687121</v>
      </c>
      <c r="K856" t="s">
        <v>70</v>
      </c>
      <c r="L856" t="s">
        <v>70</v>
      </c>
      <c r="M856" t="s">
        <v>70</v>
      </c>
      <c r="N856" t="s">
        <v>70</v>
      </c>
    </row>
    <row r="857" spans="1:14" x14ac:dyDescent="0.3">
      <c r="A857" t="s">
        <v>268</v>
      </c>
      <c r="B857" t="s">
        <v>29</v>
      </c>
      <c r="C857">
        <v>0.99778344084308879</v>
      </c>
      <c r="D857">
        <v>0.9808393172879154</v>
      </c>
      <c r="E857">
        <v>0.94196931611337442</v>
      </c>
      <c r="F857">
        <v>0.86446001449625509</v>
      </c>
      <c r="G857" t="s">
        <v>70</v>
      </c>
      <c r="H857">
        <v>0.91974468975619961</v>
      </c>
      <c r="I857">
        <v>0.99615088529638185</v>
      </c>
      <c r="J857" t="s">
        <v>70</v>
      </c>
      <c r="K857" t="s">
        <v>70</v>
      </c>
      <c r="L857" t="s">
        <v>70</v>
      </c>
      <c r="M857" t="s">
        <v>70</v>
      </c>
      <c r="N857" t="s">
        <v>70</v>
      </c>
    </row>
    <row r="858" spans="1:14" x14ac:dyDescent="0.3">
      <c r="A858" t="s">
        <v>268</v>
      </c>
      <c r="B858" t="s">
        <v>33</v>
      </c>
      <c r="C858">
        <v>0.9982437397399484</v>
      </c>
      <c r="D858">
        <v>0.98624236460518744</v>
      </c>
      <c r="E858">
        <v>0.93947939262472879</v>
      </c>
      <c r="F858" t="s">
        <v>70</v>
      </c>
      <c r="G858" t="s">
        <v>70</v>
      </c>
      <c r="H858">
        <v>0.89797116029510393</v>
      </c>
      <c r="I858">
        <v>0.99606754568586642</v>
      </c>
      <c r="J858" t="s">
        <v>70</v>
      </c>
      <c r="K858" t="s">
        <v>70</v>
      </c>
      <c r="L858" t="s">
        <v>70</v>
      </c>
      <c r="M858" t="s">
        <v>70</v>
      </c>
      <c r="N858" t="s">
        <v>70</v>
      </c>
    </row>
    <row r="859" spans="1:14" x14ac:dyDescent="0.3">
      <c r="A859" t="s">
        <v>268</v>
      </c>
      <c r="B859" t="s">
        <v>35</v>
      </c>
      <c r="C859">
        <v>0.99267414689598565</v>
      </c>
      <c r="D859">
        <v>0.99372576929560041</v>
      </c>
      <c r="E859">
        <v>0.96147757255936683</v>
      </c>
      <c r="F859" t="s">
        <v>70</v>
      </c>
      <c r="G859" t="s">
        <v>70</v>
      </c>
      <c r="H859">
        <v>0.90635656203549875</v>
      </c>
      <c r="I859">
        <v>0.9963018333464474</v>
      </c>
      <c r="J859">
        <v>0.85820433436532506</v>
      </c>
      <c r="K859" t="s">
        <v>70</v>
      </c>
      <c r="L859" t="s">
        <v>70</v>
      </c>
      <c r="M859" t="s">
        <v>70</v>
      </c>
      <c r="N859" t="s">
        <v>70</v>
      </c>
    </row>
    <row r="860" spans="1:14" x14ac:dyDescent="0.3">
      <c r="A860" t="s">
        <v>282</v>
      </c>
      <c r="B860" t="s">
        <v>6</v>
      </c>
      <c r="C860">
        <v>0.99675591832102217</v>
      </c>
      <c r="D860">
        <v>0.91879693945911645</v>
      </c>
      <c r="E860">
        <v>0.96957509226838279</v>
      </c>
      <c r="F860" t="s">
        <v>70</v>
      </c>
      <c r="G860" t="s">
        <v>70</v>
      </c>
      <c r="H860">
        <v>0.91822206788783745</v>
      </c>
      <c r="I860">
        <v>0.99474497681607421</v>
      </c>
      <c r="J860" t="s">
        <v>70</v>
      </c>
      <c r="K860" t="s">
        <v>70</v>
      </c>
      <c r="L860" t="s">
        <v>70</v>
      </c>
      <c r="M860" t="s">
        <v>70</v>
      </c>
      <c r="N860" t="s">
        <v>70</v>
      </c>
    </row>
    <row r="861" spans="1:14" x14ac:dyDescent="0.3">
      <c r="A861" t="s">
        <v>282</v>
      </c>
      <c r="B861" t="s">
        <v>7</v>
      </c>
      <c r="C861">
        <v>0.99566931857488761</v>
      </c>
      <c r="D861">
        <v>0.94535959984157958</v>
      </c>
      <c r="E861">
        <v>0.88126136292395463</v>
      </c>
      <c r="F861">
        <v>0</v>
      </c>
      <c r="G861" t="s">
        <v>70</v>
      </c>
      <c r="H861">
        <v>0.85653212624166986</v>
      </c>
      <c r="I861">
        <v>0.99410698096101557</v>
      </c>
      <c r="J861" t="s">
        <v>70</v>
      </c>
      <c r="K861" t="s">
        <v>70</v>
      </c>
      <c r="L861" t="s">
        <v>70</v>
      </c>
      <c r="M861" t="s">
        <v>70</v>
      </c>
      <c r="N861" t="s">
        <v>70</v>
      </c>
    </row>
    <row r="862" spans="1:14" x14ac:dyDescent="0.3">
      <c r="A862" t="s">
        <v>282</v>
      </c>
      <c r="B862" t="s">
        <v>8</v>
      </c>
      <c r="C862">
        <v>0.96518581416776561</v>
      </c>
      <c r="D862">
        <v>0.961102655166582</v>
      </c>
      <c r="E862">
        <v>0.80580325548478415</v>
      </c>
      <c r="F862">
        <v>0.59579721700661026</v>
      </c>
      <c r="G862">
        <v>0.64607701406229467</v>
      </c>
      <c r="H862">
        <v>0.91564371992536575</v>
      </c>
      <c r="I862">
        <v>0.99594636732148423</v>
      </c>
      <c r="J862">
        <v>0.63894683835695276</v>
      </c>
      <c r="K862">
        <v>0</v>
      </c>
      <c r="L862" t="s">
        <v>70</v>
      </c>
      <c r="M862" t="s">
        <v>70</v>
      </c>
      <c r="N862">
        <v>0</v>
      </c>
    </row>
    <row r="863" spans="1:14" x14ac:dyDescent="0.3">
      <c r="A863" t="s">
        <v>282</v>
      </c>
      <c r="B863" t="s">
        <v>12</v>
      </c>
      <c r="C863">
        <v>0.97312104091765117</v>
      </c>
      <c r="D863">
        <v>0.92094275354356681</v>
      </c>
      <c r="E863">
        <v>0.92657316983625804</v>
      </c>
      <c r="F863">
        <v>0.94316872063126156</v>
      </c>
      <c r="G863" t="s">
        <v>70</v>
      </c>
      <c r="H863">
        <v>0.92340598899979642</v>
      </c>
      <c r="I863">
        <v>0.9917988809688052</v>
      </c>
      <c r="J863" t="s">
        <v>70</v>
      </c>
      <c r="K863" t="s">
        <v>70</v>
      </c>
      <c r="L863" t="s">
        <v>70</v>
      </c>
      <c r="M863" t="s">
        <v>70</v>
      </c>
      <c r="N863" t="s">
        <v>70</v>
      </c>
    </row>
    <row r="864" spans="1:14" x14ac:dyDescent="0.3">
      <c r="A864" t="s">
        <v>282</v>
      </c>
      <c r="B864" t="s">
        <v>321</v>
      </c>
      <c r="C864">
        <v>0.98586766541822723</v>
      </c>
      <c r="D864">
        <v>0.89364628220408915</v>
      </c>
      <c r="E864">
        <v>0.95144079349410038</v>
      </c>
      <c r="F864">
        <v>0.93456440504717064</v>
      </c>
      <c r="G864" t="s">
        <v>70</v>
      </c>
      <c r="H864">
        <v>0.87349397590361444</v>
      </c>
      <c r="I864">
        <v>0.99430331023864515</v>
      </c>
      <c r="J864" t="s">
        <v>70</v>
      </c>
      <c r="K864" t="s">
        <v>70</v>
      </c>
      <c r="L864" t="s">
        <v>70</v>
      </c>
      <c r="M864" t="s">
        <v>70</v>
      </c>
      <c r="N864" t="s">
        <v>70</v>
      </c>
    </row>
    <row r="865" spans="1:14" x14ac:dyDescent="0.3">
      <c r="A865" t="s">
        <v>282</v>
      </c>
      <c r="B865" t="s">
        <v>13</v>
      </c>
      <c r="C865">
        <v>0.98370801856739798</v>
      </c>
      <c r="D865">
        <v>0.97627516409372606</v>
      </c>
      <c r="E865">
        <v>0.92913994281740198</v>
      </c>
      <c r="F865">
        <v>0.94024278061362521</v>
      </c>
      <c r="G865" t="s">
        <v>70</v>
      </c>
      <c r="H865">
        <v>0.90923156266116556</v>
      </c>
      <c r="I865">
        <v>0.99559062427477363</v>
      </c>
      <c r="J865">
        <v>0.90106992163954203</v>
      </c>
      <c r="K865" t="s">
        <v>70</v>
      </c>
      <c r="L865" t="s">
        <v>70</v>
      </c>
      <c r="M865" t="s">
        <v>70</v>
      </c>
      <c r="N865" t="s">
        <v>70</v>
      </c>
    </row>
    <row r="866" spans="1:14" x14ac:dyDescent="0.3">
      <c r="A866" t="s">
        <v>282</v>
      </c>
      <c r="B866" t="s">
        <v>151</v>
      </c>
      <c r="C866">
        <v>0.99070493028697715</v>
      </c>
      <c r="D866">
        <v>0.93524260052419617</v>
      </c>
      <c r="E866">
        <v>0.92808904452226115</v>
      </c>
      <c r="F866">
        <v>0.93297154778513003</v>
      </c>
      <c r="G866" t="s">
        <v>70</v>
      </c>
      <c r="H866">
        <v>0.93361581920903958</v>
      </c>
      <c r="I866">
        <v>0.99612463184002475</v>
      </c>
      <c r="J866" t="s">
        <v>70</v>
      </c>
      <c r="K866" t="s">
        <v>70</v>
      </c>
      <c r="L866" t="s">
        <v>70</v>
      </c>
      <c r="M866" t="s">
        <v>70</v>
      </c>
      <c r="N866" t="s">
        <v>70</v>
      </c>
    </row>
    <row r="867" spans="1:14" x14ac:dyDescent="0.3">
      <c r="A867" t="s">
        <v>282</v>
      </c>
      <c r="B867" t="s">
        <v>304</v>
      </c>
      <c r="C867">
        <v>0.99489977464120505</v>
      </c>
      <c r="D867">
        <v>0.96990799455807397</v>
      </c>
      <c r="E867">
        <v>0.93156222928097021</v>
      </c>
      <c r="F867">
        <v>0.94084217230482803</v>
      </c>
      <c r="G867" t="s">
        <v>70</v>
      </c>
      <c r="H867">
        <v>0.9503724484860212</v>
      </c>
      <c r="I867">
        <v>0.99589878511181618</v>
      </c>
      <c r="J867" t="s">
        <v>70</v>
      </c>
      <c r="K867" t="s">
        <v>70</v>
      </c>
      <c r="L867" t="s">
        <v>70</v>
      </c>
      <c r="M867" t="s">
        <v>70</v>
      </c>
      <c r="N867">
        <v>0.95895522388059717</v>
      </c>
    </row>
    <row r="868" spans="1:14" x14ac:dyDescent="0.3">
      <c r="A868" t="s">
        <v>282</v>
      </c>
      <c r="B868" t="s">
        <v>296</v>
      </c>
      <c r="C868">
        <v>0.98979792034530123</v>
      </c>
      <c r="D868">
        <v>0.94037037037037041</v>
      </c>
      <c r="E868">
        <v>0.92328971167145435</v>
      </c>
      <c r="F868">
        <v>0.92705758737209121</v>
      </c>
      <c r="G868" t="s">
        <v>70</v>
      </c>
      <c r="H868">
        <v>0.94085668759958763</v>
      </c>
      <c r="I868">
        <v>0.99436075704905358</v>
      </c>
      <c r="J868" t="s">
        <v>70</v>
      </c>
      <c r="K868" t="s">
        <v>70</v>
      </c>
      <c r="L868" t="s">
        <v>70</v>
      </c>
      <c r="M868" t="s">
        <v>70</v>
      </c>
      <c r="N868">
        <v>0.82840980515399121</v>
      </c>
    </row>
    <row r="869" spans="1:14" x14ac:dyDescent="0.3">
      <c r="A869" t="s">
        <v>282</v>
      </c>
      <c r="B869" t="s">
        <v>317</v>
      </c>
      <c r="C869">
        <v>0.96583770313067863</v>
      </c>
      <c r="D869">
        <v>0.9398414271555996</v>
      </c>
      <c r="E869">
        <v>0.90929213742218118</v>
      </c>
      <c r="F869">
        <v>0.91847208974883043</v>
      </c>
      <c r="G869" t="s">
        <v>70</v>
      </c>
      <c r="H869">
        <v>0.93955461293743359</v>
      </c>
      <c r="I869">
        <v>0.99645116494368158</v>
      </c>
      <c r="J869" t="s">
        <v>70</v>
      </c>
      <c r="K869" t="s">
        <v>70</v>
      </c>
      <c r="L869" t="s">
        <v>70</v>
      </c>
      <c r="M869" t="s">
        <v>70</v>
      </c>
      <c r="N869">
        <v>0.40416666666666667</v>
      </c>
    </row>
    <row r="870" spans="1:14" x14ac:dyDescent="0.3">
      <c r="A870" t="s">
        <v>282</v>
      </c>
      <c r="B870" t="s">
        <v>15</v>
      </c>
      <c r="C870">
        <v>0.99720410065237641</v>
      </c>
      <c r="D870">
        <v>0.90884672534003885</v>
      </c>
      <c r="E870">
        <v>0.86740586740586745</v>
      </c>
      <c r="F870">
        <v>0.84311512415349887</v>
      </c>
      <c r="G870" t="s">
        <v>70</v>
      </c>
      <c r="H870">
        <v>0.93298390116061403</v>
      </c>
      <c r="I870">
        <v>0.99391542439914815</v>
      </c>
      <c r="J870" t="s">
        <v>70</v>
      </c>
      <c r="K870" t="s">
        <v>70</v>
      </c>
      <c r="L870" t="s">
        <v>70</v>
      </c>
      <c r="M870" t="s">
        <v>70</v>
      </c>
      <c r="N870" t="s">
        <v>70</v>
      </c>
    </row>
    <row r="871" spans="1:14" x14ac:dyDescent="0.3">
      <c r="A871" t="s">
        <v>282</v>
      </c>
      <c r="B871" t="s">
        <v>17</v>
      </c>
      <c r="C871">
        <v>0.99389700896249156</v>
      </c>
      <c r="D871">
        <v>0.98609372130682282</v>
      </c>
      <c r="E871">
        <v>0.95646363764242515</v>
      </c>
      <c r="F871">
        <v>0.85580078502026902</v>
      </c>
      <c r="G871">
        <v>0.8855291576673866</v>
      </c>
      <c r="H871">
        <v>0.86883664246178849</v>
      </c>
      <c r="I871">
        <v>0.995098420602194</v>
      </c>
      <c r="J871">
        <v>0.89954105048444666</v>
      </c>
      <c r="K871" t="s">
        <v>70</v>
      </c>
      <c r="L871" t="s">
        <v>70</v>
      </c>
      <c r="M871" t="s">
        <v>70</v>
      </c>
      <c r="N871" t="s">
        <v>70</v>
      </c>
    </row>
    <row r="872" spans="1:14" x14ac:dyDescent="0.3">
      <c r="A872" t="s">
        <v>282</v>
      </c>
      <c r="B872" t="s">
        <v>21</v>
      </c>
      <c r="C872">
        <v>0.99456397979738997</v>
      </c>
      <c r="D872">
        <v>0.96691687517375602</v>
      </c>
      <c r="E872">
        <v>0.90443149227495601</v>
      </c>
      <c r="F872" t="s">
        <v>70</v>
      </c>
      <c r="G872" t="s">
        <v>70</v>
      </c>
      <c r="H872">
        <v>0.83064140910601525</v>
      </c>
      <c r="I872">
        <v>0.99539382772915719</v>
      </c>
      <c r="J872">
        <v>0</v>
      </c>
      <c r="K872" t="s">
        <v>70</v>
      </c>
      <c r="L872" t="s">
        <v>70</v>
      </c>
      <c r="M872" t="s">
        <v>70</v>
      </c>
      <c r="N872" t="s">
        <v>70</v>
      </c>
    </row>
    <row r="873" spans="1:14" x14ac:dyDescent="0.3">
      <c r="A873" t="s">
        <v>282</v>
      </c>
      <c r="B873" t="s">
        <v>23</v>
      </c>
      <c r="C873">
        <v>0.99558084073212083</v>
      </c>
      <c r="D873">
        <v>0.94984882080225763</v>
      </c>
      <c r="E873">
        <v>0.92137610553140459</v>
      </c>
      <c r="F873" t="s">
        <v>70</v>
      </c>
      <c r="G873" t="s">
        <v>70</v>
      </c>
      <c r="H873">
        <v>0.83133728857279732</v>
      </c>
      <c r="I873">
        <v>0.99337025193042661</v>
      </c>
      <c r="J873" t="s">
        <v>70</v>
      </c>
      <c r="K873" t="s">
        <v>70</v>
      </c>
      <c r="L873" t="s">
        <v>70</v>
      </c>
      <c r="M873" t="s">
        <v>70</v>
      </c>
      <c r="N873" t="s">
        <v>70</v>
      </c>
    </row>
    <row r="874" spans="1:14" x14ac:dyDescent="0.3">
      <c r="A874" t="s">
        <v>274</v>
      </c>
      <c r="B874" t="s">
        <v>6</v>
      </c>
      <c r="C874">
        <v>0.99519548553219617</v>
      </c>
      <c r="D874">
        <v>0.95214048839312637</v>
      </c>
      <c r="E874">
        <v>0.96962805851354605</v>
      </c>
      <c r="F874" t="s">
        <v>70</v>
      </c>
      <c r="G874" t="s">
        <v>70</v>
      </c>
      <c r="H874">
        <v>0.92827910097282795</v>
      </c>
      <c r="I874">
        <v>0.99416820135052175</v>
      </c>
      <c r="J874" t="s">
        <v>70</v>
      </c>
      <c r="K874" t="s">
        <v>70</v>
      </c>
      <c r="L874" t="s">
        <v>70</v>
      </c>
      <c r="M874" t="s">
        <v>70</v>
      </c>
      <c r="N874" t="s">
        <v>70</v>
      </c>
    </row>
    <row r="875" spans="1:14" x14ac:dyDescent="0.3">
      <c r="A875" t="s">
        <v>274</v>
      </c>
      <c r="B875" t="s">
        <v>7</v>
      </c>
      <c r="C875">
        <v>0.99615182637591582</v>
      </c>
      <c r="D875">
        <v>0.90832942437847619</v>
      </c>
      <c r="E875">
        <v>0.93624448170836039</v>
      </c>
      <c r="F875" t="s">
        <v>70</v>
      </c>
      <c r="G875">
        <v>0.16482830385015609</v>
      </c>
      <c r="H875">
        <v>0.92756602426837975</v>
      </c>
      <c r="I875">
        <v>0.99635091987228219</v>
      </c>
      <c r="J875" t="s">
        <v>70</v>
      </c>
      <c r="K875" t="s">
        <v>70</v>
      </c>
      <c r="L875" t="s">
        <v>70</v>
      </c>
      <c r="M875" t="s">
        <v>70</v>
      </c>
      <c r="N875" t="s">
        <v>70</v>
      </c>
    </row>
    <row r="876" spans="1:14" x14ac:dyDescent="0.3">
      <c r="A876" t="s">
        <v>274</v>
      </c>
      <c r="B876" t="s">
        <v>8</v>
      </c>
      <c r="C876">
        <v>0.99143304933950815</v>
      </c>
      <c r="D876">
        <v>0.97841501767819816</v>
      </c>
      <c r="E876">
        <v>0.94545923325598458</v>
      </c>
      <c r="F876">
        <v>0</v>
      </c>
      <c r="G876" t="s">
        <v>70</v>
      </c>
      <c r="H876">
        <v>0.87842415624607917</v>
      </c>
      <c r="I876">
        <v>0.99458483754512639</v>
      </c>
      <c r="J876" t="s">
        <v>70</v>
      </c>
      <c r="K876" t="s">
        <v>70</v>
      </c>
      <c r="L876" t="s">
        <v>70</v>
      </c>
      <c r="M876" t="s">
        <v>70</v>
      </c>
      <c r="N876" t="s">
        <v>70</v>
      </c>
    </row>
    <row r="877" spans="1:14" x14ac:dyDescent="0.3">
      <c r="A877" t="s">
        <v>274</v>
      </c>
      <c r="B877" t="s">
        <v>12</v>
      </c>
      <c r="C877">
        <v>0.99044755174660437</v>
      </c>
      <c r="D877">
        <v>0.97532885857731555</v>
      </c>
      <c r="E877">
        <v>0.96725670439869316</v>
      </c>
      <c r="F877" t="s">
        <v>70</v>
      </c>
      <c r="G877">
        <v>0</v>
      </c>
      <c r="H877">
        <v>0.89590946599080512</v>
      </c>
      <c r="I877">
        <v>0.99165175909361958</v>
      </c>
      <c r="J877" t="s">
        <v>70</v>
      </c>
      <c r="K877" t="s">
        <v>70</v>
      </c>
      <c r="L877" t="s">
        <v>70</v>
      </c>
      <c r="M877" t="s">
        <v>70</v>
      </c>
      <c r="N877" t="s">
        <v>70</v>
      </c>
    </row>
    <row r="878" spans="1:14" x14ac:dyDescent="0.3">
      <c r="A878" t="s">
        <v>274</v>
      </c>
      <c r="B878" t="s">
        <v>13</v>
      </c>
      <c r="C878">
        <v>0.99511822063603339</v>
      </c>
      <c r="D878">
        <v>0.97613585112849777</v>
      </c>
      <c r="E878">
        <v>0.96623217809399398</v>
      </c>
      <c r="F878" t="s">
        <v>70</v>
      </c>
      <c r="G878">
        <v>0.27027027027027029</v>
      </c>
      <c r="H878">
        <v>0.85752392907578845</v>
      </c>
      <c r="I878">
        <v>0.99314442413162718</v>
      </c>
      <c r="J878" t="s">
        <v>70</v>
      </c>
      <c r="K878" t="s">
        <v>70</v>
      </c>
      <c r="L878" t="s">
        <v>70</v>
      </c>
      <c r="M878" t="s">
        <v>70</v>
      </c>
      <c r="N878" t="s">
        <v>70</v>
      </c>
    </row>
    <row r="879" spans="1:14" x14ac:dyDescent="0.3">
      <c r="A879" t="s">
        <v>274</v>
      </c>
      <c r="B879" t="s">
        <v>15</v>
      </c>
      <c r="C879">
        <v>0.98874079184015362</v>
      </c>
      <c r="D879">
        <v>0.97046413502109719</v>
      </c>
      <c r="E879">
        <v>0.92091487921771198</v>
      </c>
      <c r="F879" t="s">
        <v>70</v>
      </c>
      <c r="G879" t="s">
        <v>70</v>
      </c>
      <c r="H879">
        <v>0.4921893775534727</v>
      </c>
      <c r="I879">
        <v>0.99410965111010419</v>
      </c>
      <c r="J879">
        <v>0.96648926837826776</v>
      </c>
      <c r="K879" t="s">
        <v>70</v>
      </c>
      <c r="L879" t="s">
        <v>70</v>
      </c>
      <c r="M879" t="s">
        <v>70</v>
      </c>
      <c r="N879" t="s">
        <v>70</v>
      </c>
    </row>
    <row r="880" spans="1:14" x14ac:dyDescent="0.3">
      <c r="A880" t="s">
        <v>274</v>
      </c>
      <c r="B880" t="s">
        <v>17</v>
      </c>
      <c r="C880">
        <v>0.99676386370952719</v>
      </c>
      <c r="D880">
        <v>0.98885659719339036</v>
      </c>
      <c r="E880">
        <v>0.92964503991559</v>
      </c>
      <c r="F880">
        <v>0.79258763969815649</v>
      </c>
      <c r="G880">
        <v>0.69729682544301219</v>
      </c>
      <c r="H880">
        <v>0.68005181347150256</v>
      </c>
      <c r="I880">
        <v>0.99347709308571863</v>
      </c>
      <c r="J880" t="s">
        <v>70</v>
      </c>
      <c r="K880" t="s">
        <v>70</v>
      </c>
      <c r="L880" t="s">
        <v>70</v>
      </c>
      <c r="M880" t="s">
        <v>70</v>
      </c>
      <c r="N880" t="s">
        <v>70</v>
      </c>
    </row>
    <row r="881" spans="1:14" x14ac:dyDescent="0.3">
      <c r="A881" t="s">
        <v>274</v>
      </c>
      <c r="B881" t="s">
        <v>21</v>
      </c>
      <c r="C881">
        <v>0.92370914547960981</v>
      </c>
      <c r="D881">
        <v>0.94738283210879382</v>
      </c>
      <c r="E881">
        <v>0.95464547128294941</v>
      </c>
      <c r="F881">
        <v>0</v>
      </c>
      <c r="G881">
        <v>0.94377089258095082</v>
      </c>
      <c r="H881">
        <v>0.83572334406399373</v>
      </c>
      <c r="I881">
        <v>0.99490504863362683</v>
      </c>
      <c r="J881">
        <v>0.70023756264197401</v>
      </c>
      <c r="K881" t="s">
        <v>70</v>
      </c>
      <c r="L881" t="s">
        <v>70</v>
      </c>
      <c r="M881" t="s">
        <v>70</v>
      </c>
      <c r="N881" t="s">
        <v>70</v>
      </c>
    </row>
    <row r="882" spans="1:14" x14ac:dyDescent="0.3">
      <c r="A882" t="s">
        <v>274</v>
      </c>
      <c r="B882" t="s">
        <v>23</v>
      </c>
      <c r="C882">
        <v>0.99477726574500758</v>
      </c>
      <c r="D882">
        <v>0.94932889800023201</v>
      </c>
      <c r="E882">
        <v>0.92170720873723</v>
      </c>
      <c r="F882">
        <v>0</v>
      </c>
      <c r="G882" t="s">
        <v>70</v>
      </c>
      <c r="H882">
        <v>0.61268672872916219</v>
      </c>
      <c r="I882">
        <v>0.99519975224527724</v>
      </c>
      <c r="J882" t="s">
        <v>70</v>
      </c>
      <c r="K882" t="s">
        <v>70</v>
      </c>
      <c r="L882" t="s">
        <v>70</v>
      </c>
      <c r="M882" t="s">
        <v>70</v>
      </c>
      <c r="N882" t="s">
        <v>70</v>
      </c>
    </row>
    <row r="883" spans="1:14" x14ac:dyDescent="0.3">
      <c r="A883" t="s">
        <v>274</v>
      </c>
      <c r="B883" t="s">
        <v>25</v>
      </c>
      <c r="C883">
        <v>0.99240317884274365</v>
      </c>
      <c r="D883">
        <v>0.96604634693315483</v>
      </c>
      <c r="E883">
        <v>0.88835250130152865</v>
      </c>
      <c r="F883">
        <v>0</v>
      </c>
      <c r="G883">
        <v>0</v>
      </c>
      <c r="H883">
        <v>0.77568707948454785</v>
      </c>
      <c r="I883">
        <v>0.99454894433781205</v>
      </c>
      <c r="J883" t="s">
        <v>70</v>
      </c>
      <c r="K883" t="s">
        <v>70</v>
      </c>
      <c r="L883" t="s">
        <v>70</v>
      </c>
      <c r="M883" t="s">
        <v>70</v>
      </c>
      <c r="N883" t="s">
        <v>70</v>
      </c>
    </row>
    <row r="884" spans="1:14" x14ac:dyDescent="0.3">
      <c r="A884" t="s">
        <v>274</v>
      </c>
      <c r="B884" t="s">
        <v>27</v>
      </c>
      <c r="C884">
        <v>0.99158163389083775</v>
      </c>
      <c r="D884">
        <v>0.95796127219825422</v>
      </c>
      <c r="E884">
        <v>0.84570267131242738</v>
      </c>
      <c r="F884">
        <v>0</v>
      </c>
      <c r="G884" t="s">
        <v>70</v>
      </c>
      <c r="H884">
        <v>0.76375232527238901</v>
      </c>
      <c r="I884">
        <v>0.99407024479245842</v>
      </c>
      <c r="J884" t="s">
        <v>70</v>
      </c>
      <c r="K884" t="s">
        <v>70</v>
      </c>
      <c r="L884" t="s">
        <v>70</v>
      </c>
      <c r="M884" t="s">
        <v>70</v>
      </c>
      <c r="N884" t="s">
        <v>70</v>
      </c>
    </row>
    <row r="885" spans="1:14" x14ac:dyDescent="0.3">
      <c r="A885" t="s">
        <v>274</v>
      </c>
      <c r="B885" t="s">
        <v>29</v>
      </c>
      <c r="C885">
        <v>0.98661958892181845</v>
      </c>
      <c r="D885">
        <v>0.95246651692870798</v>
      </c>
      <c r="E885">
        <v>0.93590288012389777</v>
      </c>
      <c r="F885" t="s">
        <v>70</v>
      </c>
      <c r="G885" t="s">
        <v>70</v>
      </c>
      <c r="H885">
        <v>0.84815770945787372</v>
      </c>
      <c r="I885">
        <v>0.99336317332921742</v>
      </c>
      <c r="J885" t="s">
        <v>70</v>
      </c>
      <c r="K885" t="s">
        <v>70</v>
      </c>
      <c r="L885" t="s">
        <v>70</v>
      </c>
      <c r="M885" t="s">
        <v>70</v>
      </c>
      <c r="N885" t="s">
        <v>70</v>
      </c>
    </row>
    <row r="886" spans="1:14" x14ac:dyDescent="0.3">
      <c r="A886" t="s">
        <v>289</v>
      </c>
      <c r="B886" t="s">
        <v>6</v>
      </c>
      <c r="C886">
        <v>0.96961489215010344</v>
      </c>
      <c r="D886">
        <v>0.94398556473314976</v>
      </c>
      <c r="E886">
        <v>0.90568882796435923</v>
      </c>
      <c r="F886" t="s">
        <v>70</v>
      </c>
      <c r="G886" t="s">
        <v>70</v>
      </c>
      <c r="H886">
        <v>0.93666462828688724</v>
      </c>
      <c r="I886">
        <v>0.98754875487548766</v>
      </c>
      <c r="J886" t="s">
        <v>70</v>
      </c>
      <c r="K886" t="s">
        <v>70</v>
      </c>
      <c r="L886" t="s">
        <v>70</v>
      </c>
      <c r="M886" t="s">
        <v>70</v>
      </c>
      <c r="N886" t="s">
        <v>70</v>
      </c>
    </row>
    <row r="887" spans="1:14" x14ac:dyDescent="0.3">
      <c r="A887" t="s">
        <v>289</v>
      </c>
      <c r="B887" t="s">
        <v>7</v>
      </c>
      <c r="C887">
        <v>0.97098193391369481</v>
      </c>
      <c r="D887">
        <v>0.91595075353776045</v>
      </c>
      <c r="E887">
        <v>0.90349452876809044</v>
      </c>
      <c r="F887" t="s">
        <v>70</v>
      </c>
      <c r="G887" t="s">
        <v>70</v>
      </c>
      <c r="H887">
        <v>0.94479043931997964</v>
      </c>
      <c r="I887">
        <v>0.98928571428571443</v>
      </c>
      <c r="J887" t="s">
        <v>70</v>
      </c>
      <c r="K887" t="s">
        <v>70</v>
      </c>
      <c r="L887" t="s">
        <v>70</v>
      </c>
      <c r="M887" t="s">
        <v>70</v>
      </c>
      <c r="N887" t="s">
        <v>70</v>
      </c>
    </row>
    <row r="888" spans="1:14" x14ac:dyDescent="0.3">
      <c r="A888" t="s">
        <v>289</v>
      </c>
      <c r="B888" t="s">
        <v>8</v>
      </c>
      <c r="C888">
        <v>0.98391219825804777</v>
      </c>
      <c r="D888">
        <v>0.89826644754280871</v>
      </c>
      <c r="E888">
        <v>0.93740777176586321</v>
      </c>
      <c r="F888" t="s">
        <v>70</v>
      </c>
      <c r="G888" t="s">
        <v>70</v>
      </c>
      <c r="H888">
        <v>0.95396700706991355</v>
      </c>
      <c r="I888">
        <v>0.99015348971908479</v>
      </c>
      <c r="J888" t="s">
        <v>70</v>
      </c>
      <c r="K888" t="s">
        <v>70</v>
      </c>
      <c r="L888" t="s">
        <v>70</v>
      </c>
      <c r="M888" t="s">
        <v>70</v>
      </c>
      <c r="N888" t="s">
        <v>70</v>
      </c>
    </row>
    <row r="889" spans="1:14" x14ac:dyDescent="0.3">
      <c r="A889" t="s">
        <v>289</v>
      </c>
      <c r="B889" t="s">
        <v>12</v>
      </c>
      <c r="C889">
        <v>0.98446387407417524</v>
      </c>
      <c r="D889">
        <v>0.90962508545982002</v>
      </c>
      <c r="E889">
        <v>0.92379367720465877</v>
      </c>
      <c r="F889" t="s">
        <v>70</v>
      </c>
      <c r="G889" t="s">
        <v>70</v>
      </c>
      <c r="H889">
        <v>0.94252873563218398</v>
      </c>
      <c r="I889">
        <v>0.98985260351085103</v>
      </c>
      <c r="J889" t="s">
        <v>70</v>
      </c>
      <c r="K889" t="s">
        <v>70</v>
      </c>
      <c r="L889" t="s">
        <v>70</v>
      </c>
      <c r="M889" t="s">
        <v>70</v>
      </c>
      <c r="N889" t="s">
        <v>70</v>
      </c>
    </row>
    <row r="890" spans="1:14" x14ac:dyDescent="0.3">
      <c r="A890" t="s">
        <v>289</v>
      </c>
      <c r="B890" t="s">
        <v>13</v>
      </c>
      <c r="C890">
        <v>0.98758332618087141</v>
      </c>
      <c r="D890">
        <v>0.94301411181730044</v>
      </c>
      <c r="E890">
        <v>0.96505347876734082</v>
      </c>
      <c r="F890" t="s">
        <v>70</v>
      </c>
      <c r="G890" t="s">
        <v>70</v>
      </c>
      <c r="H890">
        <v>0.93399384121033602</v>
      </c>
      <c r="I890">
        <v>0.98918685121107264</v>
      </c>
      <c r="J890" t="s">
        <v>70</v>
      </c>
      <c r="K890" t="s">
        <v>70</v>
      </c>
      <c r="L890" t="s">
        <v>70</v>
      </c>
      <c r="M890" t="s">
        <v>70</v>
      </c>
      <c r="N890" t="s">
        <v>70</v>
      </c>
    </row>
    <row r="891" spans="1:14" x14ac:dyDescent="0.3">
      <c r="A891" t="s">
        <v>289</v>
      </c>
      <c r="B891" t="s">
        <v>15</v>
      </c>
      <c r="C891">
        <v>0.98670592944136315</v>
      </c>
      <c r="D891">
        <v>0.95335081897013163</v>
      </c>
      <c r="E891">
        <v>0.93960223627531836</v>
      </c>
      <c r="F891" t="s">
        <v>70</v>
      </c>
      <c r="G891" t="s">
        <v>70</v>
      </c>
      <c r="H891">
        <v>0.94540791402051783</v>
      </c>
      <c r="I891">
        <v>0.98855660665242595</v>
      </c>
      <c r="J891" t="s">
        <v>70</v>
      </c>
      <c r="K891" t="s">
        <v>70</v>
      </c>
      <c r="L891" t="s">
        <v>70</v>
      </c>
      <c r="M891" t="s">
        <v>70</v>
      </c>
      <c r="N891" t="s">
        <v>70</v>
      </c>
    </row>
    <row r="892" spans="1:14" x14ac:dyDescent="0.3">
      <c r="A892" t="s">
        <v>289</v>
      </c>
      <c r="B892" t="s">
        <v>332</v>
      </c>
      <c r="C892">
        <v>0.99058439850612801</v>
      </c>
      <c r="D892">
        <v>0.95462031107044842</v>
      </c>
      <c r="E892">
        <v>0.9172773605959168</v>
      </c>
      <c r="F892">
        <v>0</v>
      </c>
      <c r="G892" t="s">
        <v>70</v>
      </c>
      <c r="H892">
        <v>0.90509603798993565</v>
      </c>
      <c r="I892">
        <v>0.99398890258939576</v>
      </c>
      <c r="J892" t="s">
        <v>70</v>
      </c>
      <c r="K892" t="s">
        <v>70</v>
      </c>
      <c r="L892" t="s">
        <v>70</v>
      </c>
      <c r="M892" t="s">
        <v>70</v>
      </c>
      <c r="N892" t="s">
        <v>70</v>
      </c>
    </row>
    <row r="893" spans="1:14" x14ac:dyDescent="0.3">
      <c r="A893" t="s">
        <v>289</v>
      </c>
      <c r="B893" t="s">
        <v>17</v>
      </c>
      <c r="C893">
        <v>0.98901277113318464</v>
      </c>
      <c r="D893">
        <v>0.96605558475283637</v>
      </c>
      <c r="E893">
        <v>0.96741532610371583</v>
      </c>
      <c r="F893" t="s">
        <v>70</v>
      </c>
      <c r="G893" t="s">
        <v>70</v>
      </c>
      <c r="H893">
        <v>0.9417843936664454</v>
      </c>
      <c r="I893">
        <v>0.99149881289729636</v>
      </c>
      <c r="J893" t="s">
        <v>70</v>
      </c>
      <c r="K893" t="s">
        <v>70</v>
      </c>
      <c r="L893" t="s">
        <v>70</v>
      </c>
      <c r="M893" t="s">
        <v>70</v>
      </c>
      <c r="N893" t="s">
        <v>70</v>
      </c>
    </row>
    <row r="894" spans="1:14" x14ac:dyDescent="0.3">
      <c r="A894" t="s">
        <v>289</v>
      </c>
      <c r="B894" t="s">
        <v>21</v>
      </c>
      <c r="C894">
        <v>0.98688945016514484</v>
      </c>
      <c r="D894">
        <v>0.93051258466426956</v>
      </c>
      <c r="E894">
        <v>0.93100680015111437</v>
      </c>
      <c r="F894">
        <v>0</v>
      </c>
      <c r="G894" t="s">
        <v>70</v>
      </c>
      <c r="H894">
        <v>0.91157133464825757</v>
      </c>
      <c r="I894">
        <v>0.99043391750210441</v>
      </c>
      <c r="J894" t="s">
        <v>70</v>
      </c>
      <c r="K894" t="s">
        <v>70</v>
      </c>
      <c r="L894" t="s">
        <v>70</v>
      </c>
      <c r="M894" t="s">
        <v>70</v>
      </c>
      <c r="N894" t="s">
        <v>70</v>
      </c>
    </row>
    <row r="895" spans="1:14" x14ac:dyDescent="0.3">
      <c r="A895" t="s">
        <v>289</v>
      </c>
      <c r="B895" t="s">
        <v>23</v>
      </c>
      <c r="C895">
        <v>0.99415723689076241</v>
      </c>
      <c r="D895">
        <v>0.95289040578901596</v>
      </c>
      <c r="E895">
        <v>0.95363777570674124</v>
      </c>
      <c r="F895" t="s">
        <v>70</v>
      </c>
      <c r="G895" t="s">
        <v>70</v>
      </c>
      <c r="H895">
        <v>0.86928821718047644</v>
      </c>
      <c r="I895">
        <v>0.99764705882352944</v>
      </c>
      <c r="J895" t="s">
        <v>70</v>
      </c>
      <c r="K895" t="s">
        <v>70</v>
      </c>
      <c r="L895" t="s">
        <v>70</v>
      </c>
      <c r="M895" t="s">
        <v>70</v>
      </c>
      <c r="N895" t="s">
        <v>70</v>
      </c>
    </row>
    <row r="896" spans="1:14" x14ac:dyDescent="0.3">
      <c r="A896" t="s">
        <v>289</v>
      </c>
      <c r="B896" t="s">
        <v>25</v>
      </c>
      <c r="C896">
        <v>0.99062931151358558</v>
      </c>
      <c r="D896">
        <v>0.94994649863274283</v>
      </c>
      <c r="E896">
        <v>0.95479774167750864</v>
      </c>
      <c r="F896" t="s">
        <v>70</v>
      </c>
      <c r="G896" t="s">
        <v>70</v>
      </c>
      <c r="H896">
        <v>0.81548463747071054</v>
      </c>
      <c r="I896">
        <v>0.99598515263995158</v>
      </c>
      <c r="J896" t="s">
        <v>70</v>
      </c>
      <c r="K896" t="s">
        <v>70</v>
      </c>
      <c r="L896" t="s">
        <v>70</v>
      </c>
      <c r="M896" t="s">
        <v>70</v>
      </c>
      <c r="N896" t="s">
        <v>70</v>
      </c>
    </row>
    <row r="897" spans="1:14" x14ac:dyDescent="0.3">
      <c r="A897" t="s">
        <v>289</v>
      </c>
      <c r="B897" t="s">
        <v>27</v>
      </c>
      <c r="C897">
        <v>0.99204076642134242</v>
      </c>
      <c r="D897">
        <v>0.98427471116816445</v>
      </c>
      <c r="E897">
        <v>0.94806119335764405</v>
      </c>
      <c r="F897" t="s">
        <v>70</v>
      </c>
      <c r="G897" t="s">
        <v>70</v>
      </c>
      <c r="H897">
        <v>0.86154134399200599</v>
      </c>
      <c r="I897">
        <v>0.99230136781523282</v>
      </c>
      <c r="J897" t="s">
        <v>70</v>
      </c>
      <c r="K897" t="s">
        <v>70</v>
      </c>
      <c r="L897" t="s">
        <v>70</v>
      </c>
      <c r="M897" t="s">
        <v>70</v>
      </c>
      <c r="N897" t="s">
        <v>70</v>
      </c>
    </row>
    <row r="898" spans="1:14" x14ac:dyDescent="0.3">
      <c r="A898" t="s">
        <v>289</v>
      </c>
      <c r="B898" t="s">
        <v>29</v>
      </c>
      <c r="C898">
        <v>0.99372694417916596</v>
      </c>
      <c r="D898">
        <v>0.94413221300984917</v>
      </c>
      <c r="E898">
        <v>0.96835638238813704</v>
      </c>
      <c r="F898" t="s">
        <v>70</v>
      </c>
      <c r="G898" t="s">
        <v>70</v>
      </c>
      <c r="H898">
        <v>0.8547858864240252</v>
      </c>
      <c r="I898">
        <v>0.9948282516402932</v>
      </c>
      <c r="J898" t="s">
        <v>70</v>
      </c>
      <c r="K898" t="s">
        <v>70</v>
      </c>
      <c r="L898" t="s">
        <v>70</v>
      </c>
      <c r="M898" t="s">
        <v>70</v>
      </c>
      <c r="N898" t="s">
        <v>70</v>
      </c>
    </row>
    <row r="899" spans="1:14" x14ac:dyDescent="0.3">
      <c r="A899" t="s">
        <v>289</v>
      </c>
      <c r="B899" t="s">
        <v>33</v>
      </c>
      <c r="C899">
        <v>0.99412439382658924</v>
      </c>
      <c r="D899">
        <v>0.94970390417749684</v>
      </c>
      <c r="E899">
        <v>0.95183637563228518</v>
      </c>
      <c r="F899" t="s">
        <v>70</v>
      </c>
      <c r="G899" t="s">
        <v>70</v>
      </c>
      <c r="H899">
        <v>0.90460203501885239</v>
      </c>
      <c r="I899">
        <v>0.99369085173501581</v>
      </c>
      <c r="J899">
        <v>0</v>
      </c>
      <c r="K899" t="s">
        <v>70</v>
      </c>
      <c r="L899" t="s">
        <v>70</v>
      </c>
      <c r="M899" t="s">
        <v>70</v>
      </c>
      <c r="N899" t="s">
        <v>70</v>
      </c>
    </row>
    <row r="900" spans="1:14" x14ac:dyDescent="0.3">
      <c r="A900" t="s">
        <v>289</v>
      </c>
      <c r="B900" t="s">
        <v>35</v>
      </c>
      <c r="C900">
        <v>0.9929658243649</v>
      </c>
      <c r="D900">
        <v>0.96623629873091244</v>
      </c>
      <c r="E900">
        <v>0.91606221422406664</v>
      </c>
      <c r="F900" t="s">
        <v>70</v>
      </c>
      <c r="G900" t="s">
        <v>70</v>
      </c>
      <c r="H900">
        <v>0.81352067335099432</v>
      </c>
      <c r="I900">
        <v>0.99584551469456839</v>
      </c>
      <c r="J900" t="s">
        <v>70</v>
      </c>
      <c r="K900" t="s">
        <v>70</v>
      </c>
      <c r="L900" t="s">
        <v>70</v>
      </c>
      <c r="M900" t="s">
        <v>70</v>
      </c>
      <c r="N900" t="s">
        <v>70</v>
      </c>
    </row>
    <row r="901" spans="1:14" x14ac:dyDescent="0.3">
      <c r="A901" t="s">
        <v>284</v>
      </c>
      <c r="B901" t="s">
        <v>6</v>
      </c>
      <c r="C901">
        <v>0.99082525363734297</v>
      </c>
      <c r="D901">
        <v>0.95677096370463077</v>
      </c>
      <c r="E901">
        <v>0.94648703097456555</v>
      </c>
      <c r="F901" t="s">
        <v>70</v>
      </c>
      <c r="G901" t="s">
        <v>70</v>
      </c>
      <c r="H901">
        <v>0.95675965027062404</v>
      </c>
      <c r="I901">
        <v>0.99151969981238275</v>
      </c>
      <c r="J901" t="s">
        <v>70</v>
      </c>
      <c r="K901" t="s">
        <v>70</v>
      </c>
      <c r="L901" t="s">
        <v>70</v>
      </c>
      <c r="M901" t="s">
        <v>70</v>
      </c>
      <c r="N901" t="s">
        <v>70</v>
      </c>
    </row>
    <row r="902" spans="1:14" x14ac:dyDescent="0.3">
      <c r="A902" t="s">
        <v>284</v>
      </c>
      <c r="B902" t="s">
        <v>7</v>
      </c>
      <c r="C902">
        <v>0.98177431068006638</v>
      </c>
      <c r="D902">
        <v>0.98268675401533578</v>
      </c>
      <c r="E902">
        <v>0.93181240467717341</v>
      </c>
      <c r="F902" t="s">
        <v>70</v>
      </c>
      <c r="G902" t="s">
        <v>70</v>
      </c>
      <c r="H902">
        <v>0.93178286265473442</v>
      </c>
      <c r="I902">
        <v>0.9896499238964992</v>
      </c>
      <c r="J902">
        <v>0.94013176740189042</v>
      </c>
      <c r="K902" t="s">
        <v>70</v>
      </c>
      <c r="L902" t="s">
        <v>70</v>
      </c>
      <c r="M902" t="s">
        <v>70</v>
      </c>
      <c r="N902" t="s">
        <v>70</v>
      </c>
    </row>
    <row r="903" spans="1:14" x14ac:dyDescent="0.3">
      <c r="A903" t="s">
        <v>284</v>
      </c>
      <c r="B903" t="s">
        <v>8</v>
      </c>
      <c r="C903">
        <v>0.99144368114974435</v>
      </c>
      <c r="D903">
        <v>0.97156398104265396</v>
      </c>
      <c r="E903">
        <v>0.9748511459721052</v>
      </c>
      <c r="F903">
        <v>0</v>
      </c>
      <c r="G903" t="s">
        <v>70</v>
      </c>
      <c r="H903">
        <v>0.90035896878059396</v>
      </c>
      <c r="I903">
        <v>0.98625057932952265</v>
      </c>
      <c r="J903" t="s">
        <v>70</v>
      </c>
      <c r="K903" t="s">
        <v>70</v>
      </c>
      <c r="L903" t="s">
        <v>70</v>
      </c>
      <c r="M903" t="s">
        <v>70</v>
      </c>
      <c r="N903" t="s">
        <v>70</v>
      </c>
    </row>
    <row r="904" spans="1:14" x14ac:dyDescent="0.3">
      <c r="A904" t="s">
        <v>284</v>
      </c>
      <c r="B904" t="s">
        <v>12</v>
      </c>
      <c r="C904">
        <v>0.98187564818015705</v>
      </c>
      <c r="D904">
        <v>0.94099608465898199</v>
      </c>
      <c r="E904">
        <v>0.93405536160972003</v>
      </c>
      <c r="F904">
        <v>1.5786877158362113E-2</v>
      </c>
      <c r="G904">
        <v>0.98591681974471279</v>
      </c>
      <c r="H904">
        <v>0.80923491742500842</v>
      </c>
      <c r="I904">
        <v>0.98952999617883075</v>
      </c>
      <c r="J904">
        <v>0.93006993006993</v>
      </c>
      <c r="K904" t="s">
        <v>70</v>
      </c>
      <c r="L904" t="s">
        <v>70</v>
      </c>
      <c r="M904" t="s">
        <v>70</v>
      </c>
      <c r="N904">
        <v>0</v>
      </c>
    </row>
    <row r="905" spans="1:14" x14ac:dyDescent="0.3">
      <c r="A905" t="s">
        <v>284</v>
      </c>
      <c r="B905" t="s">
        <v>13</v>
      </c>
      <c r="C905">
        <v>0.98380300237029239</v>
      </c>
      <c r="D905">
        <v>0.96023056205794244</v>
      </c>
      <c r="E905">
        <v>0.7020796340325639</v>
      </c>
      <c r="F905">
        <v>0.76857457347275726</v>
      </c>
      <c r="G905">
        <v>0.85387336654393187</v>
      </c>
      <c r="H905" t="s">
        <v>70</v>
      </c>
      <c r="I905">
        <v>0.98867514737821904</v>
      </c>
      <c r="J905" t="s">
        <v>70</v>
      </c>
      <c r="K905" t="s">
        <v>70</v>
      </c>
      <c r="L905" t="s">
        <v>70</v>
      </c>
      <c r="M905" t="s">
        <v>70</v>
      </c>
      <c r="N905" t="s">
        <v>70</v>
      </c>
    </row>
    <row r="906" spans="1:14" x14ac:dyDescent="0.3">
      <c r="A906" t="s">
        <v>284</v>
      </c>
      <c r="B906" t="s">
        <v>109</v>
      </c>
      <c r="C906">
        <v>0.98634354278497005</v>
      </c>
      <c r="D906">
        <v>0.89987364283040061</v>
      </c>
      <c r="E906">
        <v>0.8750999946669511</v>
      </c>
      <c r="F906">
        <v>0.7628240485383343</v>
      </c>
      <c r="G906" t="s">
        <v>70</v>
      </c>
      <c r="H906">
        <v>0.78038601982263955</v>
      </c>
      <c r="I906">
        <v>0.98697191053543198</v>
      </c>
      <c r="J906" t="s">
        <v>70</v>
      </c>
      <c r="K906" t="s">
        <v>70</v>
      </c>
      <c r="L906" t="s">
        <v>70</v>
      </c>
      <c r="M906" t="s">
        <v>70</v>
      </c>
      <c r="N906" t="s">
        <v>70</v>
      </c>
    </row>
    <row r="907" spans="1:14" x14ac:dyDescent="0.3">
      <c r="A907" t="s">
        <v>284</v>
      </c>
      <c r="B907" t="s">
        <v>298</v>
      </c>
      <c r="C907">
        <v>0.98894814624429739</v>
      </c>
      <c r="D907">
        <v>0.95180814617434339</v>
      </c>
      <c r="E907">
        <v>0.94425653701053724</v>
      </c>
      <c r="F907">
        <v>0.90751086281812543</v>
      </c>
      <c r="G907">
        <v>0.92552514322087842</v>
      </c>
      <c r="H907">
        <v>0.88716228147624931</v>
      </c>
      <c r="I907">
        <v>0.98766179698735901</v>
      </c>
      <c r="J907" t="s">
        <v>70</v>
      </c>
      <c r="K907" t="s">
        <v>70</v>
      </c>
      <c r="L907" t="s">
        <v>70</v>
      </c>
      <c r="M907" t="s">
        <v>70</v>
      </c>
      <c r="N907" t="s">
        <v>70</v>
      </c>
    </row>
    <row r="908" spans="1:14" x14ac:dyDescent="0.3">
      <c r="A908" t="s">
        <v>284</v>
      </c>
      <c r="B908" t="s">
        <v>15</v>
      </c>
      <c r="C908">
        <v>0.99002655268441164</v>
      </c>
      <c r="D908">
        <v>0.93998110287975678</v>
      </c>
      <c r="E908">
        <v>0.92642978206416582</v>
      </c>
      <c r="F908">
        <v>0.79787290614198347</v>
      </c>
      <c r="G908">
        <v>0.9128276826284516</v>
      </c>
      <c r="H908">
        <v>0.85722849435508042</v>
      </c>
      <c r="I908">
        <v>0.994500458295142</v>
      </c>
      <c r="J908" t="s">
        <v>70</v>
      </c>
      <c r="K908" t="s">
        <v>70</v>
      </c>
      <c r="L908" t="s">
        <v>70</v>
      </c>
      <c r="M908" t="s">
        <v>70</v>
      </c>
      <c r="N908" t="s">
        <v>70</v>
      </c>
    </row>
    <row r="909" spans="1:14" x14ac:dyDescent="0.3">
      <c r="A909" t="s">
        <v>284</v>
      </c>
      <c r="B909" t="s">
        <v>17</v>
      </c>
      <c r="C909">
        <v>0.95775740284202637</v>
      </c>
      <c r="D909">
        <v>0.98360395788405441</v>
      </c>
      <c r="E909">
        <v>0.97096918267083521</v>
      </c>
      <c r="F909" t="s">
        <v>70</v>
      </c>
      <c r="G909" t="s">
        <v>70</v>
      </c>
      <c r="H909">
        <v>0.89353370209016592</v>
      </c>
      <c r="I909">
        <v>0.99279362158846984</v>
      </c>
      <c r="J909">
        <v>0.87116698551516802</v>
      </c>
      <c r="K909" t="s">
        <v>70</v>
      </c>
      <c r="L909" t="s">
        <v>70</v>
      </c>
      <c r="M909" t="s">
        <v>70</v>
      </c>
      <c r="N909" t="s">
        <v>70</v>
      </c>
    </row>
    <row r="910" spans="1:14" x14ac:dyDescent="0.3">
      <c r="A910" t="s">
        <v>280</v>
      </c>
      <c r="B910" t="s">
        <v>6</v>
      </c>
      <c r="C910">
        <v>0.99433764279633319</v>
      </c>
      <c r="D910">
        <v>0.97281560464354599</v>
      </c>
      <c r="E910">
        <v>0.96556422221465321</v>
      </c>
      <c r="F910" t="s">
        <v>70</v>
      </c>
      <c r="G910" t="s">
        <v>70</v>
      </c>
      <c r="H910">
        <v>0.95540063833361322</v>
      </c>
      <c r="I910">
        <v>0.99057499817344918</v>
      </c>
      <c r="J910" t="s">
        <v>70</v>
      </c>
      <c r="K910" t="s">
        <v>70</v>
      </c>
      <c r="L910" t="s">
        <v>70</v>
      </c>
      <c r="M910" t="s">
        <v>70</v>
      </c>
      <c r="N910" t="s">
        <v>70</v>
      </c>
    </row>
    <row r="911" spans="1:14" x14ac:dyDescent="0.3">
      <c r="A911" t="s">
        <v>280</v>
      </c>
      <c r="B911" t="s">
        <v>7</v>
      </c>
      <c r="C911">
        <v>0.97702301310004236</v>
      </c>
      <c r="D911">
        <v>0.93138133652026678</v>
      </c>
      <c r="E911">
        <v>0.91257641403050638</v>
      </c>
      <c r="F911" t="s">
        <v>70</v>
      </c>
      <c r="G911" t="s">
        <v>70</v>
      </c>
      <c r="H911">
        <v>0.95001158927605656</v>
      </c>
      <c r="I911">
        <v>0.99162011173184361</v>
      </c>
      <c r="J911" t="s">
        <v>70</v>
      </c>
      <c r="K911" t="s">
        <v>70</v>
      </c>
      <c r="L911" t="s">
        <v>70</v>
      </c>
      <c r="M911" t="s">
        <v>70</v>
      </c>
      <c r="N911" t="s">
        <v>70</v>
      </c>
    </row>
    <row r="912" spans="1:14" x14ac:dyDescent="0.3">
      <c r="A912" t="s">
        <v>280</v>
      </c>
      <c r="B912" t="s">
        <v>8</v>
      </c>
      <c r="C912">
        <v>0.98870327324692719</v>
      </c>
      <c r="D912">
        <v>0.97189871950866202</v>
      </c>
      <c r="E912">
        <v>0.93046336683734765</v>
      </c>
      <c r="F912" t="s">
        <v>70</v>
      </c>
      <c r="G912" t="s">
        <v>70</v>
      </c>
      <c r="H912">
        <v>0.89480940794809405</v>
      </c>
      <c r="I912">
        <v>0.98954096455549101</v>
      </c>
      <c r="J912" t="s">
        <v>70</v>
      </c>
      <c r="K912" t="s">
        <v>70</v>
      </c>
      <c r="L912" t="s">
        <v>70</v>
      </c>
      <c r="M912" t="s">
        <v>70</v>
      </c>
      <c r="N912" t="s">
        <v>70</v>
      </c>
    </row>
    <row r="913" spans="1:14" x14ac:dyDescent="0.3">
      <c r="A913" t="s">
        <v>280</v>
      </c>
      <c r="B913" t="s">
        <v>12</v>
      </c>
      <c r="C913">
        <v>0.97706600964993318</v>
      </c>
      <c r="D913">
        <v>0.94171461358239161</v>
      </c>
      <c r="E913">
        <v>0.91039622785002661</v>
      </c>
      <c r="F913" t="s">
        <v>70</v>
      </c>
      <c r="G913" t="s">
        <v>70</v>
      </c>
      <c r="H913">
        <v>0.51854209772401716</v>
      </c>
      <c r="I913">
        <v>0.99005309999252122</v>
      </c>
      <c r="J913">
        <v>0.95818269805573741</v>
      </c>
      <c r="K913" t="s">
        <v>70</v>
      </c>
      <c r="L913" t="s">
        <v>70</v>
      </c>
      <c r="M913" t="s">
        <v>70</v>
      </c>
      <c r="N913" t="s">
        <v>70</v>
      </c>
    </row>
    <row r="914" spans="1:14" x14ac:dyDescent="0.3">
      <c r="A914" t="s">
        <v>280</v>
      </c>
      <c r="B914" t="s">
        <v>13</v>
      </c>
      <c r="C914">
        <v>0.99275322536371124</v>
      </c>
      <c r="D914">
        <v>0.94248543379359884</v>
      </c>
      <c r="E914">
        <v>0.90009560229445507</v>
      </c>
      <c r="F914">
        <v>0.81700275641955611</v>
      </c>
      <c r="G914" t="s">
        <v>70</v>
      </c>
      <c r="H914">
        <v>0.20359281437125748</v>
      </c>
      <c r="I914">
        <v>0.99299962363567917</v>
      </c>
      <c r="J914" t="s">
        <v>70</v>
      </c>
      <c r="K914" t="s">
        <v>70</v>
      </c>
      <c r="L914" t="s">
        <v>70</v>
      </c>
      <c r="M914" t="s">
        <v>70</v>
      </c>
      <c r="N914" t="s">
        <v>70</v>
      </c>
    </row>
    <row r="915" spans="1:14" x14ac:dyDescent="0.3">
      <c r="A915" t="s">
        <v>280</v>
      </c>
      <c r="B915" t="s">
        <v>15</v>
      </c>
      <c r="C915">
        <v>0.99123444454537202</v>
      </c>
      <c r="D915">
        <v>0.9654435671156526</v>
      </c>
      <c r="E915">
        <v>0.96913192461450604</v>
      </c>
      <c r="F915" t="s">
        <v>70</v>
      </c>
      <c r="G915" t="s">
        <v>70</v>
      </c>
      <c r="H915">
        <v>0.78068181818181814</v>
      </c>
      <c r="I915">
        <v>0.99233128834355844</v>
      </c>
      <c r="J915">
        <v>0</v>
      </c>
      <c r="K915" t="s">
        <v>70</v>
      </c>
      <c r="L915" t="s">
        <v>70</v>
      </c>
      <c r="M915" t="s">
        <v>70</v>
      </c>
      <c r="N915" t="s">
        <v>70</v>
      </c>
    </row>
    <row r="916" spans="1:14" x14ac:dyDescent="0.3">
      <c r="A916" t="s">
        <v>280</v>
      </c>
      <c r="B916" t="s">
        <v>329</v>
      </c>
      <c r="C916">
        <v>0.98137075128225559</v>
      </c>
      <c r="D916">
        <v>0.94018142492817236</v>
      </c>
      <c r="E916">
        <v>0.95423536100056838</v>
      </c>
      <c r="F916">
        <v>0.92462220284800922</v>
      </c>
      <c r="G916" t="s">
        <v>70</v>
      </c>
      <c r="H916">
        <v>0.82422079966418305</v>
      </c>
      <c r="I916">
        <v>0.98459920366614084</v>
      </c>
      <c r="J916" t="s">
        <v>70</v>
      </c>
      <c r="K916" t="s">
        <v>70</v>
      </c>
      <c r="L916" t="s">
        <v>70</v>
      </c>
      <c r="M916" t="s">
        <v>70</v>
      </c>
      <c r="N916" t="s">
        <v>70</v>
      </c>
    </row>
    <row r="917" spans="1:14" x14ac:dyDescent="0.3">
      <c r="A917" t="s">
        <v>280</v>
      </c>
      <c r="B917" t="s">
        <v>17</v>
      </c>
      <c r="C917">
        <v>0.983291286629148</v>
      </c>
      <c r="D917">
        <v>0.96626914238749395</v>
      </c>
      <c r="E917">
        <v>0.94861626906695196</v>
      </c>
      <c r="F917" t="s">
        <v>70</v>
      </c>
      <c r="G917" t="s">
        <v>70</v>
      </c>
      <c r="H917">
        <v>0.88063608079411326</v>
      </c>
      <c r="I917">
        <v>0.98996058600431325</v>
      </c>
      <c r="J917" t="s">
        <v>70</v>
      </c>
      <c r="K917" t="s">
        <v>70</v>
      </c>
      <c r="L917" t="s">
        <v>70</v>
      </c>
      <c r="M917" t="s">
        <v>70</v>
      </c>
      <c r="N917" t="s">
        <v>70</v>
      </c>
    </row>
    <row r="918" spans="1:14" x14ac:dyDescent="0.3">
      <c r="A918" t="s">
        <v>280</v>
      </c>
      <c r="B918" t="s">
        <v>21</v>
      </c>
      <c r="C918">
        <v>0.99317052980132436</v>
      </c>
      <c r="D918">
        <v>0.92053233056200245</v>
      </c>
      <c r="E918">
        <v>0.95576220926714139</v>
      </c>
      <c r="F918">
        <v>0.85769939084856217</v>
      </c>
      <c r="G918" t="s">
        <v>70</v>
      </c>
      <c r="H918">
        <v>0.82152230971128604</v>
      </c>
      <c r="I918">
        <v>0.98789493719071197</v>
      </c>
      <c r="J918" t="s">
        <v>70</v>
      </c>
      <c r="K918" t="s">
        <v>70</v>
      </c>
      <c r="L918" t="s">
        <v>70</v>
      </c>
      <c r="M918" t="s">
        <v>70</v>
      </c>
      <c r="N918" t="s">
        <v>70</v>
      </c>
    </row>
    <row r="919" spans="1:14" x14ac:dyDescent="0.3">
      <c r="A919" t="s">
        <v>280</v>
      </c>
      <c r="B919" t="s">
        <v>23</v>
      </c>
      <c r="C919">
        <v>0.99184615640101637</v>
      </c>
      <c r="D919">
        <v>0.90775693516851541</v>
      </c>
      <c r="E919">
        <v>0.95712820512820518</v>
      </c>
      <c r="F919">
        <v>0.83714027616466646</v>
      </c>
      <c r="G919" t="s">
        <v>70</v>
      </c>
      <c r="H919">
        <v>0.80810666666666664</v>
      </c>
      <c r="I919">
        <v>0.98985156013329278</v>
      </c>
      <c r="J919" t="s">
        <v>70</v>
      </c>
      <c r="K919" t="s">
        <v>70</v>
      </c>
      <c r="L919" t="s">
        <v>70</v>
      </c>
      <c r="M919" t="s">
        <v>70</v>
      </c>
      <c r="N919" t="s">
        <v>70</v>
      </c>
    </row>
    <row r="920" spans="1:14" x14ac:dyDescent="0.3">
      <c r="A920" t="s">
        <v>280</v>
      </c>
      <c r="B920" t="s">
        <v>25</v>
      </c>
      <c r="C920">
        <v>0.99611413989096398</v>
      </c>
      <c r="D920">
        <v>0.93587864575699842</v>
      </c>
      <c r="E920">
        <v>0.96626025271558402</v>
      </c>
      <c r="F920" t="s">
        <v>70</v>
      </c>
      <c r="G920" t="s">
        <v>70</v>
      </c>
      <c r="H920">
        <v>0.92898184325442423</v>
      </c>
      <c r="I920">
        <v>0.99015342340279355</v>
      </c>
      <c r="J920" t="s">
        <v>70</v>
      </c>
      <c r="K920" t="s">
        <v>70</v>
      </c>
      <c r="L920" t="s">
        <v>70</v>
      </c>
      <c r="M920" t="s">
        <v>70</v>
      </c>
      <c r="N920" t="s">
        <v>70</v>
      </c>
    </row>
    <row r="921" spans="1:14" x14ac:dyDescent="0.3">
      <c r="A921" t="s">
        <v>280</v>
      </c>
      <c r="B921" t="s">
        <v>27</v>
      </c>
      <c r="C921">
        <v>0.99495041172296561</v>
      </c>
      <c r="D921">
        <v>0.94093441254682741</v>
      </c>
      <c r="E921">
        <v>0.82484361036639853</v>
      </c>
      <c r="F921" t="s">
        <v>70</v>
      </c>
      <c r="G921" t="s">
        <v>70</v>
      </c>
      <c r="H921">
        <v>0.89769380808505761</v>
      </c>
      <c r="I921">
        <v>0.98780859494056683</v>
      </c>
      <c r="J921" t="s">
        <v>70</v>
      </c>
      <c r="K921" t="s">
        <v>70</v>
      </c>
      <c r="L921" t="s">
        <v>70</v>
      </c>
      <c r="M921" t="s">
        <v>70</v>
      </c>
      <c r="N921" t="s">
        <v>70</v>
      </c>
    </row>
    <row r="922" spans="1:14" x14ac:dyDescent="0.3">
      <c r="A922" t="s">
        <v>280</v>
      </c>
      <c r="B922" t="s">
        <v>33</v>
      </c>
      <c r="C922">
        <v>0.99711884847004262</v>
      </c>
      <c r="D922">
        <v>0.95285902326930361</v>
      </c>
      <c r="E922">
        <v>0.93904996504776805</v>
      </c>
      <c r="F922">
        <v>0.88119065948165254</v>
      </c>
      <c r="G922" t="s">
        <v>70</v>
      </c>
      <c r="H922">
        <v>0.94036089305739623</v>
      </c>
      <c r="I922">
        <v>0.98963414634146341</v>
      </c>
      <c r="J922" t="s">
        <v>70</v>
      </c>
      <c r="K922" t="s">
        <v>70</v>
      </c>
      <c r="L922" t="s">
        <v>70</v>
      </c>
      <c r="M922" t="s">
        <v>70</v>
      </c>
      <c r="N922" t="s">
        <v>70</v>
      </c>
    </row>
    <row r="923" spans="1:14" x14ac:dyDescent="0.3">
      <c r="A923" t="s">
        <v>280</v>
      </c>
      <c r="B923" t="s">
        <v>35</v>
      </c>
      <c r="C923">
        <v>0.99584641807454877</v>
      </c>
      <c r="D923">
        <v>0.93011516011989281</v>
      </c>
      <c r="E923">
        <v>0.92416020429239365</v>
      </c>
      <c r="F923" t="s">
        <v>70</v>
      </c>
      <c r="G923" t="s">
        <v>70</v>
      </c>
      <c r="H923">
        <v>0.8202260081454712</v>
      </c>
      <c r="I923">
        <v>0.99121877365632083</v>
      </c>
      <c r="J923" t="s">
        <v>70</v>
      </c>
      <c r="K923" t="s">
        <v>70</v>
      </c>
      <c r="L923" t="s">
        <v>70</v>
      </c>
      <c r="M923" t="s">
        <v>70</v>
      </c>
      <c r="N923" t="s">
        <v>70</v>
      </c>
    </row>
    <row r="924" spans="1:14" x14ac:dyDescent="0.3">
      <c r="A924" t="s">
        <v>339</v>
      </c>
      <c r="B924" t="s">
        <v>6</v>
      </c>
      <c r="C924">
        <v>0.95530348557692324</v>
      </c>
      <c r="D924">
        <v>0.95206569712755962</v>
      </c>
      <c r="E924">
        <v>0.80374662427785182</v>
      </c>
      <c r="F924" t="s">
        <v>70</v>
      </c>
      <c r="G924" t="s">
        <v>70</v>
      </c>
      <c r="H924">
        <v>0.74594388242030918</v>
      </c>
      <c r="I924">
        <v>0.98904151875289403</v>
      </c>
      <c r="J924">
        <v>0.94118524930231162</v>
      </c>
      <c r="K924" t="s">
        <v>70</v>
      </c>
      <c r="L924" t="s">
        <v>70</v>
      </c>
      <c r="M924" t="s">
        <v>70</v>
      </c>
      <c r="N924" t="s">
        <v>70</v>
      </c>
    </row>
    <row r="925" spans="1:14" x14ac:dyDescent="0.3">
      <c r="A925" t="s">
        <v>339</v>
      </c>
      <c r="B925" t="s">
        <v>7</v>
      </c>
      <c r="C925">
        <v>0.99235277150475221</v>
      </c>
      <c r="D925">
        <v>0.97069649600841357</v>
      </c>
      <c r="E925">
        <v>0.84147584895878336</v>
      </c>
      <c r="F925" t="s">
        <v>70</v>
      </c>
      <c r="G925" t="s">
        <v>70</v>
      </c>
      <c r="H925">
        <v>0.64762548588811897</v>
      </c>
      <c r="I925">
        <v>0.98766372220529997</v>
      </c>
      <c r="J925" t="s">
        <v>70</v>
      </c>
      <c r="K925" t="s">
        <v>70</v>
      </c>
      <c r="L925" t="s">
        <v>70</v>
      </c>
      <c r="M925" t="s">
        <v>70</v>
      </c>
      <c r="N925" t="s">
        <v>70</v>
      </c>
    </row>
    <row r="926" spans="1:14" x14ac:dyDescent="0.3">
      <c r="A926" t="s">
        <v>339</v>
      </c>
      <c r="B926" t="s">
        <v>8</v>
      </c>
      <c r="C926">
        <v>0.98309738525870316</v>
      </c>
      <c r="D926">
        <v>0.95360877414080858</v>
      </c>
      <c r="E926">
        <v>0.87408956784820524</v>
      </c>
      <c r="F926" t="s">
        <v>70</v>
      </c>
      <c r="G926" t="s">
        <v>70</v>
      </c>
      <c r="H926">
        <v>0.67184172563028099</v>
      </c>
      <c r="I926">
        <v>0.98595205374866401</v>
      </c>
      <c r="J926">
        <v>0.92818892697900557</v>
      </c>
      <c r="K926" t="s">
        <v>70</v>
      </c>
      <c r="L926" t="s">
        <v>70</v>
      </c>
      <c r="M926" t="s">
        <v>70</v>
      </c>
      <c r="N926" t="s">
        <v>70</v>
      </c>
    </row>
    <row r="927" spans="1:14" x14ac:dyDescent="0.3">
      <c r="A927" t="s">
        <v>339</v>
      </c>
      <c r="B927" t="s">
        <v>12</v>
      </c>
      <c r="C927">
        <v>0.98680724876441517</v>
      </c>
      <c r="D927">
        <v>0.94946651997031961</v>
      </c>
      <c r="E927">
        <v>0.91820719837018039</v>
      </c>
      <c r="F927" t="s">
        <v>70</v>
      </c>
      <c r="G927" t="s">
        <v>70</v>
      </c>
      <c r="H927">
        <v>0.71731035993283199</v>
      </c>
      <c r="I927">
        <v>0.99273167777104798</v>
      </c>
      <c r="J927" t="s">
        <v>70</v>
      </c>
      <c r="K927" t="s">
        <v>70</v>
      </c>
      <c r="L927" t="s">
        <v>70</v>
      </c>
      <c r="M927" t="s">
        <v>70</v>
      </c>
      <c r="N927" t="s">
        <v>70</v>
      </c>
    </row>
    <row r="928" spans="1:14" x14ac:dyDescent="0.3">
      <c r="A928" t="s">
        <v>339</v>
      </c>
      <c r="B928" t="s">
        <v>13</v>
      </c>
      <c r="C928">
        <v>0.97026541341830841</v>
      </c>
      <c r="D928">
        <v>0.96487386387497376</v>
      </c>
      <c r="E928">
        <v>0.86444506735700033</v>
      </c>
      <c r="F928" t="s">
        <v>70</v>
      </c>
      <c r="G928" t="s">
        <v>70</v>
      </c>
      <c r="H928">
        <v>0.63508872352604462</v>
      </c>
      <c r="I928">
        <v>0.99241861156533362</v>
      </c>
      <c r="J928" t="s">
        <v>70</v>
      </c>
      <c r="K928" t="s">
        <v>70</v>
      </c>
      <c r="L928" t="s">
        <v>70</v>
      </c>
      <c r="M928" t="s">
        <v>70</v>
      </c>
      <c r="N928" t="s">
        <v>70</v>
      </c>
    </row>
    <row r="929" spans="1:14" x14ac:dyDescent="0.3">
      <c r="A929" t="s">
        <v>339</v>
      </c>
      <c r="B929" t="s">
        <v>15</v>
      </c>
      <c r="C929">
        <v>0.98904332541258422</v>
      </c>
      <c r="D929">
        <v>0.93733321855900842</v>
      </c>
      <c r="E929">
        <v>0.88163822525597269</v>
      </c>
      <c r="F929" t="s">
        <v>70</v>
      </c>
      <c r="G929" t="s">
        <v>70</v>
      </c>
      <c r="H929">
        <v>0.6034353059177533</v>
      </c>
      <c r="I929">
        <v>0.99283445371943557</v>
      </c>
      <c r="J929" t="s">
        <v>70</v>
      </c>
      <c r="K929" t="s">
        <v>70</v>
      </c>
      <c r="L929" t="s">
        <v>70</v>
      </c>
      <c r="M929" t="s">
        <v>70</v>
      </c>
      <c r="N929" t="s">
        <v>70</v>
      </c>
    </row>
    <row r="930" spans="1:14" x14ac:dyDescent="0.3">
      <c r="A930" t="s">
        <v>339</v>
      </c>
      <c r="B930" t="s">
        <v>17</v>
      </c>
      <c r="C930">
        <v>0.99156514619497438</v>
      </c>
      <c r="D930">
        <v>0.96862228804959005</v>
      </c>
      <c r="E930">
        <v>0.90458689458689456</v>
      </c>
      <c r="F930" t="s">
        <v>70</v>
      </c>
      <c r="G930" t="s">
        <v>70</v>
      </c>
      <c r="H930">
        <v>0.86128413052846009</v>
      </c>
      <c r="I930">
        <v>0.98487768717568558</v>
      </c>
      <c r="J930" t="s">
        <v>70</v>
      </c>
      <c r="K930" t="s">
        <v>70</v>
      </c>
      <c r="L930" t="s">
        <v>70</v>
      </c>
      <c r="M930" t="s">
        <v>70</v>
      </c>
      <c r="N930" t="s">
        <v>70</v>
      </c>
    </row>
    <row r="931" spans="1:14" x14ac:dyDescent="0.3">
      <c r="A931" t="s">
        <v>339</v>
      </c>
      <c r="B931" t="s">
        <v>21</v>
      </c>
      <c r="C931">
        <v>0.99328564583080758</v>
      </c>
      <c r="D931">
        <v>0.96337870484944921</v>
      </c>
      <c r="E931">
        <v>0.81962320462600258</v>
      </c>
      <c r="F931" t="s">
        <v>70</v>
      </c>
      <c r="G931" t="s">
        <v>70</v>
      </c>
      <c r="H931">
        <v>0.52838144664288034</v>
      </c>
      <c r="I931">
        <v>0.98881932021466901</v>
      </c>
      <c r="J931" t="s">
        <v>70</v>
      </c>
      <c r="K931" t="s">
        <v>70</v>
      </c>
      <c r="L931" t="s">
        <v>70</v>
      </c>
      <c r="M931" t="s">
        <v>70</v>
      </c>
      <c r="N931" t="s">
        <v>70</v>
      </c>
    </row>
    <row r="932" spans="1:14" x14ac:dyDescent="0.3">
      <c r="A932" t="s">
        <v>339</v>
      </c>
      <c r="B932" t="s">
        <v>23</v>
      </c>
      <c r="C932">
        <v>0.9930926072539098</v>
      </c>
      <c r="D932">
        <v>0.95593134700708959</v>
      </c>
      <c r="E932">
        <v>0.91759256034272563</v>
      </c>
      <c r="F932" t="s">
        <v>70</v>
      </c>
      <c r="G932" t="s">
        <v>70</v>
      </c>
      <c r="H932">
        <v>0.79838915515725584</v>
      </c>
      <c r="I932">
        <v>0.99048617873998057</v>
      </c>
      <c r="J932" t="s">
        <v>70</v>
      </c>
      <c r="K932" t="s">
        <v>70</v>
      </c>
      <c r="L932" t="s">
        <v>70</v>
      </c>
      <c r="M932" t="s">
        <v>70</v>
      </c>
      <c r="N932" t="s">
        <v>70</v>
      </c>
    </row>
    <row r="933" spans="1:14" x14ac:dyDescent="0.3">
      <c r="A933" t="s">
        <v>339</v>
      </c>
      <c r="B933" t="s">
        <v>25</v>
      </c>
      <c r="C933">
        <v>0.99554778268913924</v>
      </c>
      <c r="D933">
        <v>0.97798806230892399</v>
      </c>
      <c r="E933">
        <v>0.90604525275196801</v>
      </c>
      <c r="F933" t="s">
        <v>70</v>
      </c>
      <c r="G933" t="s">
        <v>70</v>
      </c>
      <c r="H933">
        <v>0.73524036213711907</v>
      </c>
      <c r="I933">
        <v>0.98661220785114601</v>
      </c>
      <c r="J933" t="s">
        <v>70</v>
      </c>
      <c r="K933" t="s">
        <v>70</v>
      </c>
      <c r="L933" t="s">
        <v>70</v>
      </c>
      <c r="M933" t="s">
        <v>70</v>
      </c>
      <c r="N933" t="s">
        <v>70</v>
      </c>
    </row>
    <row r="934" spans="1:14" x14ac:dyDescent="0.3">
      <c r="A934" t="s">
        <v>339</v>
      </c>
      <c r="B934" t="s">
        <v>27</v>
      </c>
      <c r="C934">
        <v>0.99612405064573839</v>
      </c>
      <c r="D934">
        <v>0.95568790296142503</v>
      </c>
      <c r="E934">
        <v>0.94557874533391761</v>
      </c>
      <c r="F934" t="s">
        <v>70</v>
      </c>
      <c r="G934" t="s">
        <v>70</v>
      </c>
      <c r="H934">
        <v>0.74738567192133609</v>
      </c>
      <c r="I934">
        <v>0.988230002249044</v>
      </c>
      <c r="J934" t="s">
        <v>70</v>
      </c>
      <c r="K934" t="s">
        <v>70</v>
      </c>
      <c r="L934" t="s">
        <v>70</v>
      </c>
      <c r="M934" t="s">
        <v>70</v>
      </c>
      <c r="N934" t="s">
        <v>70</v>
      </c>
    </row>
    <row r="935" spans="1:14" x14ac:dyDescent="0.3">
      <c r="A935" t="s">
        <v>339</v>
      </c>
      <c r="B935" t="s">
        <v>29</v>
      </c>
      <c r="C935">
        <v>0.99635173105620123</v>
      </c>
      <c r="D935">
        <v>0.96705277564509118</v>
      </c>
      <c r="E935">
        <v>0.92793134296674795</v>
      </c>
      <c r="F935" t="s">
        <v>70</v>
      </c>
      <c r="G935" t="s">
        <v>70</v>
      </c>
      <c r="H935">
        <v>0.80767323664311397</v>
      </c>
      <c r="I935">
        <v>0.98981670061099802</v>
      </c>
      <c r="J935" t="s">
        <v>70</v>
      </c>
      <c r="K935" t="s">
        <v>70</v>
      </c>
      <c r="L935" t="s">
        <v>70</v>
      </c>
      <c r="M935" t="s">
        <v>70</v>
      </c>
      <c r="N935" t="s">
        <v>70</v>
      </c>
    </row>
    <row r="936" spans="1:14" x14ac:dyDescent="0.3">
      <c r="A936" t="s">
        <v>339</v>
      </c>
      <c r="B936" t="s">
        <v>33</v>
      </c>
      <c r="C936">
        <v>0.99230359804130297</v>
      </c>
      <c r="D936">
        <v>0.96808209836501835</v>
      </c>
      <c r="E936">
        <v>0.91464627289327616</v>
      </c>
      <c r="F936" t="s">
        <v>70</v>
      </c>
      <c r="G936" t="s">
        <v>70</v>
      </c>
      <c r="H936">
        <v>0.68685382096471537</v>
      </c>
      <c r="I936">
        <v>0.98841931117461279</v>
      </c>
      <c r="J936" t="s">
        <v>70</v>
      </c>
      <c r="K936" t="s">
        <v>70</v>
      </c>
      <c r="L936" t="s">
        <v>70</v>
      </c>
      <c r="M936" t="s">
        <v>70</v>
      </c>
      <c r="N936" t="s">
        <v>70</v>
      </c>
    </row>
    <row r="937" spans="1:14" x14ac:dyDescent="0.3">
      <c r="A937" t="s">
        <v>339</v>
      </c>
      <c r="B937" t="s">
        <v>35</v>
      </c>
      <c r="C937">
        <v>0.99205606226763321</v>
      </c>
      <c r="D937">
        <v>0.97050207979377823</v>
      </c>
      <c r="E937">
        <v>0.95251450507458502</v>
      </c>
      <c r="F937" t="s">
        <v>70</v>
      </c>
      <c r="G937" t="s">
        <v>70</v>
      </c>
      <c r="H937">
        <v>0.87726734401296513</v>
      </c>
      <c r="I937">
        <v>0.98839590443685998</v>
      </c>
      <c r="J937">
        <v>0.92705176868361461</v>
      </c>
      <c r="K937" t="s">
        <v>70</v>
      </c>
      <c r="L937" t="s">
        <v>70</v>
      </c>
      <c r="M937" t="s">
        <v>70</v>
      </c>
      <c r="N937" t="s">
        <v>70</v>
      </c>
    </row>
    <row r="938" spans="1:14" x14ac:dyDescent="0.3">
      <c r="A938" t="s">
        <v>334</v>
      </c>
      <c r="B938" t="s">
        <v>13</v>
      </c>
      <c r="C938">
        <v>0.94472198441682276</v>
      </c>
      <c r="D938">
        <v>0.86933826328095265</v>
      </c>
      <c r="E938">
        <v>0.90584313942139483</v>
      </c>
      <c r="F938" t="s">
        <v>70</v>
      </c>
      <c r="G938" t="s">
        <v>70</v>
      </c>
      <c r="H938">
        <v>0.86114940717690158</v>
      </c>
      <c r="I938">
        <v>0.9862604540023896</v>
      </c>
      <c r="J938" t="s">
        <v>70</v>
      </c>
      <c r="K938" t="s">
        <v>70</v>
      </c>
      <c r="L938" t="s">
        <v>70</v>
      </c>
      <c r="M938" t="s">
        <v>70</v>
      </c>
      <c r="N938" t="s">
        <v>70</v>
      </c>
    </row>
    <row r="939" spans="1:14" x14ac:dyDescent="0.3">
      <c r="A939" t="s">
        <v>334</v>
      </c>
      <c r="B939" t="s">
        <v>15</v>
      </c>
      <c r="C939">
        <v>0.96820663244520477</v>
      </c>
      <c r="D939">
        <v>0.91590834338340099</v>
      </c>
      <c r="E939">
        <v>0.88836058727150058</v>
      </c>
      <c r="F939">
        <v>0.83679429811634198</v>
      </c>
      <c r="G939">
        <v>0.91687066503467962</v>
      </c>
      <c r="H939">
        <v>0.81556487776652686</v>
      </c>
      <c r="I939">
        <v>0.99477628889393599</v>
      </c>
      <c r="J939">
        <v>0.9254816430388948</v>
      </c>
      <c r="K939" t="s">
        <v>70</v>
      </c>
      <c r="L939" t="s">
        <v>70</v>
      </c>
      <c r="M939" t="s">
        <v>70</v>
      </c>
      <c r="N939" t="s">
        <v>70</v>
      </c>
    </row>
    <row r="940" spans="1:14" x14ac:dyDescent="0.3">
      <c r="A940" t="s">
        <v>334</v>
      </c>
      <c r="B940" t="s">
        <v>17</v>
      </c>
      <c r="C940">
        <v>0.99357300026911077</v>
      </c>
      <c r="D940">
        <v>0.8975950923881636</v>
      </c>
      <c r="E940">
        <v>0.94094262709294885</v>
      </c>
      <c r="F940">
        <v>0.84723332445154986</v>
      </c>
      <c r="G940" t="s">
        <v>70</v>
      </c>
      <c r="H940">
        <v>0.91561913018349961</v>
      </c>
      <c r="I940">
        <v>0.97948171813986518</v>
      </c>
      <c r="J940" t="s">
        <v>70</v>
      </c>
      <c r="K940" t="s">
        <v>70</v>
      </c>
      <c r="L940" t="s">
        <v>70</v>
      </c>
      <c r="M940" t="s">
        <v>70</v>
      </c>
      <c r="N940" t="s">
        <v>70</v>
      </c>
    </row>
    <row r="941" spans="1:14" x14ac:dyDescent="0.3">
      <c r="A941" t="s">
        <v>334</v>
      </c>
      <c r="B941" t="s">
        <v>25</v>
      </c>
      <c r="C941">
        <v>0.98957317628092623</v>
      </c>
      <c r="D941">
        <v>0.90007004055836981</v>
      </c>
      <c r="E941">
        <v>0.92996594144907041</v>
      </c>
      <c r="F941" t="s">
        <v>70</v>
      </c>
      <c r="G941" t="s">
        <v>70</v>
      </c>
      <c r="H941">
        <v>0.8957685001818696</v>
      </c>
      <c r="I941">
        <v>0.98950112229382381</v>
      </c>
      <c r="J941" t="s">
        <v>70</v>
      </c>
      <c r="K941" t="s">
        <v>70</v>
      </c>
      <c r="L941" t="s">
        <v>70</v>
      </c>
      <c r="M941" t="s">
        <v>70</v>
      </c>
      <c r="N941" t="s">
        <v>70</v>
      </c>
    </row>
    <row r="942" spans="1:14" x14ac:dyDescent="0.3">
      <c r="A942" t="s">
        <v>334</v>
      </c>
      <c r="B942" t="s">
        <v>27</v>
      </c>
      <c r="C942">
        <v>0.98434516334359801</v>
      </c>
      <c r="D942">
        <v>0.94565795569587685</v>
      </c>
      <c r="E942">
        <v>0.91491655969191277</v>
      </c>
      <c r="F942">
        <v>0.93638722376308481</v>
      </c>
      <c r="G942" t="s">
        <v>70</v>
      </c>
      <c r="H942">
        <v>0.840369332537094</v>
      </c>
      <c r="I942">
        <v>0.9791395045632334</v>
      </c>
      <c r="J942" t="s">
        <v>70</v>
      </c>
      <c r="K942" t="s">
        <v>70</v>
      </c>
      <c r="L942" t="s">
        <v>70</v>
      </c>
      <c r="M942" t="s">
        <v>70</v>
      </c>
      <c r="N942" t="s">
        <v>70</v>
      </c>
    </row>
    <row r="943" spans="1:14" x14ac:dyDescent="0.3">
      <c r="A943" t="s">
        <v>334</v>
      </c>
      <c r="B943" t="s">
        <v>29</v>
      </c>
      <c r="C943">
        <v>0.98738715460021642</v>
      </c>
      <c r="D943">
        <v>0.96803991764203956</v>
      </c>
      <c r="E943">
        <v>0.92816823232481904</v>
      </c>
      <c r="F943" t="s">
        <v>70</v>
      </c>
      <c r="G943" t="s">
        <v>70</v>
      </c>
      <c r="H943">
        <v>0.80790009742272606</v>
      </c>
      <c r="I943">
        <v>0.98520580049802242</v>
      </c>
      <c r="J943" t="s">
        <v>70</v>
      </c>
      <c r="K943" t="s">
        <v>70</v>
      </c>
      <c r="L943" t="s">
        <v>70</v>
      </c>
      <c r="M943" t="s">
        <v>70</v>
      </c>
      <c r="N943" t="s">
        <v>70</v>
      </c>
    </row>
    <row r="944" spans="1:14" x14ac:dyDescent="0.3">
      <c r="A944" t="s">
        <v>334</v>
      </c>
      <c r="B944" t="s">
        <v>33</v>
      </c>
      <c r="C944">
        <v>0.99069582800927936</v>
      </c>
      <c r="D944">
        <v>0.96376436168591717</v>
      </c>
      <c r="E944">
        <v>0.96445657356108305</v>
      </c>
      <c r="F944" t="s">
        <v>70</v>
      </c>
      <c r="G944" t="s">
        <v>70</v>
      </c>
      <c r="H944">
        <v>0.79705277587388623</v>
      </c>
      <c r="I944">
        <v>0.99165507649513218</v>
      </c>
      <c r="J944" t="s">
        <v>70</v>
      </c>
      <c r="K944" t="s">
        <v>70</v>
      </c>
      <c r="L944" t="s">
        <v>70</v>
      </c>
      <c r="M944" t="s">
        <v>70</v>
      </c>
      <c r="N944" t="s">
        <v>70</v>
      </c>
    </row>
    <row r="945" spans="1:14" x14ac:dyDescent="0.3">
      <c r="A945" t="s">
        <v>267</v>
      </c>
      <c r="B945" t="s">
        <v>6</v>
      </c>
      <c r="C945">
        <v>0.98060584044721599</v>
      </c>
      <c r="D945">
        <v>0.81162835743801653</v>
      </c>
      <c r="E945">
        <v>0.8901882820722723</v>
      </c>
      <c r="F945" t="s">
        <v>70</v>
      </c>
      <c r="G945" t="s">
        <v>70</v>
      </c>
      <c r="H945">
        <v>0.87436979113077473</v>
      </c>
      <c r="I945">
        <v>0.98935226264418796</v>
      </c>
      <c r="J945" t="s">
        <v>70</v>
      </c>
      <c r="K945" t="s">
        <v>70</v>
      </c>
      <c r="L945" t="s">
        <v>70</v>
      </c>
      <c r="M945" t="s">
        <v>70</v>
      </c>
      <c r="N945" t="s">
        <v>70</v>
      </c>
    </row>
    <row r="946" spans="1:14" x14ac:dyDescent="0.3">
      <c r="A946" t="s">
        <v>267</v>
      </c>
      <c r="B946" t="s">
        <v>7</v>
      </c>
      <c r="C946">
        <v>0.96515439380336976</v>
      </c>
      <c r="D946">
        <v>0.91837693008866683</v>
      </c>
      <c r="E946">
        <v>0.84283660757067558</v>
      </c>
      <c r="F946" t="s">
        <v>70</v>
      </c>
      <c r="G946" t="s">
        <v>70</v>
      </c>
      <c r="H946">
        <v>0.85736677115987459</v>
      </c>
      <c r="I946">
        <v>0.98578620076991397</v>
      </c>
      <c r="J946" t="s">
        <v>70</v>
      </c>
      <c r="K946" t="s">
        <v>70</v>
      </c>
      <c r="L946" t="s">
        <v>70</v>
      </c>
      <c r="M946" t="s">
        <v>70</v>
      </c>
      <c r="N946" t="s">
        <v>70</v>
      </c>
    </row>
    <row r="947" spans="1:14" x14ac:dyDescent="0.3">
      <c r="A947" t="s">
        <v>267</v>
      </c>
      <c r="B947" t="s">
        <v>8</v>
      </c>
      <c r="C947">
        <v>0.98178839395954043</v>
      </c>
      <c r="D947">
        <v>0.8473782453758697</v>
      </c>
      <c r="E947">
        <v>0.88169826875515256</v>
      </c>
      <c r="F947" t="s">
        <v>70</v>
      </c>
      <c r="G947" t="s">
        <v>70</v>
      </c>
      <c r="H947">
        <v>0.84830367074527258</v>
      </c>
      <c r="I947">
        <v>0.98861283643892339</v>
      </c>
      <c r="J947">
        <v>0</v>
      </c>
      <c r="K947" t="s">
        <v>70</v>
      </c>
      <c r="L947" t="s">
        <v>70</v>
      </c>
      <c r="M947" t="s">
        <v>70</v>
      </c>
      <c r="N947" t="s">
        <v>70</v>
      </c>
    </row>
    <row r="948" spans="1:14" x14ac:dyDescent="0.3">
      <c r="A948" t="s">
        <v>267</v>
      </c>
      <c r="B948" t="s">
        <v>12</v>
      </c>
      <c r="C948">
        <v>0.98058673469387758</v>
      </c>
      <c r="D948">
        <v>0.95723340530751555</v>
      </c>
      <c r="E948">
        <v>0.84432717678100266</v>
      </c>
      <c r="F948" t="s">
        <v>70</v>
      </c>
      <c r="G948" t="s">
        <v>70</v>
      </c>
      <c r="H948">
        <v>0.86782720825274018</v>
      </c>
      <c r="I948">
        <v>0.98597547543872521</v>
      </c>
      <c r="J948">
        <v>0.93916160509807822</v>
      </c>
      <c r="K948" t="s">
        <v>70</v>
      </c>
      <c r="L948" t="s">
        <v>70</v>
      </c>
      <c r="M948" t="s">
        <v>70</v>
      </c>
      <c r="N948" t="s">
        <v>70</v>
      </c>
    </row>
    <row r="949" spans="1:14" x14ac:dyDescent="0.3">
      <c r="A949" t="s">
        <v>267</v>
      </c>
      <c r="B949" t="s">
        <v>13</v>
      </c>
      <c r="C949">
        <v>0.98719032446843102</v>
      </c>
      <c r="D949">
        <v>0.93126213592232998</v>
      </c>
      <c r="E949">
        <v>0.84324513142956947</v>
      </c>
      <c r="F949" t="s">
        <v>70</v>
      </c>
      <c r="G949" t="s">
        <v>70</v>
      </c>
      <c r="H949">
        <v>0.90655694186355185</v>
      </c>
      <c r="I949">
        <v>0.98337825696316261</v>
      </c>
      <c r="J949" t="s">
        <v>70</v>
      </c>
      <c r="K949" t="s">
        <v>70</v>
      </c>
      <c r="L949" t="s">
        <v>70</v>
      </c>
      <c r="M949" t="s">
        <v>70</v>
      </c>
      <c r="N949" t="s">
        <v>70</v>
      </c>
    </row>
    <row r="950" spans="1:14" x14ac:dyDescent="0.3">
      <c r="A950" t="s">
        <v>267</v>
      </c>
      <c r="B950" t="s">
        <v>15</v>
      </c>
      <c r="C950">
        <v>0.98993286348909437</v>
      </c>
      <c r="D950">
        <v>0.9663217950355516</v>
      </c>
      <c r="E950">
        <v>0.91847298608864436</v>
      </c>
      <c r="F950" t="s">
        <v>70</v>
      </c>
      <c r="G950" t="s">
        <v>70</v>
      </c>
      <c r="H950">
        <v>0.87626571714699009</v>
      </c>
      <c r="I950">
        <v>0.98419666374012282</v>
      </c>
      <c r="J950" t="s">
        <v>70</v>
      </c>
      <c r="K950" t="s">
        <v>70</v>
      </c>
      <c r="L950" t="s">
        <v>70</v>
      </c>
      <c r="M950" t="s">
        <v>70</v>
      </c>
      <c r="N950" t="s">
        <v>70</v>
      </c>
    </row>
    <row r="951" spans="1:14" x14ac:dyDescent="0.3">
      <c r="A951" t="s">
        <v>267</v>
      </c>
      <c r="B951" t="s">
        <v>17</v>
      </c>
      <c r="C951">
        <v>0.99353688689552078</v>
      </c>
      <c r="D951">
        <v>0.920600540011275</v>
      </c>
      <c r="E951">
        <v>0.9141441255420194</v>
      </c>
      <c r="F951" t="s">
        <v>70</v>
      </c>
      <c r="G951" t="s">
        <v>70</v>
      </c>
      <c r="H951">
        <v>0.88652337781399615</v>
      </c>
      <c r="I951">
        <v>0.98991364922719682</v>
      </c>
      <c r="J951" t="s">
        <v>70</v>
      </c>
      <c r="K951" t="s">
        <v>70</v>
      </c>
      <c r="L951" t="s">
        <v>70</v>
      </c>
      <c r="M951" t="s">
        <v>70</v>
      </c>
      <c r="N951" t="s">
        <v>70</v>
      </c>
    </row>
    <row r="952" spans="1:14" x14ac:dyDescent="0.3">
      <c r="A952" t="s">
        <v>267</v>
      </c>
      <c r="B952" t="s">
        <v>21</v>
      </c>
      <c r="C952">
        <v>0.99304536379622643</v>
      </c>
      <c r="D952">
        <v>0.76087134216119012</v>
      </c>
      <c r="E952">
        <v>0.92938994817174636</v>
      </c>
      <c r="F952" t="s">
        <v>70</v>
      </c>
      <c r="G952" t="s">
        <v>70</v>
      </c>
      <c r="H952">
        <v>0.92586959721336404</v>
      </c>
      <c r="I952">
        <v>0.98898391071169722</v>
      </c>
      <c r="J952" t="s">
        <v>70</v>
      </c>
      <c r="K952" t="s">
        <v>70</v>
      </c>
      <c r="L952" t="s">
        <v>70</v>
      </c>
      <c r="M952" t="s">
        <v>70</v>
      </c>
      <c r="N952" t="s">
        <v>70</v>
      </c>
    </row>
    <row r="953" spans="1:14" x14ac:dyDescent="0.3">
      <c r="A953" t="s">
        <v>267</v>
      </c>
      <c r="B953" t="s">
        <v>23</v>
      </c>
      <c r="C953">
        <v>0.9958633544825608</v>
      </c>
      <c r="D953">
        <v>0.95845704158898937</v>
      </c>
      <c r="E953">
        <v>0.91769438416344684</v>
      </c>
      <c r="F953" t="s">
        <v>70</v>
      </c>
      <c r="G953" t="s">
        <v>70</v>
      </c>
      <c r="H953">
        <v>0.84995618782536986</v>
      </c>
      <c r="I953">
        <v>0.98958333333333337</v>
      </c>
      <c r="J953" t="s">
        <v>70</v>
      </c>
      <c r="K953" t="s">
        <v>70</v>
      </c>
      <c r="L953" t="s">
        <v>70</v>
      </c>
      <c r="M953" t="s">
        <v>70</v>
      </c>
      <c r="N953" t="s">
        <v>70</v>
      </c>
    </row>
    <row r="954" spans="1:14" x14ac:dyDescent="0.3">
      <c r="A954" t="s">
        <v>267</v>
      </c>
      <c r="B954" t="s">
        <v>25</v>
      </c>
      <c r="C954">
        <v>0.99051764735830561</v>
      </c>
      <c r="D954">
        <v>0.93347430511115437</v>
      </c>
      <c r="E954">
        <v>0.84716619604679311</v>
      </c>
      <c r="F954">
        <v>0</v>
      </c>
      <c r="G954">
        <v>0.41913809082483783</v>
      </c>
      <c r="H954">
        <v>0.92457455003851796</v>
      </c>
      <c r="I954">
        <v>0.97786720321931597</v>
      </c>
      <c r="J954">
        <v>0</v>
      </c>
      <c r="K954" t="s">
        <v>70</v>
      </c>
      <c r="L954" t="s">
        <v>70</v>
      </c>
      <c r="M954" t="s">
        <v>70</v>
      </c>
      <c r="N954" t="s">
        <v>70</v>
      </c>
    </row>
    <row r="955" spans="1:14" x14ac:dyDescent="0.3">
      <c r="A955" t="s">
        <v>267</v>
      </c>
      <c r="B955" t="s">
        <v>313</v>
      </c>
      <c r="C955">
        <v>0.98825598191295605</v>
      </c>
      <c r="D955">
        <v>0.96012017390550763</v>
      </c>
      <c r="E955">
        <v>0.8696641800997591</v>
      </c>
      <c r="F955">
        <v>0</v>
      </c>
      <c r="G955" t="s">
        <v>70</v>
      </c>
      <c r="H955">
        <v>0.80145114677488782</v>
      </c>
      <c r="I955">
        <v>0.98661220785114601</v>
      </c>
      <c r="J955">
        <v>0.84991992679020822</v>
      </c>
      <c r="K955">
        <v>0.82986360373295043</v>
      </c>
      <c r="L955" t="s">
        <v>70</v>
      </c>
      <c r="M955" t="s">
        <v>70</v>
      </c>
      <c r="N955" t="s">
        <v>70</v>
      </c>
    </row>
    <row r="956" spans="1:14" x14ac:dyDescent="0.3">
      <c r="A956" t="s">
        <v>267</v>
      </c>
      <c r="B956" t="s">
        <v>27</v>
      </c>
      <c r="C956">
        <v>0.99322568046221604</v>
      </c>
      <c r="D956">
        <v>0.90967528477572435</v>
      </c>
      <c r="E956">
        <v>0.86180985822657385</v>
      </c>
      <c r="F956">
        <v>0.78499644706121208</v>
      </c>
      <c r="G956">
        <v>0</v>
      </c>
      <c r="H956">
        <v>0.68568994889267465</v>
      </c>
      <c r="I956">
        <v>0.98989438492515758</v>
      </c>
      <c r="J956" t="s">
        <v>70</v>
      </c>
      <c r="K956">
        <v>0.62893081761006286</v>
      </c>
      <c r="L956" t="s">
        <v>70</v>
      </c>
      <c r="M956" t="s">
        <v>70</v>
      </c>
      <c r="N956" t="s">
        <v>70</v>
      </c>
    </row>
    <row r="957" spans="1:14" x14ac:dyDescent="0.3">
      <c r="A957" t="s">
        <v>267</v>
      </c>
      <c r="B957" t="s">
        <v>29</v>
      </c>
      <c r="C957">
        <v>0.9946832565359276</v>
      </c>
      <c r="D957">
        <v>0.9312809043733512</v>
      </c>
      <c r="E957">
        <v>0.51931404815520532</v>
      </c>
      <c r="F957">
        <v>0</v>
      </c>
      <c r="G957">
        <v>0.61686283929858277</v>
      </c>
      <c r="H957">
        <v>0</v>
      </c>
      <c r="I957">
        <v>0.98377970577140705</v>
      </c>
      <c r="J957" t="s">
        <v>70</v>
      </c>
      <c r="K957" t="s">
        <v>70</v>
      </c>
      <c r="L957" t="s">
        <v>70</v>
      </c>
      <c r="M957" t="s">
        <v>70</v>
      </c>
      <c r="N957" t="s">
        <v>70</v>
      </c>
    </row>
    <row r="958" spans="1:14" x14ac:dyDescent="0.3">
      <c r="A958" t="s">
        <v>267</v>
      </c>
      <c r="B958" t="s">
        <v>33</v>
      </c>
      <c r="C958">
        <v>0.98988321486398045</v>
      </c>
      <c r="D958">
        <v>0.9567319411716908</v>
      </c>
      <c r="E958">
        <v>0.56522125203492679</v>
      </c>
      <c r="F958">
        <v>0</v>
      </c>
      <c r="G958">
        <v>0.66157750723718123</v>
      </c>
      <c r="H958">
        <v>0.86794111184355083</v>
      </c>
      <c r="I958">
        <v>0.98372181887657639</v>
      </c>
      <c r="J958" t="s">
        <v>70</v>
      </c>
      <c r="K958" t="s">
        <v>70</v>
      </c>
      <c r="L958" t="s">
        <v>70</v>
      </c>
      <c r="M958" t="s">
        <v>70</v>
      </c>
      <c r="N958" t="s">
        <v>70</v>
      </c>
    </row>
    <row r="959" spans="1:14" x14ac:dyDescent="0.3">
      <c r="A959" t="s">
        <v>267</v>
      </c>
      <c r="B959" t="s">
        <v>35</v>
      </c>
      <c r="C959">
        <v>0.99630780855558043</v>
      </c>
      <c r="D959">
        <v>0.91374988810312419</v>
      </c>
      <c r="E959">
        <v>0.8112532615099739</v>
      </c>
      <c r="F959" t="s">
        <v>70</v>
      </c>
      <c r="G959">
        <v>0.92351496203662364</v>
      </c>
      <c r="H959">
        <v>0.91858455380696802</v>
      </c>
      <c r="I959">
        <v>0.99474205593233256</v>
      </c>
      <c r="J959" t="s">
        <v>70</v>
      </c>
      <c r="K959" t="s">
        <v>70</v>
      </c>
      <c r="L959" t="s">
        <v>70</v>
      </c>
      <c r="M959" t="s">
        <v>70</v>
      </c>
      <c r="N959" t="s">
        <v>70</v>
      </c>
    </row>
    <row r="960" spans="1:14" x14ac:dyDescent="0.3">
      <c r="A960" t="s">
        <v>299</v>
      </c>
      <c r="B960" t="s">
        <v>6</v>
      </c>
      <c r="C960">
        <v>0.98883998978626242</v>
      </c>
      <c r="D960">
        <v>0.91200287925139478</v>
      </c>
      <c r="E960">
        <v>0.950440425065045</v>
      </c>
      <c r="F960" t="s">
        <v>70</v>
      </c>
      <c r="G960" t="s">
        <v>70</v>
      </c>
      <c r="H960">
        <v>0.77305221246945977</v>
      </c>
      <c r="I960">
        <v>0.99357896346124441</v>
      </c>
      <c r="J960" t="s">
        <v>70</v>
      </c>
      <c r="K960" t="s">
        <v>70</v>
      </c>
      <c r="L960" t="s">
        <v>70</v>
      </c>
      <c r="M960" t="s">
        <v>70</v>
      </c>
      <c r="N960" t="s">
        <v>70</v>
      </c>
    </row>
    <row r="961" spans="1:14" x14ac:dyDescent="0.3">
      <c r="A961" t="s">
        <v>299</v>
      </c>
      <c r="B961" t="s">
        <v>328</v>
      </c>
      <c r="C961">
        <v>0.99517096455460163</v>
      </c>
      <c r="D961">
        <v>0.97854881148820405</v>
      </c>
      <c r="E961">
        <v>0.89646793884082021</v>
      </c>
      <c r="F961">
        <v>0.71985058697972248</v>
      </c>
      <c r="G961">
        <v>0.83389332213355738</v>
      </c>
      <c r="H961">
        <v>0.62550335570469795</v>
      </c>
      <c r="I961">
        <v>0.99492463857274682</v>
      </c>
      <c r="J961" t="s">
        <v>70</v>
      </c>
      <c r="K961" t="s">
        <v>70</v>
      </c>
      <c r="L961" t="s">
        <v>70</v>
      </c>
      <c r="M961" t="s">
        <v>70</v>
      </c>
      <c r="N961" t="s">
        <v>70</v>
      </c>
    </row>
    <row r="962" spans="1:14" x14ac:dyDescent="0.3">
      <c r="A962" t="s">
        <v>299</v>
      </c>
      <c r="B962" t="s">
        <v>7</v>
      </c>
      <c r="C962">
        <v>0.99322742173709444</v>
      </c>
      <c r="D962">
        <v>0.94056322547337923</v>
      </c>
      <c r="E962">
        <v>0.96435863354207485</v>
      </c>
      <c r="F962" t="s">
        <v>70</v>
      </c>
      <c r="G962" t="s">
        <v>70</v>
      </c>
      <c r="H962">
        <v>0.74768762439995318</v>
      </c>
      <c r="I962">
        <v>0.99656409864854545</v>
      </c>
      <c r="J962" t="s">
        <v>70</v>
      </c>
      <c r="K962" t="s">
        <v>70</v>
      </c>
      <c r="L962" t="s">
        <v>70</v>
      </c>
      <c r="M962" t="s">
        <v>70</v>
      </c>
      <c r="N962" t="s">
        <v>70</v>
      </c>
    </row>
    <row r="963" spans="1:14" x14ac:dyDescent="0.3">
      <c r="A963" t="s">
        <v>299</v>
      </c>
      <c r="B963" t="s">
        <v>234</v>
      </c>
      <c r="C963">
        <v>0.99210519367359318</v>
      </c>
      <c r="D963">
        <v>0.93528133662995439</v>
      </c>
      <c r="E963">
        <v>0.92889022754031925</v>
      </c>
      <c r="F963">
        <v>0.933961515047246</v>
      </c>
      <c r="G963">
        <v>0.61120779672815873</v>
      </c>
      <c r="H963">
        <v>0.86660329531051961</v>
      </c>
      <c r="I963">
        <v>0.99414483821263477</v>
      </c>
      <c r="J963" t="s">
        <v>70</v>
      </c>
      <c r="K963" t="s">
        <v>70</v>
      </c>
      <c r="L963" t="s">
        <v>70</v>
      </c>
      <c r="M963" t="s">
        <v>70</v>
      </c>
      <c r="N963" t="s">
        <v>70</v>
      </c>
    </row>
    <row r="964" spans="1:14" x14ac:dyDescent="0.3">
      <c r="A964" t="s">
        <v>299</v>
      </c>
      <c r="B964" t="s">
        <v>8</v>
      </c>
      <c r="C964">
        <v>0.99522997046250938</v>
      </c>
      <c r="D964">
        <v>0.96173991571342565</v>
      </c>
      <c r="E964">
        <v>0.95616972362436903</v>
      </c>
      <c r="F964" t="s">
        <v>70</v>
      </c>
      <c r="G964" t="s">
        <v>70</v>
      </c>
      <c r="H964">
        <v>0.83407401874743248</v>
      </c>
      <c r="I964">
        <v>0.99633475870494803</v>
      </c>
      <c r="J964" t="s">
        <v>70</v>
      </c>
      <c r="K964" t="s">
        <v>70</v>
      </c>
      <c r="L964" t="s">
        <v>70</v>
      </c>
      <c r="M964" t="s">
        <v>70</v>
      </c>
      <c r="N964" t="s">
        <v>70</v>
      </c>
    </row>
    <row r="965" spans="1:14" x14ac:dyDescent="0.3">
      <c r="A965" t="s">
        <v>299</v>
      </c>
      <c r="B965" t="s">
        <v>12</v>
      </c>
      <c r="C965">
        <v>0.98268062556546465</v>
      </c>
      <c r="D965">
        <v>0.97557558041214698</v>
      </c>
      <c r="E965">
        <v>0.94756325055380675</v>
      </c>
      <c r="F965" t="s">
        <v>70</v>
      </c>
      <c r="G965">
        <v>0.84848484848484851</v>
      </c>
      <c r="H965">
        <v>0.83944435470844769</v>
      </c>
      <c r="I965">
        <v>0.99468944816439619</v>
      </c>
      <c r="J965">
        <v>0.95362875087229604</v>
      </c>
      <c r="K965" t="s">
        <v>70</v>
      </c>
      <c r="L965" t="s">
        <v>70</v>
      </c>
      <c r="M965" t="s">
        <v>70</v>
      </c>
      <c r="N965" t="s">
        <v>70</v>
      </c>
    </row>
    <row r="966" spans="1:14" x14ac:dyDescent="0.3">
      <c r="A966" t="s">
        <v>299</v>
      </c>
      <c r="B966" t="s">
        <v>13</v>
      </c>
      <c r="C966">
        <v>0.9936296772637756</v>
      </c>
      <c r="D966">
        <v>0.98118630436788878</v>
      </c>
      <c r="E966">
        <v>0.9596874820033402</v>
      </c>
      <c r="F966" t="s">
        <v>70</v>
      </c>
      <c r="G966">
        <v>0.96330275229357798</v>
      </c>
      <c r="H966">
        <v>0.86030028909820011</v>
      </c>
      <c r="I966">
        <v>0.99520865533230296</v>
      </c>
      <c r="J966" t="s">
        <v>70</v>
      </c>
      <c r="K966" t="s">
        <v>70</v>
      </c>
      <c r="L966" t="s">
        <v>70</v>
      </c>
      <c r="M966" t="s">
        <v>70</v>
      </c>
      <c r="N966" t="s">
        <v>70</v>
      </c>
    </row>
    <row r="967" spans="1:14" x14ac:dyDescent="0.3">
      <c r="A967" t="s">
        <v>299</v>
      </c>
      <c r="B967" t="s">
        <v>15</v>
      </c>
      <c r="C967">
        <v>0.98970489876796319</v>
      </c>
      <c r="D967">
        <v>0.96927193124695965</v>
      </c>
      <c r="E967">
        <v>0.97318962437592038</v>
      </c>
      <c r="F967" t="s">
        <v>70</v>
      </c>
      <c r="G967" t="s">
        <v>70</v>
      </c>
      <c r="H967">
        <v>0.81290046988466469</v>
      </c>
      <c r="I967">
        <v>0.99568998109640838</v>
      </c>
      <c r="J967" t="s">
        <v>70</v>
      </c>
      <c r="K967" t="s">
        <v>70</v>
      </c>
      <c r="L967" t="s">
        <v>70</v>
      </c>
      <c r="M967" t="s">
        <v>70</v>
      </c>
      <c r="N967" t="s">
        <v>70</v>
      </c>
    </row>
    <row r="968" spans="1:14" x14ac:dyDescent="0.3">
      <c r="A968" t="s">
        <v>299</v>
      </c>
      <c r="B968" t="s">
        <v>17</v>
      </c>
      <c r="C968">
        <v>0.98483753312895161</v>
      </c>
      <c r="D968">
        <v>0.91660290742157602</v>
      </c>
      <c r="E968">
        <v>0.84995839460155709</v>
      </c>
      <c r="F968">
        <v>0.40817987587750532</v>
      </c>
      <c r="G968" t="s">
        <v>70</v>
      </c>
      <c r="H968">
        <v>0.42232124772128821</v>
      </c>
      <c r="I968">
        <v>0.99235832639782096</v>
      </c>
      <c r="J968" t="s">
        <v>70</v>
      </c>
      <c r="K968" t="s">
        <v>70</v>
      </c>
      <c r="L968" t="s">
        <v>70</v>
      </c>
      <c r="M968" t="s">
        <v>70</v>
      </c>
      <c r="N968" t="s">
        <v>70</v>
      </c>
    </row>
    <row r="969" spans="1:14" x14ac:dyDescent="0.3">
      <c r="A969" t="s">
        <v>299</v>
      </c>
      <c r="B969" t="s">
        <v>21</v>
      </c>
      <c r="C969">
        <v>0.99425611869389985</v>
      </c>
      <c r="D969">
        <v>0.96762086157638239</v>
      </c>
      <c r="E969">
        <v>0.89495314180365648</v>
      </c>
      <c r="F969">
        <v>0</v>
      </c>
      <c r="G969">
        <v>0.91474194468206438</v>
      </c>
      <c r="H969">
        <v>0.76068376068376065</v>
      </c>
      <c r="I969">
        <v>0.99557184302946999</v>
      </c>
      <c r="J969" t="s">
        <v>70</v>
      </c>
      <c r="K969" t="s">
        <v>70</v>
      </c>
      <c r="L969" t="s">
        <v>70</v>
      </c>
      <c r="M969" t="s">
        <v>70</v>
      </c>
      <c r="N969" t="s">
        <v>70</v>
      </c>
    </row>
    <row r="970" spans="1:14" x14ac:dyDescent="0.3">
      <c r="A970" t="s">
        <v>299</v>
      </c>
      <c r="B970" t="s">
        <v>23</v>
      </c>
      <c r="C970">
        <v>0.99507703418391924</v>
      </c>
      <c r="D970">
        <v>0.98729057397938202</v>
      </c>
      <c r="E970">
        <v>0.90335477142360521</v>
      </c>
      <c r="F970">
        <v>0</v>
      </c>
      <c r="G970" t="s">
        <v>70</v>
      </c>
      <c r="H970">
        <v>0.87557354925775976</v>
      </c>
      <c r="I970">
        <v>0.98988195615514318</v>
      </c>
      <c r="J970" t="s">
        <v>70</v>
      </c>
      <c r="K970" t="s">
        <v>70</v>
      </c>
      <c r="L970" t="s">
        <v>70</v>
      </c>
      <c r="M970" t="s">
        <v>70</v>
      </c>
      <c r="N970" t="s">
        <v>70</v>
      </c>
    </row>
    <row r="971" spans="1:14" x14ac:dyDescent="0.3">
      <c r="A971" t="s">
        <v>299</v>
      </c>
      <c r="B971" t="s">
        <v>25</v>
      </c>
      <c r="C971">
        <v>0.99534565950723763</v>
      </c>
      <c r="D971">
        <v>0.9560165975103736</v>
      </c>
      <c r="E971">
        <v>0.89149652315431271</v>
      </c>
      <c r="F971">
        <v>0</v>
      </c>
      <c r="G971" t="s">
        <v>70</v>
      </c>
      <c r="H971">
        <v>0.85960394281147323</v>
      </c>
      <c r="I971">
        <v>0.99568899153194756</v>
      </c>
      <c r="J971" t="s">
        <v>70</v>
      </c>
      <c r="K971" t="s">
        <v>70</v>
      </c>
      <c r="L971" t="s">
        <v>70</v>
      </c>
      <c r="M971" t="s">
        <v>70</v>
      </c>
      <c r="N971" t="s">
        <v>70</v>
      </c>
    </row>
    <row r="972" spans="1:14" x14ac:dyDescent="0.3">
      <c r="A972" t="s">
        <v>346</v>
      </c>
      <c r="B972" t="s">
        <v>7</v>
      </c>
      <c r="C972">
        <v>0.98896271334433883</v>
      </c>
      <c r="D972">
        <v>0.78553537883531621</v>
      </c>
      <c r="E972">
        <v>0.80378215934911679</v>
      </c>
      <c r="F972" t="s">
        <v>70</v>
      </c>
      <c r="G972" t="s">
        <v>70</v>
      </c>
      <c r="H972">
        <v>0.79800868552060167</v>
      </c>
      <c r="I972">
        <v>0.98966972210097481</v>
      </c>
      <c r="J972" t="s">
        <v>70</v>
      </c>
      <c r="K972" t="s">
        <v>70</v>
      </c>
      <c r="L972" t="s">
        <v>70</v>
      </c>
      <c r="M972" t="s">
        <v>70</v>
      </c>
      <c r="N972" t="s">
        <v>70</v>
      </c>
    </row>
    <row r="973" spans="1:14" x14ac:dyDescent="0.3">
      <c r="A973" t="s">
        <v>346</v>
      </c>
      <c r="B973" t="s">
        <v>8</v>
      </c>
      <c r="C973">
        <v>0.98960674157303363</v>
      </c>
      <c r="D973">
        <v>0.95042294727469323</v>
      </c>
      <c r="E973">
        <v>0.87880737280787624</v>
      </c>
      <c r="F973" t="s">
        <v>70</v>
      </c>
      <c r="G973" t="s">
        <v>70</v>
      </c>
      <c r="H973">
        <v>0.74336179670136859</v>
      </c>
      <c r="I973">
        <v>0.99231726055462077</v>
      </c>
      <c r="J973" t="s">
        <v>70</v>
      </c>
      <c r="K973" t="s">
        <v>70</v>
      </c>
      <c r="L973" t="s">
        <v>70</v>
      </c>
      <c r="M973" t="s">
        <v>70</v>
      </c>
      <c r="N973" t="s">
        <v>70</v>
      </c>
    </row>
    <row r="974" spans="1:14" x14ac:dyDescent="0.3">
      <c r="A974" t="s">
        <v>346</v>
      </c>
      <c r="B974" t="s">
        <v>12</v>
      </c>
      <c r="C974">
        <v>0.99070636643230059</v>
      </c>
      <c r="D974">
        <v>0.94431886678722121</v>
      </c>
      <c r="E974">
        <v>0.93924050632911404</v>
      </c>
      <c r="F974" t="s">
        <v>70</v>
      </c>
      <c r="G974" t="s">
        <v>70</v>
      </c>
      <c r="H974">
        <v>0.8625858123569794</v>
      </c>
      <c r="I974">
        <v>0.98568329718004344</v>
      </c>
      <c r="J974" t="s">
        <v>70</v>
      </c>
      <c r="K974" t="s">
        <v>70</v>
      </c>
      <c r="L974" t="s">
        <v>70</v>
      </c>
      <c r="M974" t="s">
        <v>70</v>
      </c>
      <c r="N974" t="s">
        <v>70</v>
      </c>
    </row>
    <row r="975" spans="1:14" x14ac:dyDescent="0.3">
      <c r="A975" t="s">
        <v>346</v>
      </c>
      <c r="B975" t="s">
        <v>13</v>
      </c>
      <c r="C975">
        <v>0.99181093312262036</v>
      </c>
      <c r="D975">
        <v>0.93544320980471996</v>
      </c>
      <c r="E975">
        <v>0.92041986497734196</v>
      </c>
      <c r="F975">
        <v>0.64179338454303181</v>
      </c>
      <c r="G975">
        <v>0</v>
      </c>
      <c r="H975">
        <v>0.8880830311366763</v>
      </c>
      <c r="I975">
        <v>0.98906100873650982</v>
      </c>
      <c r="J975" t="s">
        <v>70</v>
      </c>
      <c r="K975" t="s">
        <v>70</v>
      </c>
      <c r="L975" t="s">
        <v>70</v>
      </c>
      <c r="M975" t="s">
        <v>70</v>
      </c>
      <c r="N975" t="s">
        <v>70</v>
      </c>
    </row>
    <row r="976" spans="1:14" x14ac:dyDescent="0.3">
      <c r="A976" t="s">
        <v>346</v>
      </c>
      <c r="B976" t="s">
        <v>15</v>
      </c>
      <c r="C976">
        <v>0.98577070721984361</v>
      </c>
      <c r="D976">
        <v>0.98920412611777642</v>
      </c>
      <c r="E976">
        <v>0.94665047665796875</v>
      </c>
      <c r="F976" t="s">
        <v>70</v>
      </c>
      <c r="G976" t="s">
        <v>70</v>
      </c>
      <c r="H976">
        <v>0.90565835344596402</v>
      </c>
      <c r="I976">
        <v>0.99028117812894123</v>
      </c>
      <c r="J976" t="s">
        <v>70</v>
      </c>
      <c r="K976" t="s">
        <v>70</v>
      </c>
      <c r="L976" t="s">
        <v>70</v>
      </c>
      <c r="M976" t="s">
        <v>70</v>
      </c>
      <c r="N976" t="s">
        <v>70</v>
      </c>
    </row>
    <row r="977" spans="1:14" x14ac:dyDescent="0.3">
      <c r="A977" t="s">
        <v>346</v>
      </c>
      <c r="B977" t="s">
        <v>17</v>
      </c>
      <c r="C977">
        <v>0.9822856326139412</v>
      </c>
      <c r="D977">
        <v>0.94875496854000685</v>
      </c>
      <c r="E977">
        <v>0.94111832498371262</v>
      </c>
      <c r="F977" t="s">
        <v>70</v>
      </c>
      <c r="G977" t="s">
        <v>70</v>
      </c>
      <c r="H977">
        <v>0.83391259757278791</v>
      </c>
      <c r="I977">
        <v>0.99323206497217642</v>
      </c>
      <c r="J977" t="s">
        <v>70</v>
      </c>
      <c r="K977" t="s">
        <v>70</v>
      </c>
      <c r="L977" t="s">
        <v>70</v>
      </c>
      <c r="M977" t="s">
        <v>70</v>
      </c>
      <c r="N977" t="s">
        <v>70</v>
      </c>
    </row>
    <row r="978" spans="1:14" x14ac:dyDescent="0.3">
      <c r="A978" t="s">
        <v>346</v>
      </c>
      <c r="B978" t="s">
        <v>21</v>
      </c>
      <c r="C978">
        <v>0.99239087672836479</v>
      </c>
      <c r="D978">
        <v>0.93281244102215677</v>
      </c>
      <c r="E978">
        <v>0.92435885566151277</v>
      </c>
      <c r="F978" t="s">
        <v>70</v>
      </c>
      <c r="G978" t="s">
        <v>70</v>
      </c>
      <c r="H978">
        <v>0.7290296757962148</v>
      </c>
      <c r="I978">
        <v>0.98996254681647944</v>
      </c>
      <c r="J978">
        <v>0</v>
      </c>
      <c r="K978" t="s">
        <v>70</v>
      </c>
      <c r="L978" t="s">
        <v>70</v>
      </c>
      <c r="M978" t="s">
        <v>70</v>
      </c>
      <c r="N978" t="s">
        <v>70</v>
      </c>
    </row>
    <row r="979" spans="1:14" x14ac:dyDescent="0.3">
      <c r="A979" t="s">
        <v>346</v>
      </c>
      <c r="B979" t="s">
        <v>23</v>
      </c>
      <c r="C979">
        <v>0.99230362936693584</v>
      </c>
      <c r="D979">
        <v>0.87307197420069382</v>
      </c>
      <c r="E979">
        <v>0.9449581514175136</v>
      </c>
      <c r="F979">
        <v>0.88370273065205851</v>
      </c>
      <c r="G979" t="s">
        <v>70</v>
      </c>
      <c r="H979">
        <v>0.64965617082880922</v>
      </c>
      <c r="I979">
        <v>0.99217978893022563</v>
      </c>
      <c r="J979" t="s">
        <v>70</v>
      </c>
      <c r="K979" t="s">
        <v>70</v>
      </c>
      <c r="L979" t="s">
        <v>70</v>
      </c>
      <c r="M979" t="s">
        <v>70</v>
      </c>
      <c r="N979" t="s">
        <v>70</v>
      </c>
    </row>
    <row r="980" spans="1:14" x14ac:dyDescent="0.3">
      <c r="A980" t="s">
        <v>346</v>
      </c>
      <c r="B980" t="s">
        <v>400</v>
      </c>
      <c r="C980">
        <v>0.99322194523991003</v>
      </c>
      <c r="D980">
        <v>0.96416131826941776</v>
      </c>
      <c r="E980">
        <v>0.90234213620618442</v>
      </c>
      <c r="F980">
        <v>0.74582333938746936</v>
      </c>
      <c r="G980">
        <v>0.94682801613494683</v>
      </c>
      <c r="H980">
        <v>0.84158975324919949</v>
      </c>
      <c r="I980">
        <v>0.99393663786569642</v>
      </c>
      <c r="J980" t="s">
        <v>70</v>
      </c>
      <c r="K980" t="s">
        <v>70</v>
      </c>
      <c r="L980" t="s">
        <v>70</v>
      </c>
      <c r="M980" t="s">
        <v>70</v>
      </c>
      <c r="N980" t="s">
        <v>70</v>
      </c>
    </row>
    <row r="981" spans="1:14" x14ac:dyDescent="0.3">
      <c r="A981" t="s">
        <v>346</v>
      </c>
      <c r="B981" t="s">
        <v>25</v>
      </c>
      <c r="C981">
        <v>0.99288687097994699</v>
      </c>
      <c r="D981">
        <v>0.9783962533362428</v>
      </c>
      <c r="E981">
        <v>0.95033139238468345</v>
      </c>
      <c r="F981">
        <v>0.84299157438477168</v>
      </c>
      <c r="G981">
        <v>0.69122028526148971</v>
      </c>
      <c r="H981" t="s">
        <v>70</v>
      </c>
      <c r="I981">
        <v>0.99451663787275602</v>
      </c>
      <c r="J981" t="s">
        <v>70</v>
      </c>
      <c r="K981" t="s">
        <v>70</v>
      </c>
      <c r="L981" t="s">
        <v>70</v>
      </c>
      <c r="M981" t="s">
        <v>70</v>
      </c>
      <c r="N981" t="s">
        <v>70</v>
      </c>
    </row>
    <row r="982" spans="1:14" x14ac:dyDescent="0.3">
      <c r="A982" t="s">
        <v>346</v>
      </c>
      <c r="B982" t="s">
        <v>27</v>
      </c>
      <c r="C982">
        <v>0.99657606150168776</v>
      </c>
      <c r="D982">
        <v>0.94554933384823325</v>
      </c>
      <c r="E982">
        <v>0.91656189151599443</v>
      </c>
      <c r="F982">
        <v>0.79932571755392001</v>
      </c>
      <c r="G982">
        <v>0.12743972445464982</v>
      </c>
      <c r="H982">
        <v>0.49745443813177892</v>
      </c>
      <c r="I982">
        <v>0.99557184302946999</v>
      </c>
      <c r="J982" t="s">
        <v>70</v>
      </c>
      <c r="K982" t="s">
        <v>70</v>
      </c>
      <c r="L982" t="s">
        <v>70</v>
      </c>
      <c r="M982" t="s">
        <v>70</v>
      </c>
      <c r="N982" t="s">
        <v>70</v>
      </c>
    </row>
    <row r="983" spans="1:14" x14ac:dyDescent="0.3">
      <c r="A983" t="s">
        <v>346</v>
      </c>
      <c r="B983" t="s">
        <v>29</v>
      </c>
      <c r="C983">
        <v>0.99708778507853879</v>
      </c>
      <c r="D983">
        <v>0.88370960187353631</v>
      </c>
      <c r="E983">
        <v>0.86777463964622881</v>
      </c>
      <c r="F983">
        <v>0.81678209812582936</v>
      </c>
      <c r="G983">
        <v>0</v>
      </c>
      <c r="H983">
        <v>0.45124384727949979</v>
      </c>
      <c r="I983">
        <v>0.991617131534827</v>
      </c>
      <c r="J983" t="s">
        <v>70</v>
      </c>
      <c r="K983" t="s">
        <v>70</v>
      </c>
      <c r="L983" t="s">
        <v>70</v>
      </c>
      <c r="M983" t="s">
        <v>70</v>
      </c>
      <c r="N983" t="s">
        <v>70</v>
      </c>
    </row>
    <row r="984" spans="1:14" x14ac:dyDescent="0.3">
      <c r="A984" t="s">
        <v>346</v>
      </c>
      <c r="B984" t="s">
        <v>33</v>
      </c>
      <c r="C984">
        <v>0.94264868944568159</v>
      </c>
      <c r="D984">
        <v>0.96150177159989103</v>
      </c>
      <c r="E984">
        <v>0.85439519158527422</v>
      </c>
      <c r="F984">
        <v>0</v>
      </c>
      <c r="G984" t="s">
        <v>70</v>
      </c>
      <c r="H984">
        <v>0.72718047592470447</v>
      </c>
      <c r="I984">
        <v>0.99443724758058361</v>
      </c>
      <c r="J984">
        <v>0.44678117714231336</v>
      </c>
      <c r="K984" t="s">
        <v>70</v>
      </c>
      <c r="L984">
        <v>0</v>
      </c>
      <c r="M984" t="s">
        <v>70</v>
      </c>
      <c r="N984" t="s">
        <v>70</v>
      </c>
    </row>
    <row r="985" spans="1:14" x14ac:dyDescent="0.3">
      <c r="A985" t="s">
        <v>295</v>
      </c>
      <c r="B985" t="s">
        <v>6</v>
      </c>
      <c r="C985">
        <v>0.98480810234541583</v>
      </c>
      <c r="D985">
        <v>0.9467531427656336</v>
      </c>
      <c r="E985">
        <v>0.87617140568682417</v>
      </c>
      <c r="F985" t="s">
        <v>70</v>
      </c>
      <c r="G985" t="s">
        <v>70</v>
      </c>
      <c r="H985">
        <v>0.72500183674968777</v>
      </c>
      <c r="I985">
        <v>0.98724546878496322</v>
      </c>
      <c r="J985" t="s">
        <v>70</v>
      </c>
      <c r="K985" t="s">
        <v>70</v>
      </c>
      <c r="L985" t="s">
        <v>70</v>
      </c>
      <c r="M985" t="s">
        <v>70</v>
      </c>
      <c r="N985" t="s">
        <v>70</v>
      </c>
    </row>
    <row r="986" spans="1:14" x14ac:dyDescent="0.3">
      <c r="A986" t="s">
        <v>295</v>
      </c>
      <c r="B986" t="s">
        <v>7</v>
      </c>
      <c r="C986">
        <v>0.98752662001825375</v>
      </c>
      <c r="D986">
        <v>0.90698721918810876</v>
      </c>
      <c r="E986">
        <v>0.95766629655798918</v>
      </c>
      <c r="F986" t="s">
        <v>70</v>
      </c>
      <c r="G986" t="s">
        <v>70</v>
      </c>
      <c r="H986">
        <v>0.86946722594378012</v>
      </c>
      <c r="I986">
        <v>0.9940302853814792</v>
      </c>
      <c r="J986" t="s">
        <v>70</v>
      </c>
      <c r="K986" t="s">
        <v>70</v>
      </c>
      <c r="L986" t="s">
        <v>70</v>
      </c>
      <c r="M986" t="s">
        <v>70</v>
      </c>
      <c r="N986" t="s">
        <v>70</v>
      </c>
    </row>
    <row r="987" spans="1:14" x14ac:dyDescent="0.3">
      <c r="A987" t="s">
        <v>295</v>
      </c>
      <c r="B987" t="s">
        <v>8</v>
      </c>
      <c r="C987">
        <v>0.99566005072667985</v>
      </c>
      <c r="D987">
        <v>0.95152826616175279</v>
      </c>
      <c r="E987">
        <v>0.98071001966094162</v>
      </c>
      <c r="F987" t="s">
        <v>70</v>
      </c>
      <c r="G987" t="s">
        <v>70</v>
      </c>
      <c r="H987">
        <v>0.92240771220315076</v>
      </c>
      <c r="I987">
        <v>0.99687428527864597</v>
      </c>
      <c r="J987" t="s">
        <v>70</v>
      </c>
      <c r="K987" t="s">
        <v>70</v>
      </c>
      <c r="L987" t="s">
        <v>70</v>
      </c>
      <c r="M987" t="s">
        <v>70</v>
      </c>
      <c r="N987" t="s">
        <v>70</v>
      </c>
    </row>
    <row r="988" spans="1:14" x14ac:dyDescent="0.3">
      <c r="A988" t="s">
        <v>295</v>
      </c>
      <c r="B988" t="s">
        <v>12</v>
      </c>
      <c r="C988">
        <v>0.99672421906106357</v>
      </c>
      <c r="D988">
        <v>0.9852620397943892</v>
      </c>
      <c r="E988">
        <v>0.98088798196828442</v>
      </c>
      <c r="F988" t="s">
        <v>70</v>
      </c>
      <c r="G988" t="s">
        <v>70</v>
      </c>
      <c r="H988">
        <v>0.90573070352539198</v>
      </c>
      <c r="I988">
        <v>0.99544626593806917</v>
      </c>
      <c r="J988" t="s">
        <v>70</v>
      </c>
      <c r="K988" t="s">
        <v>70</v>
      </c>
      <c r="L988" t="s">
        <v>70</v>
      </c>
      <c r="M988" t="s">
        <v>70</v>
      </c>
      <c r="N988" t="s">
        <v>70</v>
      </c>
    </row>
    <row r="989" spans="1:14" x14ac:dyDescent="0.3">
      <c r="A989" t="s">
        <v>295</v>
      </c>
      <c r="B989" t="s">
        <v>13</v>
      </c>
      <c r="C989">
        <v>0.99746469859450759</v>
      </c>
      <c r="D989">
        <v>0.96612167055949605</v>
      </c>
      <c r="E989">
        <v>0.98586985081598677</v>
      </c>
      <c r="F989" t="s">
        <v>70</v>
      </c>
      <c r="G989" t="s">
        <v>70</v>
      </c>
      <c r="H989">
        <v>0.95175309127882202</v>
      </c>
      <c r="I989">
        <v>0.99563318777292575</v>
      </c>
      <c r="J989" t="s">
        <v>70</v>
      </c>
      <c r="K989" t="s">
        <v>70</v>
      </c>
      <c r="L989" t="s">
        <v>70</v>
      </c>
      <c r="M989" t="s">
        <v>70</v>
      </c>
      <c r="N989" t="s">
        <v>70</v>
      </c>
    </row>
    <row r="990" spans="1:14" x14ac:dyDescent="0.3">
      <c r="A990" t="s">
        <v>295</v>
      </c>
      <c r="B990" t="s">
        <v>15</v>
      </c>
      <c r="C990">
        <v>0.99655784937828795</v>
      </c>
      <c r="D990">
        <v>0.96376763152617162</v>
      </c>
      <c r="E990">
        <v>0.97065685986680483</v>
      </c>
      <c r="F990" t="s">
        <v>70</v>
      </c>
      <c r="G990" t="s">
        <v>70</v>
      </c>
      <c r="H990">
        <v>0.89684656703328824</v>
      </c>
      <c r="I990">
        <v>0.99704464146834659</v>
      </c>
      <c r="J990" t="s">
        <v>70</v>
      </c>
      <c r="K990" t="s">
        <v>70</v>
      </c>
      <c r="L990" t="s">
        <v>70</v>
      </c>
      <c r="M990" t="s">
        <v>70</v>
      </c>
      <c r="N990" t="s">
        <v>70</v>
      </c>
    </row>
    <row r="991" spans="1:14" x14ac:dyDescent="0.3">
      <c r="A991" t="s">
        <v>295</v>
      </c>
      <c r="B991" t="s">
        <v>17</v>
      </c>
      <c r="C991">
        <v>0.99566812981218955</v>
      </c>
      <c r="D991">
        <v>0.96948225059632398</v>
      </c>
      <c r="E991">
        <v>0.97935311284046678</v>
      </c>
      <c r="F991" t="s">
        <v>70</v>
      </c>
      <c r="G991" t="s">
        <v>70</v>
      </c>
      <c r="H991">
        <v>0.85368461244749905</v>
      </c>
      <c r="I991">
        <v>0.99652536483669218</v>
      </c>
      <c r="J991" t="s">
        <v>70</v>
      </c>
      <c r="K991" t="s">
        <v>70</v>
      </c>
      <c r="L991" t="s">
        <v>70</v>
      </c>
      <c r="M991" t="s">
        <v>70</v>
      </c>
      <c r="N991" t="s">
        <v>70</v>
      </c>
    </row>
    <row r="992" spans="1:14" x14ac:dyDescent="0.3">
      <c r="A992" t="s">
        <v>295</v>
      </c>
      <c r="B992" t="s">
        <v>21</v>
      </c>
      <c r="C992">
        <v>0.93606971429821018</v>
      </c>
      <c r="D992">
        <v>0.74164261348727367</v>
      </c>
      <c r="E992">
        <v>0.93359283338164456</v>
      </c>
      <c r="F992">
        <v>0.83538564125361192</v>
      </c>
      <c r="G992" t="s">
        <v>70</v>
      </c>
      <c r="H992">
        <v>0.89217758985200846</v>
      </c>
      <c r="I992">
        <v>0.99673871824042481</v>
      </c>
      <c r="J992">
        <v>0.15750232991612301</v>
      </c>
      <c r="K992" t="s">
        <v>70</v>
      </c>
      <c r="L992" t="s">
        <v>70</v>
      </c>
      <c r="M992" t="s">
        <v>70</v>
      </c>
      <c r="N992" t="s">
        <v>70</v>
      </c>
    </row>
    <row r="993" spans="1:14" x14ac:dyDescent="0.3">
      <c r="A993" t="s">
        <v>295</v>
      </c>
      <c r="B993" t="s">
        <v>23</v>
      </c>
      <c r="C993">
        <v>0.99376280446164356</v>
      </c>
      <c r="D993">
        <v>0.96746532156368237</v>
      </c>
      <c r="E993">
        <v>0.97913408283805925</v>
      </c>
      <c r="F993" t="s">
        <v>70</v>
      </c>
      <c r="G993" t="s">
        <v>70</v>
      </c>
      <c r="H993">
        <v>0.85193459029577334</v>
      </c>
      <c r="I993">
        <v>0.99673177776088762</v>
      </c>
      <c r="J993" t="s">
        <v>70</v>
      </c>
      <c r="K993" t="s">
        <v>70</v>
      </c>
      <c r="L993" t="s">
        <v>70</v>
      </c>
      <c r="M993" t="s">
        <v>70</v>
      </c>
      <c r="N993" t="s">
        <v>70</v>
      </c>
    </row>
    <row r="994" spans="1:14" x14ac:dyDescent="0.3">
      <c r="A994" t="s">
        <v>295</v>
      </c>
      <c r="B994" t="s">
        <v>25</v>
      </c>
      <c r="C994">
        <v>0.86141298722805271</v>
      </c>
      <c r="D994">
        <v>0.97675761512920456</v>
      </c>
      <c r="E994">
        <v>0.91331204886174344</v>
      </c>
      <c r="F994">
        <v>0.75142017629774727</v>
      </c>
      <c r="G994" t="s">
        <v>70</v>
      </c>
      <c r="H994">
        <v>0.43830570902394106</v>
      </c>
      <c r="I994">
        <v>0.99645006945516279</v>
      </c>
      <c r="J994">
        <v>0</v>
      </c>
      <c r="K994" t="s">
        <v>70</v>
      </c>
      <c r="L994">
        <v>0</v>
      </c>
      <c r="M994" t="s">
        <v>70</v>
      </c>
      <c r="N994" t="s">
        <v>70</v>
      </c>
    </row>
    <row r="995" spans="1:14" x14ac:dyDescent="0.3">
      <c r="A995" t="s">
        <v>295</v>
      </c>
      <c r="B995" t="s">
        <v>27</v>
      </c>
      <c r="C995">
        <v>0.98933344576078242</v>
      </c>
      <c r="D995">
        <v>0.9731042211430706</v>
      </c>
      <c r="E995">
        <v>0.89998475377344112</v>
      </c>
      <c r="F995">
        <v>0.27036442814577127</v>
      </c>
      <c r="G995" t="s">
        <v>70</v>
      </c>
      <c r="H995">
        <v>0.81307374155149803</v>
      </c>
      <c r="I995">
        <v>0.99608264843689998</v>
      </c>
      <c r="J995" t="s">
        <v>70</v>
      </c>
      <c r="K995" t="s">
        <v>70</v>
      </c>
      <c r="L995" t="s">
        <v>70</v>
      </c>
      <c r="M995" t="s">
        <v>70</v>
      </c>
      <c r="N995" t="s">
        <v>70</v>
      </c>
    </row>
    <row r="996" spans="1:14" x14ac:dyDescent="0.3">
      <c r="A996" t="s">
        <v>295</v>
      </c>
      <c r="B996" t="s">
        <v>29</v>
      </c>
      <c r="C996">
        <v>0.99659835075508763</v>
      </c>
      <c r="D996">
        <v>0.96235368554254996</v>
      </c>
      <c r="E996">
        <v>0.92689832689832685</v>
      </c>
      <c r="F996">
        <v>0</v>
      </c>
      <c r="G996" t="s">
        <v>70</v>
      </c>
      <c r="H996">
        <v>0.86826033850985862</v>
      </c>
      <c r="I996">
        <v>0.99713511420828482</v>
      </c>
      <c r="J996" t="s">
        <v>70</v>
      </c>
      <c r="K996" t="s">
        <v>70</v>
      </c>
      <c r="L996" t="s">
        <v>70</v>
      </c>
      <c r="M996" t="s">
        <v>70</v>
      </c>
      <c r="N996" t="s">
        <v>70</v>
      </c>
    </row>
    <row r="997" spans="1:14" x14ac:dyDescent="0.3">
      <c r="A997" t="s">
        <v>295</v>
      </c>
      <c r="B997" t="s">
        <v>33</v>
      </c>
      <c r="C997">
        <v>0.99707641578160344</v>
      </c>
      <c r="D997">
        <v>0.94666340312854635</v>
      </c>
      <c r="E997">
        <v>0.93935563607763839</v>
      </c>
      <c r="F997">
        <v>0.57269946469538613</v>
      </c>
      <c r="G997">
        <v>0</v>
      </c>
      <c r="H997">
        <v>0.66995136933708732</v>
      </c>
      <c r="I997">
        <v>0.9961591642341372</v>
      </c>
      <c r="J997">
        <v>0</v>
      </c>
      <c r="K997" t="s">
        <v>70</v>
      </c>
      <c r="L997" t="s">
        <v>70</v>
      </c>
      <c r="M997" t="s">
        <v>70</v>
      </c>
      <c r="N997" t="s">
        <v>70</v>
      </c>
    </row>
    <row r="998" spans="1:14" x14ac:dyDescent="0.3">
      <c r="A998" t="s">
        <v>295</v>
      </c>
      <c r="B998" t="s">
        <v>35</v>
      </c>
      <c r="C998">
        <v>0.89907733804075507</v>
      </c>
      <c r="D998">
        <v>0.78541540850659997</v>
      </c>
      <c r="E998">
        <v>0.74396170305360121</v>
      </c>
      <c r="F998">
        <v>0.22130231946908469</v>
      </c>
      <c r="G998" t="s">
        <v>70</v>
      </c>
      <c r="H998">
        <v>0.66514111365369943</v>
      </c>
      <c r="I998">
        <v>0.99362958359229336</v>
      </c>
      <c r="J998" t="s">
        <v>70</v>
      </c>
      <c r="K998" t="s">
        <v>70</v>
      </c>
      <c r="L998" t="s">
        <v>70</v>
      </c>
      <c r="M998" t="s">
        <v>70</v>
      </c>
      <c r="N998" t="s">
        <v>70</v>
      </c>
    </row>
    <row r="999" spans="1:14" x14ac:dyDescent="0.3">
      <c r="A999" t="s">
        <v>291</v>
      </c>
      <c r="B999" t="s">
        <v>6</v>
      </c>
      <c r="C999">
        <v>0.98255266418835197</v>
      </c>
      <c r="D999">
        <v>0.69461388708630756</v>
      </c>
      <c r="E999">
        <v>0.85638481947168066</v>
      </c>
      <c r="F999" t="s">
        <v>70</v>
      </c>
      <c r="G999" t="s">
        <v>70</v>
      </c>
      <c r="H999">
        <v>0.77705926004452452</v>
      </c>
      <c r="I999">
        <v>0.98973873808310897</v>
      </c>
      <c r="J999" t="s">
        <v>70</v>
      </c>
      <c r="K999" t="s">
        <v>70</v>
      </c>
      <c r="L999" t="s">
        <v>70</v>
      </c>
      <c r="M999" t="s">
        <v>70</v>
      </c>
      <c r="N999" t="s">
        <v>70</v>
      </c>
    </row>
    <row r="1000" spans="1:14" x14ac:dyDescent="0.3">
      <c r="A1000" t="s">
        <v>291</v>
      </c>
      <c r="B1000" t="s">
        <v>7</v>
      </c>
      <c r="C1000">
        <v>0.96761553532326838</v>
      </c>
      <c r="D1000">
        <v>0.8861864308157803</v>
      </c>
      <c r="E1000">
        <v>0.91912669126691282</v>
      </c>
      <c r="F1000" t="s">
        <v>70</v>
      </c>
      <c r="G1000" t="s">
        <v>70</v>
      </c>
      <c r="H1000">
        <v>0.84426068123646392</v>
      </c>
      <c r="I1000">
        <v>0.98994380360839984</v>
      </c>
      <c r="J1000" t="s">
        <v>70</v>
      </c>
      <c r="K1000" t="s">
        <v>70</v>
      </c>
      <c r="L1000" t="s">
        <v>70</v>
      </c>
      <c r="M1000" t="s">
        <v>70</v>
      </c>
      <c r="N1000" t="s">
        <v>70</v>
      </c>
    </row>
    <row r="1001" spans="1:14" x14ac:dyDescent="0.3">
      <c r="A1001" t="s">
        <v>291</v>
      </c>
      <c r="B1001" t="s">
        <v>8</v>
      </c>
      <c r="C1001">
        <v>0.97806568928287319</v>
      </c>
      <c r="D1001">
        <v>0.96227710617756601</v>
      </c>
      <c r="E1001">
        <v>0.92891421715656863</v>
      </c>
      <c r="F1001" t="s">
        <v>70</v>
      </c>
      <c r="G1001" t="s">
        <v>70</v>
      </c>
      <c r="H1001">
        <v>0.85698478561549096</v>
      </c>
      <c r="I1001">
        <v>0.98845830467018281</v>
      </c>
      <c r="J1001" t="s">
        <v>70</v>
      </c>
      <c r="K1001" t="s">
        <v>70</v>
      </c>
      <c r="L1001" t="s">
        <v>70</v>
      </c>
      <c r="M1001" t="s">
        <v>70</v>
      </c>
      <c r="N1001" t="s">
        <v>70</v>
      </c>
    </row>
    <row r="1002" spans="1:14" x14ac:dyDescent="0.3">
      <c r="A1002" t="s">
        <v>291</v>
      </c>
      <c r="B1002" t="s">
        <v>12</v>
      </c>
      <c r="C1002">
        <v>0.98797579842230221</v>
      </c>
      <c r="D1002">
        <v>0.9025620334879968</v>
      </c>
      <c r="E1002">
        <v>0.94292533498712683</v>
      </c>
      <c r="F1002">
        <v>0.87422961548950096</v>
      </c>
      <c r="G1002" t="s">
        <v>70</v>
      </c>
      <c r="H1002">
        <v>0.60337360382949623</v>
      </c>
      <c r="I1002">
        <v>0.994299799722693</v>
      </c>
      <c r="J1002" t="s">
        <v>70</v>
      </c>
      <c r="K1002" t="s">
        <v>70</v>
      </c>
      <c r="L1002" t="s">
        <v>70</v>
      </c>
      <c r="M1002" t="s">
        <v>70</v>
      </c>
      <c r="N1002" t="s">
        <v>70</v>
      </c>
    </row>
    <row r="1003" spans="1:14" x14ac:dyDescent="0.3">
      <c r="A1003" t="s">
        <v>291</v>
      </c>
      <c r="B1003" t="s">
        <v>294</v>
      </c>
      <c r="C1003">
        <v>0.91894312583967763</v>
      </c>
      <c r="D1003">
        <v>0.96249915386177476</v>
      </c>
      <c r="E1003">
        <v>0.91397553396530695</v>
      </c>
      <c r="F1003">
        <v>0.92233211559594885</v>
      </c>
      <c r="G1003" t="s">
        <v>70</v>
      </c>
      <c r="H1003">
        <v>0.90277777777777779</v>
      </c>
      <c r="I1003">
        <v>0.9934988642594188</v>
      </c>
      <c r="J1003" t="s">
        <v>70</v>
      </c>
      <c r="K1003" t="s">
        <v>70</v>
      </c>
      <c r="L1003" t="s">
        <v>70</v>
      </c>
      <c r="M1003" t="s">
        <v>70</v>
      </c>
      <c r="N1003" t="s">
        <v>70</v>
      </c>
    </row>
    <row r="1004" spans="1:14" x14ac:dyDescent="0.3">
      <c r="A1004" t="s">
        <v>291</v>
      </c>
      <c r="B1004" t="s">
        <v>13</v>
      </c>
      <c r="C1004">
        <v>0.98740965259967362</v>
      </c>
      <c r="D1004">
        <v>0.89252774567734339</v>
      </c>
      <c r="E1004">
        <v>0.9630943604865464</v>
      </c>
      <c r="F1004">
        <v>0.93686167129694398</v>
      </c>
      <c r="G1004" t="s">
        <v>70</v>
      </c>
      <c r="H1004">
        <v>0.90294471153846156</v>
      </c>
      <c r="I1004">
        <v>0.99199627010645741</v>
      </c>
      <c r="J1004" t="s">
        <v>70</v>
      </c>
      <c r="K1004" t="s">
        <v>70</v>
      </c>
      <c r="L1004" t="s">
        <v>70</v>
      </c>
      <c r="M1004" t="s">
        <v>70</v>
      </c>
      <c r="N1004" t="s">
        <v>70</v>
      </c>
    </row>
    <row r="1005" spans="1:14" x14ac:dyDescent="0.3">
      <c r="A1005" t="s">
        <v>291</v>
      </c>
      <c r="B1005" t="s">
        <v>15</v>
      </c>
      <c r="C1005">
        <v>0.98249626444668081</v>
      </c>
      <c r="D1005">
        <v>0.97087789897278398</v>
      </c>
      <c r="E1005">
        <v>0.97051017946291041</v>
      </c>
      <c r="F1005" t="s">
        <v>70</v>
      </c>
      <c r="G1005" t="s">
        <v>70</v>
      </c>
      <c r="H1005">
        <v>0.83253216800194219</v>
      </c>
      <c r="I1005">
        <v>0.99306326304106562</v>
      </c>
      <c r="J1005" t="s">
        <v>70</v>
      </c>
      <c r="K1005" t="s">
        <v>70</v>
      </c>
      <c r="L1005" t="s">
        <v>70</v>
      </c>
      <c r="M1005" t="s">
        <v>70</v>
      </c>
      <c r="N1005" t="s">
        <v>70</v>
      </c>
    </row>
    <row r="1006" spans="1:14" x14ac:dyDescent="0.3">
      <c r="A1006" t="s">
        <v>291</v>
      </c>
      <c r="B1006" t="s">
        <v>23</v>
      </c>
      <c r="C1006">
        <v>0.99743177819306483</v>
      </c>
      <c r="D1006">
        <v>0.97440888997039377</v>
      </c>
      <c r="E1006">
        <v>0.9804913137301916</v>
      </c>
      <c r="F1006" t="s">
        <v>70</v>
      </c>
      <c r="G1006" t="s">
        <v>70</v>
      </c>
      <c r="H1006">
        <v>0.92948530129895501</v>
      </c>
      <c r="I1006">
        <v>0.99551222531723915</v>
      </c>
      <c r="J1006" t="s">
        <v>70</v>
      </c>
      <c r="K1006" t="s">
        <v>70</v>
      </c>
      <c r="L1006" t="s">
        <v>70</v>
      </c>
      <c r="M1006" t="s">
        <v>70</v>
      </c>
      <c r="N1006" t="s">
        <v>70</v>
      </c>
    </row>
    <row r="1007" spans="1:14" x14ac:dyDescent="0.3">
      <c r="A1007" t="s">
        <v>291</v>
      </c>
      <c r="B1007" t="s">
        <v>25</v>
      </c>
      <c r="C1007">
        <v>0.99666031434555358</v>
      </c>
      <c r="D1007">
        <v>0.94070201643017182</v>
      </c>
      <c r="E1007">
        <v>0.960603974031084</v>
      </c>
      <c r="F1007">
        <v>0.86746503777527728</v>
      </c>
      <c r="G1007" t="s">
        <v>70</v>
      </c>
      <c r="H1007">
        <v>0.90335661184951555</v>
      </c>
      <c r="I1007">
        <v>0.99523516753765762</v>
      </c>
      <c r="J1007" t="s">
        <v>70</v>
      </c>
      <c r="K1007" t="s">
        <v>70</v>
      </c>
      <c r="L1007" t="s">
        <v>70</v>
      </c>
      <c r="M1007" t="s">
        <v>70</v>
      </c>
      <c r="N1007" t="s">
        <v>70</v>
      </c>
    </row>
    <row r="1008" spans="1:14" x14ac:dyDescent="0.3">
      <c r="A1008" t="s">
        <v>291</v>
      </c>
      <c r="B1008" t="s">
        <v>27</v>
      </c>
      <c r="C1008">
        <v>0.99492318223303922</v>
      </c>
      <c r="D1008">
        <v>0.958407605466429</v>
      </c>
      <c r="E1008">
        <v>0.94557050709057078</v>
      </c>
      <c r="F1008" t="s">
        <v>70</v>
      </c>
      <c r="G1008" t="s">
        <v>70</v>
      </c>
      <c r="H1008">
        <v>0.86545101424255499</v>
      </c>
      <c r="I1008">
        <v>0.99459041731066455</v>
      </c>
      <c r="J1008" t="s">
        <v>70</v>
      </c>
      <c r="K1008" t="s">
        <v>70</v>
      </c>
      <c r="L1008" t="s">
        <v>70</v>
      </c>
      <c r="M1008" t="s">
        <v>70</v>
      </c>
      <c r="N1008" t="s">
        <v>70</v>
      </c>
    </row>
    <row r="1009" spans="1:14" x14ac:dyDescent="0.3">
      <c r="A1009" t="s">
        <v>291</v>
      </c>
      <c r="B1009" t="s">
        <v>29</v>
      </c>
      <c r="C1009">
        <v>0.99705906051083715</v>
      </c>
      <c r="D1009">
        <v>0.96961541402247875</v>
      </c>
      <c r="E1009">
        <v>0.9798705844189104</v>
      </c>
      <c r="F1009" t="s">
        <v>70</v>
      </c>
      <c r="G1009" t="s">
        <v>70</v>
      </c>
      <c r="H1009">
        <v>0.91487226277372258</v>
      </c>
      <c r="I1009">
        <v>0.99619358346927678</v>
      </c>
      <c r="J1009" t="s">
        <v>70</v>
      </c>
      <c r="K1009" t="s">
        <v>70</v>
      </c>
      <c r="L1009" t="s">
        <v>70</v>
      </c>
      <c r="M1009" t="s">
        <v>70</v>
      </c>
      <c r="N1009" t="s">
        <v>70</v>
      </c>
    </row>
    <row r="1010" spans="1:14" x14ac:dyDescent="0.3">
      <c r="A1010" t="s">
        <v>291</v>
      </c>
      <c r="B1010" t="s">
        <v>33</v>
      </c>
      <c r="C1010">
        <v>0.99650242859535565</v>
      </c>
      <c r="D1010">
        <v>0.95100573098100916</v>
      </c>
      <c r="E1010">
        <v>0.97631179047108241</v>
      </c>
      <c r="F1010" t="s">
        <v>70</v>
      </c>
      <c r="G1010" t="s">
        <v>70</v>
      </c>
      <c r="H1010">
        <v>0.9255970751626228</v>
      </c>
      <c r="I1010">
        <v>0.99482180932074316</v>
      </c>
      <c r="J1010" t="s">
        <v>70</v>
      </c>
      <c r="K1010" t="s">
        <v>70</v>
      </c>
      <c r="L1010" t="s">
        <v>70</v>
      </c>
      <c r="M1010" t="s">
        <v>70</v>
      </c>
      <c r="N1010" t="s">
        <v>70</v>
      </c>
    </row>
    <row r="1011" spans="1:14" x14ac:dyDescent="0.3">
      <c r="A1011" t="s">
        <v>291</v>
      </c>
      <c r="B1011" t="s">
        <v>35</v>
      </c>
      <c r="C1011">
        <v>0.99463320726219284</v>
      </c>
      <c r="D1011">
        <v>0.85980144052949192</v>
      </c>
      <c r="E1011">
        <v>0.94544954727419561</v>
      </c>
      <c r="F1011" t="s">
        <v>70</v>
      </c>
      <c r="G1011" t="s">
        <v>70</v>
      </c>
      <c r="H1011">
        <v>0.81738024586689273</v>
      </c>
      <c r="I1011">
        <v>0.99353880430746377</v>
      </c>
      <c r="J1011">
        <v>0</v>
      </c>
      <c r="K1011" t="s">
        <v>70</v>
      </c>
      <c r="L1011" t="s">
        <v>70</v>
      </c>
      <c r="M1011" t="s">
        <v>70</v>
      </c>
      <c r="N1011" t="s">
        <v>70</v>
      </c>
    </row>
    <row r="1012" spans="1:14" x14ac:dyDescent="0.3">
      <c r="A1012" t="s">
        <v>272</v>
      </c>
      <c r="B1012" t="s">
        <v>6</v>
      </c>
      <c r="C1012">
        <v>0.99363023932475281</v>
      </c>
      <c r="D1012">
        <v>0.94518939628004695</v>
      </c>
      <c r="E1012">
        <v>0.86211877347199872</v>
      </c>
      <c r="F1012">
        <v>0.71599134392955754</v>
      </c>
      <c r="G1012" t="s">
        <v>70</v>
      </c>
      <c r="H1012">
        <v>0.74971540087819155</v>
      </c>
      <c r="I1012">
        <v>0.98869756504589235</v>
      </c>
      <c r="J1012" t="s">
        <v>70</v>
      </c>
      <c r="K1012" t="s">
        <v>70</v>
      </c>
      <c r="L1012" t="s">
        <v>70</v>
      </c>
      <c r="M1012" t="s">
        <v>70</v>
      </c>
      <c r="N1012" t="s">
        <v>70</v>
      </c>
    </row>
    <row r="1013" spans="1:14" x14ac:dyDescent="0.3">
      <c r="A1013" t="s">
        <v>272</v>
      </c>
      <c r="B1013" t="s">
        <v>7</v>
      </c>
      <c r="C1013">
        <v>0.99497238253970444</v>
      </c>
      <c r="D1013">
        <v>0.96274346057487681</v>
      </c>
      <c r="E1013">
        <v>0.93815274610815524</v>
      </c>
      <c r="F1013">
        <v>0.74642516682554816</v>
      </c>
      <c r="G1013" t="s">
        <v>70</v>
      </c>
      <c r="H1013">
        <v>0.91837085409864239</v>
      </c>
      <c r="I1013">
        <v>0.99209427207637235</v>
      </c>
      <c r="J1013" t="s">
        <v>70</v>
      </c>
      <c r="K1013" t="s">
        <v>70</v>
      </c>
      <c r="L1013" t="s">
        <v>70</v>
      </c>
      <c r="M1013" t="s">
        <v>70</v>
      </c>
      <c r="N1013" t="s">
        <v>70</v>
      </c>
    </row>
    <row r="1014" spans="1:14" x14ac:dyDescent="0.3">
      <c r="A1014" t="s">
        <v>272</v>
      </c>
      <c r="B1014" t="s">
        <v>8</v>
      </c>
      <c r="C1014">
        <v>0.99142573031388959</v>
      </c>
      <c r="D1014">
        <v>0.94927835051546405</v>
      </c>
      <c r="E1014">
        <v>0.9252784435358804</v>
      </c>
      <c r="F1014" t="s">
        <v>70</v>
      </c>
      <c r="G1014">
        <v>0.14892443463872035</v>
      </c>
      <c r="H1014">
        <v>0.84918296276453253</v>
      </c>
      <c r="I1014">
        <v>0.98786084381939321</v>
      </c>
      <c r="J1014" t="s">
        <v>70</v>
      </c>
      <c r="K1014" t="s">
        <v>70</v>
      </c>
      <c r="L1014" t="s">
        <v>70</v>
      </c>
      <c r="M1014" t="s">
        <v>70</v>
      </c>
      <c r="N1014" t="s">
        <v>70</v>
      </c>
    </row>
    <row r="1015" spans="1:14" x14ac:dyDescent="0.3">
      <c r="A1015" t="s">
        <v>272</v>
      </c>
      <c r="B1015" t="s">
        <v>12</v>
      </c>
      <c r="C1015">
        <v>0.989963768115942</v>
      </c>
      <c r="D1015">
        <v>0.97001151531861762</v>
      </c>
      <c r="E1015">
        <v>0.82913564837516163</v>
      </c>
      <c r="F1015">
        <v>0</v>
      </c>
      <c r="G1015" t="s">
        <v>70</v>
      </c>
      <c r="H1015">
        <v>0.83447899618112387</v>
      </c>
      <c r="I1015">
        <v>0.99094686850697522</v>
      </c>
      <c r="J1015" t="s">
        <v>70</v>
      </c>
      <c r="K1015" t="s">
        <v>70</v>
      </c>
      <c r="L1015" t="s">
        <v>70</v>
      </c>
      <c r="M1015" t="s">
        <v>70</v>
      </c>
      <c r="N1015" t="s">
        <v>70</v>
      </c>
    </row>
    <row r="1016" spans="1:14" x14ac:dyDescent="0.3">
      <c r="A1016" t="s">
        <v>272</v>
      </c>
      <c r="B1016" t="s">
        <v>13</v>
      </c>
      <c r="C1016">
        <v>0.99486877156207698</v>
      </c>
      <c r="D1016">
        <v>0.98236472945891784</v>
      </c>
      <c r="E1016">
        <v>0.97149198022798344</v>
      </c>
      <c r="F1016">
        <v>0.79625337968327536</v>
      </c>
      <c r="G1016" t="s">
        <v>70</v>
      </c>
      <c r="H1016">
        <v>0.80617608409986863</v>
      </c>
      <c r="I1016">
        <v>0.98267271510374077</v>
      </c>
      <c r="J1016" t="s">
        <v>70</v>
      </c>
      <c r="K1016" t="s">
        <v>70</v>
      </c>
      <c r="L1016" t="s">
        <v>70</v>
      </c>
      <c r="M1016" t="s">
        <v>70</v>
      </c>
      <c r="N1016" t="s">
        <v>70</v>
      </c>
    </row>
    <row r="1017" spans="1:14" x14ac:dyDescent="0.3">
      <c r="A1017" t="s">
        <v>272</v>
      </c>
      <c r="B1017" t="s">
        <v>15</v>
      </c>
      <c r="C1017">
        <v>0.99492681789025605</v>
      </c>
      <c r="D1017">
        <v>0.98127896719268515</v>
      </c>
      <c r="E1017">
        <v>0.97721205390513199</v>
      </c>
      <c r="F1017" t="s">
        <v>70</v>
      </c>
      <c r="G1017" t="s">
        <v>70</v>
      </c>
      <c r="H1017">
        <v>0.87612099103207175</v>
      </c>
      <c r="I1017">
        <v>0.99196604517204801</v>
      </c>
      <c r="J1017" t="s">
        <v>70</v>
      </c>
      <c r="K1017" t="s">
        <v>70</v>
      </c>
      <c r="L1017" t="s">
        <v>70</v>
      </c>
      <c r="M1017" t="s">
        <v>70</v>
      </c>
      <c r="N1017" t="s">
        <v>70</v>
      </c>
    </row>
    <row r="1018" spans="1:14" x14ac:dyDescent="0.3">
      <c r="A1018" t="s">
        <v>272</v>
      </c>
      <c r="B1018" t="s">
        <v>17</v>
      </c>
      <c r="C1018">
        <v>0.9901698265792076</v>
      </c>
      <c r="D1018">
        <v>0.94032788653400201</v>
      </c>
      <c r="E1018">
        <v>0.9693163932564216</v>
      </c>
      <c r="F1018" t="s">
        <v>70</v>
      </c>
      <c r="G1018" t="s">
        <v>70</v>
      </c>
      <c r="H1018">
        <v>0.73474127295159297</v>
      </c>
      <c r="I1018">
        <v>0.99040623594663479</v>
      </c>
      <c r="J1018" t="s">
        <v>70</v>
      </c>
      <c r="K1018" t="s">
        <v>70</v>
      </c>
      <c r="L1018" t="s">
        <v>70</v>
      </c>
      <c r="M1018" t="s">
        <v>70</v>
      </c>
      <c r="N1018" t="s">
        <v>70</v>
      </c>
    </row>
    <row r="1019" spans="1:14" x14ac:dyDescent="0.3">
      <c r="A1019" t="s">
        <v>272</v>
      </c>
      <c r="B1019" t="s">
        <v>308</v>
      </c>
      <c r="C1019">
        <v>0.99377958824177037</v>
      </c>
      <c r="D1019">
        <v>0.90721985834885321</v>
      </c>
      <c r="E1019">
        <v>0.71420491442696443</v>
      </c>
      <c r="F1019">
        <v>0</v>
      </c>
      <c r="G1019">
        <v>0.90768355150825275</v>
      </c>
      <c r="H1019">
        <v>0.63421789571942921</v>
      </c>
      <c r="I1019">
        <v>0.99040623594663479</v>
      </c>
      <c r="J1019" t="s">
        <v>70</v>
      </c>
      <c r="K1019" t="s">
        <v>70</v>
      </c>
      <c r="L1019" t="s">
        <v>70</v>
      </c>
      <c r="M1019" t="s">
        <v>70</v>
      </c>
      <c r="N1019" t="s">
        <v>70</v>
      </c>
    </row>
    <row r="1020" spans="1:14" x14ac:dyDescent="0.3">
      <c r="A1020" t="s">
        <v>272</v>
      </c>
      <c r="B1020" t="s">
        <v>21</v>
      </c>
      <c r="C1020">
        <v>0.97996025481492477</v>
      </c>
      <c r="D1020">
        <v>0.91709114555110005</v>
      </c>
      <c r="E1020">
        <v>0.88851659421058216</v>
      </c>
      <c r="F1020" t="s">
        <v>70</v>
      </c>
      <c r="G1020">
        <v>0.14733178654292342</v>
      </c>
      <c r="H1020">
        <v>0.89638604554000423</v>
      </c>
      <c r="I1020">
        <v>0.99133606931144558</v>
      </c>
      <c r="J1020">
        <v>0.96155747039989681</v>
      </c>
      <c r="K1020" t="s">
        <v>70</v>
      </c>
      <c r="L1020" t="s">
        <v>70</v>
      </c>
      <c r="M1020" t="s">
        <v>70</v>
      </c>
      <c r="N1020" t="s">
        <v>70</v>
      </c>
    </row>
    <row r="1021" spans="1:14" x14ac:dyDescent="0.3">
      <c r="A1021" t="s">
        <v>272</v>
      </c>
      <c r="B1021" t="s">
        <v>23</v>
      </c>
      <c r="C1021">
        <v>0.9970977616984058</v>
      </c>
      <c r="D1021">
        <v>0.97738776046802078</v>
      </c>
      <c r="E1021">
        <v>0.97220341605895877</v>
      </c>
      <c r="F1021" t="s">
        <v>70</v>
      </c>
      <c r="G1021" t="s">
        <v>70</v>
      </c>
      <c r="H1021">
        <v>0.90099305289178722</v>
      </c>
      <c r="I1021">
        <v>0.99454726979494679</v>
      </c>
      <c r="J1021" t="s">
        <v>70</v>
      </c>
      <c r="K1021" t="s">
        <v>70</v>
      </c>
      <c r="L1021" t="s">
        <v>70</v>
      </c>
      <c r="M1021" t="s">
        <v>70</v>
      </c>
      <c r="N1021" t="s">
        <v>70</v>
      </c>
    </row>
    <row r="1022" spans="1:14" x14ac:dyDescent="0.3">
      <c r="A1022" t="s">
        <v>272</v>
      </c>
      <c r="B1022" t="s">
        <v>25</v>
      </c>
      <c r="C1022">
        <v>0.99603123799769555</v>
      </c>
      <c r="D1022">
        <v>0.9259525052192068</v>
      </c>
      <c r="E1022">
        <v>0.89568443335918346</v>
      </c>
      <c r="F1022">
        <v>0.80105023939280273</v>
      </c>
      <c r="G1022" t="s">
        <v>70</v>
      </c>
      <c r="H1022">
        <v>0.72574323678424624</v>
      </c>
      <c r="I1022">
        <v>0.98437617933428923</v>
      </c>
      <c r="J1022" t="s">
        <v>70</v>
      </c>
      <c r="K1022" t="s">
        <v>70</v>
      </c>
      <c r="L1022" t="s">
        <v>70</v>
      </c>
      <c r="M1022" t="s">
        <v>70</v>
      </c>
      <c r="N1022" t="s">
        <v>70</v>
      </c>
    </row>
    <row r="1023" spans="1:14" x14ac:dyDescent="0.3">
      <c r="A1023" t="s">
        <v>272</v>
      </c>
      <c r="B1023" t="s">
        <v>27</v>
      </c>
      <c r="C1023">
        <v>0.99709203135105962</v>
      </c>
      <c r="D1023">
        <v>0.95326809903541443</v>
      </c>
      <c r="E1023">
        <v>0.89593495934959344</v>
      </c>
      <c r="F1023" t="s">
        <v>70</v>
      </c>
      <c r="G1023" t="s">
        <v>70</v>
      </c>
      <c r="H1023">
        <v>0.77643240544251657</v>
      </c>
      <c r="I1023">
        <v>0.99114635460774503</v>
      </c>
      <c r="J1023">
        <v>0</v>
      </c>
      <c r="K1023" t="s">
        <v>70</v>
      </c>
      <c r="L1023" t="s">
        <v>70</v>
      </c>
      <c r="M1023" t="s">
        <v>70</v>
      </c>
      <c r="N1023" t="s">
        <v>70</v>
      </c>
    </row>
    <row r="1024" spans="1:14" x14ac:dyDescent="0.3">
      <c r="A1024" t="s">
        <v>272</v>
      </c>
      <c r="B1024" t="s">
        <v>29</v>
      </c>
      <c r="C1024">
        <v>0.99806590548941521</v>
      </c>
      <c r="D1024">
        <v>0.94919247060955436</v>
      </c>
      <c r="E1024">
        <v>0.91243126337344405</v>
      </c>
      <c r="F1024">
        <v>0.58449946178686762</v>
      </c>
      <c r="G1024" t="s">
        <v>70</v>
      </c>
      <c r="H1024">
        <v>0.43667967364313581</v>
      </c>
      <c r="I1024">
        <v>0.99120545868081877</v>
      </c>
      <c r="J1024" t="s">
        <v>70</v>
      </c>
      <c r="K1024" t="s">
        <v>70</v>
      </c>
      <c r="L1024" t="s">
        <v>70</v>
      </c>
      <c r="M1024" t="s">
        <v>70</v>
      </c>
      <c r="N1024" t="s">
        <v>70</v>
      </c>
    </row>
    <row r="1025" spans="1:14" x14ac:dyDescent="0.3">
      <c r="A1025" t="s">
        <v>269</v>
      </c>
      <c r="B1025" t="s">
        <v>6</v>
      </c>
      <c r="C1025">
        <v>0.98843107915769501</v>
      </c>
      <c r="D1025">
        <v>0.9629360870778676</v>
      </c>
      <c r="E1025">
        <v>0.96466363601635019</v>
      </c>
      <c r="F1025" t="s">
        <v>70</v>
      </c>
      <c r="G1025" t="s">
        <v>70</v>
      </c>
      <c r="H1025">
        <v>0.81475541299117882</v>
      </c>
      <c r="I1025">
        <v>0.99068789426254122</v>
      </c>
      <c r="J1025">
        <v>0.72224682143083052</v>
      </c>
      <c r="K1025" t="s">
        <v>70</v>
      </c>
      <c r="L1025" t="s">
        <v>70</v>
      </c>
      <c r="M1025" t="s">
        <v>70</v>
      </c>
      <c r="N1025" t="s">
        <v>70</v>
      </c>
    </row>
    <row r="1026" spans="1:14" x14ac:dyDescent="0.3">
      <c r="A1026" t="s">
        <v>269</v>
      </c>
      <c r="B1026" t="s">
        <v>7</v>
      </c>
      <c r="C1026">
        <v>0.99281274778115958</v>
      </c>
      <c r="D1026">
        <v>0.94820848698332316</v>
      </c>
      <c r="E1026">
        <v>0.94973758578926115</v>
      </c>
      <c r="F1026">
        <v>0.84236682714707256</v>
      </c>
      <c r="G1026" t="s">
        <v>70</v>
      </c>
      <c r="H1026">
        <v>0.83845677738807511</v>
      </c>
      <c r="I1026">
        <v>0.99017292603031914</v>
      </c>
      <c r="J1026" t="s">
        <v>70</v>
      </c>
      <c r="K1026" t="s">
        <v>70</v>
      </c>
      <c r="L1026" t="s">
        <v>70</v>
      </c>
      <c r="M1026" t="s">
        <v>70</v>
      </c>
      <c r="N1026" t="s">
        <v>70</v>
      </c>
    </row>
    <row r="1027" spans="1:14" x14ac:dyDescent="0.3">
      <c r="A1027" t="s">
        <v>269</v>
      </c>
      <c r="B1027" t="s">
        <v>8</v>
      </c>
      <c r="C1027">
        <v>0.99109965064049244</v>
      </c>
      <c r="D1027">
        <v>0.97132028222872724</v>
      </c>
      <c r="E1027">
        <v>0.956903069711175</v>
      </c>
      <c r="F1027" t="s">
        <v>70</v>
      </c>
      <c r="G1027" t="s">
        <v>70</v>
      </c>
      <c r="H1027">
        <v>0.83632471595587021</v>
      </c>
      <c r="I1027">
        <v>0.99592821595536118</v>
      </c>
      <c r="J1027" t="s">
        <v>70</v>
      </c>
      <c r="K1027" t="s">
        <v>70</v>
      </c>
      <c r="L1027" t="s">
        <v>70</v>
      </c>
      <c r="M1027" t="s">
        <v>70</v>
      </c>
      <c r="N1027" t="s">
        <v>70</v>
      </c>
    </row>
    <row r="1028" spans="1:14" x14ac:dyDescent="0.3">
      <c r="A1028" t="s">
        <v>269</v>
      </c>
      <c r="B1028" t="s">
        <v>12</v>
      </c>
      <c r="C1028">
        <v>0.99579650614541215</v>
      </c>
      <c r="D1028">
        <v>0.97274009567030539</v>
      </c>
      <c r="E1028">
        <v>0.94939810949828995</v>
      </c>
      <c r="F1028">
        <v>0.86778766897461257</v>
      </c>
      <c r="G1028" t="s">
        <v>70</v>
      </c>
      <c r="H1028">
        <v>0.84709848302431978</v>
      </c>
      <c r="I1028">
        <v>0.99579200480913721</v>
      </c>
      <c r="J1028" t="s">
        <v>70</v>
      </c>
      <c r="K1028" t="s">
        <v>70</v>
      </c>
      <c r="L1028" t="s">
        <v>70</v>
      </c>
      <c r="M1028" t="s">
        <v>70</v>
      </c>
      <c r="N1028" t="s">
        <v>70</v>
      </c>
    </row>
    <row r="1029" spans="1:14" x14ac:dyDescent="0.3">
      <c r="A1029" t="s">
        <v>269</v>
      </c>
      <c r="B1029" t="s">
        <v>13</v>
      </c>
      <c r="C1029">
        <v>0.99511580274145262</v>
      </c>
      <c r="D1029">
        <v>0.92581777617375882</v>
      </c>
      <c r="E1029">
        <v>0.91539443451621139</v>
      </c>
      <c r="F1029" t="s">
        <v>70</v>
      </c>
      <c r="G1029">
        <v>0.95028248587570618</v>
      </c>
      <c r="H1029">
        <v>0.79360768748694377</v>
      </c>
      <c r="I1029">
        <v>0.99551502466736441</v>
      </c>
      <c r="J1029" t="s">
        <v>70</v>
      </c>
      <c r="K1029" t="s">
        <v>70</v>
      </c>
      <c r="L1029" t="s">
        <v>70</v>
      </c>
      <c r="M1029" t="s">
        <v>70</v>
      </c>
      <c r="N1029" t="s">
        <v>70</v>
      </c>
    </row>
    <row r="1030" spans="1:14" x14ac:dyDescent="0.3">
      <c r="A1030" t="s">
        <v>269</v>
      </c>
      <c r="B1030" t="s">
        <v>15</v>
      </c>
      <c r="C1030">
        <v>0.99176308606488084</v>
      </c>
      <c r="D1030">
        <v>0.96128804938952461</v>
      </c>
      <c r="E1030">
        <v>0.962249536959084</v>
      </c>
      <c r="F1030" t="s">
        <v>70</v>
      </c>
      <c r="G1030" t="s">
        <v>70</v>
      </c>
      <c r="H1030">
        <v>0.8404718693284936</v>
      </c>
      <c r="I1030">
        <v>0.99301119711430075</v>
      </c>
      <c r="J1030">
        <v>0.90443482156189337</v>
      </c>
      <c r="K1030" t="s">
        <v>70</v>
      </c>
      <c r="L1030" t="s">
        <v>70</v>
      </c>
      <c r="M1030" t="s">
        <v>70</v>
      </c>
      <c r="N1030" t="s">
        <v>70</v>
      </c>
    </row>
    <row r="1031" spans="1:14" x14ac:dyDescent="0.3">
      <c r="A1031" t="s">
        <v>269</v>
      </c>
      <c r="B1031" t="s">
        <v>17</v>
      </c>
      <c r="C1031">
        <v>0.96947971579188641</v>
      </c>
      <c r="D1031">
        <v>0.92660807451241278</v>
      </c>
      <c r="E1031">
        <v>0.88413684232390999</v>
      </c>
      <c r="F1031">
        <v>0</v>
      </c>
      <c r="G1031">
        <v>0</v>
      </c>
      <c r="H1031">
        <v>0.88608005185545291</v>
      </c>
      <c r="I1031">
        <v>0.99574920297555802</v>
      </c>
      <c r="J1031">
        <v>0.8914528703047484</v>
      </c>
      <c r="K1031" t="s">
        <v>70</v>
      </c>
      <c r="L1031" t="s">
        <v>70</v>
      </c>
      <c r="M1031" t="s">
        <v>70</v>
      </c>
      <c r="N1031" t="s">
        <v>70</v>
      </c>
    </row>
    <row r="1032" spans="1:14" x14ac:dyDescent="0.3">
      <c r="A1032" t="s">
        <v>269</v>
      </c>
      <c r="B1032" t="s">
        <v>21</v>
      </c>
      <c r="C1032">
        <v>0.99508935214621019</v>
      </c>
      <c r="D1032">
        <v>0.95021332048055118</v>
      </c>
      <c r="E1032">
        <v>0.93238918226916323</v>
      </c>
      <c r="F1032">
        <v>0.8936773019689388</v>
      </c>
      <c r="G1032">
        <v>0</v>
      </c>
      <c r="H1032">
        <v>0.88965798045602607</v>
      </c>
      <c r="I1032">
        <v>0.99146694368182842</v>
      </c>
      <c r="J1032" t="s">
        <v>70</v>
      </c>
      <c r="K1032" t="s">
        <v>70</v>
      </c>
      <c r="L1032" t="s">
        <v>70</v>
      </c>
      <c r="M1032" t="s">
        <v>70</v>
      </c>
      <c r="N1032" t="s">
        <v>70</v>
      </c>
    </row>
    <row r="1033" spans="1:14" x14ac:dyDescent="0.3">
      <c r="A1033" t="s">
        <v>269</v>
      </c>
      <c r="B1033" t="s">
        <v>23</v>
      </c>
      <c r="C1033">
        <v>0.99476732099901999</v>
      </c>
      <c r="D1033">
        <v>0.87715718024932343</v>
      </c>
      <c r="E1033">
        <v>0.85259701216409967</v>
      </c>
      <c r="F1033">
        <v>0.8299165441111328</v>
      </c>
      <c r="G1033">
        <v>0.70093995779781315</v>
      </c>
      <c r="H1033">
        <v>0.3420459391945409</v>
      </c>
      <c r="I1033">
        <v>0.98994315697420199</v>
      </c>
      <c r="J1033" t="s">
        <v>70</v>
      </c>
      <c r="K1033">
        <v>0</v>
      </c>
      <c r="L1033" t="s">
        <v>70</v>
      </c>
      <c r="M1033" t="s">
        <v>70</v>
      </c>
      <c r="N1033" t="s">
        <v>70</v>
      </c>
    </row>
    <row r="1034" spans="1:14" x14ac:dyDescent="0.3">
      <c r="A1034" t="s">
        <v>269</v>
      </c>
      <c r="B1034" t="s">
        <v>144</v>
      </c>
      <c r="C1034">
        <v>0.9975114436291358</v>
      </c>
      <c r="D1034">
        <v>0.88467020595343837</v>
      </c>
      <c r="E1034">
        <v>0.94817658349328215</v>
      </c>
      <c r="F1034">
        <v>0.85431477403795741</v>
      </c>
      <c r="G1034" t="s">
        <v>70</v>
      </c>
      <c r="H1034">
        <v>0.92474483050399281</v>
      </c>
      <c r="I1034">
        <v>0.99557978488286425</v>
      </c>
      <c r="J1034" t="s">
        <v>70</v>
      </c>
      <c r="K1034" t="s">
        <v>70</v>
      </c>
      <c r="L1034" t="s">
        <v>70</v>
      </c>
      <c r="M1034" t="s">
        <v>70</v>
      </c>
      <c r="N1034" t="s">
        <v>70</v>
      </c>
    </row>
    <row r="1035" spans="1:14" x14ac:dyDescent="0.3">
      <c r="A1035" t="s">
        <v>269</v>
      </c>
      <c r="B1035" t="s">
        <v>25</v>
      </c>
      <c r="C1035">
        <v>0.99603349493168802</v>
      </c>
      <c r="D1035">
        <v>0.9827907074002048</v>
      </c>
      <c r="E1035">
        <v>0.87874928875281111</v>
      </c>
      <c r="F1035">
        <v>0.78467275704899275</v>
      </c>
      <c r="G1035">
        <v>0.78885904472731516</v>
      </c>
      <c r="H1035">
        <v>0.88776167471819645</v>
      </c>
      <c r="I1035">
        <v>0.99469730446310201</v>
      </c>
      <c r="J1035" t="s">
        <v>70</v>
      </c>
      <c r="K1035" t="s">
        <v>70</v>
      </c>
      <c r="L1035" t="s">
        <v>70</v>
      </c>
      <c r="M1035" t="s">
        <v>70</v>
      </c>
      <c r="N1035" t="s">
        <v>70</v>
      </c>
    </row>
    <row r="1036" spans="1:14" x14ac:dyDescent="0.3">
      <c r="A1036" t="s">
        <v>269</v>
      </c>
      <c r="B1036" t="s">
        <v>27</v>
      </c>
      <c r="C1036">
        <v>0.99618336736849522</v>
      </c>
      <c r="D1036">
        <v>0.9632413113549444</v>
      </c>
      <c r="E1036">
        <v>0.84376641109127193</v>
      </c>
      <c r="F1036">
        <v>0.89504834851360604</v>
      </c>
      <c r="G1036" t="s">
        <v>70</v>
      </c>
      <c r="H1036" t="s">
        <v>70</v>
      </c>
      <c r="I1036">
        <v>0.99069317251135436</v>
      </c>
      <c r="J1036" t="s">
        <v>70</v>
      </c>
      <c r="K1036" t="s">
        <v>70</v>
      </c>
      <c r="L1036" t="s">
        <v>70</v>
      </c>
      <c r="M1036" t="s">
        <v>70</v>
      </c>
      <c r="N1036" t="s">
        <v>70</v>
      </c>
    </row>
    <row r="1037" spans="1:14" x14ac:dyDescent="0.3">
      <c r="A1037" t="s">
        <v>269</v>
      </c>
      <c r="B1037" t="s">
        <v>29</v>
      </c>
      <c r="C1037">
        <v>0.99527243207105676</v>
      </c>
      <c r="D1037">
        <v>0.98155554578883364</v>
      </c>
      <c r="E1037">
        <v>0.9551350201998724</v>
      </c>
      <c r="F1037" t="s">
        <v>70</v>
      </c>
      <c r="G1037" t="s">
        <v>70</v>
      </c>
      <c r="H1037">
        <v>0.71195351411178753</v>
      </c>
      <c r="I1037">
        <v>0.99346993920288218</v>
      </c>
      <c r="J1037" t="s">
        <v>70</v>
      </c>
      <c r="K1037" t="s">
        <v>70</v>
      </c>
      <c r="L1037" t="s">
        <v>70</v>
      </c>
      <c r="M1037" t="s">
        <v>70</v>
      </c>
      <c r="N1037" t="s">
        <v>70</v>
      </c>
    </row>
    <row r="1038" spans="1:14" x14ac:dyDescent="0.3">
      <c r="A1038" t="s">
        <v>269</v>
      </c>
      <c r="B1038" t="s">
        <v>33</v>
      </c>
      <c r="C1038">
        <v>0.9974547732790352</v>
      </c>
      <c r="D1038">
        <v>0.97484914558085278</v>
      </c>
      <c r="E1038">
        <v>0.87555831966981401</v>
      </c>
      <c r="F1038">
        <v>0</v>
      </c>
      <c r="G1038" t="s">
        <v>70</v>
      </c>
      <c r="H1038">
        <v>0.92407326857087624</v>
      </c>
      <c r="I1038">
        <v>0.99459212430497357</v>
      </c>
      <c r="J1038" t="s">
        <v>70</v>
      </c>
      <c r="K1038" t="s">
        <v>70</v>
      </c>
      <c r="L1038" t="s">
        <v>70</v>
      </c>
      <c r="M1038" t="s">
        <v>70</v>
      </c>
      <c r="N1038" t="s">
        <v>70</v>
      </c>
    </row>
    <row r="1039" spans="1:14" x14ac:dyDescent="0.3">
      <c r="A1039" t="s">
        <v>297</v>
      </c>
      <c r="B1039" t="s">
        <v>6</v>
      </c>
      <c r="C1039">
        <v>0.89542955517298828</v>
      </c>
      <c r="D1039">
        <v>0.93188444208852361</v>
      </c>
      <c r="E1039">
        <v>0.78596376845340665</v>
      </c>
      <c r="F1039">
        <v>0</v>
      </c>
      <c r="G1039">
        <v>4.3113101903695411E-2</v>
      </c>
      <c r="H1039">
        <v>0.8663785652549697</v>
      </c>
      <c r="I1039">
        <v>0.98688391038696521</v>
      </c>
      <c r="J1039">
        <v>0.46135578583765113</v>
      </c>
      <c r="K1039" t="s">
        <v>70</v>
      </c>
      <c r="L1039" t="s">
        <v>70</v>
      </c>
      <c r="M1039" t="s">
        <v>70</v>
      </c>
      <c r="N1039" t="s">
        <v>70</v>
      </c>
    </row>
    <row r="1040" spans="1:14" x14ac:dyDescent="0.3">
      <c r="A1040" t="s">
        <v>297</v>
      </c>
      <c r="B1040" t="s">
        <v>7</v>
      </c>
      <c r="C1040">
        <v>0.99182183615949715</v>
      </c>
      <c r="D1040">
        <v>0.96018439011162837</v>
      </c>
      <c r="E1040">
        <v>0.92682536122769354</v>
      </c>
      <c r="F1040">
        <v>0</v>
      </c>
      <c r="G1040">
        <v>0.37422552664188352</v>
      </c>
      <c r="H1040">
        <v>0.83625345804241868</v>
      </c>
      <c r="I1040">
        <v>0.99024538942234419</v>
      </c>
      <c r="J1040" t="s">
        <v>70</v>
      </c>
      <c r="K1040" t="s">
        <v>70</v>
      </c>
      <c r="L1040" t="s">
        <v>70</v>
      </c>
      <c r="M1040" t="s">
        <v>70</v>
      </c>
      <c r="N1040" t="s">
        <v>70</v>
      </c>
    </row>
    <row r="1041" spans="1:14" x14ac:dyDescent="0.3">
      <c r="A1041" t="s">
        <v>297</v>
      </c>
      <c r="B1041" t="s">
        <v>8</v>
      </c>
      <c r="C1041">
        <v>0.99119403635729542</v>
      </c>
      <c r="D1041">
        <v>0.93569600570151279</v>
      </c>
      <c r="E1041">
        <v>0.90409207161125316</v>
      </c>
      <c r="F1041">
        <v>0.84330180289433265</v>
      </c>
      <c r="G1041" t="s">
        <v>70</v>
      </c>
      <c r="H1041">
        <v>0.84541851247377009</v>
      </c>
      <c r="I1041">
        <v>0.98956521739130443</v>
      </c>
      <c r="J1041">
        <v>0</v>
      </c>
      <c r="K1041" t="s">
        <v>70</v>
      </c>
      <c r="L1041" t="s">
        <v>70</v>
      </c>
      <c r="M1041" t="s">
        <v>70</v>
      </c>
      <c r="N1041" t="s">
        <v>70</v>
      </c>
    </row>
    <row r="1042" spans="1:14" x14ac:dyDescent="0.3">
      <c r="A1042" t="s">
        <v>297</v>
      </c>
      <c r="B1042" t="s">
        <v>12</v>
      </c>
      <c r="C1042">
        <v>0.99651480945891124</v>
      </c>
      <c r="D1042">
        <v>0.97164992049798704</v>
      </c>
      <c r="E1042">
        <v>0.91766919550813697</v>
      </c>
      <c r="F1042">
        <v>0.89540784750587943</v>
      </c>
      <c r="G1042" t="s">
        <v>70</v>
      </c>
      <c r="H1042">
        <v>0.87353795431352543</v>
      </c>
      <c r="I1042">
        <v>0.99352380952380959</v>
      </c>
      <c r="J1042" t="s">
        <v>70</v>
      </c>
      <c r="K1042" t="s">
        <v>70</v>
      </c>
      <c r="L1042" t="s">
        <v>70</v>
      </c>
      <c r="M1042" t="s">
        <v>70</v>
      </c>
      <c r="N1042" t="s">
        <v>70</v>
      </c>
    </row>
    <row r="1043" spans="1:14" x14ac:dyDescent="0.3">
      <c r="A1043" t="s">
        <v>297</v>
      </c>
      <c r="B1043" t="s">
        <v>13</v>
      </c>
      <c r="C1043">
        <v>0.99478451825418601</v>
      </c>
      <c r="D1043">
        <v>0.94191539812116498</v>
      </c>
      <c r="E1043">
        <v>0.89491275284312877</v>
      </c>
      <c r="F1043">
        <v>0.880129967508123</v>
      </c>
      <c r="G1043">
        <v>0.70527829123023211</v>
      </c>
      <c r="H1043">
        <v>0.91188012843382082</v>
      </c>
      <c r="I1043">
        <v>0.99508636092912439</v>
      </c>
      <c r="J1043" t="s">
        <v>70</v>
      </c>
      <c r="K1043" t="s">
        <v>70</v>
      </c>
      <c r="L1043" t="s">
        <v>70</v>
      </c>
      <c r="M1043" t="s">
        <v>70</v>
      </c>
      <c r="N1043" t="s">
        <v>70</v>
      </c>
    </row>
    <row r="1044" spans="1:14" x14ac:dyDescent="0.3">
      <c r="A1044" t="s">
        <v>297</v>
      </c>
      <c r="B1044" t="s">
        <v>15</v>
      </c>
      <c r="C1044">
        <v>0.97495473747736883</v>
      </c>
      <c r="D1044">
        <v>0.93171032522722996</v>
      </c>
      <c r="E1044">
        <v>0.74024868403697885</v>
      </c>
      <c r="F1044">
        <v>0</v>
      </c>
      <c r="G1044">
        <v>0.84446088403920838</v>
      </c>
      <c r="H1044">
        <v>0.87899597442576372</v>
      </c>
      <c r="I1044">
        <v>0.99304505594194137</v>
      </c>
      <c r="J1044">
        <v>0.83464746886070162</v>
      </c>
      <c r="K1044" t="s">
        <v>70</v>
      </c>
      <c r="L1044" t="s">
        <v>70</v>
      </c>
      <c r="M1044" t="s">
        <v>70</v>
      </c>
      <c r="N1044" t="s">
        <v>70</v>
      </c>
    </row>
    <row r="1045" spans="1:14" x14ac:dyDescent="0.3">
      <c r="A1045" t="s">
        <v>297</v>
      </c>
      <c r="B1045" t="s">
        <v>17</v>
      </c>
      <c r="C1045">
        <v>0.98978818686600245</v>
      </c>
      <c r="D1045">
        <v>0.97613684691354119</v>
      </c>
      <c r="E1045">
        <v>0.78659401358513104</v>
      </c>
      <c r="F1045">
        <v>0.383024906080423</v>
      </c>
      <c r="G1045" t="s">
        <v>70</v>
      </c>
      <c r="H1045">
        <v>0.70696194787715649</v>
      </c>
      <c r="I1045">
        <v>0.98439843984398445</v>
      </c>
      <c r="J1045" t="s">
        <v>70</v>
      </c>
      <c r="K1045" t="s">
        <v>70</v>
      </c>
      <c r="L1045" t="s">
        <v>70</v>
      </c>
      <c r="M1045" t="s">
        <v>70</v>
      </c>
      <c r="N1045" t="s">
        <v>70</v>
      </c>
    </row>
    <row r="1046" spans="1:14" x14ac:dyDescent="0.3">
      <c r="A1046" t="s">
        <v>297</v>
      </c>
      <c r="B1046" t="s">
        <v>21</v>
      </c>
      <c r="C1046">
        <v>0.99628504501866644</v>
      </c>
      <c r="D1046">
        <v>0.93776037925585398</v>
      </c>
      <c r="E1046">
        <v>0.93268177605527003</v>
      </c>
      <c r="F1046">
        <v>0.45175354234788739</v>
      </c>
      <c r="G1046">
        <v>0.18848580441640375</v>
      </c>
      <c r="H1046">
        <v>0.87705196422506515</v>
      </c>
      <c r="I1046">
        <v>0.99174816625916884</v>
      </c>
      <c r="J1046" t="s">
        <v>70</v>
      </c>
      <c r="K1046" t="s">
        <v>70</v>
      </c>
      <c r="L1046" t="s">
        <v>70</v>
      </c>
      <c r="M1046" t="s">
        <v>70</v>
      </c>
      <c r="N1046" t="s">
        <v>70</v>
      </c>
    </row>
    <row r="1047" spans="1:14" x14ac:dyDescent="0.3">
      <c r="A1047" t="s">
        <v>297</v>
      </c>
      <c r="B1047" t="s">
        <v>23</v>
      </c>
      <c r="C1047">
        <v>0.99592686911054518</v>
      </c>
      <c r="D1047">
        <v>0.95797680855297684</v>
      </c>
      <c r="E1047">
        <v>0.88330386461227584</v>
      </c>
      <c r="F1047">
        <v>0.88486670358357722</v>
      </c>
      <c r="G1047" t="s">
        <v>70</v>
      </c>
      <c r="H1047">
        <v>0.8893413846369892</v>
      </c>
      <c r="I1047">
        <v>0.99306907561716362</v>
      </c>
      <c r="J1047" t="s">
        <v>70</v>
      </c>
      <c r="K1047" t="s">
        <v>70</v>
      </c>
      <c r="L1047" t="s">
        <v>70</v>
      </c>
      <c r="M1047" t="s">
        <v>70</v>
      </c>
      <c r="N1047" t="s">
        <v>70</v>
      </c>
    </row>
    <row r="1048" spans="1:14" x14ac:dyDescent="0.3">
      <c r="A1048" t="s">
        <v>297</v>
      </c>
      <c r="B1048" t="s">
        <v>25</v>
      </c>
      <c r="C1048">
        <v>0.99816679389525642</v>
      </c>
      <c r="D1048">
        <v>0.95280002750180481</v>
      </c>
      <c r="E1048">
        <v>0.95249857868219323</v>
      </c>
      <c r="F1048">
        <v>0.88038835517588232</v>
      </c>
      <c r="G1048" t="s">
        <v>70</v>
      </c>
      <c r="H1048">
        <v>0.9358804999491922</v>
      </c>
      <c r="I1048">
        <v>0.99398519432449117</v>
      </c>
      <c r="J1048" t="s">
        <v>70</v>
      </c>
      <c r="K1048" t="s">
        <v>70</v>
      </c>
      <c r="L1048" t="s">
        <v>70</v>
      </c>
      <c r="M1048" t="s">
        <v>70</v>
      </c>
      <c r="N1048" t="s">
        <v>70</v>
      </c>
    </row>
    <row r="1049" spans="1:14" x14ac:dyDescent="0.3">
      <c r="A1049" t="s">
        <v>297</v>
      </c>
      <c r="B1049" t="s">
        <v>27</v>
      </c>
      <c r="C1049">
        <v>0.99766609999958844</v>
      </c>
      <c r="D1049">
        <v>0.96315116066532624</v>
      </c>
      <c r="E1049">
        <v>0.84697703697621585</v>
      </c>
      <c r="F1049">
        <v>0.55656816717297253</v>
      </c>
      <c r="G1049" t="s">
        <v>70</v>
      </c>
      <c r="H1049">
        <v>0.74455002794857461</v>
      </c>
      <c r="I1049">
        <v>0.99419581487704278</v>
      </c>
      <c r="J1049" t="s">
        <v>70</v>
      </c>
      <c r="K1049" t="s">
        <v>70</v>
      </c>
      <c r="L1049" t="s">
        <v>70</v>
      </c>
      <c r="M1049" t="s">
        <v>70</v>
      </c>
      <c r="N1049" t="s">
        <v>70</v>
      </c>
    </row>
    <row r="1050" spans="1:14" x14ac:dyDescent="0.3">
      <c r="A1050" t="s">
        <v>297</v>
      </c>
      <c r="B1050" t="s">
        <v>29</v>
      </c>
      <c r="C1050">
        <v>0.98328339608247362</v>
      </c>
      <c r="D1050">
        <v>0.96940145572751035</v>
      </c>
      <c r="E1050">
        <v>0.93401820378277201</v>
      </c>
      <c r="F1050">
        <v>0.62079259646242257</v>
      </c>
      <c r="G1050" t="s">
        <v>70</v>
      </c>
      <c r="H1050">
        <v>0.65480031149182338</v>
      </c>
      <c r="I1050">
        <v>0.99204528070980558</v>
      </c>
      <c r="J1050">
        <v>0.65505092562936396</v>
      </c>
      <c r="K1050" t="s">
        <v>70</v>
      </c>
      <c r="L1050" t="s">
        <v>70</v>
      </c>
      <c r="M1050" t="s">
        <v>70</v>
      </c>
      <c r="N1050" t="s">
        <v>70</v>
      </c>
    </row>
    <row r="1051" spans="1:14" x14ac:dyDescent="0.3">
      <c r="A1051" t="s">
        <v>297</v>
      </c>
      <c r="B1051" t="s">
        <v>33</v>
      </c>
      <c r="C1051">
        <v>0.99787701896761738</v>
      </c>
      <c r="D1051">
        <v>0.98069827457504199</v>
      </c>
      <c r="E1051">
        <v>0.88687530007420012</v>
      </c>
      <c r="F1051">
        <v>0.58335279919022032</v>
      </c>
      <c r="G1051" t="s">
        <v>70</v>
      </c>
      <c r="H1051">
        <v>0.87772873672909457</v>
      </c>
      <c r="I1051">
        <v>0.9900236082552738</v>
      </c>
      <c r="J1051" t="s">
        <v>70</v>
      </c>
      <c r="K1051" t="s">
        <v>70</v>
      </c>
      <c r="L1051" t="s">
        <v>70</v>
      </c>
      <c r="M1051" t="s">
        <v>70</v>
      </c>
      <c r="N1051" t="s">
        <v>70</v>
      </c>
    </row>
    <row r="1052" spans="1:14" x14ac:dyDescent="0.3">
      <c r="A1052" t="s">
        <v>297</v>
      </c>
      <c r="B1052" t="s">
        <v>35</v>
      </c>
      <c r="C1052">
        <v>0.9886138088816836</v>
      </c>
      <c r="D1052">
        <v>0.89728353140916806</v>
      </c>
      <c r="E1052">
        <v>0.90747315737690881</v>
      </c>
      <c r="F1052">
        <v>0</v>
      </c>
      <c r="G1052">
        <v>0.94500161759948242</v>
      </c>
      <c r="H1052">
        <v>0.8203265198932026</v>
      </c>
      <c r="I1052">
        <v>0.99085529854760623</v>
      </c>
      <c r="J1052">
        <v>0.89239847275251649</v>
      </c>
      <c r="K1052" t="s">
        <v>70</v>
      </c>
      <c r="L1052" t="s">
        <v>70</v>
      </c>
      <c r="M1052" t="s">
        <v>70</v>
      </c>
      <c r="N1052" t="s">
        <v>70</v>
      </c>
    </row>
    <row r="1053" spans="1:14" x14ac:dyDescent="0.3">
      <c r="A1053" t="s">
        <v>351</v>
      </c>
      <c r="B1053" t="s">
        <v>6</v>
      </c>
      <c r="C1053">
        <v>0.96145672898836099</v>
      </c>
      <c r="D1053">
        <v>0.94763398336288018</v>
      </c>
      <c r="E1053">
        <v>0.84749163879598666</v>
      </c>
      <c r="F1053" t="s">
        <v>70</v>
      </c>
      <c r="G1053" t="s">
        <v>70</v>
      </c>
      <c r="H1053">
        <v>0.91871671316256642</v>
      </c>
      <c r="I1053">
        <v>0.9871007371007372</v>
      </c>
      <c r="J1053" t="s">
        <v>70</v>
      </c>
      <c r="K1053" t="s">
        <v>70</v>
      </c>
      <c r="L1053" t="s">
        <v>70</v>
      </c>
      <c r="M1053" t="s">
        <v>70</v>
      </c>
      <c r="N1053" t="s">
        <v>70</v>
      </c>
    </row>
    <row r="1054" spans="1:14" x14ac:dyDescent="0.3">
      <c r="A1054" t="s">
        <v>351</v>
      </c>
      <c r="B1054" t="s">
        <v>7</v>
      </c>
      <c r="C1054">
        <v>0.95828794321256638</v>
      </c>
      <c r="D1054">
        <v>0.96967828595336136</v>
      </c>
      <c r="E1054">
        <v>0.82716714098915467</v>
      </c>
      <c r="F1054" t="s">
        <v>70</v>
      </c>
      <c r="G1054" t="s">
        <v>70</v>
      </c>
      <c r="H1054">
        <v>0.9526425954997384</v>
      </c>
      <c r="I1054">
        <v>0.98810139679255038</v>
      </c>
      <c r="J1054" t="s">
        <v>70</v>
      </c>
      <c r="K1054" t="s">
        <v>70</v>
      </c>
      <c r="L1054" t="s">
        <v>70</v>
      </c>
      <c r="M1054" t="s">
        <v>70</v>
      </c>
      <c r="N1054" t="s">
        <v>70</v>
      </c>
    </row>
    <row r="1055" spans="1:14" x14ac:dyDescent="0.3">
      <c r="A1055" t="s">
        <v>351</v>
      </c>
      <c r="B1055" t="s">
        <v>8</v>
      </c>
      <c r="C1055">
        <v>0.98161175626802577</v>
      </c>
      <c r="D1055">
        <v>0.93624745323208003</v>
      </c>
      <c r="E1055">
        <v>0.92173326019999158</v>
      </c>
      <c r="F1055" t="s">
        <v>70</v>
      </c>
      <c r="G1055" t="s">
        <v>70</v>
      </c>
      <c r="H1055">
        <v>0.89252956446495524</v>
      </c>
      <c r="I1055">
        <v>0.9834195314876788</v>
      </c>
      <c r="J1055">
        <v>0.94549438509997263</v>
      </c>
      <c r="K1055" t="s">
        <v>70</v>
      </c>
      <c r="L1055" t="s">
        <v>70</v>
      </c>
      <c r="M1055" t="s">
        <v>70</v>
      </c>
      <c r="N1055" t="s">
        <v>70</v>
      </c>
    </row>
    <row r="1056" spans="1:14" x14ac:dyDescent="0.3">
      <c r="A1056" t="s">
        <v>351</v>
      </c>
      <c r="B1056" t="s">
        <v>12</v>
      </c>
      <c r="C1056">
        <v>0.97684015496041776</v>
      </c>
      <c r="D1056">
        <v>0.96870449606846043</v>
      </c>
      <c r="E1056">
        <v>0.94551799058498198</v>
      </c>
      <c r="F1056" t="s">
        <v>70</v>
      </c>
      <c r="G1056" t="s">
        <v>70</v>
      </c>
      <c r="H1056">
        <v>0.7820573999590974</v>
      </c>
      <c r="I1056">
        <v>0.99179772744375039</v>
      </c>
      <c r="J1056" t="s">
        <v>70</v>
      </c>
      <c r="K1056" t="s">
        <v>70</v>
      </c>
      <c r="L1056" t="s">
        <v>70</v>
      </c>
      <c r="M1056" t="s">
        <v>70</v>
      </c>
      <c r="N1056" t="s">
        <v>70</v>
      </c>
    </row>
    <row r="1057" spans="1:14" x14ac:dyDescent="0.3">
      <c r="A1057" t="s">
        <v>351</v>
      </c>
      <c r="B1057" t="s">
        <v>13</v>
      </c>
      <c r="C1057">
        <v>0.97309496941260321</v>
      </c>
      <c r="D1057">
        <v>0.96956298430137777</v>
      </c>
      <c r="E1057">
        <v>0.87857488403858741</v>
      </c>
      <c r="F1057" t="s">
        <v>70</v>
      </c>
      <c r="G1057" t="s">
        <v>70</v>
      </c>
      <c r="H1057">
        <v>0.53496024129421438</v>
      </c>
      <c r="I1057">
        <v>0.98678893378924459</v>
      </c>
      <c r="J1057" t="s">
        <v>70</v>
      </c>
      <c r="K1057" t="s">
        <v>70</v>
      </c>
      <c r="L1057" t="s">
        <v>70</v>
      </c>
      <c r="M1057" t="s">
        <v>70</v>
      </c>
      <c r="N1057" t="s">
        <v>70</v>
      </c>
    </row>
    <row r="1058" spans="1:14" x14ac:dyDescent="0.3">
      <c r="A1058" t="s">
        <v>351</v>
      </c>
      <c r="B1058" t="s">
        <v>15</v>
      </c>
      <c r="C1058">
        <v>0.99311444902299617</v>
      </c>
      <c r="D1058">
        <v>0.94083808408398062</v>
      </c>
      <c r="E1058">
        <v>0.89418380938286224</v>
      </c>
      <c r="F1058" t="s">
        <v>70</v>
      </c>
      <c r="G1058">
        <v>0.80564263322884011</v>
      </c>
      <c r="H1058">
        <v>0.89615931721194875</v>
      </c>
      <c r="I1058">
        <v>0.99282707001403403</v>
      </c>
      <c r="J1058" t="s">
        <v>70</v>
      </c>
      <c r="K1058" t="s">
        <v>70</v>
      </c>
      <c r="L1058" t="s">
        <v>70</v>
      </c>
      <c r="M1058" t="s">
        <v>70</v>
      </c>
      <c r="N1058" t="s">
        <v>70</v>
      </c>
    </row>
    <row r="1059" spans="1:14" x14ac:dyDescent="0.3">
      <c r="A1059" t="s">
        <v>351</v>
      </c>
      <c r="B1059" t="s">
        <v>17</v>
      </c>
      <c r="C1059">
        <v>0.98804858552182639</v>
      </c>
      <c r="D1059">
        <v>0.97818356915327065</v>
      </c>
      <c r="E1059">
        <v>0.83304461292717491</v>
      </c>
      <c r="F1059">
        <v>0</v>
      </c>
      <c r="G1059">
        <v>0.36822470923853412</v>
      </c>
      <c r="H1059">
        <v>0.85157972079353417</v>
      </c>
      <c r="I1059">
        <v>0.99303836633663356</v>
      </c>
      <c r="J1059" t="s">
        <v>70</v>
      </c>
      <c r="K1059" t="s">
        <v>70</v>
      </c>
      <c r="L1059" t="s">
        <v>70</v>
      </c>
      <c r="M1059" t="s">
        <v>70</v>
      </c>
      <c r="N1059" t="s">
        <v>70</v>
      </c>
    </row>
    <row r="1060" spans="1:14" x14ac:dyDescent="0.3">
      <c r="A1060" t="s">
        <v>351</v>
      </c>
      <c r="B1060" t="s">
        <v>21</v>
      </c>
      <c r="C1060">
        <v>0.98151028166580279</v>
      </c>
      <c r="D1060">
        <v>0.98661412193850961</v>
      </c>
      <c r="E1060">
        <v>0.80085266868902194</v>
      </c>
      <c r="F1060">
        <v>0</v>
      </c>
      <c r="G1060">
        <v>0.88195162290676044</v>
      </c>
      <c r="H1060">
        <v>0.67822539520652725</v>
      </c>
      <c r="I1060">
        <v>0.98632290520358445</v>
      </c>
      <c r="J1060" t="s">
        <v>70</v>
      </c>
      <c r="K1060" t="s">
        <v>70</v>
      </c>
      <c r="L1060" t="s">
        <v>70</v>
      </c>
      <c r="M1060" t="s">
        <v>70</v>
      </c>
      <c r="N1060" t="s">
        <v>70</v>
      </c>
    </row>
    <row r="1061" spans="1:14" x14ac:dyDescent="0.3">
      <c r="A1061" t="s">
        <v>351</v>
      </c>
      <c r="B1061" t="s">
        <v>23</v>
      </c>
      <c r="C1061">
        <v>0.99427114482671797</v>
      </c>
      <c r="D1061">
        <v>0.95325157089862977</v>
      </c>
      <c r="E1061">
        <v>0.94230185241421205</v>
      </c>
      <c r="F1061" t="s">
        <v>70</v>
      </c>
      <c r="G1061">
        <v>7.0284237726098195E-2</v>
      </c>
      <c r="H1061">
        <v>0.85227336435499246</v>
      </c>
      <c r="I1061">
        <v>0.99473602724880017</v>
      </c>
      <c r="J1061" t="s">
        <v>70</v>
      </c>
      <c r="K1061" t="s">
        <v>70</v>
      </c>
      <c r="L1061" t="s">
        <v>70</v>
      </c>
      <c r="M1061" t="s">
        <v>70</v>
      </c>
      <c r="N1061" t="s">
        <v>70</v>
      </c>
    </row>
    <row r="1062" spans="1:14" x14ac:dyDescent="0.3">
      <c r="A1062" t="s">
        <v>351</v>
      </c>
      <c r="B1062" t="s">
        <v>25</v>
      </c>
      <c r="C1062">
        <v>0.8712508406186954</v>
      </c>
      <c r="D1062">
        <v>0.979963694900161</v>
      </c>
      <c r="E1062">
        <v>0.89261792121410843</v>
      </c>
      <c r="F1062" t="s">
        <v>70</v>
      </c>
      <c r="G1062">
        <v>0</v>
      </c>
      <c r="H1062">
        <v>0.59302554672621</v>
      </c>
      <c r="I1062">
        <v>0.98936977980258156</v>
      </c>
      <c r="J1062">
        <v>0.21273478784073668</v>
      </c>
      <c r="K1062" t="s">
        <v>70</v>
      </c>
      <c r="L1062" t="s">
        <v>70</v>
      </c>
      <c r="M1062" t="s">
        <v>70</v>
      </c>
      <c r="N1062" t="s">
        <v>70</v>
      </c>
    </row>
    <row r="1063" spans="1:14" x14ac:dyDescent="0.3">
      <c r="A1063" t="s">
        <v>351</v>
      </c>
      <c r="B1063" t="s">
        <v>27</v>
      </c>
      <c r="C1063">
        <v>0.99318609601933205</v>
      </c>
      <c r="D1063">
        <v>0.96910580394334922</v>
      </c>
      <c r="E1063">
        <v>0.96774674559742335</v>
      </c>
      <c r="F1063" t="s">
        <v>70</v>
      </c>
      <c r="G1063" t="s">
        <v>70</v>
      </c>
      <c r="H1063">
        <v>0.9003921568627451</v>
      </c>
      <c r="I1063">
        <v>0.99534522885958121</v>
      </c>
      <c r="J1063">
        <v>0.96866410115448043</v>
      </c>
      <c r="K1063" t="s">
        <v>70</v>
      </c>
      <c r="L1063" t="s">
        <v>70</v>
      </c>
      <c r="M1063" t="s">
        <v>70</v>
      </c>
      <c r="N1063" t="s">
        <v>70</v>
      </c>
    </row>
    <row r="1064" spans="1:14" x14ac:dyDescent="0.3">
      <c r="A1064" t="s">
        <v>351</v>
      </c>
      <c r="B1064" t="s">
        <v>29</v>
      </c>
      <c r="C1064">
        <v>0.99552691432903717</v>
      </c>
      <c r="D1064">
        <v>0.97639949834682482</v>
      </c>
      <c r="E1064">
        <v>0.97142547748284325</v>
      </c>
      <c r="F1064" t="s">
        <v>70</v>
      </c>
      <c r="G1064" t="s">
        <v>70</v>
      </c>
      <c r="H1064">
        <v>0.70154003731206793</v>
      </c>
      <c r="I1064">
        <v>0.98987438142367723</v>
      </c>
      <c r="J1064" t="s">
        <v>70</v>
      </c>
      <c r="K1064" t="s">
        <v>70</v>
      </c>
      <c r="L1064" t="s">
        <v>70</v>
      </c>
      <c r="M1064" t="s">
        <v>70</v>
      </c>
      <c r="N1064" t="s">
        <v>70</v>
      </c>
    </row>
    <row r="1065" spans="1:14" x14ac:dyDescent="0.3">
      <c r="A1065" t="s">
        <v>351</v>
      </c>
      <c r="B1065" t="s">
        <v>33</v>
      </c>
      <c r="C1065">
        <v>0.99571333695586561</v>
      </c>
      <c r="D1065">
        <v>0.9568241547611992</v>
      </c>
      <c r="E1065">
        <v>0.66118985571728217</v>
      </c>
      <c r="F1065" t="s">
        <v>70</v>
      </c>
      <c r="G1065">
        <v>4.8017621145374452E-2</v>
      </c>
      <c r="H1065">
        <v>0.82404442992486115</v>
      </c>
      <c r="I1065">
        <v>0.99349341595662277</v>
      </c>
      <c r="J1065" t="s">
        <v>70</v>
      </c>
      <c r="K1065" t="s">
        <v>70</v>
      </c>
      <c r="L1065" t="s">
        <v>70</v>
      </c>
      <c r="M1065" t="s">
        <v>70</v>
      </c>
      <c r="N1065" t="s">
        <v>70</v>
      </c>
    </row>
    <row r="1066" spans="1:14" x14ac:dyDescent="0.3">
      <c r="A1066" t="s">
        <v>351</v>
      </c>
      <c r="B1066" t="s">
        <v>35</v>
      </c>
      <c r="C1066">
        <v>0.99543962290663357</v>
      </c>
      <c r="D1066">
        <v>0.93681790791617381</v>
      </c>
      <c r="E1066">
        <v>0.95915586457496238</v>
      </c>
      <c r="F1066" t="s">
        <v>70</v>
      </c>
      <c r="G1066">
        <v>0.79993477906407962</v>
      </c>
      <c r="H1066">
        <v>0.74755168661588678</v>
      </c>
      <c r="I1066">
        <v>0.9907335907335908</v>
      </c>
      <c r="J1066" t="s">
        <v>70</v>
      </c>
      <c r="K1066" t="s">
        <v>70</v>
      </c>
      <c r="L1066" t="s">
        <v>70</v>
      </c>
      <c r="M1066" t="s">
        <v>70</v>
      </c>
      <c r="N1066" t="s">
        <v>70</v>
      </c>
    </row>
    <row r="1067" spans="1:14" x14ac:dyDescent="0.3">
      <c r="A1067" t="s">
        <v>283</v>
      </c>
      <c r="B1067" t="s">
        <v>8</v>
      </c>
      <c r="C1067">
        <v>0.986425339366516</v>
      </c>
      <c r="D1067">
        <v>0.9651833064330182</v>
      </c>
      <c r="E1067">
        <v>0.9071177784870732</v>
      </c>
      <c r="F1067" t="s">
        <v>70</v>
      </c>
      <c r="G1067" t="s">
        <v>70</v>
      </c>
      <c r="H1067">
        <v>0.86103426260906579</v>
      </c>
      <c r="I1067">
        <v>0.99206228056785239</v>
      </c>
      <c r="J1067" t="s">
        <v>70</v>
      </c>
      <c r="K1067" t="s">
        <v>70</v>
      </c>
      <c r="L1067" t="s">
        <v>70</v>
      </c>
      <c r="M1067" t="s">
        <v>70</v>
      </c>
      <c r="N1067" t="s">
        <v>70</v>
      </c>
    </row>
    <row r="1068" spans="1:14" x14ac:dyDescent="0.3">
      <c r="A1068" t="s">
        <v>283</v>
      </c>
      <c r="B1068" t="s">
        <v>12</v>
      </c>
      <c r="C1068">
        <v>0.9864295032451188</v>
      </c>
      <c r="D1068">
        <v>0.96159715949792879</v>
      </c>
      <c r="E1068">
        <v>0.84510384415467021</v>
      </c>
      <c r="F1068" t="s">
        <v>70</v>
      </c>
      <c r="G1068" t="s">
        <v>70</v>
      </c>
      <c r="H1068">
        <v>0.72205111795528176</v>
      </c>
      <c r="I1068">
        <v>0.99472494348153717</v>
      </c>
      <c r="J1068" t="s">
        <v>70</v>
      </c>
      <c r="K1068" t="s">
        <v>70</v>
      </c>
      <c r="L1068" t="s">
        <v>70</v>
      </c>
      <c r="M1068" t="s">
        <v>70</v>
      </c>
      <c r="N1068" t="s">
        <v>70</v>
      </c>
    </row>
    <row r="1069" spans="1:14" x14ac:dyDescent="0.3">
      <c r="A1069" t="s">
        <v>283</v>
      </c>
      <c r="B1069" t="s">
        <v>13</v>
      </c>
      <c r="C1069">
        <v>0.98982795150251235</v>
      </c>
      <c r="D1069">
        <v>0.98444384497796955</v>
      </c>
      <c r="E1069">
        <v>0.90477529669835199</v>
      </c>
      <c r="F1069" t="s">
        <v>70</v>
      </c>
      <c r="G1069">
        <v>0</v>
      </c>
      <c r="H1069">
        <v>0.89430944899038611</v>
      </c>
      <c r="I1069">
        <v>0.9958512599877074</v>
      </c>
      <c r="J1069" t="s">
        <v>70</v>
      </c>
      <c r="K1069" t="s">
        <v>70</v>
      </c>
      <c r="L1069" t="s">
        <v>70</v>
      </c>
      <c r="M1069" t="s">
        <v>70</v>
      </c>
      <c r="N1069" t="s">
        <v>70</v>
      </c>
    </row>
    <row r="1070" spans="1:14" x14ac:dyDescent="0.3">
      <c r="A1070" t="s">
        <v>283</v>
      </c>
      <c r="B1070" t="s">
        <v>15</v>
      </c>
      <c r="C1070">
        <v>0.99352628874807325</v>
      </c>
      <c r="D1070">
        <v>0.98714349046844985</v>
      </c>
      <c r="E1070">
        <v>0.95828485723497003</v>
      </c>
      <c r="F1070" t="s">
        <v>70</v>
      </c>
      <c r="G1070">
        <v>0</v>
      </c>
      <c r="H1070">
        <v>0.8709939808036441</v>
      </c>
      <c r="I1070">
        <v>0.99420446642454219</v>
      </c>
      <c r="J1070" t="s">
        <v>70</v>
      </c>
      <c r="K1070" t="s">
        <v>70</v>
      </c>
      <c r="L1070" t="s">
        <v>70</v>
      </c>
      <c r="M1070" t="s">
        <v>70</v>
      </c>
      <c r="N1070" t="s">
        <v>70</v>
      </c>
    </row>
    <row r="1071" spans="1:14" x14ac:dyDescent="0.3">
      <c r="A1071" t="s">
        <v>283</v>
      </c>
      <c r="B1071" t="s">
        <v>17</v>
      </c>
      <c r="C1071">
        <v>0.99721971047805757</v>
      </c>
      <c r="D1071">
        <v>0.98135811657076477</v>
      </c>
      <c r="E1071">
        <v>0.94488932947135262</v>
      </c>
      <c r="F1071" t="s">
        <v>70</v>
      </c>
      <c r="G1071" t="s">
        <v>70</v>
      </c>
      <c r="H1071">
        <v>0.77066174382277763</v>
      </c>
      <c r="I1071">
        <v>0.99521531100478478</v>
      </c>
      <c r="J1071">
        <v>0</v>
      </c>
      <c r="K1071" t="s">
        <v>70</v>
      </c>
      <c r="L1071" t="s">
        <v>70</v>
      </c>
      <c r="M1071" t="s">
        <v>70</v>
      </c>
      <c r="N1071" t="s">
        <v>70</v>
      </c>
    </row>
    <row r="1072" spans="1:14" x14ac:dyDescent="0.3">
      <c r="A1072" t="s">
        <v>283</v>
      </c>
      <c r="B1072" t="s">
        <v>21</v>
      </c>
      <c r="C1072">
        <v>0.99613273864033158</v>
      </c>
      <c r="D1072">
        <v>0.97297671360852556</v>
      </c>
      <c r="E1072">
        <v>0.93182626566019844</v>
      </c>
      <c r="F1072">
        <v>0.87050752319326419</v>
      </c>
      <c r="G1072" t="s">
        <v>70</v>
      </c>
      <c r="H1072">
        <v>0.64430647122831719</v>
      </c>
      <c r="I1072">
        <v>0.99497946143313565</v>
      </c>
      <c r="J1072" t="s">
        <v>70</v>
      </c>
      <c r="K1072" t="s">
        <v>70</v>
      </c>
      <c r="L1072" t="s">
        <v>70</v>
      </c>
      <c r="M1072" t="s">
        <v>70</v>
      </c>
      <c r="N1072" t="s">
        <v>70</v>
      </c>
    </row>
    <row r="1073" spans="1:14" x14ac:dyDescent="0.3">
      <c r="A1073" t="s">
        <v>283</v>
      </c>
      <c r="B1073" t="s">
        <v>23</v>
      </c>
      <c r="C1073">
        <v>0.99655462678386164</v>
      </c>
      <c r="D1073">
        <v>0.95105051765797755</v>
      </c>
      <c r="E1073">
        <v>0.94791788308382197</v>
      </c>
      <c r="F1073" t="s">
        <v>70</v>
      </c>
      <c r="G1073" t="s">
        <v>70</v>
      </c>
      <c r="H1073">
        <v>0.81187829139847867</v>
      </c>
      <c r="I1073">
        <v>0.99544764795144158</v>
      </c>
      <c r="J1073" t="s">
        <v>70</v>
      </c>
      <c r="K1073" t="s">
        <v>70</v>
      </c>
      <c r="L1073" t="s">
        <v>70</v>
      </c>
      <c r="M1073" t="s">
        <v>70</v>
      </c>
      <c r="N1073" t="s">
        <v>70</v>
      </c>
    </row>
    <row r="1074" spans="1:14" x14ac:dyDescent="0.3">
      <c r="A1074" t="s">
        <v>283</v>
      </c>
      <c r="B1074" t="s">
        <v>25</v>
      </c>
      <c r="C1074">
        <v>0.99592651431830204</v>
      </c>
      <c r="D1074">
        <v>0.96700375613984402</v>
      </c>
      <c r="E1074">
        <v>0.94967902717977803</v>
      </c>
      <c r="F1074">
        <v>0</v>
      </c>
      <c r="G1074" t="s">
        <v>70</v>
      </c>
      <c r="H1074">
        <v>0.77250914460216791</v>
      </c>
      <c r="I1074">
        <v>0.99656409864854545</v>
      </c>
      <c r="J1074" t="s">
        <v>70</v>
      </c>
      <c r="K1074" t="s">
        <v>70</v>
      </c>
      <c r="L1074" t="s">
        <v>70</v>
      </c>
      <c r="M1074" t="s">
        <v>70</v>
      </c>
      <c r="N1074" t="s">
        <v>70</v>
      </c>
    </row>
    <row r="1075" spans="1:14" x14ac:dyDescent="0.3">
      <c r="A1075" t="s">
        <v>283</v>
      </c>
      <c r="B1075" t="s">
        <v>27</v>
      </c>
      <c r="C1075">
        <v>0.99515552641076876</v>
      </c>
      <c r="D1075">
        <v>0.97607184597404195</v>
      </c>
      <c r="E1075">
        <v>0.94297710012444325</v>
      </c>
      <c r="F1075">
        <v>0</v>
      </c>
      <c r="G1075" t="s">
        <v>70</v>
      </c>
      <c r="H1075">
        <v>0.85467756584922794</v>
      </c>
      <c r="I1075">
        <v>0.994768255839658</v>
      </c>
      <c r="J1075" t="s">
        <v>70</v>
      </c>
      <c r="K1075" t="s">
        <v>70</v>
      </c>
      <c r="L1075" t="s">
        <v>70</v>
      </c>
      <c r="M1075" t="s">
        <v>70</v>
      </c>
      <c r="N1075" t="s">
        <v>70</v>
      </c>
    </row>
    <row r="1076" spans="1:14" x14ac:dyDescent="0.3">
      <c r="A1076" t="s">
        <v>283</v>
      </c>
      <c r="B1076" t="s">
        <v>29</v>
      </c>
      <c r="C1076">
        <v>0.99654245101805605</v>
      </c>
      <c r="D1076">
        <v>0.94636315588036957</v>
      </c>
      <c r="E1076">
        <v>0.86897936085930572</v>
      </c>
      <c r="F1076">
        <v>0</v>
      </c>
      <c r="G1076">
        <v>0.80457127400595074</v>
      </c>
      <c r="H1076">
        <v>0.69031798766018038</v>
      </c>
      <c r="I1076">
        <v>0.9946338145264908</v>
      </c>
      <c r="J1076" t="s">
        <v>70</v>
      </c>
      <c r="K1076" t="s">
        <v>70</v>
      </c>
      <c r="L1076" t="s">
        <v>70</v>
      </c>
      <c r="M1076" t="s">
        <v>70</v>
      </c>
      <c r="N1076" t="s">
        <v>70</v>
      </c>
    </row>
    <row r="1077" spans="1:14" x14ac:dyDescent="0.3">
      <c r="A1077" t="s">
        <v>302</v>
      </c>
      <c r="B1077" t="s">
        <v>6</v>
      </c>
      <c r="C1077">
        <v>0.99428991320055715</v>
      </c>
      <c r="D1077">
        <v>0.8798569137782164</v>
      </c>
      <c r="E1077">
        <v>0.87129947023995014</v>
      </c>
      <c r="F1077" t="s">
        <v>70</v>
      </c>
      <c r="G1077" t="s">
        <v>70</v>
      </c>
      <c r="H1077">
        <v>0.81941096321140339</v>
      </c>
      <c r="I1077">
        <v>0.99194095051592979</v>
      </c>
      <c r="J1077" t="s">
        <v>70</v>
      </c>
      <c r="K1077" t="s">
        <v>70</v>
      </c>
      <c r="L1077" t="s">
        <v>70</v>
      </c>
      <c r="M1077" t="s">
        <v>70</v>
      </c>
      <c r="N1077" t="s">
        <v>70</v>
      </c>
    </row>
    <row r="1078" spans="1:14" x14ac:dyDescent="0.3">
      <c r="A1078" t="s">
        <v>302</v>
      </c>
      <c r="B1078" t="s">
        <v>7</v>
      </c>
      <c r="C1078">
        <v>0.98731138545953356</v>
      </c>
      <c r="D1078">
        <v>0.95788563303478502</v>
      </c>
      <c r="E1078">
        <v>0.91995718363463364</v>
      </c>
      <c r="F1078" t="s">
        <v>70</v>
      </c>
      <c r="G1078" t="s">
        <v>70</v>
      </c>
      <c r="H1078">
        <v>0.86087706495057392</v>
      </c>
      <c r="I1078">
        <v>0.99258693160107003</v>
      </c>
      <c r="J1078" t="s">
        <v>70</v>
      </c>
      <c r="K1078" t="s">
        <v>70</v>
      </c>
      <c r="L1078" t="s">
        <v>70</v>
      </c>
      <c r="M1078" t="s">
        <v>70</v>
      </c>
      <c r="N1078" t="s">
        <v>70</v>
      </c>
    </row>
    <row r="1079" spans="1:14" x14ac:dyDescent="0.3">
      <c r="A1079" t="s">
        <v>302</v>
      </c>
      <c r="B1079" t="s">
        <v>8</v>
      </c>
      <c r="C1079">
        <v>0.99436987475011218</v>
      </c>
      <c r="D1079">
        <v>0.93640555867140285</v>
      </c>
      <c r="E1079">
        <v>0.91567338754595085</v>
      </c>
      <c r="F1079">
        <v>0.87806428182313423</v>
      </c>
      <c r="G1079" t="s">
        <v>70</v>
      </c>
      <c r="H1079">
        <v>0.77506775067750677</v>
      </c>
      <c r="I1079">
        <v>0.99471698113207563</v>
      </c>
      <c r="J1079" t="s">
        <v>70</v>
      </c>
      <c r="K1079" t="s">
        <v>70</v>
      </c>
      <c r="L1079" t="s">
        <v>70</v>
      </c>
      <c r="M1079" t="s">
        <v>70</v>
      </c>
      <c r="N1079" t="s">
        <v>70</v>
      </c>
    </row>
    <row r="1080" spans="1:14" x14ac:dyDescent="0.3">
      <c r="A1080" t="s">
        <v>302</v>
      </c>
      <c r="B1080" t="s">
        <v>12</v>
      </c>
      <c r="C1080">
        <v>0.99283273503324576</v>
      </c>
      <c r="D1080">
        <v>0.95086966342895862</v>
      </c>
      <c r="E1080">
        <v>0.9329956584659912</v>
      </c>
      <c r="F1080" t="s">
        <v>70</v>
      </c>
      <c r="G1080" t="s">
        <v>70</v>
      </c>
      <c r="H1080">
        <v>0.8040588273071736</v>
      </c>
      <c r="I1080">
        <v>0.99402375368787355</v>
      </c>
      <c r="J1080">
        <v>0.93378692333222701</v>
      </c>
      <c r="K1080" t="s">
        <v>70</v>
      </c>
      <c r="L1080" t="s">
        <v>70</v>
      </c>
      <c r="M1080" t="s">
        <v>70</v>
      </c>
      <c r="N1080" t="s">
        <v>70</v>
      </c>
    </row>
    <row r="1081" spans="1:14" x14ac:dyDescent="0.3">
      <c r="A1081" t="s">
        <v>302</v>
      </c>
      <c r="B1081" t="s">
        <v>13</v>
      </c>
      <c r="C1081">
        <v>0.99458701573328123</v>
      </c>
      <c r="D1081">
        <v>0.94469344956618284</v>
      </c>
      <c r="E1081">
        <v>0.93275347267298458</v>
      </c>
      <c r="F1081" t="s">
        <v>70</v>
      </c>
      <c r="G1081" t="s">
        <v>70</v>
      </c>
      <c r="H1081">
        <v>0.81998353701006776</v>
      </c>
      <c r="I1081">
        <v>0.99712904200664843</v>
      </c>
      <c r="J1081" t="s">
        <v>70</v>
      </c>
      <c r="K1081" t="s">
        <v>70</v>
      </c>
      <c r="L1081" t="s">
        <v>70</v>
      </c>
      <c r="M1081" t="s">
        <v>70</v>
      </c>
      <c r="N1081" t="s">
        <v>70</v>
      </c>
    </row>
    <row r="1082" spans="1:14" x14ac:dyDescent="0.3">
      <c r="A1082" t="s">
        <v>302</v>
      </c>
      <c r="B1082" t="s">
        <v>15</v>
      </c>
      <c r="C1082">
        <v>0.97480258435032319</v>
      </c>
      <c r="D1082">
        <v>0.94745524416533877</v>
      </c>
      <c r="E1082">
        <v>0.94333244651715997</v>
      </c>
      <c r="F1082">
        <v>0</v>
      </c>
      <c r="G1082" t="s">
        <v>70</v>
      </c>
      <c r="H1082">
        <v>0.76799882456655888</v>
      </c>
      <c r="I1082">
        <v>0.99414582224587544</v>
      </c>
      <c r="J1082" t="s">
        <v>70</v>
      </c>
      <c r="K1082" t="s">
        <v>70</v>
      </c>
      <c r="L1082" t="s">
        <v>70</v>
      </c>
      <c r="M1082" t="s">
        <v>70</v>
      </c>
      <c r="N1082" t="s">
        <v>70</v>
      </c>
    </row>
    <row r="1083" spans="1:14" x14ac:dyDescent="0.3">
      <c r="A1083" t="s">
        <v>302</v>
      </c>
      <c r="B1083" t="s">
        <v>17</v>
      </c>
      <c r="C1083">
        <v>0.99577628896009318</v>
      </c>
      <c r="D1083">
        <v>0.97691622984867965</v>
      </c>
      <c r="E1083">
        <v>0.91694991342268961</v>
      </c>
      <c r="F1083">
        <v>0.78432478150549756</v>
      </c>
      <c r="G1083" t="s">
        <v>70</v>
      </c>
      <c r="H1083">
        <v>0.64342185282789377</v>
      </c>
      <c r="I1083">
        <v>0.99690121683924116</v>
      </c>
      <c r="J1083" t="s">
        <v>70</v>
      </c>
      <c r="K1083" t="s">
        <v>70</v>
      </c>
      <c r="L1083" t="s">
        <v>70</v>
      </c>
      <c r="M1083" t="s">
        <v>70</v>
      </c>
      <c r="N1083" t="s">
        <v>70</v>
      </c>
    </row>
    <row r="1084" spans="1:14" x14ac:dyDescent="0.3">
      <c r="A1084" t="s">
        <v>302</v>
      </c>
      <c r="B1084" t="s">
        <v>21</v>
      </c>
      <c r="C1084">
        <v>0.99189233014431644</v>
      </c>
      <c r="D1084">
        <v>0.98996549399119504</v>
      </c>
      <c r="E1084">
        <v>0.86484908014547768</v>
      </c>
      <c r="F1084">
        <v>0.70269039445106141</v>
      </c>
      <c r="G1084">
        <v>0</v>
      </c>
      <c r="H1084">
        <v>0.72742595713941727</v>
      </c>
      <c r="I1084">
        <v>0.99600693136442398</v>
      </c>
      <c r="J1084" t="s">
        <v>70</v>
      </c>
      <c r="K1084" t="s">
        <v>70</v>
      </c>
      <c r="L1084" t="s">
        <v>70</v>
      </c>
      <c r="M1084" t="s">
        <v>70</v>
      </c>
      <c r="N1084" t="s">
        <v>70</v>
      </c>
    </row>
    <row r="1085" spans="1:14" x14ac:dyDescent="0.3">
      <c r="A1085" t="s">
        <v>302</v>
      </c>
      <c r="B1085" t="s">
        <v>326</v>
      </c>
      <c r="C1085">
        <v>0.98736383442265796</v>
      </c>
      <c r="D1085">
        <v>0.97200847158489245</v>
      </c>
      <c r="E1085">
        <v>0.9300765748141524</v>
      </c>
      <c r="F1085">
        <v>0.97213605661416158</v>
      </c>
      <c r="G1085" t="s">
        <v>70</v>
      </c>
      <c r="H1085">
        <v>0.93109320013622443</v>
      </c>
      <c r="I1085">
        <v>0.99341756828327155</v>
      </c>
      <c r="J1085" t="s">
        <v>70</v>
      </c>
      <c r="K1085">
        <v>0</v>
      </c>
      <c r="L1085">
        <v>0</v>
      </c>
      <c r="M1085" t="s">
        <v>70</v>
      </c>
      <c r="N1085">
        <v>0</v>
      </c>
    </row>
    <row r="1086" spans="1:14" x14ac:dyDescent="0.3">
      <c r="A1086" t="s">
        <v>302</v>
      </c>
      <c r="B1086" t="s">
        <v>179</v>
      </c>
      <c r="C1086">
        <v>0.98815757107214397</v>
      </c>
      <c r="D1086">
        <v>0.9746974697469748</v>
      </c>
      <c r="E1086">
        <v>0.90705282401616483</v>
      </c>
      <c r="F1086">
        <v>0.94723699286112983</v>
      </c>
      <c r="G1086" t="s">
        <v>70</v>
      </c>
      <c r="H1086">
        <v>0.92243035542747365</v>
      </c>
      <c r="I1086">
        <v>0.99213788932567282</v>
      </c>
      <c r="J1086" t="s">
        <v>70</v>
      </c>
      <c r="K1086">
        <v>0</v>
      </c>
      <c r="L1086">
        <v>0</v>
      </c>
      <c r="M1086" t="s">
        <v>70</v>
      </c>
      <c r="N1086">
        <v>0.86273209549071617</v>
      </c>
    </row>
    <row r="1087" spans="1:14" x14ac:dyDescent="0.3">
      <c r="A1087" t="s">
        <v>302</v>
      </c>
      <c r="B1087" t="s">
        <v>159</v>
      </c>
      <c r="C1087">
        <v>0.98258419772057881</v>
      </c>
      <c r="D1087">
        <v>0.95419216761160963</v>
      </c>
      <c r="E1087">
        <v>0.90897935930584162</v>
      </c>
      <c r="F1087">
        <v>0.94429482636428064</v>
      </c>
      <c r="G1087" t="s">
        <v>70</v>
      </c>
      <c r="H1087">
        <v>0.933252574197456</v>
      </c>
      <c r="I1087">
        <v>0.996361982719418</v>
      </c>
      <c r="J1087" t="s">
        <v>70</v>
      </c>
      <c r="K1087">
        <v>0</v>
      </c>
      <c r="L1087">
        <v>0</v>
      </c>
      <c r="M1087" t="s">
        <v>70</v>
      </c>
      <c r="N1087">
        <v>0.78420600858369094</v>
      </c>
    </row>
    <row r="1088" spans="1:14" x14ac:dyDescent="0.3">
      <c r="A1088" t="s">
        <v>302</v>
      </c>
      <c r="B1088" t="s">
        <v>330</v>
      </c>
      <c r="C1088">
        <v>0.99533943511707557</v>
      </c>
      <c r="D1088">
        <v>0.96579388006697697</v>
      </c>
      <c r="E1088">
        <v>0.91801820020222435</v>
      </c>
      <c r="F1088">
        <v>0.83480640109445037</v>
      </c>
      <c r="G1088">
        <v>0</v>
      </c>
      <c r="H1088">
        <v>0.92360945333015043</v>
      </c>
      <c r="I1088">
        <v>0.99407564939996962</v>
      </c>
      <c r="J1088" t="s">
        <v>70</v>
      </c>
      <c r="K1088" t="s">
        <v>70</v>
      </c>
      <c r="L1088" t="s">
        <v>70</v>
      </c>
      <c r="M1088" t="s">
        <v>70</v>
      </c>
      <c r="N1088">
        <v>0.70499561787905352</v>
      </c>
    </row>
    <row r="1089" spans="1:14" x14ac:dyDescent="0.3">
      <c r="A1089" t="s">
        <v>302</v>
      </c>
      <c r="B1089" t="s">
        <v>23</v>
      </c>
      <c r="C1089">
        <v>0.99665472979943115</v>
      </c>
      <c r="D1089">
        <v>0.94856881328782017</v>
      </c>
      <c r="E1089">
        <v>0.93490652074783398</v>
      </c>
      <c r="F1089">
        <v>0.8846441680624354</v>
      </c>
      <c r="G1089" t="s">
        <v>70</v>
      </c>
      <c r="H1089">
        <v>0.90329811079090616</v>
      </c>
      <c r="I1089">
        <v>0.99407464409388224</v>
      </c>
      <c r="J1089" t="s">
        <v>70</v>
      </c>
      <c r="K1089" t="s">
        <v>70</v>
      </c>
      <c r="L1089" t="s">
        <v>70</v>
      </c>
      <c r="M1089" t="s">
        <v>70</v>
      </c>
      <c r="N1089" t="s">
        <v>70</v>
      </c>
    </row>
    <row r="1090" spans="1:14" x14ac:dyDescent="0.3">
      <c r="A1090" t="s">
        <v>302</v>
      </c>
      <c r="B1090" t="s">
        <v>25</v>
      </c>
      <c r="C1090">
        <v>0.99734971556570817</v>
      </c>
      <c r="D1090">
        <v>0.90986472645074701</v>
      </c>
      <c r="E1090">
        <v>0.75806016717383773</v>
      </c>
      <c r="F1090">
        <v>0</v>
      </c>
      <c r="G1090">
        <v>0</v>
      </c>
      <c r="H1090">
        <v>0.6771878072763029</v>
      </c>
      <c r="I1090">
        <v>0.99477153898613324</v>
      </c>
      <c r="J1090" t="s">
        <v>70</v>
      </c>
      <c r="K1090" t="s">
        <v>70</v>
      </c>
      <c r="L1090" t="s">
        <v>70</v>
      </c>
      <c r="M1090" t="s">
        <v>70</v>
      </c>
      <c r="N1090" t="s">
        <v>70</v>
      </c>
    </row>
    <row r="1091" spans="1:14" x14ac:dyDescent="0.3">
      <c r="A1091" t="s">
        <v>302</v>
      </c>
      <c r="B1091" t="s">
        <v>27</v>
      </c>
      <c r="C1091">
        <v>0.97374404844160245</v>
      </c>
      <c r="D1091">
        <v>0.98190717228973623</v>
      </c>
      <c r="E1091">
        <v>0.87173461668464003</v>
      </c>
      <c r="F1091">
        <v>0.52241610738255029</v>
      </c>
      <c r="G1091" t="s">
        <v>70</v>
      </c>
      <c r="H1091">
        <v>0.83900196979645436</v>
      </c>
      <c r="I1091">
        <v>0.99605462822458279</v>
      </c>
      <c r="J1091">
        <v>0.83079301528154914</v>
      </c>
      <c r="K1091" t="s">
        <v>70</v>
      </c>
      <c r="L1091" t="s">
        <v>70</v>
      </c>
      <c r="M1091" t="s">
        <v>70</v>
      </c>
      <c r="N1091" t="s">
        <v>70</v>
      </c>
    </row>
    <row r="1092" spans="1:14" x14ac:dyDescent="0.3">
      <c r="A1092" t="s">
        <v>302</v>
      </c>
      <c r="B1092" t="s">
        <v>29</v>
      </c>
      <c r="C1092">
        <v>0.99522691112963102</v>
      </c>
      <c r="D1092">
        <v>0.95589399655349083</v>
      </c>
      <c r="E1092">
        <v>0.89698785155599936</v>
      </c>
      <c r="F1092">
        <v>0.66734475374732338</v>
      </c>
      <c r="G1092" t="s">
        <v>70</v>
      </c>
      <c r="H1092">
        <v>0.88315125848212139</v>
      </c>
      <c r="I1092">
        <v>0.99587092827649482</v>
      </c>
      <c r="J1092" t="s">
        <v>70</v>
      </c>
      <c r="K1092" t="s">
        <v>70</v>
      </c>
      <c r="L1092" t="s">
        <v>70</v>
      </c>
      <c r="M1092" t="s">
        <v>70</v>
      </c>
      <c r="N1092" t="s">
        <v>70</v>
      </c>
    </row>
    <row r="1093" spans="1:14" x14ac:dyDescent="0.3">
      <c r="A1093" t="s">
        <v>302</v>
      </c>
      <c r="B1093" t="s">
        <v>33</v>
      </c>
      <c r="C1093">
        <v>0.98962895401042605</v>
      </c>
      <c r="D1093">
        <v>0.87770459041132209</v>
      </c>
      <c r="E1093">
        <v>0.84738100187071297</v>
      </c>
      <c r="F1093">
        <v>0.3578815115492413</v>
      </c>
      <c r="G1093" t="s">
        <v>70</v>
      </c>
      <c r="H1093">
        <v>0.32395409107737877</v>
      </c>
      <c r="I1093">
        <v>0.99202971446258603</v>
      </c>
      <c r="J1093" t="s">
        <v>70</v>
      </c>
      <c r="K1093" t="s">
        <v>70</v>
      </c>
      <c r="L1093" t="s">
        <v>70</v>
      </c>
      <c r="M1093" t="s">
        <v>70</v>
      </c>
      <c r="N1093" t="s">
        <v>70</v>
      </c>
    </row>
    <row r="1094" spans="1:14" x14ac:dyDescent="0.3">
      <c r="A1094" t="s">
        <v>277</v>
      </c>
      <c r="B1094" t="s">
        <v>6</v>
      </c>
      <c r="C1094">
        <v>0.9949496881815052</v>
      </c>
      <c r="D1094">
        <v>0.9418033546473914</v>
      </c>
      <c r="E1094">
        <v>0.75254452926208648</v>
      </c>
      <c r="F1094" t="s">
        <v>70</v>
      </c>
      <c r="G1094" t="s">
        <v>70</v>
      </c>
      <c r="H1094">
        <v>0.81836902800658984</v>
      </c>
      <c r="I1094">
        <v>0.98092354277062843</v>
      </c>
      <c r="J1094" t="s">
        <v>70</v>
      </c>
      <c r="K1094" t="s">
        <v>70</v>
      </c>
      <c r="L1094" t="s">
        <v>70</v>
      </c>
      <c r="M1094" t="s">
        <v>70</v>
      </c>
      <c r="N1094" t="s">
        <v>70</v>
      </c>
    </row>
    <row r="1095" spans="1:14" x14ac:dyDescent="0.3">
      <c r="A1095" t="s">
        <v>277</v>
      </c>
      <c r="B1095" t="s">
        <v>7</v>
      </c>
      <c r="C1095">
        <v>0.99447436803695699</v>
      </c>
      <c r="D1095">
        <v>0.98382485705687639</v>
      </c>
      <c r="E1095">
        <v>0.79412505245488885</v>
      </c>
      <c r="F1095" t="s">
        <v>70</v>
      </c>
      <c r="G1095" t="s">
        <v>70</v>
      </c>
      <c r="H1095">
        <v>0.69600967351874243</v>
      </c>
      <c r="I1095">
        <v>0.99426241884342437</v>
      </c>
      <c r="J1095" t="s">
        <v>70</v>
      </c>
      <c r="K1095" t="s">
        <v>70</v>
      </c>
      <c r="L1095" t="s">
        <v>70</v>
      </c>
      <c r="M1095" t="s">
        <v>70</v>
      </c>
      <c r="N1095" t="s">
        <v>70</v>
      </c>
    </row>
    <row r="1096" spans="1:14" x14ac:dyDescent="0.3">
      <c r="A1096" t="s">
        <v>277</v>
      </c>
      <c r="B1096" t="s">
        <v>8</v>
      </c>
      <c r="C1096">
        <v>0.98844236927590101</v>
      </c>
      <c r="D1096">
        <v>0.94349472234970155</v>
      </c>
      <c r="E1096">
        <v>0.87081221411793797</v>
      </c>
      <c r="F1096">
        <v>0</v>
      </c>
      <c r="G1096" t="s">
        <v>70</v>
      </c>
      <c r="H1096">
        <v>0.82601122508225278</v>
      </c>
      <c r="I1096">
        <v>0.99023602675482436</v>
      </c>
      <c r="J1096">
        <v>0.96613183839164896</v>
      </c>
      <c r="K1096" t="s">
        <v>70</v>
      </c>
      <c r="L1096" t="s">
        <v>70</v>
      </c>
      <c r="M1096" t="s">
        <v>70</v>
      </c>
      <c r="N1096" t="s">
        <v>70</v>
      </c>
    </row>
    <row r="1097" spans="1:14" x14ac:dyDescent="0.3">
      <c r="A1097" t="s">
        <v>277</v>
      </c>
      <c r="B1097" t="s">
        <v>12</v>
      </c>
      <c r="C1097">
        <v>0.88641587583350401</v>
      </c>
      <c r="D1097">
        <v>0.9435124529009864</v>
      </c>
      <c r="E1097">
        <v>0.74658263935779123</v>
      </c>
      <c r="F1097">
        <v>0.70331099980485268</v>
      </c>
      <c r="G1097" t="s">
        <v>70</v>
      </c>
      <c r="H1097">
        <v>0</v>
      </c>
      <c r="I1097">
        <v>0.99046898638426639</v>
      </c>
      <c r="J1097">
        <v>0.66862530746105497</v>
      </c>
      <c r="K1097" t="s">
        <v>70</v>
      </c>
      <c r="L1097" t="s">
        <v>70</v>
      </c>
      <c r="M1097" t="s">
        <v>70</v>
      </c>
      <c r="N1097" t="s">
        <v>70</v>
      </c>
    </row>
    <row r="1098" spans="1:14" x14ac:dyDescent="0.3">
      <c r="A1098" t="s">
        <v>277</v>
      </c>
      <c r="B1098" t="s">
        <v>13</v>
      </c>
      <c r="C1098">
        <v>0.99184352892218064</v>
      </c>
      <c r="D1098">
        <v>0.97873764617868242</v>
      </c>
      <c r="E1098">
        <v>0.93438374894198839</v>
      </c>
      <c r="F1098">
        <v>0.62069058756726059</v>
      </c>
      <c r="G1098">
        <v>0.8139957664051799</v>
      </c>
      <c r="H1098">
        <v>0.59490802452679281</v>
      </c>
      <c r="I1098">
        <v>0.99430999165465439</v>
      </c>
      <c r="J1098" t="s">
        <v>70</v>
      </c>
      <c r="K1098" t="s">
        <v>70</v>
      </c>
      <c r="L1098" t="s">
        <v>70</v>
      </c>
      <c r="M1098" t="s">
        <v>70</v>
      </c>
      <c r="N1098" t="s">
        <v>70</v>
      </c>
    </row>
    <row r="1099" spans="1:14" x14ac:dyDescent="0.3">
      <c r="A1099" t="s">
        <v>277</v>
      </c>
      <c r="B1099" t="s">
        <v>15</v>
      </c>
      <c r="C1099">
        <v>0.98392415498763397</v>
      </c>
      <c r="D1099">
        <v>0.9550772021998376</v>
      </c>
      <c r="E1099">
        <v>0.90610177032428441</v>
      </c>
      <c r="F1099">
        <v>0</v>
      </c>
      <c r="G1099">
        <v>0.93126275446717444</v>
      </c>
      <c r="H1099">
        <v>0.83215451577801958</v>
      </c>
      <c r="I1099">
        <v>0.98663462982429795</v>
      </c>
      <c r="J1099" t="s">
        <v>70</v>
      </c>
      <c r="K1099" t="s">
        <v>70</v>
      </c>
      <c r="L1099" t="s">
        <v>70</v>
      </c>
      <c r="M1099" t="s">
        <v>70</v>
      </c>
      <c r="N1099" t="s">
        <v>70</v>
      </c>
    </row>
    <row r="1100" spans="1:14" x14ac:dyDescent="0.3">
      <c r="A1100" t="s">
        <v>277</v>
      </c>
      <c r="B1100" t="s">
        <v>17</v>
      </c>
      <c r="C1100">
        <v>0.99367673704840442</v>
      </c>
      <c r="D1100">
        <v>0.96259815802229765</v>
      </c>
      <c r="E1100">
        <v>0.94336323379130238</v>
      </c>
      <c r="F1100">
        <v>0</v>
      </c>
      <c r="G1100">
        <v>0.25030891438658431</v>
      </c>
      <c r="H1100">
        <v>0.85108100834305189</v>
      </c>
      <c r="I1100">
        <v>0.99102573611214118</v>
      </c>
      <c r="J1100" t="s">
        <v>70</v>
      </c>
      <c r="K1100" t="s">
        <v>70</v>
      </c>
      <c r="L1100" t="s">
        <v>70</v>
      </c>
      <c r="M1100" t="s">
        <v>70</v>
      </c>
      <c r="N1100" t="s">
        <v>70</v>
      </c>
    </row>
    <row r="1101" spans="1:14" x14ac:dyDescent="0.3">
      <c r="A1101" t="s">
        <v>277</v>
      </c>
      <c r="B1101" t="s">
        <v>21</v>
      </c>
      <c r="C1101">
        <v>0.99534834502493363</v>
      </c>
      <c r="D1101">
        <v>0.96383214681787277</v>
      </c>
      <c r="E1101">
        <v>0.92988310066961755</v>
      </c>
      <c r="F1101">
        <v>0</v>
      </c>
      <c r="G1101" t="s">
        <v>70</v>
      </c>
      <c r="H1101">
        <v>0.84930380722396337</v>
      </c>
      <c r="I1101">
        <v>0.98940998487140697</v>
      </c>
      <c r="J1101" t="s">
        <v>70</v>
      </c>
      <c r="K1101" t="s">
        <v>70</v>
      </c>
      <c r="L1101" t="s">
        <v>70</v>
      </c>
      <c r="M1101" t="s">
        <v>70</v>
      </c>
      <c r="N1101" t="s">
        <v>70</v>
      </c>
    </row>
    <row r="1102" spans="1:14" x14ac:dyDescent="0.3">
      <c r="A1102" t="s">
        <v>277</v>
      </c>
      <c r="B1102" t="s">
        <v>23</v>
      </c>
      <c r="C1102">
        <v>0.99753146701388884</v>
      </c>
      <c r="D1102">
        <v>0.94133799853843259</v>
      </c>
      <c r="E1102">
        <v>0.87358500785354498</v>
      </c>
      <c r="F1102">
        <v>0.71027664832974569</v>
      </c>
      <c r="G1102">
        <v>0.64263491041733722</v>
      </c>
      <c r="H1102">
        <v>0.86963208328404118</v>
      </c>
      <c r="I1102">
        <v>0.99408014571948999</v>
      </c>
      <c r="J1102" t="s">
        <v>70</v>
      </c>
      <c r="K1102" t="s">
        <v>70</v>
      </c>
      <c r="L1102" t="s">
        <v>70</v>
      </c>
      <c r="M1102" t="s">
        <v>70</v>
      </c>
      <c r="N1102" t="s">
        <v>70</v>
      </c>
    </row>
    <row r="1103" spans="1:14" x14ac:dyDescent="0.3">
      <c r="A1103" t="s">
        <v>277</v>
      </c>
      <c r="B1103" t="s">
        <v>25</v>
      </c>
      <c r="C1103">
        <v>0.99763224681345797</v>
      </c>
      <c r="D1103">
        <v>0.96004895532826295</v>
      </c>
      <c r="E1103">
        <v>0.91295393210548759</v>
      </c>
      <c r="F1103">
        <v>0.76991562710285211</v>
      </c>
      <c r="G1103" t="s">
        <v>70</v>
      </c>
      <c r="H1103">
        <v>0.64906788767929724</v>
      </c>
      <c r="I1103">
        <v>0.99392447896639236</v>
      </c>
      <c r="J1103" t="s">
        <v>70</v>
      </c>
      <c r="K1103" t="s">
        <v>70</v>
      </c>
      <c r="L1103" t="s">
        <v>70</v>
      </c>
      <c r="M1103" t="s">
        <v>70</v>
      </c>
      <c r="N1103" t="s">
        <v>70</v>
      </c>
    </row>
    <row r="1104" spans="1:14" x14ac:dyDescent="0.3">
      <c r="A1104" t="s">
        <v>277</v>
      </c>
      <c r="B1104" t="s">
        <v>27</v>
      </c>
      <c r="C1104">
        <v>0.99656989285335396</v>
      </c>
      <c r="D1104">
        <v>0.97059880366088225</v>
      </c>
      <c r="E1104">
        <v>0.93045810535350282</v>
      </c>
      <c r="F1104" t="s">
        <v>70</v>
      </c>
      <c r="G1104" t="s">
        <v>70</v>
      </c>
      <c r="H1104">
        <v>0.74772179989612353</v>
      </c>
      <c r="I1104">
        <v>0.99564499174050158</v>
      </c>
      <c r="J1104" t="s">
        <v>70</v>
      </c>
      <c r="K1104" t="s">
        <v>70</v>
      </c>
      <c r="L1104" t="s">
        <v>70</v>
      </c>
      <c r="M1104" t="s">
        <v>70</v>
      </c>
      <c r="N1104" t="s">
        <v>70</v>
      </c>
    </row>
    <row r="1105" spans="1:14" x14ac:dyDescent="0.3">
      <c r="A1105" t="s">
        <v>277</v>
      </c>
      <c r="B1105" t="s">
        <v>29</v>
      </c>
      <c r="C1105">
        <v>0.98312916071374279</v>
      </c>
      <c r="D1105">
        <v>0.86099240015999667</v>
      </c>
      <c r="E1105">
        <v>0.94911460733328956</v>
      </c>
      <c r="F1105">
        <v>0.84228449114613735</v>
      </c>
      <c r="G1105" t="s">
        <v>70</v>
      </c>
      <c r="H1105">
        <v>0.85853131749460043</v>
      </c>
      <c r="I1105">
        <v>0.99568699938385719</v>
      </c>
      <c r="J1105">
        <v>0.21484814398200225</v>
      </c>
      <c r="K1105" t="s">
        <v>70</v>
      </c>
      <c r="L1105" t="s">
        <v>70</v>
      </c>
      <c r="M1105" t="s">
        <v>70</v>
      </c>
      <c r="N1105" t="s">
        <v>70</v>
      </c>
    </row>
    <row r="1106" spans="1:14" x14ac:dyDescent="0.3">
      <c r="A1106" t="s">
        <v>277</v>
      </c>
      <c r="B1106" t="s">
        <v>33</v>
      </c>
      <c r="C1106">
        <v>0.99821445642687756</v>
      </c>
      <c r="D1106">
        <v>0.94005481505774324</v>
      </c>
      <c r="E1106">
        <v>0.90241993006384724</v>
      </c>
      <c r="F1106" t="s">
        <v>70</v>
      </c>
      <c r="G1106" t="s">
        <v>70</v>
      </c>
      <c r="H1106">
        <v>0.70554926387315964</v>
      </c>
      <c r="I1106">
        <v>0.99615621156211565</v>
      </c>
      <c r="J1106" t="s">
        <v>70</v>
      </c>
      <c r="K1106" t="s">
        <v>70</v>
      </c>
      <c r="L1106" t="s">
        <v>70</v>
      </c>
      <c r="M1106" t="s">
        <v>70</v>
      </c>
      <c r="N1106" t="s">
        <v>70</v>
      </c>
    </row>
    <row r="1107" spans="1:14" x14ac:dyDescent="0.3">
      <c r="A1107" t="s">
        <v>277</v>
      </c>
      <c r="B1107" t="s">
        <v>35</v>
      </c>
      <c r="C1107">
        <v>0.99783638180475298</v>
      </c>
      <c r="D1107">
        <v>0.94784285859303619</v>
      </c>
      <c r="E1107">
        <v>0.79798209017752719</v>
      </c>
      <c r="F1107">
        <v>0</v>
      </c>
      <c r="G1107" t="s">
        <v>70</v>
      </c>
      <c r="H1107">
        <v>0.34369127223460511</v>
      </c>
      <c r="I1107">
        <v>0.99552182163187841</v>
      </c>
      <c r="J1107">
        <v>0</v>
      </c>
      <c r="K1107" t="s">
        <v>70</v>
      </c>
      <c r="L1107" t="s">
        <v>70</v>
      </c>
      <c r="M1107" t="s">
        <v>70</v>
      </c>
      <c r="N1107" t="s">
        <v>70</v>
      </c>
    </row>
    <row r="1108" spans="1:14" x14ac:dyDescent="0.3">
      <c r="A1108" t="s">
        <v>273</v>
      </c>
      <c r="B1108" t="s">
        <v>6</v>
      </c>
      <c r="C1108">
        <v>0.97680835275551037</v>
      </c>
      <c r="D1108">
        <v>0.97257998249406041</v>
      </c>
      <c r="E1108">
        <v>0.85085199451589733</v>
      </c>
      <c r="F1108">
        <v>0.31343562874251496</v>
      </c>
      <c r="G1108" t="s">
        <v>70</v>
      </c>
      <c r="H1108">
        <v>0.8373746711228045</v>
      </c>
      <c r="I1108">
        <v>0.99076736794309062</v>
      </c>
      <c r="J1108">
        <v>0.89918664383561642</v>
      </c>
      <c r="K1108" t="s">
        <v>70</v>
      </c>
      <c r="L1108" t="s">
        <v>70</v>
      </c>
      <c r="M1108" t="s">
        <v>70</v>
      </c>
      <c r="N1108" t="s">
        <v>70</v>
      </c>
    </row>
    <row r="1109" spans="1:14" x14ac:dyDescent="0.3">
      <c r="A1109" t="s">
        <v>273</v>
      </c>
      <c r="B1109" t="s">
        <v>7</v>
      </c>
      <c r="C1109">
        <v>0.99042763782303322</v>
      </c>
      <c r="D1109">
        <v>0.9489111730849108</v>
      </c>
      <c r="E1109">
        <v>0.8414994890550207</v>
      </c>
      <c r="F1109">
        <v>0.6638835310592649</v>
      </c>
      <c r="G1109" t="s">
        <v>70</v>
      </c>
      <c r="H1109">
        <v>0.64424370555448784</v>
      </c>
      <c r="I1109">
        <v>0.99160569888332695</v>
      </c>
      <c r="J1109" t="s">
        <v>70</v>
      </c>
      <c r="K1109" t="s">
        <v>70</v>
      </c>
      <c r="L1109" t="s">
        <v>70</v>
      </c>
      <c r="M1109" t="s">
        <v>70</v>
      </c>
      <c r="N1109" t="s">
        <v>70</v>
      </c>
    </row>
    <row r="1110" spans="1:14" x14ac:dyDescent="0.3">
      <c r="A1110" t="s">
        <v>273</v>
      </c>
      <c r="B1110" t="s">
        <v>290</v>
      </c>
      <c r="C1110">
        <v>0.97974590314859145</v>
      </c>
      <c r="D1110">
        <v>0.95029614102221405</v>
      </c>
      <c r="E1110">
        <v>0.94051208947859</v>
      </c>
      <c r="F1110">
        <v>0.87858057966109893</v>
      </c>
      <c r="G1110" t="s">
        <v>70</v>
      </c>
      <c r="H1110">
        <v>0.91825051522784518</v>
      </c>
      <c r="I1110">
        <v>0.992852798053528</v>
      </c>
      <c r="J1110" t="s">
        <v>70</v>
      </c>
      <c r="K1110" t="s">
        <v>70</v>
      </c>
      <c r="L1110" t="s">
        <v>70</v>
      </c>
      <c r="M1110" t="s">
        <v>70</v>
      </c>
      <c r="N1110" t="s">
        <v>70</v>
      </c>
    </row>
    <row r="1111" spans="1:14" x14ac:dyDescent="0.3">
      <c r="A1111" t="s">
        <v>273</v>
      </c>
      <c r="B1111" t="s">
        <v>8</v>
      </c>
      <c r="C1111">
        <v>0.98950396278955921</v>
      </c>
      <c r="D1111">
        <v>0.97487020478800124</v>
      </c>
      <c r="E1111">
        <v>0.92123298587867763</v>
      </c>
      <c r="F1111">
        <v>0.71978304577547103</v>
      </c>
      <c r="G1111" t="s">
        <v>70</v>
      </c>
      <c r="H1111">
        <v>0.87190684133915575</v>
      </c>
      <c r="I1111">
        <v>0.99486865282989956</v>
      </c>
      <c r="J1111">
        <v>0.9458823529411764</v>
      </c>
      <c r="K1111" t="s">
        <v>70</v>
      </c>
      <c r="L1111" t="s">
        <v>70</v>
      </c>
      <c r="M1111" t="s">
        <v>70</v>
      </c>
      <c r="N1111" t="s">
        <v>70</v>
      </c>
    </row>
    <row r="1112" spans="1:14" x14ac:dyDescent="0.3">
      <c r="A1112" t="s">
        <v>273</v>
      </c>
      <c r="B1112" t="s">
        <v>12</v>
      </c>
      <c r="C1112">
        <v>0.99209138840070299</v>
      </c>
      <c r="D1112">
        <v>0.95150846210448858</v>
      </c>
      <c r="E1112">
        <v>0.90548471969236999</v>
      </c>
      <c r="F1112">
        <v>0.73423610790158833</v>
      </c>
      <c r="G1112" t="s">
        <v>70</v>
      </c>
      <c r="H1112">
        <v>0.91114959371253501</v>
      </c>
      <c r="I1112">
        <v>0.99640341675408362</v>
      </c>
      <c r="J1112" t="s">
        <v>70</v>
      </c>
      <c r="K1112" t="s">
        <v>70</v>
      </c>
      <c r="L1112" t="s">
        <v>70</v>
      </c>
      <c r="M1112" t="s">
        <v>70</v>
      </c>
      <c r="N1112" t="s">
        <v>70</v>
      </c>
    </row>
    <row r="1113" spans="1:14" x14ac:dyDescent="0.3">
      <c r="A1113" t="s">
        <v>273</v>
      </c>
      <c r="B1113" t="s">
        <v>13</v>
      </c>
      <c r="C1113">
        <v>0.98602732540117799</v>
      </c>
      <c r="D1113">
        <v>0.97862507221259398</v>
      </c>
      <c r="E1113">
        <v>0.9679821015623532</v>
      </c>
      <c r="F1113">
        <v>0</v>
      </c>
      <c r="G1113" t="s">
        <v>70</v>
      </c>
      <c r="H1113">
        <v>0.78524298030149786</v>
      </c>
      <c r="I1113">
        <v>0.99534528805799316</v>
      </c>
      <c r="J1113">
        <v>0.53153153153153154</v>
      </c>
      <c r="K1113" t="s">
        <v>70</v>
      </c>
      <c r="L1113" t="s">
        <v>70</v>
      </c>
      <c r="M1113" t="s">
        <v>70</v>
      </c>
      <c r="N1113" t="s">
        <v>70</v>
      </c>
    </row>
    <row r="1114" spans="1:14" x14ac:dyDescent="0.3">
      <c r="A1114" t="s">
        <v>273</v>
      </c>
      <c r="B1114" t="s">
        <v>15</v>
      </c>
      <c r="C1114">
        <v>0.99186705118363439</v>
      </c>
      <c r="D1114">
        <v>0.96877300879206563</v>
      </c>
      <c r="E1114">
        <v>0.74860646599777037</v>
      </c>
      <c r="F1114" t="s">
        <v>70</v>
      </c>
      <c r="G1114" t="s">
        <v>70</v>
      </c>
      <c r="H1114">
        <v>0.70751994567985066</v>
      </c>
      <c r="I1114">
        <v>0.99504233086721083</v>
      </c>
      <c r="J1114" t="s">
        <v>70</v>
      </c>
      <c r="K1114" t="s">
        <v>70</v>
      </c>
      <c r="L1114" t="s">
        <v>70</v>
      </c>
      <c r="M1114" t="s">
        <v>70</v>
      </c>
      <c r="N1114" t="s">
        <v>70</v>
      </c>
    </row>
    <row r="1115" spans="1:14" x14ac:dyDescent="0.3">
      <c r="A1115" t="s">
        <v>273</v>
      </c>
      <c r="B1115" t="s">
        <v>17</v>
      </c>
      <c r="C1115">
        <v>0.97902885032337839</v>
      </c>
      <c r="D1115">
        <v>0.93246466360391222</v>
      </c>
      <c r="E1115">
        <v>0.89814840518557593</v>
      </c>
      <c r="F1115" t="s">
        <v>70</v>
      </c>
      <c r="G1115" t="s">
        <v>70</v>
      </c>
      <c r="H1115">
        <v>0.84243624082916035</v>
      </c>
      <c r="I1115">
        <v>0.9894121942314712</v>
      </c>
      <c r="J1115">
        <v>0.91577735124760085</v>
      </c>
      <c r="K1115" t="s">
        <v>70</v>
      </c>
      <c r="L1115" t="s">
        <v>70</v>
      </c>
      <c r="M1115" t="s">
        <v>70</v>
      </c>
      <c r="N1115" t="s">
        <v>70</v>
      </c>
    </row>
    <row r="1116" spans="1:14" x14ac:dyDescent="0.3">
      <c r="A1116" t="s">
        <v>273</v>
      </c>
      <c r="B1116" t="s">
        <v>21</v>
      </c>
      <c r="C1116">
        <v>0.99084161928853476</v>
      </c>
      <c r="D1116">
        <v>0.86322040350209361</v>
      </c>
      <c r="E1116">
        <v>0.9099073814201516</v>
      </c>
      <c r="F1116" t="s">
        <v>70</v>
      </c>
      <c r="G1116" t="s">
        <v>70</v>
      </c>
      <c r="H1116">
        <v>0.92652916703549604</v>
      </c>
      <c r="I1116">
        <v>0.98859142074840278</v>
      </c>
      <c r="J1116" t="s">
        <v>70</v>
      </c>
      <c r="K1116" t="s">
        <v>70</v>
      </c>
      <c r="L1116" t="s">
        <v>70</v>
      </c>
      <c r="M1116" t="s">
        <v>70</v>
      </c>
      <c r="N1116" t="s">
        <v>70</v>
      </c>
    </row>
    <row r="1117" spans="1:14" x14ac:dyDescent="0.3">
      <c r="A1117" t="s">
        <v>273</v>
      </c>
      <c r="B1117" t="s">
        <v>23</v>
      </c>
      <c r="C1117">
        <v>0.99680923364012297</v>
      </c>
      <c r="D1117">
        <v>0.94648147831001361</v>
      </c>
      <c r="E1117">
        <v>0.94926140012845217</v>
      </c>
      <c r="F1117">
        <v>0.89533816178720804</v>
      </c>
      <c r="G1117" t="s">
        <v>70</v>
      </c>
      <c r="H1117">
        <v>0.94069938289744359</v>
      </c>
      <c r="I1117">
        <v>0.99574994204466438</v>
      </c>
      <c r="J1117" t="s">
        <v>70</v>
      </c>
      <c r="K1117" t="s">
        <v>70</v>
      </c>
      <c r="L1117" t="s">
        <v>70</v>
      </c>
      <c r="M1117" t="s">
        <v>70</v>
      </c>
      <c r="N1117" t="s">
        <v>70</v>
      </c>
    </row>
    <row r="1118" spans="1:14" x14ac:dyDescent="0.3">
      <c r="A1118" t="s">
        <v>273</v>
      </c>
      <c r="B1118" t="s">
        <v>25</v>
      </c>
      <c r="C1118">
        <v>0.99584009024888964</v>
      </c>
      <c r="D1118">
        <v>0.96979567663606758</v>
      </c>
      <c r="E1118">
        <v>0.9368262229122476</v>
      </c>
      <c r="F1118">
        <v>0.82203126617662281</v>
      </c>
      <c r="G1118" t="s">
        <v>70</v>
      </c>
      <c r="H1118">
        <v>0.88892829697936981</v>
      </c>
      <c r="I1118">
        <v>0.99386220653674995</v>
      </c>
      <c r="J1118" t="s">
        <v>70</v>
      </c>
      <c r="K1118" t="s">
        <v>70</v>
      </c>
      <c r="L1118" t="s">
        <v>70</v>
      </c>
      <c r="M1118" t="s">
        <v>70</v>
      </c>
      <c r="N1118" t="s">
        <v>70</v>
      </c>
    </row>
    <row r="1119" spans="1:14" x14ac:dyDescent="0.3">
      <c r="A1119" t="s">
        <v>273</v>
      </c>
      <c r="B1119" t="s">
        <v>27</v>
      </c>
      <c r="C1119">
        <v>0.99716641800538963</v>
      </c>
      <c r="D1119">
        <v>0.93846398473525205</v>
      </c>
      <c r="E1119">
        <v>0.92144056727001322</v>
      </c>
      <c r="F1119">
        <v>0.71456929425899807</v>
      </c>
      <c r="G1119" t="s">
        <v>70</v>
      </c>
      <c r="H1119">
        <v>0.84462356371119873</v>
      </c>
      <c r="I1119">
        <v>0.99211634137007276</v>
      </c>
      <c r="J1119" t="s">
        <v>70</v>
      </c>
      <c r="K1119" t="s">
        <v>70</v>
      </c>
      <c r="L1119" t="s">
        <v>70</v>
      </c>
      <c r="M1119" t="s">
        <v>70</v>
      </c>
      <c r="N1119" t="s">
        <v>70</v>
      </c>
    </row>
    <row r="1120" spans="1:14" x14ac:dyDescent="0.3">
      <c r="A1120" t="s">
        <v>273</v>
      </c>
      <c r="B1120" t="s">
        <v>29</v>
      </c>
      <c r="C1120">
        <v>0.99489242163059444</v>
      </c>
      <c r="D1120">
        <v>0.92463768115942024</v>
      </c>
      <c r="E1120">
        <v>0.93716454323664955</v>
      </c>
      <c r="F1120">
        <v>0.75813390696423766</v>
      </c>
      <c r="G1120" t="s">
        <v>70</v>
      </c>
      <c r="H1120">
        <v>0.74561255957387162</v>
      </c>
      <c r="I1120">
        <v>0.99404489234997717</v>
      </c>
      <c r="J1120">
        <v>0.91820987654320985</v>
      </c>
      <c r="K1120" t="s">
        <v>70</v>
      </c>
      <c r="L1120" t="s">
        <v>70</v>
      </c>
      <c r="M1120" t="s">
        <v>70</v>
      </c>
      <c r="N1120" t="s">
        <v>70</v>
      </c>
    </row>
    <row r="1121" spans="1:14" x14ac:dyDescent="0.3">
      <c r="A1121" t="s">
        <v>273</v>
      </c>
      <c r="B1121" t="s">
        <v>33</v>
      </c>
      <c r="C1121">
        <v>0.99799276856013241</v>
      </c>
      <c r="D1121">
        <v>0.96214104474606321</v>
      </c>
      <c r="E1121">
        <v>0.9638768478381684</v>
      </c>
      <c r="F1121" t="s">
        <v>70</v>
      </c>
      <c r="G1121" t="s">
        <v>70</v>
      </c>
      <c r="H1121">
        <v>0.90146698508203316</v>
      </c>
      <c r="I1121">
        <v>0.99506716248007876</v>
      </c>
      <c r="J1121" t="s">
        <v>70</v>
      </c>
      <c r="K1121" t="s">
        <v>70</v>
      </c>
      <c r="L1121" t="s">
        <v>70</v>
      </c>
      <c r="M1121" t="s">
        <v>70</v>
      </c>
      <c r="N1121" t="s">
        <v>70</v>
      </c>
    </row>
    <row r="1122" spans="1:14" x14ac:dyDescent="0.3">
      <c r="A1122" t="s">
        <v>279</v>
      </c>
      <c r="B1122" t="s">
        <v>8</v>
      </c>
      <c r="C1122">
        <v>0.98998984283117719</v>
      </c>
      <c r="D1122">
        <v>0.93246725738694536</v>
      </c>
      <c r="E1122">
        <v>0.92394994424482724</v>
      </c>
      <c r="F1122" t="s">
        <v>70</v>
      </c>
      <c r="G1122" t="s">
        <v>70</v>
      </c>
      <c r="H1122">
        <v>0.67063779092030806</v>
      </c>
      <c r="I1122">
        <v>0.99269517577233302</v>
      </c>
      <c r="J1122" t="s">
        <v>70</v>
      </c>
      <c r="K1122" t="s">
        <v>70</v>
      </c>
      <c r="L1122" t="s">
        <v>70</v>
      </c>
      <c r="M1122" t="s">
        <v>70</v>
      </c>
      <c r="N1122" t="s">
        <v>70</v>
      </c>
    </row>
    <row r="1123" spans="1:14" x14ac:dyDescent="0.3">
      <c r="A1123" t="s">
        <v>279</v>
      </c>
      <c r="B1123" t="s">
        <v>12</v>
      </c>
      <c r="C1123">
        <v>0.99706132194595598</v>
      </c>
      <c r="D1123">
        <v>0.92641531496917962</v>
      </c>
      <c r="E1123">
        <v>0.94226614085188043</v>
      </c>
      <c r="F1123" t="s">
        <v>70</v>
      </c>
      <c r="G1123">
        <v>0.81062838163604223</v>
      </c>
      <c r="H1123">
        <v>0.71536705514838395</v>
      </c>
      <c r="I1123">
        <v>0.991288399816598</v>
      </c>
      <c r="J1123" t="s">
        <v>70</v>
      </c>
      <c r="K1123" t="s">
        <v>70</v>
      </c>
      <c r="L1123" t="s">
        <v>70</v>
      </c>
      <c r="M1123" t="s">
        <v>70</v>
      </c>
      <c r="N1123" t="s">
        <v>70</v>
      </c>
    </row>
    <row r="1124" spans="1:14" x14ac:dyDescent="0.3">
      <c r="A1124" t="s">
        <v>279</v>
      </c>
      <c r="B1124" t="s">
        <v>13</v>
      </c>
      <c r="C1124">
        <v>0.993831892946752</v>
      </c>
      <c r="D1124">
        <v>0.96346150779094442</v>
      </c>
      <c r="E1124">
        <v>0.95102072398540161</v>
      </c>
      <c r="F1124" t="s">
        <v>70</v>
      </c>
      <c r="G1124">
        <v>0.7642051989878077</v>
      </c>
      <c r="H1124">
        <v>0.88051464364313525</v>
      </c>
      <c r="I1124">
        <v>0.99323597232897776</v>
      </c>
      <c r="J1124" t="s">
        <v>70</v>
      </c>
      <c r="K1124" t="s">
        <v>70</v>
      </c>
      <c r="L1124" t="s">
        <v>70</v>
      </c>
      <c r="M1124" t="s">
        <v>70</v>
      </c>
      <c r="N1124" t="s">
        <v>70</v>
      </c>
    </row>
    <row r="1125" spans="1:14" x14ac:dyDescent="0.3">
      <c r="A1125" t="s">
        <v>279</v>
      </c>
      <c r="B1125" t="s">
        <v>15</v>
      </c>
      <c r="C1125">
        <v>0.99441892016897415</v>
      </c>
      <c r="D1125">
        <v>0.96700711498737679</v>
      </c>
      <c r="E1125">
        <v>0.91492692250654983</v>
      </c>
      <c r="F1125">
        <v>0</v>
      </c>
      <c r="G1125">
        <v>0.87226120578547905</v>
      </c>
      <c r="H1125">
        <v>0.79245613522903102</v>
      </c>
      <c r="I1125">
        <v>0.98766184310738758</v>
      </c>
      <c r="J1125" t="s">
        <v>70</v>
      </c>
      <c r="K1125" t="s">
        <v>70</v>
      </c>
      <c r="L1125" t="s">
        <v>70</v>
      </c>
      <c r="M1125" t="s">
        <v>70</v>
      </c>
      <c r="N1125" t="s">
        <v>70</v>
      </c>
    </row>
    <row r="1126" spans="1:14" x14ac:dyDescent="0.3">
      <c r="A1126" t="s">
        <v>279</v>
      </c>
      <c r="B1126" t="s">
        <v>17</v>
      </c>
      <c r="C1126">
        <v>0.97185694464577843</v>
      </c>
      <c r="D1126">
        <v>0.98278022902467077</v>
      </c>
      <c r="E1126">
        <v>0.76039108754274698</v>
      </c>
      <c r="F1126" t="s">
        <v>70</v>
      </c>
      <c r="G1126">
        <v>0.90735739873243315</v>
      </c>
      <c r="H1126">
        <v>0.63519959829274419</v>
      </c>
      <c r="I1126">
        <v>0.99398612181958357</v>
      </c>
      <c r="J1126">
        <v>0.80954254795868175</v>
      </c>
      <c r="K1126" t="s">
        <v>70</v>
      </c>
      <c r="L1126" t="s">
        <v>70</v>
      </c>
      <c r="M1126" t="s">
        <v>70</v>
      </c>
      <c r="N1126" t="s">
        <v>70</v>
      </c>
    </row>
    <row r="1127" spans="1:14" x14ac:dyDescent="0.3">
      <c r="A1127" t="s">
        <v>279</v>
      </c>
      <c r="B1127" t="s">
        <v>21</v>
      </c>
      <c r="C1127">
        <v>0.99284604322801018</v>
      </c>
      <c r="D1127">
        <v>0.96598157335223245</v>
      </c>
      <c r="E1127">
        <v>0.85147565281834425</v>
      </c>
      <c r="F1127" t="s">
        <v>70</v>
      </c>
      <c r="G1127">
        <v>0.882062857283054</v>
      </c>
      <c r="H1127">
        <v>0.71040681469418432</v>
      </c>
      <c r="I1127">
        <v>0.99290232988736304</v>
      </c>
      <c r="J1127" t="s">
        <v>70</v>
      </c>
      <c r="K1127" t="s">
        <v>70</v>
      </c>
      <c r="L1127" t="s">
        <v>70</v>
      </c>
      <c r="M1127" t="s">
        <v>70</v>
      </c>
      <c r="N1127" t="s">
        <v>70</v>
      </c>
    </row>
    <row r="1128" spans="1:14" x14ac:dyDescent="0.3">
      <c r="A1128" t="s">
        <v>279</v>
      </c>
      <c r="B1128" t="s">
        <v>23</v>
      </c>
      <c r="C1128">
        <v>0.99462411279387264</v>
      </c>
      <c r="D1128">
        <v>0.92804882277471479</v>
      </c>
      <c r="E1128">
        <v>0.7580389976909262</v>
      </c>
      <c r="F1128" t="s">
        <v>70</v>
      </c>
      <c r="G1128">
        <v>0.7433080902751743</v>
      </c>
      <c r="H1128">
        <v>0.82415147547587875</v>
      </c>
      <c r="I1128">
        <v>0.99416372293042543</v>
      </c>
      <c r="J1128" t="s">
        <v>70</v>
      </c>
      <c r="K1128" t="s">
        <v>70</v>
      </c>
      <c r="L1128" t="s">
        <v>70</v>
      </c>
      <c r="M1128" t="s">
        <v>70</v>
      </c>
      <c r="N1128" t="s">
        <v>70</v>
      </c>
    </row>
    <row r="1129" spans="1:14" x14ac:dyDescent="0.3">
      <c r="A1129" t="s">
        <v>279</v>
      </c>
      <c r="B1129" t="s">
        <v>320</v>
      </c>
      <c r="C1129">
        <v>0.99457062709257082</v>
      </c>
      <c r="D1129">
        <v>0.90910923014913336</v>
      </c>
      <c r="E1129">
        <v>0.87349102365354803</v>
      </c>
      <c r="F1129">
        <v>0</v>
      </c>
      <c r="G1129">
        <v>0.7045547742356818</v>
      </c>
      <c r="H1129">
        <v>0.74384110476515219</v>
      </c>
      <c r="I1129">
        <v>0.99215143120960281</v>
      </c>
      <c r="J1129" t="s">
        <v>70</v>
      </c>
      <c r="K1129">
        <v>0</v>
      </c>
      <c r="L1129" t="s">
        <v>70</v>
      </c>
      <c r="M1129" t="s">
        <v>70</v>
      </c>
      <c r="N1129" t="s">
        <v>70</v>
      </c>
    </row>
    <row r="1130" spans="1:14" x14ac:dyDescent="0.3">
      <c r="A1130" t="s">
        <v>279</v>
      </c>
      <c r="B1130" t="s">
        <v>25</v>
      </c>
      <c r="C1130">
        <v>0.99340529699758162</v>
      </c>
      <c r="D1130">
        <v>0.95314111961774439</v>
      </c>
      <c r="E1130">
        <v>0.80478535437720866</v>
      </c>
      <c r="F1130" t="s">
        <v>70</v>
      </c>
      <c r="G1130">
        <v>0.9047736018996152</v>
      </c>
      <c r="H1130">
        <v>0.6953586497890295</v>
      </c>
      <c r="I1130">
        <v>0.9935324915306436</v>
      </c>
      <c r="J1130">
        <v>0.96666296871533164</v>
      </c>
      <c r="K1130" t="s">
        <v>70</v>
      </c>
      <c r="L1130" t="s">
        <v>70</v>
      </c>
      <c r="M1130" t="s">
        <v>70</v>
      </c>
      <c r="N1130" t="s">
        <v>70</v>
      </c>
    </row>
    <row r="1131" spans="1:14" x14ac:dyDescent="0.3">
      <c r="A1131" t="s">
        <v>279</v>
      </c>
      <c r="B1131" t="s">
        <v>27</v>
      </c>
      <c r="C1131">
        <v>0.98785285155530844</v>
      </c>
      <c r="D1131">
        <v>0.86395785571435535</v>
      </c>
      <c r="E1131">
        <v>0.52996352848013029</v>
      </c>
      <c r="F1131">
        <v>9.4361877801368236E-4</v>
      </c>
      <c r="G1131">
        <v>0.44426904065629774</v>
      </c>
      <c r="H1131">
        <v>0</v>
      </c>
      <c r="I1131">
        <v>0.99476836757904319</v>
      </c>
      <c r="J1131" t="s">
        <v>70</v>
      </c>
      <c r="K1131" t="s">
        <v>70</v>
      </c>
      <c r="L1131" t="s">
        <v>70</v>
      </c>
      <c r="M1131" t="s">
        <v>70</v>
      </c>
      <c r="N1131" t="s">
        <v>70</v>
      </c>
    </row>
    <row r="1132" spans="1:14" x14ac:dyDescent="0.3">
      <c r="A1132" t="s">
        <v>279</v>
      </c>
      <c r="B1132" t="s">
        <v>29</v>
      </c>
      <c r="C1132">
        <v>0.99619885368571881</v>
      </c>
      <c r="D1132">
        <v>0.9471247997151504</v>
      </c>
      <c r="E1132">
        <v>0.77906123945727901</v>
      </c>
      <c r="F1132">
        <v>0</v>
      </c>
      <c r="G1132">
        <v>0.81451898042493009</v>
      </c>
      <c r="H1132">
        <v>0.74970015684103697</v>
      </c>
      <c r="I1132">
        <v>0.99443180926986119</v>
      </c>
      <c r="J1132" t="s">
        <v>70</v>
      </c>
      <c r="K1132" t="s">
        <v>70</v>
      </c>
      <c r="L1132" t="s">
        <v>70</v>
      </c>
      <c r="M1132" t="s">
        <v>70</v>
      </c>
      <c r="N1132" t="s">
        <v>70</v>
      </c>
    </row>
    <row r="1133" spans="1:14" x14ac:dyDescent="0.3">
      <c r="A1133" t="s">
        <v>279</v>
      </c>
      <c r="B1133" t="s">
        <v>33</v>
      </c>
      <c r="C1133">
        <v>0.99760946356691038</v>
      </c>
      <c r="D1133">
        <v>0.94062223051448279</v>
      </c>
      <c r="E1133">
        <v>0.79173877273114135</v>
      </c>
      <c r="F1133">
        <v>0.37634932978344821</v>
      </c>
      <c r="G1133">
        <v>0.9142500874378432</v>
      </c>
      <c r="H1133" t="s">
        <v>70</v>
      </c>
      <c r="I1133">
        <v>0.99121590383726321</v>
      </c>
      <c r="J1133" t="s">
        <v>70</v>
      </c>
      <c r="K1133" t="s">
        <v>70</v>
      </c>
      <c r="L1133" t="s">
        <v>70</v>
      </c>
      <c r="M1133" t="s">
        <v>70</v>
      </c>
      <c r="N1133" t="s">
        <v>70</v>
      </c>
    </row>
    <row r="1134" spans="1:14" x14ac:dyDescent="0.3">
      <c r="A1134" t="s">
        <v>279</v>
      </c>
      <c r="B1134" t="s">
        <v>310</v>
      </c>
      <c r="C1134">
        <v>0.98017523714205279</v>
      </c>
      <c r="D1134">
        <v>0.95911181696956982</v>
      </c>
      <c r="E1134">
        <v>0.66786653421375564</v>
      </c>
      <c r="F1134">
        <v>0.26102771782622403</v>
      </c>
      <c r="G1134">
        <v>0.64736565266941348</v>
      </c>
      <c r="H1134">
        <v>0</v>
      </c>
      <c r="I1134">
        <v>0.99223256171652696</v>
      </c>
      <c r="J1134">
        <v>0.43430456294667402</v>
      </c>
      <c r="K1134">
        <v>0.95902075572112822</v>
      </c>
      <c r="L1134" t="s">
        <v>70</v>
      </c>
      <c r="M1134" t="s">
        <v>70</v>
      </c>
      <c r="N1134">
        <v>0</v>
      </c>
    </row>
    <row r="1135" spans="1:14" x14ac:dyDescent="0.3">
      <c r="A1135" t="s">
        <v>279</v>
      </c>
      <c r="B1135" t="s">
        <v>305</v>
      </c>
      <c r="C1135">
        <v>0.98460741670580276</v>
      </c>
      <c r="D1135">
        <v>0.93135147495998161</v>
      </c>
      <c r="E1135">
        <v>0.8766309584537777</v>
      </c>
      <c r="F1135">
        <v>0.80608487361910552</v>
      </c>
      <c r="G1135">
        <v>0.85641901508682039</v>
      </c>
      <c r="H1135">
        <v>0</v>
      </c>
      <c r="I1135">
        <v>0.99085866083287755</v>
      </c>
      <c r="J1135">
        <v>0</v>
      </c>
      <c r="K1135">
        <v>0.51226765799256502</v>
      </c>
      <c r="L1135" t="s">
        <v>70</v>
      </c>
      <c r="M1135" t="s">
        <v>70</v>
      </c>
      <c r="N1135">
        <v>0.93074565883554639</v>
      </c>
    </row>
    <row r="1136" spans="1:14" x14ac:dyDescent="0.3">
      <c r="A1136" t="s">
        <v>286</v>
      </c>
      <c r="B1136" t="s">
        <v>6</v>
      </c>
      <c r="C1136">
        <v>0.98981079392504256</v>
      </c>
      <c r="D1136">
        <v>0.94798274549606698</v>
      </c>
      <c r="E1136">
        <v>0.93112467306015678</v>
      </c>
      <c r="F1136" t="s">
        <v>70</v>
      </c>
      <c r="G1136" t="s">
        <v>70</v>
      </c>
      <c r="H1136">
        <v>0.8469985358711567</v>
      </c>
      <c r="I1136">
        <v>0.99293452661328319</v>
      </c>
      <c r="J1136" t="s">
        <v>70</v>
      </c>
      <c r="K1136" t="s">
        <v>70</v>
      </c>
      <c r="L1136" t="s">
        <v>70</v>
      </c>
      <c r="M1136" t="s">
        <v>70</v>
      </c>
      <c r="N1136" t="s">
        <v>70</v>
      </c>
    </row>
    <row r="1137" spans="1:14" x14ac:dyDescent="0.3">
      <c r="A1137" t="s">
        <v>286</v>
      </c>
      <c r="B1137" t="s">
        <v>7</v>
      </c>
      <c r="C1137">
        <v>0.99355894384529564</v>
      </c>
      <c r="D1137">
        <v>0.98215042985465917</v>
      </c>
      <c r="E1137">
        <v>0.92306436249829904</v>
      </c>
      <c r="F1137" t="s">
        <v>70</v>
      </c>
      <c r="G1137" t="s">
        <v>70</v>
      </c>
      <c r="H1137">
        <v>0.80996426319108683</v>
      </c>
      <c r="I1137">
        <v>0.99233011198036525</v>
      </c>
      <c r="J1137" t="s">
        <v>70</v>
      </c>
      <c r="K1137" t="s">
        <v>70</v>
      </c>
      <c r="L1137" t="s">
        <v>70</v>
      </c>
      <c r="M1137" t="s">
        <v>70</v>
      </c>
      <c r="N1137" t="s">
        <v>70</v>
      </c>
    </row>
    <row r="1138" spans="1:14" x14ac:dyDescent="0.3">
      <c r="A1138" t="s">
        <v>286</v>
      </c>
      <c r="B1138" t="s">
        <v>8</v>
      </c>
      <c r="C1138">
        <v>0.99079946898738835</v>
      </c>
      <c r="D1138">
        <v>0.96473177441540581</v>
      </c>
      <c r="E1138">
        <v>0.85328313586535265</v>
      </c>
      <c r="F1138" t="s">
        <v>70</v>
      </c>
      <c r="G1138" t="s">
        <v>70</v>
      </c>
      <c r="H1138">
        <v>0.68514991181657847</v>
      </c>
      <c r="I1138">
        <v>0.990977666025736</v>
      </c>
      <c r="J1138" t="s">
        <v>70</v>
      </c>
      <c r="K1138" t="s">
        <v>70</v>
      </c>
      <c r="L1138" t="s">
        <v>70</v>
      </c>
      <c r="M1138" t="s">
        <v>70</v>
      </c>
      <c r="N1138" t="s">
        <v>70</v>
      </c>
    </row>
    <row r="1139" spans="1:14" x14ac:dyDescent="0.3">
      <c r="A1139" t="s">
        <v>286</v>
      </c>
      <c r="B1139" t="s">
        <v>12</v>
      </c>
      <c r="C1139">
        <v>0.99381019790712521</v>
      </c>
      <c r="D1139">
        <v>0.87433371022451944</v>
      </c>
      <c r="E1139">
        <v>0.95241452238279878</v>
      </c>
      <c r="F1139" t="s">
        <v>70</v>
      </c>
      <c r="G1139" t="s">
        <v>70</v>
      </c>
      <c r="H1139">
        <v>0.95054557298735143</v>
      </c>
      <c r="I1139">
        <v>0.99425200423536519</v>
      </c>
      <c r="J1139" t="s">
        <v>70</v>
      </c>
      <c r="K1139" t="s">
        <v>70</v>
      </c>
      <c r="L1139" t="s">
        <v>70</v>
      </c>
      <c r="M1139" t="s">
        <v>70</v>
      </c>
      <c r="N1139" t="s">
        <v>70</v>
      </c>
    </row>
    <row r="1140" spans="1:14" x14ac:dyDescent="0.3">
      <c r="A1140" t="s">
        <v>286</v>
      </c>
      <c r="B1140" t="s">
        <v>13</v>
      </c>
      <c r="C1140">
        <v>0.99071075420554122</v>
      </c>
      <c r="D1140">
        <v>0.94816683048049999</v>
      </c>
      <c r="E1140">
        <v>0.90712403131269437</v>
      </c>
      <c r="F1140" t="s">
        <v>70</v>
      </c>
      <c r="G1140" t="s">
        <v>70</v>
      </c>
      <c r="H1140">
        <v>0.81095772834561186</v>
      </c>
      <c r="I1140">
        <v>0.9896278218425868</v>
      </c>
      <c r="J1140">
        <v>0.95516791653081201</v>
      </c>
      <c r="K1140" t="s">
        <v>70</v>
      </c>
      <c r="L1140" t="s">
        <v>70</v>
      </c>
      <c r="M1140" t="s">
        <v>70</v>
      </c>
      <c r="N1140" t="s">
        <v>70</v>
      </c>
    </row>
    <row r="1141" spans="1:14" x14ac:dyDescent="0.3">
      <c r="A1141" t="s">
        <v>286</v>
      </c>
      <c r="B1141" t="s">
        <v>15</v>
      </c>
      <c r="C1141">
        <v>0.99553421278822085</v>
      </c>
      <c r="D1141">
        <v>0.98122116886418942</v>
      </c>
      <c r="E1141">
        <v>0.87103985200030831</v>
      </c>
      <c r="F1141" t="s">
        <v>70</v>
      </c>
      <c r="G1141" t="s">
        <v>70</v>
      </c>
      <c r="H1141">
        <v>0.85997571833265885</v>
      </c>
      <c r="I1141">
        <v>0.99377641183250098</v>
      </c>
      <c r="J1141" t="s">
        <v>70</v>
      </c>
      <c r="K1141" t="s">
        <v>70</v>
      </c>
      <c r="L1141" t="s">
        <v>70</v>
      </c>
      <c r="M1141" t="s">
        <v>70</v>
      </c>
      <c r="N1141" t="s">
        <v>70</v>
      </c>
    </row>
    <row r="1142" spans="1:14" x14ac:dyDescent="0.3">
      <c r="A1142" t="s">
        <v>286</v>
      </c>
      <c r="B1142" t="s">
        <v>17</v>
      </c>
      <c r="C1142">
        <v>0.99719260566081158</v>
      </c>
      <c r="D1142">
        <v>0.97038330217683499</v>
      </c>
      <c r="E1142">
        <v>0.911088482769709</v>
      </c>
      <c r="F1142" t="s">
        <v>70</v>
      </c>
      <c r="G1142" t="s">
        <v>70</v>
      </c>
      <c r="H1142">
        <v>0.83070891039018524</v>
      </c>
      <c r="I1142">
        <v>0.99203909513675403</v>
      </c>
      <c r="J1142">
        <v>0</v>
      </c>
      <c r="K1142" t="s">
        <v>70</v>
      </c>
      <c r="L1142" t="s">
        <v>70</v>
      </c>
      <c r="M1142" t="s">
        <v>70</v>
      </c>
      <c r="N1142" t="s">
        <v>70</v>
      </c>
    </row>
    <row r="1143" spans="1:14" x14ac:dyDescent="0.3">
      <c r="A1143" t="s">
        <v>286</v>
      </c>
      <c r="B1143" t="s">
        <v>21</v>
      </c>
      <c r="C1143">
        <v>0.9979682305134836</v>
      </c>
      <c r="D1143">
        <v>0.98233598915070364</v>
      </c>
      <c r="E1143">
        <v>0.9578878463888284</v>
      </c>
      <c r="F1143" t="s">
        <v>70</v>
      </c>
      <c r="G1143" t="s">
        <v>70</v>
      </c>
      <c r="H1143">
        <v>0.90304396843292001</v>
      </c>
      <c r="I1143">
        <v>0.99482585527839984</v>
      </c>
      <c r="J1143">
        <v>0.95242047026279397</v>
      </c>
      <c r="K1143" t="s">
        <v>70</v>
      </c>
      <c r="L1143" t="s">
        <v>70</v>
      </c>
      <c r="M1143" t="s">
        <v>70</v>
      </c>
      <c r="N1143" t="s">
        <v>70</v>
      </c>
    </row>
    <row r="1144" spans="1:14" x14ac:dyDescent="0.3">
      <c r="A1144" t="s">
        <v>286</v>
      </c>
      <c r="B1144" t="s">
        <v>23</v>
      </c>
      <c r="C1144">
        <v>0.98856442288383695</v>
      </c>
      <c r="D1144">
        <v>0.98875621890547261</v>
      </c>
      <c r="E1144">
        <v>0.9497397298818232</v>
      </c>
      <c r="F1144">
        <v>0.90645386986366117</v>
      </c>
      <c r="G1144" t="s">
        <v>70</v>
      </c>
      <c r="H1144">
        <v>0.87422075540887423</v>
      </c>
      <c r="I1144">
        <v>0.99263757115749518</v>
      </c>
      <c r="J1144">
        <v>0.66412905564618452</v>
      </c>
      <c r="K1144" t="s">
        <v>70</v>
      </c>
      <c r="L1144" t="s">
        <v>70</v>
      </c>
      <c r="M1144" t="s">
        <v>70</v>
      </c>
      <c r="N1144" t="s">
        <v>70</v>
      </c>
    </row>
    <row r="1145" spans="1:14" x14ac:dyDescent="0.3">
      <c r="A1145" t="s">
        <v>286</v>
      </c>
      <c r="B1145" t="s">
        <v>25</v>
      </c>
      <c r="C1145">
        <v>0.99657814944946599</v>
      </c>
      <c r="D1145">
        <v>0.95980978171130416</v>
      </c>
      <c r="E1145">
        <v>0.88240399574224182</v>
      </c>
      <c r="F1145">
        <v>0.70378430019638027</v>
      </c>
      <c r="G1145" t="s">
        <v>70</v>
      </c>
      <c r="H1145">
        <v>0.79370518433910786</v>
      </c>
      <c r="I1145">
        <v>0.99324831207801956</v>
      </c>
      <c r="J1145" t="s">
        <v>70</v>
      </c>
      <c r="K1145" t="s">
        <v>70</v>
      </c>
      <c r="L1145" t="s">
        <v>70</v>
      </c>
      <c r="M1145" t="s">
        <v>70</v>
      </c>
      <c r="N1145" t="s">
        <v>70</v>
      </c>
    </row>
    <row r="1146" spans="1:14" x14ac:dyDescent="0.3">
      <c r="A1146" t="s">
        <v>286</v>
      </c>
      <c r="B1146" t="s">
        <v>206</v>
      </c>
      <c r="C1146">
        <v>0.99625113314033398</v>
      </c>
      <c r="D1146">
        <v>0.98641822875743645</v>
      </c>
      <c r="E1146">
        <v>0.9223883237505528</v>
      </c>
      <c r="F1146">
        <v>0.80213109974288965</v>
      </c>
      <c r="G1146" t="s">
        <v>70</v>
      </c>
      <c r="H1146">
        <v>0.90864440078585462</v>
      </c>
      <c r="I1146">
        <v>0.99353563008593804</v>
      </c>
      <c r="J1146" t="s">
        <v>70</v>
      </c>
      <c r="K1146">
        <v>0</v>
      </c>
      <c r="L1146">
        <v>0</v>
      </c>
      <c r="M1146" t="s">
        <v>70</v>
      </c>
      <c r="N1146" t="s">
        <v>70</v>
      </c>
    </row>
    <row r="1147" spans="1:14" x14ac:dyDescent="0.3">
      <c r="A1147" t="s">
        <v>286</v>
      </c>
      <c r="B1147" t="s">
        <v>27</v>
      </c>
      <c r="C1147">
        <v>0.99735371326954003</v>
      </c>
      <c r="D1147">
        <v>0.98718629429046756</v>
      </c>
      <c r="E1147">
        <v>0.86904965231182141</v>
      </c>
      <c r="F1147">
        <v>0.24982132930993409</v>
      </c>
      <c r="G1147">
        <v>0</v>
      </c>
      <c r="H1147">
        <v>0.76067904639333206</v>
      </c>
      <c r="I1147">
        <v>0.98834891920895296</v>
      </c>
      <c r="J1147" t="s">
        <v>70</v>
      </c>
      <c r="K1147" t="s">
        <v>70</v>
      </c>
      <c r="L1147">
        <v>0.62195121951219512</v>
      </c>
      <c r="M1147" t="s">
        <v>70</v>
      </c>
      <c r="N1147" t="s">
        <v>70</v>
      </c>
    </row>
    <row r="1148" spans="1:14" x14ac:dyDescent="0.3">
      <c r="A1148" t="s">
        <v>286</v>
      </c>
      <c r="B1148" t="s">
        <v>33</v>
      </c>
      <c r="C1148">
        <v>0.99414644693962639</v>
      </c>
      <c r="D1148">
        <v>0.96164044546579464</v>
      </c>
      <c r="E1148">
        <v>0.95020290037434318</v>
      </c>
      <c r="F1148" t="s">
        <v>70</v>
      </c>
      <c r="G1148" t="s">
        <v>70</v>
      </c>
      <c r="H1148">
        <v>0.93458324842062357</v>
      </c>
      <c r="I1148">
        <v>0.99348150475143315</v>
      </c>
      <c r="J1148" t="s">
        <v>70</v>
      </c>
      <c r="K1148" t="s">
        <v>70</v>
      </c>
      <c r="L1148" t="s">
        <v>70</v>
      </c>
      <c r="M1148" t="s">
        <v>70</v>
      </c>
      <c r="N1148" t="s">
        <v>70</v>
      </c>
    </row>
    <row r="1149" spans="1:14" x14ac:dyDescent="0.3">
      <c r="A1149" t="s">
        <v>286</v>
      </c>
      <c r="B1149" t="s">
        <v>35</v>
      </c>
      <c r="C1149">
        <v>0.99555709204246823</v>
      </c>
      <c r="D1149">
        <v>0.97470333105832119</v>
      </c>
      <c r="E1149">
        <v>0.90023395721925137</v>
      </c>
      <c r="F1149" t="s">
        <v>70</v>
      </c>
      <c r="G1149" t="s">
        <v>70</v>
      </c>
      <c r="H1149">
        <v>0.49872773536895681</v>
      </c>
      <c r="I1149">
        <v>0.99157566302652123</v>
      </c>
      <c r="J1149">
        <v>0</v>
      </c>
      <c r="K1149" t="s">
        <v>70</v>
      </c>
      <c r="L1149" t="s">
        <v>70</v>
      </c>
      <c r="M1149" t="s">
        <v>70</v>
      </c>
      <c r="N1149" t="s">
        <v>70</v>
      </c>
    </row>
    <row r="1150" spans="1:14" x14ac:dyDescent="0.3">
      <c r="A1150" t="s">
        <v>336</v>
      </c>
      <c r="B1150" t="s">
        <v>12</v>
      </c>
      <c r="C1150">
        <v>0.96952696672191763</v>
      </c>
      <c r="D1150">
        <v>0.94757928759006116</v>
      </c>
      <c r="E1150">
        <v>0.8958007529684332</v>
      </c>
      <c r="F1150">
        <v>0.88816932554098882</v>
      </c>
      <c r="G1150">
        <v>0</v>
      </c>
      <c r="H1150" t="s">
        <v>70</v>
      </c>
      <c r="I1150">
        <v>0.99147268955980639</v>
      </c>
      <c r="J1150" t="s">
        <v>70</v>
      </c>
      <c r="K1150" t="s">
        <v>70</v>
      </c>
      <c r="L1150" t="s">
        <v>70</v>
      </c>
      <c r="M1150" t="s">
        <v>70</v>
      </c>
      <c r="N1150">
        <v>0</v>
      </c>
    </row>
    <row r="1151" spans="1:14" x14ac:dyDescent="0.3">
      <c r="A1151" t="s">
        <v>336</v>
      </c>
      <c r="B1151" t="s">
        <v>13</v>
      </c>
      <c r="C1151">
        <v>0.98437452958000904</v>
      </c>
      <c r="D1151">
        <v>0.92948614618594738</v>
      </c>
      <c r="E1151">
        <v>0.89384002978321253</v>
      </c>
      <c r="F1151">
        <v>0.90613271014800656</v>
      </c>
      <c r="G1151" t="s">
        <v>70</v>
      </c>
      <c r="H1151">
        <v>0.91915872494249096</v>
      </c>
      <c r="I1151">
        <v>0.99135093761959436</v>
      </c>
      <c r="J1151" t="s">
        <v>70</v>
      </c>
      <c r="K1151" t="s">
        <v>70</v>
      </c>
      <c r="L1151" t="s">
        <v>70</v>
      </c>
      <c r="M1151" t="s">
        <v>70</v>
      </c>
      <c r="N1151" t="s">
        <v>70</v>
      </c>
    </row>
    <row r="1152" spans="1:14" x14ac:dyDescent="0.3">
      <c r="A1152" t="s">
        <v>336</v>
      </c>
      <c r="B1152" t="s">
        <v>15</v>
      </c>
      <c r="C1152">
        <v>0.99030002729429545</v>
      </c>
      <c r="D1152">
        <v>0.94523711055969117</v>
      </c>
      <c r="E1152">
        <v>0.92601346297681375</v>
      </c>
      <c r="F1152">
        <v>0.756183334786526</v>
      </c>
      <c r="G1152" t="s">
        <v>70</v>
      </c>
      <c r="H1152">
        <v>0.74253521126760569</v>
      </c>
      <c r="I1152">
        <v>0.99050585966473803</v>
      </c>
      <c r="J1152" t="s">
        <v>70</v>
      </c>
      <c r="K1152" t="s">
        <v>70</v>
      </c>
      <c r="L1152" t="s">
        <v>70</v>
      </c>
      <c r="M1152" t="s">
        <v>70</v>
      </c>
      <c r="N1152" t="s">
        <v>70</v>
      </c>
    </row>
    <row r="1153" spans="1:14" x14ac:dyDescent="0.3">
      <c r="A1153" t="s">
        <v>336</v>
      </c>
      <c r="B1153" t="s">
        <v>17</v>
      </c>
      <c r="C1153">
        <v>0.98678933557938397</v>
      </c>
      <c r="D1153">
        <v>0.93786521904498477</v>
      </c>
      <c r="E1153">
        <v>0.82522900241534891</v>
      </c>
      <c r="F1153" t="s">
        <v>70</v>
      </c>
      <c r="G1153" t="s">
        <v>70</v>
      </c>
      <c r="H1153">
        <v>0.85546942291128336</v>
      </c>
      <c r="I1153">
        <v>0.98446295879306478</v>
      </c>
      <c r="J1153" t="s">
        <v>70</v>
      </c>
      <c r="K1153" t="s">
        <v>70</v>
      </c>
      <c r="L1153" t="s">
        <v>70</v>
      </c>
      <c r="M1153" t="s">
        <v>70</v>
      </c>
      <c r="N1153" t="s">
        <v>70</v>
      </c>
    </row>
    <row r="1154" spans="1:14" x14ac:dyDescent="0.3">
      <c r="A1154" t="s">
        <v>336</v>
      </c>
      <c r="B1154" t="s">
        <v>21</v>
      </c>
      <c r="C1154">
        <v>0.99213121538687721</v>
      </c>
      <c r="D1154">
        <v>0.91501320892586135</v>
      </c>
      <c r="E1154">
        <v>0.79784029553850522</v>
      </c>
      <c r="F1154" t="s">
        <v>70</v>
      </c>
      <c r="G1154">
        <v>0</v>
      </c>
      <c r="H1154">
        <v>0.7237232289950577</v>
      </c>
      <c r="I1154">
        <v>0.98526315789473684</v>
      </c>
      <c r="J1154" t="s">
        <v>70</v>
      </c>
      <c r="K1154" t="s">
        <v>70</v>
      </c>
      <c r="L1154" t="s">
        <v>70</v>
      </c>
      <c r="M1154" t="s">
        <v>70</v>
      </c>
      <c r="N1154" t="s">
        <v>70</v>
      </c>
    </row>
    <row r="1155" spans="1:14" x14ac:dyDescent="0.3">
      <c r="A1155" t="s">
        <v>336</v>
      </c>
      <c r="B1155" t="s">
        <v>23</v>
      </c>
      <c r="C1155">
        <v>0.99517885651960858</v>
      </c>
      <c r="D1155">
        <v>0.97512420938395539</v>
      </c>
      <c r="E1155">
        <v>0.92579864327765005</v>
      </c>
      <c r="F1155" t="s">
        <v>70</v>
      </c>
      <c r="G1155" t="s">
        <v>70</v>
      </c>
      <c r="H1155">
        <v>0.82501867358572156</v>
      </c>
      <c r="I1155">
        <v>0.98971338829996081</v>
      </c>
      <c r="J1155" t="s">
        <v>70</v>
      </c>
      <c r="K1155" t="s">
        <v>70</v>
      </c>
      <c r="L1155" t="s">
        <v>70</v>
      </c>
      <c r="M1155" t="s">
        <v>70</v>
      </c>
      <c r="N1155" t="s">
        <v>70</v>
      </c>
    </row>
    <row r="1156" spans="1:14" x14ac:dyDescent="0.3">
      <c r="A1156" t="s">
        <v>336</v>
      </c>
      <c r="B1156" t="s">
        <v>25</v>
      </c>
      <c r="C1156">
        <v>0.97405069632301378</v>
      </c>
      <c r="D1156">
        <v>0.97284973427741117</v>
      </c>
      <c r="E1156">
        <v>0.81010833064562027</v>
      </c>
      <c r="F1156">
        <v>0.77491776463609729</v>
      </c>
      <c r="G1156" t="s">
        <v>70</v>
      </c>
      <c r="H1156" t="s">
        <v>70</v>
      </c>
      <c r="I1156">
        <v>0.98250171926339125</v>
      </c>
      <c r="J1156">
        <v>0</v>
      </c>
      <c r="K1156" t="s">
        <v>70</v>
      </c>
      <c r="L1156" t="s">
        <v>70</v>
      </c>
      <c r="M1156" t="s">
        <v>70</v>
      </c>
      <c r="N1156" t="s">
        <v>70</v>
      </c>
    </row>
    <row r="1157" spans="1:14" x14ac:dyDescent="0.3">
      <c r="A1157" t="s">
        <v>336</v>
      </c>
      <c r="B1157" t="s">
        <v>27</v>
      </c>
      <c r="C1157">
        <v>0.9943560278639344</v>
      </c>
      <c r="D1157">
        <v>0.92962326890050062</v>
      </c>
      <c r="E1157">
        <v>0.83212269045725917</v>
      </c>
      <c r="F1157">
        <v>0.52069534953921548</v>
      </c>
      <c r="G1157">
        <v>0</v>
      </c>
      <c r="H1157">
        <v>0.65575019040365579</v>
      </c>
      <c r="I1157">
        <v>0.97734976887519265</v>
      </c>
      <c r="J1157" t="s">
        <v>70</v>
      </c>
      <c r="K1157" t="s">
        <v>70</v>
      </c>
      <c r="L1157" t="s">
        <v>70</v>
      </c>
      <c r="M1157" t="s">
        <v>70</v>
      </c>
      <c r="N1157" t="s">
        <v>70</v>
      </c>
    </row>
    <row r="1158" spans="1:14" x14ac:dyDescent="0.3">
      <c r="A1158" t="s">
        <v>336</v>
      </c>
      <c r="B1158" t="s">
        <v>29</v>
      </c>
      <c r="C1158">
        <v>0.99540549722550276</v>
      </c>
      <c r="D1158">
        <v>0.97339221434668055</v>
      </c>
      <c r="E1158">
        <v>0.9449156298945004</v>
      </c>
      <c r="F1158" t="s">
        <v>70</v>
      </c>
      <c r="G1158" t="s">
        <v>70</v>
      </c>
      <c r="H1158">
        <v>0.7936195109934101</v>
      </c>
      <c r="I1158">
        <v>0.99110874686526318</v>
      </c>
      <c r="J1158" t="s">
        <v>70</v>
      </c>
      <c r="K1158" t="s">
        <v>70</v>
      </c>
      <c r="L1158" t="s">
        <v>70</v>
      </c>
      <c r="M1158" t="s">
        <v>70</v>
      </c>
      <c r="N1158" t="s">
        <v>70</v>
      </c>
    </row>
    <row r="1159" spans="1:14" x14ac:dyDescent="0.3">
      <c r="A1159" t="s">
        <v>336</v>
      </c>
      <c r="B1159" t="s">
        <v>33</v>
      </c>
      <c r="C1159">
        <v>0.99344139417221022</v>
      </c>
      <c r="D1159">
        <v>0.97115275961709202</v>
      </c>
      <c r="E1159">
        <v>0.93534241936849238</v>
      </c>
      <c r="F1159" t="s">
        <v>70</v>
      </c>
      <c r="G1159" t="s">
        <v>70</v>
      </c>
      <c r="H1159">
        <v>0.79380562477750094</v>
      </c>
      <c r="I1159">
        <v>0.98454311259281724</v>
      </c>
      <c r="J1159" t="s">
        <v>70</v>
      </c>
      <c r="K1159" t="s">
        <v>70</v>
      </c>
      <c r="L1159" t="s">
        <v>70</v>
      </c>
      <c r="M1159" t="s">
        <v>70</v>
      </c>
      <c r="N1159" t="s">
        <v>70</v>
      </c>
    </row>
    <row r="1160" spans="1:14" x14ac:dyDescent="0.3">
      <c r="A1160" t="s">
        <v>336</v>
      </c>
      <c r="B1160" t="s">
        <v>35</v>
      </c>
      <c r="C1160">
        <v>0.99546638275326038</v>
      </c>
      <c r="D1160">
        <v>0.95616081103417883</v>
      </c>
      <c r="E1160">
        <v>0.93508556902265205</v>
      </c>
      <c r="F1160">
        <v>0.84834531135688773</v>
      </c>
      <c r="G1160" t="s">
        <v>70</v>
      </c>
      <c r="H1160">
        <v>0.85851791719819093</v>
      </c>
      <c r="I1160">
        <v>0.98522550544323484</v>
      </c>
      <c r="J1160" t="s">
        <v>70</v>
      </c>
      <c r="K1160" t="s">
        <v>70</v>
      </c>
      <c r="L1160" t="s">
        <v>70</v>
      </c>
      <c r="M1160" t="s">
        <v>70</v>
      </c>
      <c r="N1160" t="s">
        <v>70</v>
      </c>
    </row>
    <row r="1161" spans="1:14" x14ac:dyDescent="0.3">
      <c r="A1161" t="s">
        <v>363</v>
      </c>
      <c r="B1161" t="s">
        <v>6</v>
      </c>
      <c r="C1161">
        <v>0.99148605090585762</v>
      </c>
      <c r="D1161">
        <v>0.97099827393258842</v>
      </c>
      <c r="E1161">
        <v>0.95918126353080102</v>
      </c>
      <c r="F1161" t="s">
        <v>70</v>
      </c>
      <c r="G1161" t="s">
        <v>70</v>
      </c>
      <c r="H1161">
        <v>0.8671113391482812</v>
      </c>
      <c r="I1161">
        <v>0.99363252780974298</v>
      </c>
      <c r="J1161" t="s">
        <v>70</v>
      </c>
      <c r="K1161" t="s">
        <v>70</v>
      </c>
      <c r="L1161" t="s">
        <v>70</v>
      </c>
      <c r="M1161" t="s">
        <v>70</v>
      </c>
      <c r="N1161" t="s">
        <v>70</v>
      </c>
    </row>
    <row r="1162" spans="1:14" x14ac:dyDescent="0.3">
      <c r="A1162" t="s">
        <v>363</v>
      </c>
      <c r="B1162" t="s">
        <v>7</v>
      </c>
      <c r="C1162">
        <v>0.98916520482922299</v>
      </c>
      <c r="D1162">
        <v>0.90618482560230118</v>
      </c>
      <c r="E1162">
        <v>0.86313347608850821</v>
      </c>
      <c r="F1162" t="s">
        <v>70</v>
      </c>
      <c r="G1162" t="s">
        <v>70</v>
      </c>
      <c r="H1162">
        <v>0.82718651211801897</v>
      </c>
      <c r="I1162">
        <v>0.99093341260404277</v>
      </c>
      <c r="J1162" t="s">
        <v>70</v>
      </c>
      <c r="K1162" t="s">
        <v>70</v>
      </c>
      <c r="L1162" t="s">
        <v>70</v>
      </c>
      <c r="M1162" t="s">
        <v>70</v>
      </c>
      <c r="N1162" t="s">
        <v>70</v>
      </c>
    </row>
    <row r="1163" spans="1:14" x14ac:dyDescent="0.3">
      <c r="A1163" t="s">
        <v>363</v>
      </c>
      <c r="B1163" t="s">
        <v>8</v>
      </c>
      <c r="C1163">
        <v>0.98202939572184644</v>
      </c>
      <c r="D1163">
        <v>0.97801389756976365</v>
      </c>
      <c r="E1163">
        <v>0.89956797695877111</v>
      </c>
      <c r="F1163" t="s">
        <v>70</v>
      </c>
      <c r="G1163" t="s">
        <v>70</v>
      </c>
      <c r="H1163">
        <v>0.88069198647842517</v>
      </c>
      <c r="I1163">
        <v>0.99309217856347021</v>
      </c>
      <c r="J1163">
        <v>0.90560538116591915</v>
      </c>
      <c r="K1163" t="s">
        <v>70</v>
      </c>
      <c r="L1163" t="s">
        <v>70</v>
      </c>
      <c r="M1163" t="s">
        <v>70</v>
      </c>
      <c r="N1163" t="s">
        <v>70</v>
      </c>
    </row>
    <row r="1164" spans="1:14" x14ac:dyDescent="0.3">
      <c r="A1164" t="s">
        <v>363</v>
      </c>
      <c r="B1164" t="s">
        <v>12</v>
      </c>
      <c r="C1164">
        <v>0.9902851427083762</v>
      </c>
      <c r="D1164">
        <v>0.92741117687187724</v>
      </c>
      <c r="E1164">
        <v>0.89513535940255162</v>
      </c>
      <c r="F1164" t="s">
        <v>70</v>
      </c>
      <c r="G1164" t="s">
        <v>70</v>
      </c>
      <c r="H1164">
        <v>0.92303745510518198</v>
      </c>
      <c r="I1164">
        <v>0.98727272727272719</v>
      </c>
      <c r="J1164" t="s">
        <v>70</v>
      </c>
      <c r="K1164" t="s">
        <v>70</v>
      </c>
      <c r="L1164" t="s">
        <v>70</v>
      </c>
      <c r="M1164" t="s">
        <v>70</v>
      </c>
      <c r="N1164" t="s">
        <v>70</v>
      </c>
    </row>
    <row r="1165" spans="1:14" x14ac:dyDescent="0.3">
      <c r="A1165" t="s">
        <v>363</v>
      </c>
      <c r="B1165" t="s">
        <v>13</v>
      </c>
      <c r="C1165">
        <v>0.99455089393831464</v>
      </c>
      <c r="D1165">
        <v>0.97463387439157745</v>
      </c>
      <c r="E1165">
        <v>0.91184537024944479</v>
      </c>
      <c r="F1165" t="s">
        <v>70</v>
      </c>
      <c r="G1165" t="s">
        <v>70</v>
      </c>
      <c r="H1165">
        <v>0.91844005777563797</v>
      </c>
      <c r="I1165">
        <v>0.99269505750699405</v>
      </c>
      <c r="J1165" t="s">
        <v>70</v>
      </c>
      <c r="K1165" t="s">
        <v>70</v>
      </c>
      <c r="L1165" t="s">
        <v>70</v>
      </c>
      <c r="M1165" t="s">
        <v>70</v>
      </c>
      <c r="N1165" t="s">
        <v>70</v>
      </c>
    </row>
    <row r="1166" spans="1:14" x14ac:dyDescent="0.3">
      <c r="A1166" t="s">
        <v>363</v>
      </c>
      <c r="B1166" t="s">
        <v>15</v>
      </c>
      <c r="C1166">
        <v>0.99310041749066136</v>
      </c>
      <c r="D1166">
        <v>0.95460992907801423</v>
      </c>
      <c r="E1166">
        <v>0.92078949656551601</v>
      </c>
      <c r="F1166" t="s">
        <v>70</v>
      </c>
      <c r="G1166" t="s">
        <v>70</v>
      </c>
      <c r="H1166">
        <v>0.83170731707317069</v>
      </c>
      <c r="I1166">
        <v>0.99331232223845045</v>
      </c>
      <c r="J1166">
        <v>0.56341463414634141</v>
      </c>
      <c r="K1166" t="s">
        <v>70</v>
      </c>
      <c r="L1166" t="s">
        <v>70</v>
      </c>
      <c r="M1166" t="s">
        <v>70</v>
      </c>
      <c r="N1166" t="s">
        <v>70</v>
      </c>
    </row>
    <row r="1167" spans="1:14" x14ac:dyDescent="0.3">
      <c r="A1167" t="s">
        <v>363</v>
      </c>
      <c r="B1167" t="s">
        <v>17</v>
      </c>
      <c r="C1167">
        <v>0.9951072860174488</v>
      </c>
      <c r="D1167">
        <v>0.98602368020362241</v>
      </c>
      <c r="E1167">
        <v>0.93120339230881721</v>
      </c>
      <c r="F1167" t="s">
        <v>70</v>
      </c>
      <c r="G1167" t="s">
        <v>70</v>
      </c>
      <c r="H1167">
        <v>0.76205962059620591</v>
      </c>
      <c r="I1167">
        <v>0.99334674299860759</v>
      </c>
      <c r="J1167" t="s">
        <v>70</v>
      </c>
      <c r="K1167" t="s">
        <v>70</v>
      </c>
      <c r="L1167" t="s">
        <v>70</v>
      </c>
      <c r="M1167" t="s">
        <v>70</v>
      </c>
      <c r="N1167" t="s">
        <v>70</v>
      </c>
    </row>
    <row r="1168" spans="1:14" x14ac:dyDescent="0.3">
      <c r="A1168" t="s">
        <v>363</v>
      </c>
      <c r="B1168" t="s">
        <v>21</v>
      </c>
      <c r="C1168">
        <v>0.99458781080869085</v>
      </c>
      <c r="D1168">
        <v>0.94933082146081083</v>
      </c>
      <c r="E1168">
        <v>0.90250457456541644</v>
      </c>
      <c r="F1168" t="s">
        <v>70</v>
      </c>
      <c r="G1168">
        <v>0</v>
      </c>
      <c r="H1168">
        <v>0.79878804572372952</v>
      </c>
      <c r="I1168">
        <v>0.99407008086253357</v>
      </c>
      <c r="J1168">
        <v>0.98060085836909883</v>
      </c>
      <c r="K1168" t="s">
        <v>70</v>
      </c>
      <c r="L1168" t="s">
        <v>70</v>
      </c>
      <c r="M1168" t="s">
        <v>70</v>
      </c>
      <c r="N1168" t="s">
        <v>70</v>
      </c>
    </row>
    <row r="1169" spans="1:14" x14ac:dyDescent="0.3">
      <c r="A1169" t="s">
        <v>363</v>
      </c>
      <c r="B1169" t="s">
        <v>23</v>
      </c>
      <c r="C1169">
        <v>0.99121066061808905</v>
      </c>
      <c r="D1169">
        <v>0.95919175164458181</v>
      </c>
      <c r="E1169">
        <v>0.88748958853906379</v>
      </c>
      <c r="F1169">
        <v>0.27371616493802176</v>
      </c>
      <c r="G1169" t="s">
        <v>70</v>
      </c>
      <c r="H1169">
        <v>0.82781590633831248</v>
      </c>
      <c r="I1169">
        <v>0.9945050692670846</v>
      </c>
      <c r="J1169" t="s">
        <v>70</v>
      </c>
      <c r="K1169" t="s">
        <v>70</v>
      </c>
      <c r="L1169" t="s">
        <v>70</v>
      </c>
      <c r="M1169" t="s">
        <v>70</v>
      </c>
      <c r="N1169" t="s">
        <v>70</v>
      </c>
    </row>
    <row r="1170" spans="1:14" x14ac:dyDescent="0.3">
      <c r="A1170" t="s">
        <v>363</v>
      </c>
      <c r="B1170" t="s">
        <v>401</v>
      </c>
      <c r="C1170">
        <v>0.99547001069310781</v>
      </c>
      <c r="D1170">
        <v>0.96608601819022677</v>
      </c>
      <c r="E1170">
        <v>0.78094506338839798</v>
      </c>
      <c r="F1170">
        <v>0.86479360276637129</v>
      </c>
      <c r="G1170">
        <v>0.88781858318282159</v>
      </c>
      <c r="H1170">
        <v>0.59905815354287595</v>
      </c>
      <c r="I1170">
        <v>0.99478071200436236</v>
      </c>
      <c r="J1170" t="s">
        <v>70</v>
      </c>
      <c r="K1170" t="s">
        <v>70</v>
      </c>
      <c r="L1170">
        <v>0.97530864197530864</v>
      </c>
      <c r="M1170" t="s">
        <v>70</v>
      </c>
      <c r="N1170" t="s">
        <v>70</v>
      </c>
    </row>
    <row r="1171" spans="1:14" x14ac:dyDescent="0.3">
      <c r="A1171" t="s">
        <v>363</v>
      </c>
      <c r="B1171" t="s">
        <v>66</v>
      </c>
      <c r="C1171">
        <v>0.99439059511272543</v>
      </c>
      <c r="D1171">
        <v>0.96210982137487222</v>
      </c>
      <c r="E1171">
        <v>0.85678820791311094</v>
      </c>
      <c r="F1171">
        <v>0.90198140591477005</v>
      </c>
      <c r="G1171">
        <v>0.60981358474394687</v>
      </c>
      <c r="H1171">
        <v>0.67664281067013665</v>
      </c>
      <c r="I1171">
        <v>0.99370683039140439</v>
      </c>
      <c r="J1171" t="s">
        <v>70</v>
      </c>
      <c r="K1171" t="s">
        <v>70</v>
      </c>
      <c r="L1171">
        <v>0.87252124645892348</v>
      </c>
      <c r="M1171" t="s">
        <v>70</v>
      </c>
      <c r="N1171" t="s">
        <v>70</v>
      </c>
    </row>
    <row r="1172" spans="1:14" x14ac:dyDescent="0.3">
      <c r="A1172" t="s">
        <v>363</v>
      </c>
      <c r="B1172" t="s">
        <v>27</v>
      </c>
      <c r="C1172">
        <v>0.9921556478096536</v>
      </c>
      <c r="D1172">
        <v>0.98752092527773561</v>
      </c>
      <c r="E1172">
        <v>0.9508251295952822</v>
      </c>
      <c r="F1172">
        <v>0.88191789631641004</v>
      </c>
      <c r="G1172" t="s">
        <v>70</v>
      </c>
      <c r="H1172">
        <v>0.90420207193574675</v>
      </c>
      <c r="I1172">
        <v>0.99429553801672277</v>
      </c>
      <c r="J1172" t="s">
        <v>70</v>
      </c>
      <c r="K1172" t="s">
        <v>70</v>
      </c>
      <c r="L1172" t="s">
        <v>70</v>
      </c>
      <c r="M1172" t="s">
        <v>70</v>
      </c>
      <c r="N1172" t="s">
        <v>70</v>
      </c>
    </row>
    <row r="1173" spans="1:14" x14ac:dyDescent="0.3">
      <c r="A1173" t="s">
        <v>363</v>
      </c>
      <c r="B1173" t="s">
        <v>29</v>
      </c>
      <c r="C1173">
        <v>0.99222020165065161</v>
      </c>
      <c r="D1173">
        <v>0.96992603791483245</v>
      </c>
      <c r="E1173">
        <v>0.75440112814447524</v>
      </c>
      <c r="F1173">
        <v>0.7061183550651956</v>
      </c>
      <c r="G1173">
        <v>0.33451176398878457</v>
      </c>
      <c r="H1173">
        <v>0.70893371757925072</v>
      </c>
      <c r="I1173">
        <v>0.99431119311193117</v>
      </c>
      <c r="J1173" t="s">
        <v>70</v>
      </c>
      <c r="K1173" t="s">
        <v>70</v>
      </c>
      <c r="L1173" t="s">
        <v>70</v>
      </c>
      <c r="M1173" t="s">
        <v>70</v>
      </c>
      <c r="N1173" t="s">
        <v>70</v>
      </c>
    </row>
    <row r="1174" spans="1:14" x14ac:dyDescent="0.3">
      <c r="A1174" t="s">
        <v>363</v>
      </c>
      <c r="B1174" t="s">
        <v>33</v>
      </c>
      <c r="C1174">
        <v>0.99645787562211363</v>
      </c>
      <c r="D1174">
        <v>0.97350811571325624</v>
      </c>
      <c r="E1174">
        <v>0.9289362164511572</v>
      </c>
      <c r="F1174">
        <v>0.84351933864777084</v>
      </c>
      <c r="G1174" t="s">
        <v>70</v>
      </c>
      <c r="H1174">
        <v>0.87043544690603514</v>
      </c>
      <c r="I1174">
        <v>0.99334880123743241</v>
      </c>
      <c r="J1174">
        <v>0</v>
      </c>
      <c r="K1174" t="s">
        <v>70</v>
      </c>
      <c r="L1174" t="s">
        <v>70</v>
      </c>
      <c r="M1174" t="s">
        <v>70</v>
      </c>
      <c r="N1174" t="s">
        <v>70</v>
      </c>
    </row>
    <row r="1175" spans="1:14" x14ac:dyDescent="0.3">
      <c r="A1175" t="s">
        <v>360</v>
      </c>
      <c r="B1175" t="s">
        <v>7</v>
      </c>
      <c r="C1175">
        <v>0.9932811925883156</v>
      </c>
      <c r="D1175">
        <v>0.95474699134351482</v>
      </c>
      <c r="E1175">
        <v>0.94481793485717425</v>
      </c>
      <c r="F1175">
        <v>0.62211946050096334</v>
      </c>
      <c r="G1175" t="s">
        <v>70</v>
      </c>
      <c r="H1175">
        <v>0.76936179272901473</v>
      </c>
      <c r="I1175">
        <v>0.99534952387982578</v>
      </c>
      <c r="J1175" t="s">
        <v>70</v>
      </c>
      <c r="K1175" t="s">
        <v>70</v>
      </c>
      <c r="L1175" t="s">
        <v>70</v>
      </c>
      <c r="M1175" t="s">
        <v>70</v>
      </c>
      <c r="N1175" t="s">
        <v>70</v>
      </c>
    </row>
    <row r="1176" spans="1:14" x14ac:dyDescent="0.3">
      <c r="A1176" t="s">
        <v>360</v>
      </c>
      <c r="B1176" t="s">
        <v>8</v>
      </c>
      <c r="C1176">
        <v>0.99627844712182057</v>
      </c>
      <c r="D1176">
        <v>0.91154466774240883</v>
      </c>
      <c r="E1176">
        <v>0.86356821589205401</v>
      </c>
      <c r="F1176">
        <v>0.48550547654385934</v>
      </c>
      <c r="G1176">
        <v>0</v>
      </c>
      <c r="H1176">
        <v>0.84085123714489363</v>
      </c>
      <c r="I1176">
        <v>0.99056532568495737</v>
      </c>
      <c r="J1176" t="s">
        <v>70</v>
      </c>
      <c r="K1176" t="s">
        <v>70</v>
      </c>
      <c r="L1176" t="s">
        <v>70</v>
      </c>
      <c r="M1176" t="s">
        <v>70</v>
      </c>
      <c r="N1176" t="s">
        <v>70</v>
      </c>
    </row>
    <row r="1177" spans="1:14" x14ac:dyDescent="0.3">
      <c r="A1177" t="s">
        <v>360</v>
      </c>
      <c r="B1177" t="s">
        <v>12</v>
      </c>
      <c r="C1177">
        <v>0.99587917281010163</v>
      </c>
      <c r="D1177">
        <v>0.97227332671236222</v>
      </c>
      <c r="E1177">
        <v>0.88104601869349819</v>
      </c>
      <c r="F1177">
        <v>0.80469325020565441</v>
      </c>
      <c r="G1177">
        <v>0</v>
      </c>
      <c r="H1177">
        <v>0.85588930138373265</v>
      </c>
      <c r="I1177">
        <v>0.99299646057685065</v>
      </c>
      <c r="J1177" t="s">
        <v>70</v>
      </c>
      <c r="K1177" t="s">
        <v>70</v>
      </c>
      <c r="L1177" t="s">
        <v>70</v>
      </c>
      <c r="M1177" t="s">
        <v>70</v>
      </c>
      <c r="N1177" t="s">
        <v>70</v>
      </c>
    </row>
    <row r="1178" spans="1:14" x14ac:dyDescent="0.3">
      <c r="A1178" t="s">
        <v>360</v>
      </c>
      <c r="B1178" t="s">
        <v>13</v>
      </c>
      <c r="C1178">
        <v>0.98929182958930717</v>
      </c>
      <c r="D1178">
        <v>0.96979789074999179</v>
      </c>
      <c r="E1178">
        <v>0.88695861405197307</v>
      </c>
      <c r="F1178">
        <v>0.89023065044569538</v>
      </c>
      <c r="G1178" t="s">
        <v>70</v>
      </c>
      <c r="H1178">
        <v>0.84381338742393508</v>
      </c>
      <c r="I1178">
        <v>0.98959289868380762</v>
      </c>
      <c r="J1178" t="s">
        <v>70</v>
      </c>
      <c r="K1178" t="s">
        <v>70</v>
      </c>
      <c r="L1178" t="s">
        <v>70</v>
      </c>
      <c r="M1178" t="s">
        <v>70</v>
      </c>
      <c r="N1178" t="s">
        <v>70</v>
      </c>
    </row>
    <row r="1179" spans="1:14" x14ac:dyDescent="0.3">
      <c r="A1179" t="s">
        <v>360</v>
      </c>
      <c r="B1179" t="s">
        <v>15</v>
      </c>
      <c r="C1179">
        <v>0.99649605960387044</v>
      </c>
      <c r="D1179">
        <v>0.89980793319415453</v>
      </c>
      <c r="E1179">
        <v>0.95858915741345518</v>
      </c>
      <c r="F1179">
        <v>0.78895184135977336</v>
      </c>
      <c r="G1179">
        <v>0</v>
      </c>
      <c r="H1179">
        <v>0.77041911028465171</v>
      </c>
      <c r="I1179">
        <v>0.99351921627731721</v>
      </c>
      <c r="J1179" t="s">
        <v>70</v>
      </c>
      <c r="K1179" t="s">
        <v>70</v>
      </c>
      <c r="L1179" t="s">
        <v>70</v>
      </c>
      <c r="M1179" t="s">
        <v>70</v>
      </c>
      <c r="N1179" t="s">
        <v>70</v>
      </c>
    </row>
    <row r="1180" spans="1:14" x14ac:dyDescent="0.3">
      <c r="A1180" t="s">
        <v>360</v>
      </c>
      <c r="B1180" t="s">
        <v>17</v>
      </c>
      <c r="C1180">
        <v>0.99532150302871125</v>
      </c>
      <c r="D1180">
        <v>0.98878543820567</v>
      </c>
      <c r="E1180">
        <v>0.92792462301855461</v>
      </c>
      <c r="F1180">
        <v>0.73353186420488381</v>
      </c>
      <c r="G1180" t="s">
        <v>70</v>
      </c>
      <c r="H1180">
        <v>0.78748084920113814</v>
      </c>
      <c r="I1180">
        <v>0.98903305529811558</v>
      </c>
      <c r="J1180" t="s">
        <v>70</v>
      </c>
      <c r="K1180" t="s">
        <v>70</v>
      </c>
      <c r="L1180" t="s">
        <v>70</v>
      </c>
      <c r="M1180" t="s">
        <v>70</v>
      </c>
      <c r="N1180" t="s">
        <v>70</v>
      </c>
    </row>
    <row r="1181" spans="1:14" x14ac:dyDescent="0.3">
      <c r="A1181" t="s">
        <v>360</v>
      </c>
      <c r="B1181" t="s">
        <v>21</v>
      </c>
      <c r="C1181">
        <v>0.99734988799250357</v>
      </c>
      <c r="D1181">
        <v>0.98420600858369101</v>
      </c>
      <c r="E1181">
        <v>0.94480318939861863</v>
      </c>
      <c r="F1181">
        <v>0.91500604479943481</v>
      </c>
      <c r="G1181">
        <v>0.90020187834635301</v>
      </c>
      <c r="H1181">
        <v>0.8359020852221215</v>
      </c>
      <c r="I1181">
        <v>0.99519634006862356</v>
      </c>
      <c r="J1181" t="s">
        <v>70</v>
      </c>
      <c r="K1181" t="s">
        <v>70</v>
      </c>
      <c r="L1181" t="s">
        <v>70</v>
      </c>
      <c r="M1181" t="s">
        <v>70</v>
      </c>
      <c r="N1181" t="s">
        <v>70</v>
      </c>
    </row>
    <row r="1182" spans="1:14" x14ac:dyDescent="0.3">
      <c r="A1182" t="s">
        <v>360</v>
      </c>
      <c r="B1182" t="s">
        <v>23</v>
      </c>
      <c r="C1182">
        <v>0.99827145814066143</v>
      </c>
      <c r="D1182">
        <v>0.94608536664997922</v>
      </c>
      <c r="E1182">
        <v>0.8768264934068043</v>
      </c>
      <c r="F1182">
        <v>0</v>
      </c>
      <c r="G1182">
        <v>0.67411701884201691</v>
      </c>
      <c r="H1182">
        <v>0.84359461535351898</v>
      </c>
      <c r="I1182">
        <v>0.99448444921096979</v>
      </c>
      <c r="J1182" t="s">
        <v>70</v>
      </c>
      <c r="K1182" t="s">
        <v>70</v>
      </c>
      <c r="L1182" t="s">
        <v>70</v>
      </c>
      <c r="M1182" t="s">
        <v>70</v>
      </c>
      <c r="N1182" t="s">
        <v>70</v>
      </c>
    </row>
    <row r="1183" spans="1:14" x14ac:dyDescent="0.3">
      <c r="A1183" t="s">
        <v>360</v>
      </c>
      <c r="B1183" t="s">
        <v>25</v>
      </c>
      <c r="C1183">
        <v>0.99794239875732482</v>
      </c>
      <c r="D1183">
        <v>0.89962125456623565</v>
      </c>
      <c r="E1183">
        <v>0.87754944733069207</v>
      </c>
      <c r="F1183">
        <v>0.73416061584788361</v>
      </c>
      <c r="G1183">
        <v>0.87628218547205361</v>
      </c>
      <c r="H1183">
        <v>0.77212452568444245</v>
      </c>
      <c r="I1183">
        <v>0.99509100521108684</v>
      </c>
      <c r="J1183">
        <v>0.91601423487544475</v>
      </c>
      <c r="K1183" t="s">
        <v>70</v>
      </c>
      <c r="L1183" t="s">
        <v>70</v>
      </c>
      <c r="M1183" t="s">
        <v>70</v>
      </c>
      <c r="N1183" t="s">
        <v>70</v>
      </c>
    </row>
    <row r="1184" spans="1:14" x14ac:dyDescent="0.3">
      <c r="A1184" t="s">
        <v>354</v>
      </c>
      <c r="B1184" t="s">
        <v>6</v>
      </c>
      <c r="C1184">
        <v>0.98572747461137322</v>
      </c>
      <c r="D1184">
        <v>0.95550553187413201</v>
      </c>
      <c r="E1184">
        <v>0.88923039980790008</v>
      </c>
      <c r="F1184">
        <v>0.86125328537833723</v>
      </c>
      <c r="G1184" t="s">
        <v>70</v>
      </c>
      <c r="H1184">
        <v>0.70019993686204351</v>
      </c>
      <c r="I1184">
        <v>0.98340965392988522</v>
      </c>
      <c r="J1184" t="s">
        <v>70</v>
      </c>
      <c r="K1184" t="s">
        <v>70</v>
      </c>
      <c r="L1184" t="s">
        <v>70</v>
      </c>
      <c r="M1184" t="s">
        <v>70</v>
      </c>
      <c r="N1184" t="s">
        <v>70</v>
      </c>
    </row>
    <row r="1185" spans="1:14" x14ac:dyDescent="0.3">
      <c r="A1185" t="s">
        <v>354</v>
      </c>
      <c r="B1185" t="s">
        <v>7</v>
      </c>
      <c r="C1185">
        <v>0.99121466322875718</v>
      </c>
      <c r="D1185">
        <v>0.91322574339147244</v>
      </c>
      <c r="E1185">
        <v>0.88740089279765477</v>
      </c>
      <c r="F1185">
        <v>0.62540006330672104</v>
      </c>
      <c r="G1185" t="s">
        <v>70</v>
      </c>
      <c r="H1185">
        <v>0.87053979871912168</v>
      </c>
      <c r="I1185">
        <v>0.99330493000608644</v>
      </c>
      <c r="J1185" t="s">
        <v>70</v>
      </c>
      <c r="K1185" t="s">
        <v>70</v>
      </c>
      <c r="L1185" t="s">
        <v>70</v>
      </c>
      <c r="M1185" t="s">
        <v>70</v>
      </c>
      <c r="N1185" t="s">
        <v>70</v>
      </c>
    </row>
    <row r="1186" spans="1:14" x14ac:dyDescent="0.3">
      <c r="A1186" t="s">
        <v>354</v>
      </c>
      <c r="B1186" t="s">
        <v>8</v>
      </c>
      <c r="C1186">
        <v>0.99123268240789442</v>
      </c>
      <c r="D1186">
        <v>0.94719027811760881</v>
      </c>
      <c r="E1186">
        <v>0.90603239573714045</v>
      </c>
      <c r="F1186">
        <v>0.5955292216536493</v>
      </c>
      <c r="G1186" t="s">
        <v>70</v>
      </c>
      <c r="H1186">
        <v>0.76492262343404571</v>
      </c>
      <c r="I1186">
        <v>0.99141824751580843</v>
      </c>
      <c r="J1186">
        <v>0.88070519098922628</v>
      </c>
      <c r="K1186" t="s">
        <v>70</v>
      </c>
      <c r="L1186" t="s">
        <v>70</v>
      </c>
      <c r="M1186" t="s">
        <v>70</v>
      </c>
      <c r="N1186" t="s">
        <v>70</v>
      </c>
    </row>
    <row r="1187" spans="1:14" x14ac:dyDescent="0.3">
      <c r="A1187" t="s">
        <v>354</v>
      </c>
      <c r="B1187" t="s">
        <v>12</v>
      </c>
      <c r="C1187">
        <v>0.99189799824432645</v>
      </c>
      <c r="D1187">
        <v>0.95940609162867163</v>
      </c>
      <c r="E1187">
        <v>0.97763506462230076</v>
      </c>
      <c r="F1187" t="s">
        <v>70</v>
      </c>
      <c r="G1187" t="s">
        <v>70</v>
      </c>
      <c r="H1187">
        <v>0.90039746099543216</v>
      </c>
      <c r="I1187">
        <v>0.99492697924673323</v>
      </c>
      <c r="J1187" t="s">
        <v>70</v>
      </c>
      <c r="K1187" t="s">
        <v>70</v>
      </c>
      <c r="L1187" t="s">
        <v>70</v>
      </c>
      <c r="M1187" t="s">
        <v>70</v>
      </c>
      <c r="N1187" t="s">
        <v>70</v>
      </c>
    </row>
    <row r="1188" spans="1:14" x14ac:dyDescent="0.3">
      <c r="A1188" t="s">
        <v>354</v>
      </c>
      <c r="B1188" t="s">
        <v>13</v>
      </c>
      <c r="C1188">
        <v>0.99511332583185996</v>
      </c>
      <c r="D1188">
        <v>0.91849930523390455</v>
      </c>
      <c r="E1188">
        <v>0.8722963277887017</v>
      </c>
      <c r="F1188">
        <v>0.76038428274233894</v>
      </c>
      <c r="G1188">
        <v>0</v>
      </c>
      <c r="H1188">
        <v>0.62495905666557483</v>
      </c>
      <c r="I1188">
        <v>0.9936403340740172</v>
      </c>
      <c r="J1188" t="s">
        <v>70</v>
      </c>
      <c r="K1188" t="s">
        <v>70</v>
      </c>
      <c r="L1188" t="s">
        <v>70</v>
      </c>
      <c r="M1188" t="s">
        <v>70</v>
      </c>
      <c r="N1188" t="s">
        <v>70</v>
      </c>
    </row>
    <row r="1189" spans="1:14" x14ac:dyDescent="0.3">
      <c r="A1189" t="s">
        <v>354</v>
      </c>
      <c r="B1189" t="s">
        <v>364</v>
      </c>
      <c r="C1189">
        <v>0.99684742852608277</v>
      </c>
      <c r="D1189">
        <v>0.93192924495835916</v>
      </c>
      <c r="E1189">
        <v>0.90703842914430099</v>
      </c>
      <c r="F1189">
        <v>0.75371669004207575</v>
      </c>
      <c r="G1189" t="s">
        <v>70</v>
      </c>
      <c r="H1189">
        <v>0.52327594060307914</v>
      </c>
      <c r="I1189">
        <v>0.9948051948051948</v>
      </c>
      <c r="J1189" t="s">
        <v>70</v>
      </c>
      <c r="K1189" t="s">
        <v>70</v>
      </c>
      <c r="L1189">
        <v>0.45783132530120479</v>
      </c>
      <c r="M1189" t="s">
        <v>70</v>
      </c>
      <c r="N1189" t="s">
        <v>70</v>
      </c>
    </row>
    <row r="1190" spans="1:14" x14ac:dyDescent="0.3">
      <c r="A1190" t="s">
        <v>354</v>
      </c>
      <c r="B1190" t="s">
        <v>15</v>
      </c>
      <c r="C1190">
        <v>0.99714674441205042</v>
      </c>
      <c r="D1190">
        <v>0.94313021524943041</v>
      </c>
      <c r="E1190">
        <v>0.93163106637204363</v>
      </c>
      <c r="F1190">
        <v>0.8761384613037575</v>
      </c>
      <c r="G1190">
        <v>0.84357433611164956</v>
      </c>
      <c r="H1190">
        <v>0.44752289269781642</v>
      </c>
      <c r="I1190">
        <v>0.99527655035806795</v>
      </c>
      <c r="J1190" t="s">
        <v>70</v>
      </c>
      <c r="K1190">
        <v>0</v>
      </c>
      <c r="L1190">
        <v>0</v>
      </c>
      <c r="M1190" t="s">
        <v>70</v>
      </c>
      <c r="N1190" t="s">
        <v>70</v>
      </c>
    </row>
    <row r="1191" spans="1:14" x14ac:dyDescent="0.3">
      <c r="A1191" t="s">
        <v>354</v>
      </c>
      <c r="B1191" t="s">
        <v>353</v>
      </c>
      <c r="C1191">
        <v>0.99734934981974122</v>
      </c>
      <c r="D1191">
        <v>0.9740738681640444</v>
      </c>
      <c r="E1191">
        <v>0.86018483645739785</v>
      </c>
      <c r="F1191">
        <v>0.71074567364320018</v>
      </c>
      <c r="G1191" t="s">
        <v>70</v>
      </c>
      <c r="H1191">
        <v>0.71356517122378549</v>
      </c>
      <c r="I1191">
        <v>0.99702039880815962</v>
      </c>
      <c r="J1191" t="s">
        <v>70</v>
      </c>
      <c r="K1191">
        <v>0.92096219931271484</v>
      </c>
      <c r="L1191">
        <v>0</v>
      </c>
      <c r="M1191" t="s">
        <v>70</v>
      </c>
      <c r="N1191">
        <v>0</v>
      </c>
    </row>
    <row r="1192" spans="1:14" x14ac:dyDescent="0.3">
      <c r="A1192" t="s">
        <v>354</v>
      </c>
      <c r="B1192" t="s">
        <v>17</v>
      </c>
      <c r="C1192">
        <v>0.99588047344412522</v>
      </c>
      <c r="D1192">
        <v>0.95675375208449143</v>
      </c>
      <c r="E1192">
        <v>0.94371969602245098</v>
      </c>
      <c r="F1192">
        <v>0.87205497382198949</v>
      </c>
      <c r="G1192" t="s">
        <v>70</v>
      </c>
      <c r="H1192">
        <v>0.62538614677009674</v>
      </c>
      <c r="I1192">
        <v>0.99648958577112101</v>
      </c>
      <c r="J1192" t="s">
        <v>70</v>
      </c>
      <c r="K1192" t="s">
        <v>70</v>
      </c>
      <c r="L1192" t="s">
        <v>70</v>
      </c>
      <c r="M1192" t="s">
        <v>70</v>
      </c>
      <c r="N1192" t="s">
        <v>70</v>
      </c>
    </row>
    <row r="1193" spans="1:14" x14ac:dyDescent="0.3">
      <c r="A1193" t="s">
        <v>354</v>
      </c>
      <c r="B1193" t="s">
        <v>393</v>
      </c>
      <c r="C1193">
        <v>0.99721861672538481</v>
      </c>
      <c r="D1193">
        <v>0.95982568432520765</v>
      </c>
      <c r="E1193">
        <v>0.92890208207917302</v>
      </c>
      <c r="F1193">
        <v>0.91872528623193395</v>
      </c>
      <c r="G1193">
        <v>0.96253978617481439</v>
      </c>
      <c r="H1193">
        <v>0.77662582469368524</v>
      </c>
      <c r="I1193">
        <v>0.99157991426821801</v>
      </c>
      <c r="J1193" t="s">
        <v>70</v>
      </c>
      <c r="K1193">
        <v>0.87647058823529411</v>
      </c>
      <c r="L1193" t="s">
        <v>70</v>
      </c>
      <c r="M1193" t="s">
        <v>70</v>
      </c>
      <c r="N1193" t="s">
        <v>70</v>
      </c>
    </row>
    <row r="1194" spans="1:14" x14ac:dyDescent="0.3">
      <c r="A1194" t="s">
        <v>354</v>
      </c>
      <c r="B1194" t="s">
        <v>21</v>
      </c>
      <c r="C1194">
        <v>0.99771761648934298</v>
      </c>
      <c r="D1194">
        <v>0.94035270940637539</v>
      </c>
      <c r="E1194">
        <v>0.92545144365403798</v>
      </c>
      <c r="F1194">
        <v>0.78918003903753475</v>
      </c>
      <c r="G1194">
        <v>0.92935514918190565</v>
      </c>
      <c r="H1194">
        <v>0.63554310613134146</v>
      </c>
      <c r="I1194">
        <v>0.99497720423460323</v>
      </c>
      <c r="J1194" t="s">
        <v>70</v>
      </c>
      <c r="K1194" t="s">
        <v>70</v>
      </c>
      <c r="L1194" t="s">
        <v>70</v>
      </c>
      <c r="M1194" t="s">
        <v>70</v>
      </c>
      <c r="N1194" t="s">
        <v>70</v>
      </c>
    </row>
    <row r="1195" spans="1:14" x14ac:dyDescent="0.3">
      <c r="A1195" t="s">
        <v>354</v>
      </c>
      <c r="B1195" t="s">
        <v>23</v>
      </c>
      <c r="C1195">
        <v>0.99733697415377964</v>
      </c>
      <c r="D1195">
        <v>0.95353343955901981</v>
      </c>
      <c r="E1195">
        <v>0.90611009197850001</v>
      </c>
      <c r="F1195">
        <v>0.52783505154639176</v>
      </c>
      <c r="G1195" t="s">
        <v>70</v>
      </c>
      <c r="H1195">
        <v>0.5191019160691196</v>
      </c>
      <c r="I1195">
        <v>0.9935473717343406</v>
      </c>
      <c r="J1195" t="s">
        <v>70</v>
      </c>
      <c r="K1195" t="s">
        <v>70</v>
      </c>
      <c r="L1195" t="s">
        <v>70</v>
      </c>
      <c r="M1195" t="s">
        <v>70</v>
      </c>
      <c r="N1195" t="s">
        <v>70</v>
      </c>
    </row>
    <row r="1196" spans="1:14" x14ac:dyDescent="0.3">
      <c r="A1196" t="s">
        <v>370</v>
      </c>
      <c r="B1196" t="s">
        <v>6</v>
      </c>
      <c r="C1196">
        <v>0.99330939526232842</v>
      </c>
      <c r="D1196">
        <v>0.94758543137377405</v>
      </c>
      <c r="E1196">
        <v>0.93181043300375044</v>
      </c>
      <c r="F1196" t="s">
        <v>70</v>
      </c>
      <c r="G1196" t="s">
        <v>70</v>
      </c>
      <c r="H1196">
        <v>0.94273221712701283</v>
      </c>
      <c r="I1196">
        <v>0.99479086869924915</v>
      </c>
      <c r="J1196" t="s">
        <v>70</v>
      </c>
      <c r="K1196" t="s">
        <v>70</v>
      </c>
      <c r="L1196" t="s">
        <v>70</v>
      </c>
      <c r="M1196" t="s">
        <v>70</v>
      </c>
      <c r="N1196" t="s">
        <v>70</v>
      </c>
    </row>
    <row r="1197" spans="1:14" x14ac:dyDescent="0.3">
      <c r="A1197" t="s">
        <v>370</v>
      </c>
      <c r="B1197" t="s">
        <v>7</v>
      </c>
      <c r="C1197">
        <v>0.9953627324207428</v>
      </c>
      <c r="D1197">
        <v>0.93809540426422877</v>
      </c>
      <c r="E1197">
        <v>0.82055356906370014</v>
      </c>
      <c r="F1197" t="s">
        <v>70</v>
      </c>
      <c r="G1197" t="s">
        <v>70</v>
      </c>
      <c r="H1197">
        <v>0.76394849785407726</v>
      </c>
      <c r="I1197">
        <v>0.99521021820117084</v>
      </c>
      <c r="J1197" t="s">
        <v>70</v>
      </c>
      <c r="K1197" t="s">
        <v>70</v>
      </c>
      <c r="L1197" t="s">
        <v>70</v>
      </c>
      <c r="M1197" t="s">
        <v>70</v>
      </c>
      <c r="N1197" t="s">
        <v>70</v>
      </c>
    </row>
    <row r="1198" spans="1:14" x14ac:dyDescent="0.3">
      <c r="A1198" t="s">
        <v>370</v>
      </c>
      <c r="B1198" t="s">
        <v>8</v>
      </c>
      <c r="C1198">
        <v>0.99482366804141065</v>
      </c>
      <c r="D1198">
        <v>0.98632764065005718</v>
      </c>
      <c r="E1198">
        <v>0.91148204350025275</v>
      </c>
      <c r="F1198" t="s">
        <v>70</v>
      </c>
      <c r="G1198" t="s">
        <v>70</v>
      </c>
      <c r="H1198">
        <v>0.92509823182711204</v>
      </c>
      <c r="I1198">
        <v>0.99192879233612441</v>
      </c>
      <c r="J1198" t="s">
        <v>70</v>
      </c>
      <c r="K1198" t="s">
        <v>70</v>
      </c>
      <c r="L1198" t="s">
        <v>70</v>
      </c>
      <c r="M1198" t="s">
        <v>70</v>
      </c>
      <c r="N1198" t="s">
        <v>70</v>
      </c>
    </row>
    <row r="1199" spans="1:14" x14ac:dyDescent="0.3">
      <c r="A1199" t="s">
        <v>370</v>
      </c>
      <c r="B1199" t="s">
        <v>12</v>
      </c>
      <c r="C1199">
        <v>0.99576311803838125</v>
      </c>
      <c r="D1199">
        <v>0.9350712250712252</v>
      </c>
      <c r="E1199">
        <v>0.88893065213305766</v>
      </c>
      <c r="F1199" t="s">
        <v>70</v>
      </c>
      <c r="G1199" t="s">
        <v>70</v>
      </c>
      <c r="H1199">
        <v>0.85155006087852392</v>
      </c>
      <c r="I1199">
        <v>0.99162376085452997</v>
      </c>
      <c r="J1199" t="s">
        <v>70</v>
      </c>
      <c r="K1199" t="s">
        <v>70</v>
      </c>
      <c r="L1199" t="s">
        <v>70</v>
      </c>
      <c r="M1199" t="s">
        <v>70</v>
      </c>
      <c r="N1199" t="s">
        <v>70</v>
      </c>
    </row>
    <row r="1200" spans="1:14" x14ac:dyDescent="0.3">
      <c r="A1200" t="s">
        <v>370</v>
      </c>
      <c r="B1200" t="s">
        <v>13</v>
      </c>
      <c r="C1200">
        <v>0.9940554156171284</v>
      </c>
      <c r="D1200">
        <v>0.98878433278933298</v>
      </c>
      <c r="E1200">
        <v>0.98168421602696421</v>
      </c>
      <c r="F1200" t="s">
        <v>70</v>
      </c>
      <c r="G1200" t="s">
        <v>70</v>
      </c>
      <c r="H1200">
        <v>0.89425067685937254</v>
      </c>
      <c r="I1200">
        <v>0.99519707250133416</v>
      </c>
      <c r="J1200" t="s">
        <v>70</v>
      </c>
      <c r="K1200" t="s">
        <v>70</v>
      </c>
      <c r="L1200" t="s">
        <v>70</v>
      </c>
      <c r="M1200" t="s">
        <v>70</v>
      </c>
      <c r="N1200" t="s">
        <v>70</v>
      </c>
    </row>
    <row r="1201" spans="1:14" x14ac:dyDescent="0.3">
      <c r="A1201" t="s">
        <v>370</v>
      </c>
      <c r="B1201" t="s">
        <v>15</v>
      </c>
      <c r="C1201">
        <v>0.99338209683037282</v>
      </c>
      <c r="D1201">
        <v>0.96149591407058477</v>
      </c>
      <c r="E1201">
        <v>0.93744922826969956</v>
      </c>
      <c r="F1201" t="s">
        <v>70</v>
      </c>
      <c r="G1201" t="s">
        <v>70</v>
      </c>
      <c r="H1201">
        <v>0.81155433287482803</v>
      </c>
      <c r="I1201">
        <v>0.99580376897840839</v>
      </c>
      <c r="J1201">
        <v>0.96694483580795476</v>
      </c>
      <c r="K1201" t="s">
        <v>70</v>
      </c>
      <c r="L1201" t="s">
        <v>70</v>
      </c>
      <c r="M1201" t="s">
        <v>70</v>
      </c>
      <c r="N1201" t="s">
        <v>70</v>
      </c>
    </row>
    <row r="1202" spans="1:14" x14ac:dyDescent="0.3">
      <c r="A1202" t="s">
        <v>370</v>
      </c>
      <c r="B1202" t="s">
        <v>17</v>
      </c>
      <c r="C1202">
        <v>0.9927673618425672</v>
      </c>
      <c r="D1202">
        <v>0.96563358038870839</v>
      </c>
      <c r="E1202">
        <v>0.93597745647994524</v>
      </c>
      <c r="F1202">
        <v>0.82317748725902951</v>
      </c>
      <c r="G1202" t="s">
        <v>70</v>
      </c>
      <c r="H1202">
        <v>0.71382447901379509</v>
      </c>
      <c r="I1202">
        <v>0.99559130636553483</v>
      </c>
      <c r="J1202" t="s">
        <v>70</v>
      </c>
      <c r="K1202" t="s">
        <v>70</v>
      </c>
      <c r="L1202" t="s">
        <v>70</v>
      </c>
      <c r="M1202" t="s">
        <v>70</v>
      </c>
      <c r="N1202" t="s">
        <v>70</v>
      </c>
    </row>
    <row r="1203" spans="1:14" x14ac:dyDescent="0.3">
      <c r="A1203" t="s">
        <v>370</v>
      </c>
      <c r="B1203" t="s">
        <v>21</v>
      </c>
      <c r="C1203">
        <v>0.99147421571062</v>
      </c>
      <c r="D1203">
        <v>0.98579265719510478</v>
      </c>
      <c r="E1203">
        <v>0.96217960969187322</v>
      </c>
      <c r="F1203">
        <v>0</v>
      </c>
      <c r="G1203" t="s">
        <v>70</v>
      </c>
      <c r="H1203">
        <v>0.76941663790127723</v>
      </c>
      <c r="I1203">
        <v>0.99333077807589121</v>
      </c>
      <c r="J1203" t="s">
        <v>70</v>
      </c>
      <c r="K1203" t="s">
        <v>70</v>
      </c>
      <c r="L1203" t="s">
        <v>70</v>
      </c>
      <c r="M1203" t="s">
        <v>70</v>
      </c>
      <c r="N1203" t="s">
        <v>70</v>
      </c>
    </row>
    <row r="1204" spans="1:14" x14ac:dyDescent="0.3">
      <c r="A1204" t="s">
        <v>370</v>
      </c>
      <c r="B1204" t="s">
        <v>23</v>
      </c>
      <c r="C1204">
        <v>0.9956226987563408</v>
      </c>
      <c r="D1204">
        <v>0.96851858884289677</v>
      </c>
      <c r="E1204">
        <v>0.91168507051538639</v>
      </c>
      <c r="F1204">
        <v>1.2925463162429988E-2</v>
      </c>
      <c r="G1204" t="s">
        <v>70</v>
      </c>
      <c r="H1204">
        <v>0.79390175042348954</v>
      </c>
      <c r="I1204">
        <v>0.99539665490256257</v>
      </c>
      <c r="J1204">
        <v>0</v>
      </c>
      <c r="K1204" t="s">
        <v>70</v>
      </c>
      <c r="L1204" t="s">
        <v>70</v>
      </c>
      <c r="M1204" t="s">
        <v>70</v>
      </c>
      <c r="N1204" t="s">
        <v>70</v>
      </c>
    </row>
    <row r="1205" spans="1:14" x14ac:dyDescent="0.3">
      <c r="A1205" t="s">
        <v>370</v>
      </c>
      <c r="B1205" t="s">
        <v>374</v>
      </c>
      <c r="C1205">
        <v>0.95777439727100921</v>
      </c>
      <c r="D1205">
        <v>0.97461101071098</v>
      </c>
      <c r="E1205">
        <v>0.88615821770804992</v>
      </c>
      <c r="F1205" t="s">
        <v>70</v>
      </c>
      <c r="G1205">
        <v>0.86994259345730218</v>
      </c>
      <c r="H1205">
        <v>0.68618075801749268</v>
      </c>
      <c r="I1205">
        <v>0.99122057338202163</v>
      </c>
      <c r="J1205">
        <v>0</v>
      </c>
      <c r="K1205" t="s">
        <v>70</v>
      </c>
      <c r="L1205">
        <v>0.96210873146622722</v>
      </c>
      <c r="M1205" t="s">
        <v>70</v>
      </c>
      <c r="N1205" t="s">
        <v>70</v>
      </c>
    </row>
    <row r="1206" spans="1:14" x14ac:dyDescent="0.3">
      <c r="A1206" t="s">
        <v>370</v>
      </c>
      <c r="B1206" t="s">
        <v>175</v>
      </c>
      <c r="C1206">
        <v>0.99587491683300078</v>
      </c>
      <c r="D1206">
        <v>0.9436491410723582</v>
      </c>
      <c r="E1206">
        <v>0.86280303752422716</v>
      </c>
      <c r="F1206">
        <v>0.42497183242855679</v>
      </c>
      <c r="G1206">
        <v>0.90835030549898155</v>
      </c>
      <c r="H1206">
        <v>0.84517118037812977</v>
      </c>
      <c r="I1206">
        <v>0.99333643266697658</v>
      </c>
      <c r="J1206" t="s">
        <v>70</v>
      </c>
      <c r="K1206" t="s">
        <v>70</v>
      </c>
      <c r="L1206">
        <v>0.87435456110154908</v>
      </c>
      <c r="M1206" t="s">
        <v>70</v>
      </c>
      <c r="N1206" t="s">
        <v>70</v>
      </c>
    </row>
    <row r="1207" spans="1:14" x14ac:dyDescent="0.3">
      <c r="A1207" t="s">
        <v>370</v>
      </c>
      <c r="B1207" t="s">
        <v>25</v>
      </c>
      <c r="C1207">
        <v>0.99202206012326322</v>
      </c>
      <c r="D1207">
        <v>0.97070385236065715</v>
      </c>
      <c r="E1207">
        <v>0.89822681284591255</v>
      </c>
      <c r="F1207">
        <v>0.71714510238986728</v>
      </c>
      <c r="G1207">
        <v>0.63559993659851011</v>
      </c>
      <c r="H1207">
        <v>0.83792102717439099</v>
      </c>
      <c r="I1207">
        <v>0.99384732244587926</v>
      </c>
      <c r="J1207" t="s">
        <v>70</v>
      </c>
      <c r="K1207" t="s">
        <v>70</v>
      </c>
      <c r="L1207" t="s">
        <v>70</v>
      </c>
      <c r="M1207" t="s">
        <v>70</v>
      </c>
      <c r="N1207" t="s">
        <v>70</v>
      </c>
    </row>
    <row r="1208" spans="1:14" x14ac:dyDescent="0.3">
      <c r="A1208" t="s">
        <v>426</v>
      </c>
      <c r="B1208" t="s">
        <v>6</v>
      </c>
      <c r="C1208">
        <v>0.99479909403573519</v>
      </c>
      <c r="D1208">
        <v>0.947912835601324</v>
      </c>
      <c r="E1208">
        <v>0.93599923263026641</v>
      </c>
      <c r="F1208">
        <v>7.754953202868603E-2</v>
      </c>
      <c r="G1208" t="s">
        <v>70</v>
      </c>
      <c r="H1208">
        <v>0.92118834895038859</v>
      </c>
      <c r="I1208">
        <v>0.99666818112978961</v>
      </c>
      <c r="J1208" t="s">
        <v>70</v>
      </c>
      <c r="K1208" t="s">
        <v>70</v>
      </c>
      <c r="L1208" t="s">
        <v>70</v>
      </c>
      <c r="M1208" t="s">
        <v>70</v>
      </c>
      <c r="N1208" t="s">
        <v>70</v>
      </c>
    </row>
    <row r="1209" spans="1:14" x14ac:dyDescent="0.3">
      <c r="A1209" t="s">
        <v>426</v>
      </c>
      <c r="B1209" t="s">
        <v>7</v>
      </c>
      <c r="C1209">
        <v>0.99374522204461757</v>
      </c>
      <c r="D1209">
        <v>0.95987236952062605</v>
      </c>
      <c r="E1209">
        <v>0.94127710964625355</v>
      </c>
      <c r="F1209">
        <v>0</v>
      </c>
      <c r="G1209">
        <v>0</v>
      </c>
      <c r="H1209">
        <v>0.91746040311918198</v>
      </c>
      <c r="I1209">
        <v>0.99501886792452843</v>
      </c>
      <c r="J1209" t="s">
        <v>70</v>
      </c>
      <c r="K1209" t="s">
        <v>70</v>
      </c>
      <c r="L1209" t="s">
        <v>70</v>
      </c>
      <c r="M1209" t="s">
        <v>70</v>
      </c>
      <c r="N1209" t="s">
        <v>70</v>
      </c>
    </row>
    <row r="1210" spans="1:14" x14ac:dyDescent="0.3">
      <c r="A1210" t="s">
        <v>426</v>
      </c>
      <c r="B1210" t="s">
        <v>8</v>
      </c>
      <c r="C1210">
        <v>0.99757917262234264</v>
      </c>
      <c r="D1210">
        <v>0.98399999999999999</v>
      </c>
      <c r="E1210">
        <v>0.98482998638768438</v>
      </c>
      <c r="F1210" t="s">
        <v>70</v>
      </c>
      <c r="G1210" t="s">
        <v>70</v>
      </c>
      <c r="H1210">
        <v>0.85876813369260496</v>
      </c>
      <c r="I1210">
        <v>0.99507616556393275</v>
      </c>
      <c r="J1210" t="s">
        <v>70</v>
      </c>
      <c r="K1210" t="s">
        <v>70</v>
      </c>
      <c r="L1210" t="s">
        <v>70</v>
      </c>
      <c r="M1210" t="s">
        <v>70</v>
      </c>
      <c r="N1210" t="s">
        <v>70</v>
      </c>
    </row>
    <row r="1211" spans="1:14" x14ac:dyDescent="0.3">
      <c r="A1211" t="s">
        <v>426</v>
      </c>
      <c r="B1211" t="s">
        <v>12</v>
      </c>
      <c r="C1211">
        <v>0.98049019075050281</v>
      </c>
      <c r="D1211">
        <v>0.98920353629088598</v>
      </c>
      <c r="E1211">
        <v>0.95474577327481058</v>
      </c>
      <c r="F1211">
        <v>0.86714563569245429</v>
      </c>
      <c r="G1211" t="s">
        <v>70</v>
      </c>
      <c r="H1211">
        <v>0.89511647156201968</v>
      </c>
      <c r="I1211">
        <v>0.99593838608322482</v>
      </c>
      <c r="J1211">
        <v>0.94690137048786038</v>
      </c>
      <c r="K1211" t="s">
        <v>70</v>
      </c>
      <c r="L1211" t="s">
        <v>70</v>
      </c>
      <c r="M1211" t="s">
        <v>70</v>
      </c>
      <c r="N1211" t="s">
        <v>70</v>
      </c>
    </row>
    <row r="1212" spans="1:14" x14ac:dyDescent="0.3">
      <c r="A1212" t="s">
        <v>426</v>
      </c>
      <c r="B1212" t="s">
        <v>13</v>
      </c>
      <c r="C1212">
        <v>0.99627880106028677</v>
      </c>
      <c r="D1212">
        <v>0.97968064027351476</v>
      </c>
      <c r="E1212">
        <v>0.96759125083110276</v>
      </c>
      <c r="F1212" t="s">
        <v>70</v>
      </c>
      <c r="G1212" t="s">
        <v>70</v>
      </c>
      <c r="H1212">
        <v>0.81436644768926247</v>
      </c>
      <c r="I1212">
        <v>0.99536464771322619</v>
      </c>
      <c r="J1212" t="s">
        <v>70</v>
      </c>
      <c r="K1212" t="s">
        <v>70</v>
      </c>
      <c r="L1212" t="s">
        <v>70</v>
      </c>
      <c r="M1212" t="s">
        <v>70</v>
      </c>
      <c r="N1212" t="s">
        <v>70</v>
      </c>
    </row>
    <row r="1213" spans="1:14" x14ac:dyDescent="0.3">
      <c r="A1213" t="s">
        <v>426</v>
      </c>
      <c r="B1213" t="s">
        <v>15</v>
      </c>
      <c r="C1213">
        <v>0.99751804503324204</v>
      </c>
      <c r="D1213">
        <v>0.94248351885874837</v>
      </c>
      <c r="E1213">
        <v>0.93376021481777916</v>
      </c>
      <c r="F1213">
        <v>0.88194042631980929</v>
      </c>
      <c r="G1213" t="s">
        <v>70</v>
      </c>
      <c r="H1213">
        <v>0.89612201246163858</v>
      </c>
      <c r="I1213">
        <v>0.99438026849828276</v>
      </c>
      <c r="J1213" t="s">
        <v>70</v>
      </c>
      <c r="K1213" t="s">
        <v>70</v>
      </c>
      <c r="L1213" t="s">
        <v>70</v>
      </c>
      <c r="M1213" t="s">
        <v>70</v>
      </c>
      <c r="N1213" t="s">
        <v>70</v>
      </c>
    </row>
    <row r="1214" spans="1:14" x14ac:dyDescent="0.3">
      <c r="A1214" t="s">
        <v>426</v>
      </c>
      <c r="B1214" t="s">
        <v>17</v>
      </c>
      <c r="C1214">
        <v>0.99731328362560923</v>
      </c>
      <c r="D1214">
        <v>0.97794859110713683</v>
      </c>
      <c r="E1214">
        <v>0.97947513730730318</v>
      </c>
      <c r="F1214" t="s">
        <v>70</v>
      </c>
      <c r="G1214" t="s">
        <v>70</v>
      </c>
      <c r="H1214">
        <v>0.93712792217220842</v>
      </c>
      <c r="I1214">
        <v>0.9922563827340336</v>
      </c>
      <c r="J1214" t="s">
        <v>70</v>
      </c>
      <c r="K1214" t="s">
        <v>70</v>
      </c>
      <c r="L1214" t="s">
        <v>70</v>
      </c>
      <c r="M1214" t="s">
        <v>70</v>
      </c>
      <c r="N1214" t="s">
        <v>70</v>
      </c>
    </row>
    <row r="1215" spans="1:14" x14ac:dyDescent="0.3">
      <c r="A1215" t="s">
        <v>426</v>
      </c>
      <c r="B1215" t="s">
        <v>21</v>
      </c>
      <c r="C1215">
        <v>0.9982989833458602</v>
      </c>
      <c r="D1215">
        <v>0.97744860470569839</v>
      </c>
      <c r="E1215">
        <v>0.97680377752291203</v>
      </c>
      <c r="F1215" t="s">
        <v>70</v>
      </c>
      <c r="G1215" t="s">
        <v>70</v>
      </c>
      <c r="H1215">
        <v>0.92886072804075037</v>
      </c>
      <c r="I1215">
        <v>0.99591710962175484</v>
      </c>
      <c r="J1215">
        <v>0</v>
      </c>
      <c r="K1215" t="s">
        <v>70</v>
      </c>
      <c r="L1215" t="s">
        <v>70</v>
      </c>
      <c r="M1215" t="s">
        <v>70</v>
      </c>
      <c r="N1215">
        <v>0</v>
      </c>
    </row>
    <row r="1216" spans="1:14" x14ac:dyDescent="0.3">
      <c r="A1216" t="s">
        <v>426</v>
      </c>
      <c r="B1216" t="s">
        <v>23</v>
      </c>
      <c r="C1216">
        <v>0.99537840391718924</v>
      </c>
      <c r="D1216">
        <v>0.98653014187746779</v>
      </c>
      <c r="E1216">
        <v>0.97196343246132699</v>
      </c>
      <c r="F1216" t="s">
        <v>70</v>
      </c>
      <c r="G1216" t="s">
        <v>70</v>
      </c>
      <c r="H1216">
        <v>0.92857913475024279</v>
      </c>
      <c r="I1216">
        <v>0.99277589916999698</v>
      </c>
      <c r="J1216" t="s">
        <v>70</v>
      </c>
      <c r="K1216" t="s">
        <v>70</v>
      </c>
      <c r="L1216" t="s">
        <v>70</v>
      </c>
      <c r="M1216" t="s">
        <v>70</v>
      </c>
      <c r="N1216" t="s">
        <v>70</v>
      </c>
    </row>
    <row r="1217" spans="1:14" x14ac:dyDescent="0.3">
      <c r="A1217" t="s">
        <v>426</v>
      </c>
      <c r="B1217" t="s">
        <v>25</v>
      </c>
      <c r="C1217">
        <v>0.99572802558411477</v>
      </c>
      <c r="D1217">
        <v>0.97516897901102795</v>
      </c>
      <c r="E1217">
        <v>0.87288159894474238</v>
      </c>
      <c r="F1217">
        <v>0.77708377073273149</v>
      </c>
      <c r="G1217">
        <v>0</v>
      </c>
      <c r="H1217">
        <v>0.69006916351298442</v>
      </c>
      <c r="I1217">
        <v>0.99509954058192962</v>
      </c>
      <c r="J1217" t="s">
        <v>70</v>
      </c>
      <c r="K1217" t="s">
        <v>70</v>
      </c>
      <c r="L1217" t="s">
        <v>70</v>
      </c>
      <c r="M1217" t="s">
        <v>70</v>
      </c>
      <c r="N1217" t="s">
        <v>70</v>
      </c>
    </row>
    <row r="1218" spans="1:14" x14ac:dyDescent="0.3">
      <c r="A1218" t="s">
        <v>426</v>
      </c>
      <c r="B1218" t="s">
        <v>237</v>
      </c>
      <c r="C1218">
        <v>0.99679147490526865</v>
      </c>
      <c r="D1218">
        <v>0.97366122890977036</v>
      </c>
      <c r="E1218">
        <v>0.9208170424233566</v>
      </c>
      <c r="F1218">
        <v>0.92058199454380119</v>
      </c>
      <c r="G1218" t="s">
        <v>70</v>
      </c>
      <c r="H1218">
        <v>0.80641040529555219</v>
      </c>
      <c r="I1218">
        <v>0.99611428571428562</v>
      </c>
      <c r="J1218" t="s">
        <v>70</v>
      </c>
      <c r="K1218" t="s">
        <v>70</v>
      </c>
      <c r="L1218" t="s">
        <v>70</v>
      </c>
      <c r="M1218" t="s">
        <v>70</v>
      </c>
      <c r="N1218" t="s">
        <v>70</v>
      </c>
    </row>
    <row r="1219" spans="1:14" x14ac:dyDescent="0.3">
      <c r="A1219" t="s">
        <v>426</v>
      </c>
      <c r="B1219" t="s">
        <v>427</v>
      </c>
      <c r="C1219">
        <v>0.9975427159078698</v>
      </c>
      <c r="D1219">
        <v>0.97537812815106795</v>
      </c>
      <c r="E1219">
        <v>0.97197915642513022</v>
      </c>
      <c r="F1219">
        <v>0.76541323513682824</v>
      </c>
      <c r="G1219">
        <v>0.26607929515418505</v>
      </c>
      <c r="H1219">
        <v>0.933158821140046</v>
      </c>
      <c r="I1219">
        <v>0.99421261041730125</v>
      </c>
      <c r="J1219" t="s">
        <v>70</v>
      </c>
      <c r="K1219" t="s">
        <v>70</v>
      </c>
      <c r="L1219" t="s">
        <v>70</v>
      </c>
      <c r="M1219" t="s">
        <v>70</v>
      </c>
      <c r="N1219" t="s">
        <v>70</v>
      </c>
    </row>
    <row r="1220" spans="1:14" x14ac:dyDescent="0.3">
      <c r="A1220" t="s">
        <v>426</v>
      </c>
      <c r="B1220" t="s">
        <v>27</v>
      </c>
      <c r="C1220">
        <v>0.99804905806084498</v>
      </c>
      <c r="D1220">
        <v>0.96313076081862203</v>
      </c>
      <c r="E1220">
        <v>0.93213728549141961</v>
      </c>
      <c r="F1220">
        <v>0</v>
      </c>
      <c r="G1220" t="s">
        <v>70</v>
      </c>
      <c r="H1220">
        <v>0.91831465895595599</v>
      </c>
      <c r="I1220">
        <v>0.99476995376335919</v>
      </c>
      <c r="J1220" t="s">
        <v>70</v>
      </c>
      <c r="K1220" t="s">
        <v>70</v>
      </c>
      <c r="L1220" t="s">
        <v>70</v>
      </c>
      <c r="M1220" t="s">
        <v>70</v>
      </c>
      <c r="N1220" t="s">
        <v>70</v>
      </c>
    </row>
    <row r="1221" spans="1:14" x14ac:dyDescent="0.3">
      <c r="A1221" t="s">
        <v>426</v>
      </c>
      <c r="B1221" t="s">
        <v>29</v>
      </c>
      <c r="C1221">
        <v>0.99844507879041056</v>
      </c>
      <c r="D1221">
        <v>0.97962374276929476</v>
      </c>
      <c r="E1221">
        <v>0.79973061108748056</v>
      </c>
      <c r="F1221" t="s">
        <v>70</v>
      </c>
      <c r="G1221" t="s">
        <v>70</v>
      </c>
      <c r="H1221">
        <v>0.70625655365256901</v>
      </c>
      <c r="I1221">
        <v>0.99246385727468478</v>
      </c>
      <c r="J1221" t="s">
        <v>70</v>
      </c>
      <c r="K1221" t="s">
        <v>70</v>
      </c>
      <c r="L1221" t="s">
        <v>70</v>
      </c>
      <c r="M1221" t="s">
        <v>70</v>
      </c>
      <c r="N1221" t="s">
        <v>70</v>
      </c>
    </row>
    <row r="1222" spans="1:14" x14ac:dyDescent="0.3">
      <c r="A1222" t="s">
        <v>426</v>
      </c>
      <c r="B1222" t="s">
        <v>33</v>
      </c>
      <c r="C1222">
        <v>0.99693736944867783</v>
      </c>
      <c r="D1222">
        <v>0.96513761467889925</v>
      </c>
      <c r="E1222">
        <v>0.89135136933879078</v>
      </c>
      <c r="F1222" t="s">
        <v>70</v>
      </c>
      <c r="G1222">
        <v>0</v>
      </c>
      <c r="H1222">
        <v>0.86373945049633793</v>
      </c>
      <c r="I1222">
        <v>0.99401476875242922</v>
      </c>
      <c r="J1222">
        <v>0.9000994035785288</v>
      </c>
      <c r="K1222" t="s">
        <v>70</v>
      </c>
      <c r="L1222" t="s">
        <v>70</v>
      </c>
      <c r="M1222" t="s">
        <v>70</v>
      </c>
      <c r="N1222" t="s">
        <v>70</v>
      </c>
    </row>
    <row r="1223" spans="1:14" x14ac:dyDescent="0.3">
      <c r="A1223" t="s">
        <v>338</v>
      </c>
      <c r="B1223" t="s">
        <v>6</v>
      </c>
      <c r="C1223">
        <v>0.9937636446018866</v>
      </c>
      <c r="D1223">
        <v>0.97074113569714737</v>
      </c>
      <c r="E1223">
        <v>0.95062346310360601</v>
      </c>
      <c r="F1223" t="s">
        <v>70</v>
      </c>
      <c r="G1223" t="s">
        <v>70</v>
      </c>
      <c r="H1223">
        <v>0.74840269383526159</v>
      </c>
      <c r="I1223">
        <v>0.99233363998773383</v>
      </c>
      <c r="J1223" t="s">
        <v>70</v>
      </c>
      <c r="K1223" t="s">
        <v>70</v>
      </c>
      <c r="L1223" t="s">
        <v>70</v>
      </c>
      <c r="M1223" t="s">
        <v>70</v>
      </c>
      <c r="N1223" t="s">
        <v>70</v>
      </c>
    </row>
    <row r="1224" spans="1:14" x14ac:dyDescent="0.3">
      <c r="A1224" t="s">
        <v>338</v>
      </c>
      <c r="B1224" t="s">
        <v>7</v>
      </c>
      <c r="C1224">
        <v>0.9558312559554174</v>
      </c>
      <c r="D1224">
        <v>0.91930117863412197</v>
      </c>
      <c r="E1224">
        <v>0.82502198578492858</v>
      </c>
      <c r="F1224">
        <v>0</v>
      </c>
      <c r="G1224">
        <v>0</v>
      </c>
      <c r="H1224">
        <v>0.69303592270782</v>
      </c>
      <c r="I1224">
        <v>0.99116930572472595</v>
      </c>
      <c r="J1224">
        <v>9.4303392361851937E-2</v>
      </c>
      <c r="K1224" t="s">
        <v>70</v>
      </c>
      <c r="L1224" t="s">
        <v>70</v>
      </c>
      <c r="M1224" t="s">
        <v>70</v>
      </c>
      <c r="N1224" t="s">
        <v>70</v>
      </c>
    </row>
    <row r="1225" spans="1:14" x14ac:dyDescent="0.3">
      <c r="A1225" t="s">
        <v>338</v>
      </c>
      <c r="B1225" t="s">
        <v>8</v>
      </c>
      <c r="C1225">
        <v>0.99393970966173517</v>
      </c>
      <c r="D1225">
        <v>0.97547487770160823</v>
      </c>
      <c r="E1225">
        <v>0.94995366079703425</v>
      </c>
      <c r="F1225" t="s">
        <v>70</v>
      </c>
      <c r="G1225">
        <v>0.95828549559892839</v>
      </c>
      <c r="H1225">
        <v>0.74533367425210939</v>
      </c>
      <c r="I1225">
        <v>0.990131071703932</v>
      </c>
      <c r="J1225">
        <v>0.94402944679008338</v>
      </c>
      <c r="K1225" t="s">
        <v>70</v>
      </c>
      <c r="L1225" t="s">
        <v>70</v>
      </c>
      <c r="M1225" t="s">
        <v>70</v>
      </c>
      <c r="N1225" t="s">
        <v>70</v>
      </c>
    </row>
    <row r="1226" spans="1:14" x14ac:dyDescent="0.3">
      <c r="A1226" t="s">
        <v>338</v>
      </c>
      <c r="B1226" t="s">
        <v>12</v>
      </c>
      <c r="C1226">
        <v>0.98917248721211015</v>
      </c>
      <c r="D1226">
        <v>0.98717903807755636</v>
      </c>
      <c r="E1226">
        <v>0.81286452257957009</v>
      </c>
      <c r="F1226">
        <v>0</v>
      </c>
      <c r="G1226">
        <v>0</v>
      </c>
      <c r="H1226">
        <v>0.88084464555052788</v>
      </c>
      <c r="I1226">
        <v>0.99189478513534179</v>
      </c>
      <c r="J1226" t="s">
        <v>70</v>
      </c>
      <c r="K1226" t="s">
        <v>70</v>
      </c>
      <c r="L1226" t="s">
        <v>70</v>
      </c>
      <c r="M1226" t="s">
        <v>70</v>
      </c>
      <c r="N1226" t="s">
        <v>70</v>
      </c>
    </row>
    <row r="1227" spans="1:14" x14ac:dyDescent="0.3">
      <c r="A1227" t="s">
        <v>338</v>
      </c>
      <c r="B1227" t="s">
        <v>13</v>
      </c>
      <c r="C1227">
        <v>0.9976736862422414</v>
      </c>
      <c r="D1227">
        <v>0.9773953472234268</v>
      </c>
      <c r="E1227">
        <v>0.931831873580796</v>
      </c>
      <c r="F1227" t="s">
        <v>70</v>
      </c>
      <c r="G1227" t="s">
        <v>70</v>
      </c>
      <c r="H1227">
        <v>0.73702382322476689</v>
      </c>
      <c r="I1227">
        <v>0.99409716966853323</v>
      </c>
      <c r="J1227">
        <v>0.55414871575624036</v>
      </c>
      <c r="K1227" t="s">
        <v>70</v>
      </c>
      <c r="L1227" t="s">
        <v>70</v>
      </c>
      <c r="M1227" t="s">
        <v>70</v>
      </c>
      <c r="N1227" t="s">
        <v>70</v>
      </c>
    </row>
    <row r="1228" spans="1:14" x14ac:dyDescent="0.3">
      <c r="A1228" t="s">
        <v>338</v>
      </c>
      <c r="B1228" t="s">
        <v>15</v>
      </c>
      <c r="C1228">
        <v>0.94939893025472644</v>
      </c>
      <c r="D1228">
        <v>0.97223848296170157</v>
      </c>
      <c r="E1228">
        <v>0.90946669522381662</v>
      </c>
      <c r="F1228">
        <v>0.74881027464021555</v>
      </c>
      <c r="G1228">
        <v>0.85235013623978206</v>
      </c>
      <c r="H1228">
        <v>0.63014740846409889</v>
      </c>
      <c r="I1228">
        <v>0.99489953632148376</v>
      </c>
      <c r="J1228">
        <v>1.5159435441714584E-2</v>
      </c>
      <c r="K1228" t="s">
        <v>70</v>
      </c>
      <c r="L1228" t="s">
        <v>70</v>
      </c>
      <c r="M1228" t="s">
        <v>70</v>
      </c>
      <c r="N1228" t="s">
        <v>70</v>
      </c>
    </row>
    <row r="1229" spans="1:14" x14ac:dyDescent="0.3">
      <c r="A1229" t="s">
        <v>338</v>
      </c>
      <c r="B1229" t="s">
        <v>17</v>
      </c>
      <c r="C1229">
        <v>0.99480858837540043</v>
      </c>
      <c r="D1229">
        <v>0.96619121048573642</v>
      </c>
      <c r="E1229">
        <v>0.95270400952168399</v>
      </c>
      <c r="F1229" t="s">
        <v>70</v>
      </c>
      <c r="G1229">
        <v>0.91799589175672058</v>
      </c>
      <c r="H1229">
        <v>0.91078170108816359</v>
      </c>
      <c r="I1229">
        <v>0.99503930397618878</v>
      </c>
      <c r="J1229" t="s">
        <v>70</v>
      </c>
      <c r="K1229" t="s">
        <v>70</v>
      </c>
      <c r="L1229" t="s">
        <v>70</v>
      </c>
      <c r="M1229" t="s">
        <v>70</v>
      </c>
      <c r="N1229" t="s">
        <v>70</v>
      </c>
    </row>
    <row r="1230" spans="1:14" x14ac:dyDescent="0.3">
      <c r="A1230" t="s">
        <v>338</v>
      </c>
      <c r="B1230" t="s">
        <v>21</v>
      </c>
      <c r="C1230">
        <v>0.99169040237273043</v>
      </c>
      <c r="D1230">
        <v>0.96165444252057364</v>
      </c>
      <c r="E1230">
        <v>0.88812566291226824</v>
      </c>
      <c r="F1230" t="s">
        <v>70</v>
      </c>
      <c r="G1230">
        <v>0.97798959263063945</v>
      </c>
      <c r="H1230">
        <v>0.84861755109050319</v>
      </c>
      <c r="I1230">
        <v>0.99526211218095684</v>
      </c>
      <c r="J1230" t="s">
        <v>70</v>
      </c>
      <c r="K1230" t="s">
        <v>70</v>
      </c>
      <c r="L1230" t="s">
        <v>70</v>
      </c>
      <c r="M1230" t="s">
        <v>70</v>
      </c>
      <c r="N1230" t="s">
        <v>70</v>
      </c>
    </row>
    <row r="1231" spans="1:14" x14ac:dyDescent="0.3">
      <c r="A1231" t="s">
        <v>338</v>
      </c>
      <c r="B1231" t="s">
        <v>23</v>
      </c>
      <c r="C1231">
        <v>0.99192898117786199</v>
      </c>
      <c r="D1231">
        <v>0.95749814065702843</v>
      </c>
      <c r="E1231">
        <v>0.92676701226251235</v>
      </c>
      <c r="F1231">
        <v>0.71420648858489699</v>
      </c>
      <c r="G1231">
        <v>0.96572234885487895</v>
      </c>
      <c r="H1231">
        <v>0.81377628771715937</v>
      </c>
      <c r="I1231">
        <v>0.99203519684442076</v>
      </c>
      <c r="J1231" t="s">
        <v>70</v>
      </c>
      <c r="K1231" t="s">
        <v>70</v>
      </c>
      <c r="L1231" t="s">
        <v>70</v>
      </c>
      <c r="M1231" t="s">
        <v>70</v>
      </c>
      <c r="N1231" t="s">
        <v>70</v>
      </c>
    </row>
    <row r="1232" spans="1:14" x14ac:dyDescent="0.3">
      <c r="A1232" t="s">
        <v>338</v>
      </c>
      <c r="B1232" t="s">
        <v>25</v>
      </c>
      <c r="C1232">
        <v>0.99573988927465518</v>
      </c>
      <c r="D1232">
        <v>0.95687703410216496</v>
      </c>
      <c r="E1232">
        <v>0.96379817068146245</v>
      </c>
      <c r="F1232">
        <v>0.84788787229900719</v>
      </c>
      <c r="G1232" t="s">
        <v>70</v>
      </c>
      <c r="H1232">
        <v>0.92045061856382615</v>
      </c>
      <c r="I1232">
        <v>0.99443215620471359</v>
      </c>
      <c r="J1232" t="s">
        <v>70</v>
      </c>
      <c r="K1232" t="s">
        <v>70</v>
      </c>
      <c r="L1232" t="s">
        <v>70</v>
      </c>
      <c r="M1232" t="s">
        <v>70</v>
      </c>
      <c r="N1232" t="s">
        <v>70</v>
      </c>
    </row>
    <row r="1233" spans="1:14" x14ac:dyDescent="0.3">
      <c r="A1233" t="s">
        <v>338</v>
      </c>
      <c r="B1233" t="s">
        <v>27</v>
      </c>
      <c r="C1233">
        <v>0.99739209184194577</v>
      </c>
      <c r="D1233">
        <v>0.97097160337833344</v>
      </c>
      <c r="E1233">
        <v>0.94481914128554478</v>
      </c>
      <c r="F1233">
        <v>0.91141180979334335</v>
      </c>
      <c r="G1233">
        <v>0.80286815068493156</v>
      </c>
      <c r="H1233">
        <v>0.90178000605673136</v>
      </c>
      <c r="I1233">
        <v>0.99616446762810684</v>
      </c>
      <c r="J1233" t="s">
        <v>70</v>
      </c>
      <c r="K1233" t="s">
        <v>70</v>
      </c>
      <c r="L1233" t="s">
        <v>70</v>
      </c>
      <c r="M1233" t="s">
        <v>70</v>
      </c>
      <c r="N1233" t="s">
        <v>70</v>
      </c>
    </row>
    <row r="1234" spans="1:14" x14ac:dyDescent="0.3">
      <c r="A1234" t="s">
        <v>338</v>
      </c>
      <c r="B1234" t="s">
        <v>29</v>
      </c>
      <c r="C1234">
        <v>0.99338478500551264</v>
      </c>
      <c r="D1234">
        <v>0.97844972109610762</v>
      </c>
      <c r="E1234">
        <v>0.7814082110189321</v>
      </c>
      <c r="F1234" t="s">
        <v>70</v>
      </c>
      <c r="G1234">
        <v>0.95157945357819118</v>
      </c>
      <c r="H1234">
        <v>0.81036176864671727</v>
      </c>
      <c r="I1234">
        <v>0.99321954641103583</v>
      </c>
      <c r="J1234" t="s">
        <v>70</v>
      </c>
      <c r="K1234" t="s">
        <v>70</v>
      </c>
      <c r="L1234" t="s">
        <v>70</v>
      </c>
      <c r="M1234" t="s">
        <v>70</v>
      </c>
      <c r="N1234" t="s">
        <v>70</v>
      </c>
    </row>
    <row r="1235" spans="1:14" x14ac:dyDescent="0.3">
      <c r="A1235" t="s">
        <v>338</v>
      </c>
      <c r="B1235" t="s">
        <v>33</v>
      </c>
      <c r="C1235">
        <v>0.87302447552447549</v>
      </c>
      <c r="D1235">
        <v>0.97489570372538958</v>
      </c>
      <c r="E1235">
        <v>0.84163522613305319</v>
      </c>
      <c r="F1235">
        <v>0.41717751472869902</v>
      </c>
      <c r="G1235">
        <v>0.69179918761780868</v>
      </c>
      <c r="H1235">
        <v>0</v>
      </c>
      <c r="I1235">
        <v>0.99474125447755501</v>
      </c>
      <c r="J1235">
        <v>0.54936916270686542</v>
      </c>
      <c r="K1235" t="s">
        <v>70</v>
      </c>
      <c r="L1235" t="s">
        <v>70</v>
      </c>
      <c r="M1235" t="s">
        <v>70</v>
      </c>
      <c r="N1235" t="s">
        <v>70</v>
      </c>
    </row>
    <row r="1236" spans="1:14" x14ac:dyDescent="0.3">
      <c r="A1236" t="s">
        <v>338</v>
      </c>
      <c r="B1236" t="s">
        <v>35</v>
      </c>
      <c r="C1236">
        <v>0.98983057416801123</v>
      </c>
      <c r="D1236">
        <v>0.96825936907597321</v>
      </c>
      <c r="E1236">
        <v>0.869673910659854</v>
      </c>
      <c r="F1236">
        <v>0.60231789847940365</v>
      </c>
      <c r="G1236">
        <v>0</v>
      </c>
      <c r="H1236">
        <v>0.18354818907305095</v>
      </c>
      <c r="I1236">
        <v>0.99468408262454444</v>
      </c>
      <c r="J1236" t="s">
        <v>70</v>
      </c>
      <c r="K1236" t="s">
        <v>70</v>
      </c>
      <c r="L1236" t="s">
        <v>70</v>
      </c>
      <c r="M1236" t="s">
        <v>70</v>
      </c>
      <c r="N1236" t="s">
        <v>70</v>
      </c>
    </row>
    <row r="1237" spans="1:14" x14ac:dyDescent="0.3">
      <c r="A1237" t="s">
        <v>428</v>
      </c>
      <c r="B1237" t="s">
        <v>7</v>
      </c>
      <c r="C1237">
        <v>0.99633511690977061</v>
      </c>
      <c r="D1237">
        <v>0.97221833449965001</v>
      </c>
      <c r="E1237">
        <v>0.78803101985075352</v>
      </c>
      <c r="F1237">
        <v>9.3570470260414887E-3</v>
      </c>
      <c r="G1237">
        <v>0</v>
      </c>
      <c r="H1237">
        <v>0.89432242022378783</v>
      </c>
      <c r="I1237">
        <v>0.98888555121658162</v>
      </c>
      <c r="J1237" t="s">
        <v>70</v>
      </c>
      <c r="K1237" t="s">
        <v>70</v>
      </c>
      <c r="L1237" t="s">
        <v>70</v>
      </c>
      <c r="M1237" t="s">
        <v>70</v>
      </c>
      <c r="N1237" t="s">
        <v>70</v>
      </c>
    </row>
    <row r="1238" spans="1:14" x14ac:dyDescent="0.3">
      <c r="A1238" t="s">
        <v>428</v>
      </c>
      <c r="B1238" t="s">
        <v>8</v>
      </c>
      <c r="C1238">
        <v>0.99278089292909977</v>
      </c>
      <c r="D1238">
        <v>0.97462264345743244</v>
      </c>
      <c r="E1238">
        <v>0.84871589907561129</v>
      </c>
      <c r="F1238">
        <v>0.46829377019948737</v>
      </c>
      <c r="G1238">
        <v>0.82562365043975916</v>
      </c>
      <c r="H1238">
        <v>0.66691800188501416</v>
      </c>
      <c r="I1238">
        <v>0.99626495921945279</v>
      </c>
      <c r="J1238">
        <v>0.98915942527746725</v>
      </c>
      <c r="K1238" t="s">
        <v>70</v>
      </c>
      <c r="L1238" t="s">
        <v>70</v>
      </c>
      <c r="M1238" t="s">
        <v>70</v>
      </c>
      <c r="N1238" t="s">
        <v>70</v>
      </c>
    </row>
    <row r="1239" spans="1:14" x14ac:dyDescent="0.3">
      <c r="A1239" t="s">
        <v>428</v>
      </c>
      <c r="B1239" t="s">
        <v>12</v>
      </c>
      <c r="C1239">
        <v>0.99741066804764356</v>
      </c>
      <c r="D1239">
        <v>0.98607269374484396</v>
      </c>
      <c r="E1239">
        <v>0.95140029292974115</v>
      </c>
      <c r="F1239">
        <v>0.85573923601382273</v>
      </c>
      <c r="G1239">
        <v>2.4126984126984129E-2</v>
      </c>
      <c r="H1239">
        <v>0.75152639307519897</v>
      </c>
      <c r="I1239">
        <v>0.99518385444537882</v>
      </c>
      <c r="J1239" t="s">
        <v>70</v>
      </c>
      <c r="K1239" t="s">
        <v>70</v>
      </c>
      <c r="L1239" t="s">
        <v>70</v>
      </c>
      <c r="M1239" t="s">
        <v>70</v>
      </c>
      <c r="N1239" t="s">
        <v>70</v>
      </c>
    </row>
    <row r="1240" spans="1:14" x14ac:dyDescent="0.3">
      <c r="A1240" t="s">
        <v>428</v>
      </c>
      <c r="B1240" t="s">
        <v>13</v>
      </c>
      <c r="C1240">
        <v>0.9983022229684978</v>
      </c>
      <c r="D1240">
        <v>0.96801891488302638</v>
      </c>
      <c r="E1240">
        <v>0.92828051665955558</v>
      </c>
      <c r="F1240">
        <v>0.82750225782385045</v>
      </c>
      <c r="G1240">
        <v>0.93270384892374159</v>
      </c>
      <c r="H1240">
        <v>0.90764026297312839</v>
      </c>
      <c r="I1240">
        <v>0.9957610789980732</v>
      </c>
      <c r="J1240" t="s">
        <v>70</v>
      </c>
      <c r="K1240">
        <v>0</v>
      </c>
      <c r="L1240" t="s">
        <v>70</v>
      </c>
      <c r="M1240" t="s">
        <v>70</v>
      </c>
      <c r="N1240" t="s">
        <v>70</v>
      </c>
    </row>
    <row r="1241" spans="1:14" x14ac:dyDescent="0.3">
      <c r="A1241" t="s">
        <v>428</v>
      </c>
      <c r="B1241" t="s">
        <v>296</v>
      </c>
      <c r="C1241">
        <v>0.99738391776268542</v>
      </c>
      <c r="D1241">
        <v>0.97969060225016558</v>
      </c>
      <c r="E1241">
        <v>0.87293881644934801</v>
      </c>
      <c r="F1241">
        <v>0.59123918279953613</v>
      </c>
      <c r="G1241">
        <v>0.88508557457212711</v>
      </c>
      <c r="H1241">
        <v>0.79232405163460107</v>
      </c>
      <c r="I1241">
        <v>0.99544858443261597</v>
      </c>
      <c r="J1241" t="s">
        <v>70</v>
      </c>
      <c r="K1241" t="s">
        <v>70</v>
      </c>
      <c r="L1241" t="s">
        <v>70</v>
      </c>
      <c r="M1241" t="s">
        <v>70</v>
      </c>
      <c r="N1241">
        <v>0.28434504792332266</v>
      </c>
    </row>
    <row r="1242" spans="1:14" x14ac:dyDescent="0.3">
      <c r="A1242" t="s">
        <v>428</v>
      </c>
      <c r="B1242" t="s">
        <v>15</v>
      </c>
      <c r="C1242">
        <v>0.99798327706147605</v>
      </c>
      <c r="D1242">
        <v>0.97577998264609345</v>
      </c>
      <c r="E1242">
        <v>0.93071736822512363</v>
      </c>
      <c r="F1242">
        <v>0.67827515054533205</v>
      </c>
      <c r="G1242">
        <v>0.88846837982061078</v>
      </c>
      <c r="H1242">
        <v>0.65352458387665879</v>
      </c>
      <c r="I1242">
        <v>0.9953596287703016</v>
      </c>
      <c r="J1242">
        <v>0</v>
      </c>
      <c r="K1242" t="s">
        <v>70</v>
      </c>
      <c r="L1242" t="s">
        <v>70</v>
      </c>
      <c r="M1242" t="s">
        <v>70</v>
      </c>
      <c r="N1242" t="s">
        <v>70</v>
      </c>
    </row>
    <row r="1243" spans="1:14" x14ac:dyDescent="0.3">
      <c r="A1243" t="s">
        <v>428</v>
      </c>
      <c r="B1243" t="s">
        <v>17</v>
      </c>
      <c r="C1243">
        <v>0.99700787005607105</v>
      </c>
      <c r="D1243">
        <v>0.91620379074020275</v>
      </c>
      <c r="E1243">
        <v>0.87289469357074068</v>
      </c>
      <c r="F1243">
        <v>0.88651559584110906</v>
      </c>
      <c r="G1243">
        <v>0</v>
      </c>
      <c r="H1243" t="s">
        <v>70</v>
      </c>
      <c r="I1243">
        <v>0.99529376043722484</v>
      </c>
      <c r="J1243" t="s">
        <v>70</v>
      </c>
      <c r="K1243" t="s">
        <v>70</v>
      </c>
      <c r="L1243" t="s">
        <v>70</v>
      </c>
      <c r="M1243" t="s">
        <v>70</v>
      </c>
      <c r="N1243" t="s">
        <v>70</v>
      </c>
    </row>
    <row r="1244" spans="1:14" x14ac:dyDescent="0.3">
      <c r="A1244" t="s">
        <v>428</v>
      </c>
      <c r="B1244" t="s">
        <v>21</v>
      </c>
      <c r="C1244">
        <v>0.9979697483718436</v>
      </c>
      <c r="D1244">
        <v>0.94381508181714158</v>
      </c>
      <c r="E1244">
        <v>0.93010533191802081</v>
      </c>
      <c r="F1244">
        <v>0.77638683599288105</v>
      </c>
      <c r="G1244">
        <v>0.81681014533000096</v>
      </c>
      <c r="H1244">
        <v>0.85463933656704738</v>
      </c>
      <c r="I1244">
        <v>0.99532531228446619</v>
      </c>
      <c r="J1244" t="s">
        <v>70</v>
      </c>
      <c r="K1244" t="s">
        <v>70</v>
      </c>
      <c r="L1244" t="s">
        <v>70</v>
      </c>
      <c r="M1244" t="s">
        <v>70</v>
      </c>
      <c r="N1244" t="s">
        <v>70</v>
      </c>
    </row>
    <row r="1245" spans="1:14" x14ac:dyDescent="0.3">
      <c r="A1245" t="s">
        <v>428</v>
      </c>
      <c r="B1245" t="s">
        <v>23</v>
      </c>
      <c r="C1245">
        <v>0.99801888491522361</v>
      </c>
      <c r="D1245">
        <v>0.97207722263650675</v>
      </c>
      <c r="E1245">
        <v>0.87368555571783257</v>
      </c>
      <c r="F1245">
        <v>0.41718032052000448</v>
      </c>
      <c r="G1245">
        <v>0.7840458351696783</v>
      </c>
      <c r="H1245">
        <v>0.65758754863813229</v>
      </c>
      <c r="I1245">
        <v>0.99439022515945596</v>
      </c>
      <c r="J1245" t="s">
        <v>70</v>
      </c>
      <c r="K1245" t="s">
        <v>70</v>
      </c>
      <c r="L1245" t="s">
        <v>70</v>
      </c>
      <c r="M1245" t="s">
        <v>70</v>
      </c>
      <c r="N1245" t="s">
        <v>70</v>
      </c>
    </row>
    <row r="1246" spans="1:14" x14ac:dyDescent="0.3">
      <c r="A1246" t="s">
        <v>425</v>
      </c>
      <c r="B1246" t="s">
        <v>6</v>
      </c>
      <c r="C1246">
        <v>0.98907388137356922</v>
      </c>
      <c r="D1246">
        <v>0.96967353477324203</v>
      </c>
      <c r="E1246">
        <v>0.9397881044791776</v>
      </c>
      <c r="F1246" t="s">
        <v>70</v>
      </c>
      <c r="G1246" t="s">
        <v>70</v>
      </c>
      <c r="H1246">
        <v>0.94566498767549045</v>
      </c>
      <c r="I1246">
        <v>0.99035035629453683</v>
      </c>
      <c r="J1246" t="s">
        <v>70</v>
      </c>
      <c r="K1246" t="s">
        <v>70</v>
      </c>
      <c r="L1246" t="s">
        <v>70</v>
      </c>
      <c r="M1246" t="s">
        <v>70</v>
      </c>
      <c r="N1246" t="s">
        <v>70</v>
      </c>
    </row>
    <row r="1247" spans="1:14" x14ac:dyDescent="0.3">
      <c r="A1247" t="s">
        <v>425</v>
      </c>
      <c r="B1247" t="s">
        <v>7</v>
      </c>
      <c r="C1247">
        <v>0.98728134066176199</v>
      </c>
      <c r="D1247">
        <v>0.96848095510479459</v>
      </c>
      <c r="E1247">
        <v>0.87779825382918941</v>
      </c>
      <c r="F1247">
        <v>0.75576262873957822</v>
      </c>
      <c r="G1247" t="s">
        <v>70</v>
      </c>
      <c r="H1247">
        <v>0.88266056545187122</v>
      </c>
      <c r="I1247">
        <v>0.99179661517995721</v>
      </c>
      <c r="J1247">
        <v>0.87261146496815289</v>
      </c>
      <c r="K1247" t="s">
        <v>70</v>
      </c>
      <c r="L1247" t="s">
        <v>70</v>
      </c>
      <c r="M1247" t="s">
        <v>70</v>
      </c>
      <c r="N1247" t="s">
        <v>70</v>
      </c>
    </row>
    <row r="1248" spans="1:14" x14ac:dyDescent="0.3">
      <c r="A1248" t="s">
        <v>425</v>
      </c>
      <c r="B1248" t="s">
        <v>8</v>
      </c>
      <c r="C1248">
        <v>0.98970221874466002</v>
      </c>
      <c r="D1248">
        <v>0.86883303581302029</v>
      </c>
      <c r="E1248">
        <v>0.92382819725500365</v>
      </c>
      <c r="F1248" t="s">
        <v>70</v>
      </c>
      <c r="G1248" t="s">
        <v>70</v>
      </c>
      <c r="H1248">
        <v>0.9170272969374168</v>
      </c>
      <c r="I1248">
        <v>0.99025763152197444</v>
      </c>
      <c r="J1248" t="s">
        <v>70</v>
      </c>
      <c r="K1248" t="s">
        <v>70</v>
      </c>
      <c r="L1248" t="s">
        <v>70</v>
      </c>
      <c r="M1248" t="s">
        <v>70</v>
      </c>
      <c r="N1248" t="s">
        <v>70</v>
      </c>
    </row>
    <row r="1249" spans="1:14" x14ac:dyDescent="0.3">
      <c r="A1249" t="s">
        <v>425</v>
      </c>
      <c r="B1249" t="s">
        <v>448</v>
      </c>
      <c r="C1249">
        <v>0.99642511504809317</v>
      </c>
      <c r="D1249">
        <v>0.94988266178751835</v>
      </c>
      <c r="E1249">
        <v>0.95461332582053804</v>
      </c>
      <c r="F1249" t="s">
        <v>70</v>
      </c>
      <c r="G1249" t="s">
        <v>70</v>
      </c>
      <c r="H1249">
        <v>0.91073953102910365</v>
      </c>
      <c r="I1249">
        <v>0.99452743676970878</v>
      </c>
      <c r="J1249">
        <v>0.98927192104133876</v>
      </c>
      <c r="K1249" t="s">
        <v>70</v>
      </c>
      <c r="L1249" t="s">
        <v>70</v>
      </c>
      <c r="M1249" t="s">
        <v>70</v>
      </c>
      <c r="N1249" t="s">
        <v>70</v>
      </c>
    </row>
    <row r="1250" spans="1:14" x14ac:dyDescent="0.3">
      <c r="A1250" t="s">
        <v>425</v>
      </c>
      <c r="B1250" t="s">
        <v>13</v>
      </c>
      <c r="C1250">
        <v>0.97418529093236195</v>
      </c>
      <c r="D1250">
        <v>0.97015988089843996</v>
      </c>
      <c r="E1250">
        <v>0.94865389952817081</v>
      </c>
      <c r="F1250" t="s">
        <v>70</v>
      </c>
      <c r="G1250" t="s">
        <v>70</v>
      </c>
      <c r="H1250">
        <v>0.87853669319186556</v>
      </c>
      <c r="I1250">
        <v>0.99473050286058418</v>
      </c>
      <c r="J1250">
        <v>0.95688966368853057</v>
      </c>
      <c r="K1250" t="s">
        <v>70</v>
      </c>
      <c r="L1250" t="s">
        <v>70</v>
      </c>
      <c r="M1250" t="s">
        <v>70</v>
      </c>
      <c r="N1250" t="s">
        <v>70</v>
      </c>
    </row>
    <row r="1251" spans="1:14" x14ac:dyDescent="0.3">
      <c r="A1251" t="s">
        <v>425</v>
      </c>
      <c r="B1251" t="s">
        <v>15</v>
      </c>
      <c r="C1251">
        <v>0.99719424039904137</v>
      </c>
      <c r="D1251">
        <v>0.94590732802612776</v>
      </c>
      <c r="E1251">
        <v>0.93937105398302279</v>
      </c>
      <c r="F1251">
        <v>0.84340354227149616</v>
      </c>
      <c r="G1251">
        <v>0</v>
      </c>
      <c r="H1251">
        <v>0.94052489143432561</v>
      </c>
      <c r="I1251">
        <v>0.99311596943793023</v>
      </c>
      <c r="J1251" t="s">
        <v>70</v>
      </c>
      <c r="K1251" t="s">
        <v>70</v>
      </c>
      <c r="L1251" t="s">
        <v>70</v>
      </c>
      <c r="M1251" t="s">
        <v>70</v>
      </c>
      <c r="N1251" t="s">
        <v>70</v>
      </c>
    </row>
    <row r="1252" spans="1:14" x14ac:dyDescent="0.3">
      <c r="A1252" t="s">
        <v>425</v>
      </c>
      <c r="B1252" t="s">
        <v>424</v>
      </c>
      <c r="C1252">
        <v>0.99474610660969365</v>
      </c>
      <c r="D1252">
        <v>0.9580668088130776</v>
      </c>
      <c r="E1252">
        <v>0.70127589839634785</v>
      </c>
      <c r="F1252">
        <v>0.23298405186983376</v>
      </c>
      <c r="G1252" t="s">
        <v>70</v>
      </c>
      <c r="H1252">
        <v>0.33251605370694687</v>
      </c>
      <c r="I1252">
        <v>0.99542403904819998</v>
      </c>
      <c r="J1252">
        <v>0</v>
      </c>
      <c r="K1252">
        <v>0</v>
      </c>
      <c r="L1252" t="s">
        <v>70</v>
      </c>
      <c r="M1252" t="s">
        <v>70</v>
      </c>
      <c r="N1252">
        <v>0.97076976825433803</v>
      </c>
    </row>
    <row r="1253" spans="1:14" x14ac:dyDescent="0.3">
      <c r="A1253" t="s">
        <v>425</v>
      </c>
      <c r="B1253" t="s">
        <v>17</v>
      </c>
      <c r="C1253">
        <v>0.99480036254352922</v>
      </c>
      <c r="D1253">
        <v>0.98179474225187724</v>
      </c>
      <c r="E1253">
        <v>0.92259729090518161</v>
      </c>
      <c r="F1253">
        <v>0.88710997907759481</v>
      </c>
      <c r="G1253" t="s">
        <v>70</v>
      </c>
      <c r="H1253">
        <v>0.88073770491803283</v>
      </c>
      <c r="I1253">
        <v>0.9934910789493836</v>
      </c>
      <c r="J1253">
        <v>0.80456490727532093</v>
      </c>
      <c r="K1253" t="s">
        <v>70</v>
      </c>
      <c r="L1253" t="s">
        <v>70</v>
      </c>
      <c r="M1253" t="s">
        <v>70</v>
      </c>
      <c r="N1253" t="s">
        <v>70</v>
      </c>
    </row>
    <row r="1254" spans="1:14" x14ac:dyDescent="0.3">
      <c r="A1254" t="s">
        <v>425</v>
      </c>
      <c r="B1254" t="s">
        <v>21</v>
      </c>
      <c r="C1254">
        <v>0.98929748231147141</v>
      </c>
      <c r="D1254">
        <v>0.95667849908004521</v>
      </c>
      <c r="E1254">
        <v>0.94644137908027959</v>
      </c>
      <c r="F1254">
        <v>0.87568499819188295</v>
      </c>
      <c r="G1254">
        <v>0</v>
      </c>
      <c r="H1254">
        <v>0.84100994644223415</v>
      </c>
      <c r="I1254">
        <v>0.99524831391784196</v>
      </c>
      <c r="J1254">
        <v>0.93342759514551676</v>
      </c>
      <c r="K1254" t="s">
        <v>70</v>
      </c>
      <c r="L1254" t="s">
        <v>70</v>
      </c>
      <c r="M1254" t="s">
        <v>70</v>
      </c>
      <c r="N1254" t="s">
        <v>70</v>
      </c>
    </row>
    <row r="1255" spans="1:14" x14ac:dyDescent="0.3">
      <c r="A1255" t="s">
        <v>425</v>
      </c>
      <c r="B1255" t="s">
        <v>23</v>
      </c>
      <c r="C1255">
        <v>0.99523241954707997</v>
      </c>
      <c r="D1255">
        <v>0.97493365683524158</v>
      </c>
      <c r="E1255">
        <v>0.83714339932949589</v>
      </c>
      <c r="F1255">
        <v>0.53930906657056066</v>
      </c>
      <c r="G1255">
        <v>0.45965282664790053</v>
      </c>
      <c r="H1255">
        <v>0</v>
      </c>
      <c r="I1255">
        <v>0.99422053231939156</v>
      </c>
      <c r="J1255">
        <v>0</v>
      </c>
      <c r="K1255" t="s">
        <v>70</v>
      </c>
      <c r="L1255" t="s">
        <v>70</v>
      </c>
      <c r="M1255" t="s">
        <v>70</v>
      </c>
      <c r="N1255">
        <v>0</v>
      </c>
    </row>
    <row r="1256" spans="1:14" x14ac:dyDescent="0.3">
      <c r="A1256" t="s">
        <v>425</v>
      </c>
      <c r="B1256" t="s">
        <v>25</v>
      </c>
      <c r="C1256">
        <v>0.99028083700440517</v>
      </c>
      <c r="D1256">
        <v>0.96818342706571758</v>
      </c>
      <c r="E1256">
        <v>0.97944642367771995</v>
      </c>
      <c r="F1256" t="s">
        <v>70</v>
      </c>
      <c r="G1256" t="s">
        <v>70</v>
      </c>
      <c r="H1256">
        <v>0.91633939172527157</v>
      </c>
      <c r="I1256">
        <v>0.9937925360855584</v>
      </c>
      <c r="J1256" t="s">
        <v>70</v>
      </c>
      <c r="K1256" t="s">
        <v>70</v>
      </c>
      <c r="L1256" t="s">
        <v>70</v>
      </c>
      <c r="M1256" t="s">
        <v>70</v>
      </c>
      <c r="N1256" t="s">
        <v>70</v>
      </c>
    </row>
    <row r="1257" spans="1:14" x14ac:dyDescent="0.3">
      <c r="A1257" t="s">
        <v>425</v>
      </c>
      <c r="B1257" t="s">
        <v>27</v>
      </c>
      <c r="C1257">
        <v>0.99500685333855476</v>
      </c>
      <c r="D1257">
        <v>0.98193137326426883</v>
      </c>
      <c r="E1257">
        <v>0.93934845943321277</v>
      </c>
      <c r="F1257">
        <v>0</v>
      </c>
      <c r="G1257" t="s">
        <v>70</v>
      </c>
      <c r="H1257">
        <v>0.94205277111475838</v>
      </c>
      <c r="I1257">
        <v>0.99523413268779781</v>
      </c>
      <c r="J1257" t="s">
        <v>70</v>
      </c>
      <c r="K1257" t="s">
        <v>70</v>
      </c>
      <c r="L1257" t="s">
        <v>70</v>
      </c>
      <c r="M1257" t="s">
        <v>70</v>
      </c>
      <c r="N1257" t="s">
        <v>70</v>
      </c>
    </row>
    <row r="1258" spans="1:14" x14ac:dyDescent="0.3">
      <c r="A1258" t="s">
        <v>349</v>
      </c>
      <c r="B1258" t="s">
        <v>6</v>
      </c>
      <c r="C1258">
        <v>0.99747913282169076</v>
      </c>
      <c r="D1258">
        <v>0.9662052182881824</v>
      </c>
      <c r="E1258">
        <v>0.8922295978133542</v>
      </c>
      <c r="F1258" t="s">
        <v>70</v>
      </c>
      <c r="G1258" t="s">
        <v>70</v>
      </c>
      <c r="H1258">
        <v>0.81262073406310364</v>
      </c>
      <c r="I1258">
        <v>0.9939937656808332</v>
      </c>
      <c r="J1258">
        <v>0</v>
      </c>
      <c r="K1258" t="s">
        <v>70</v>
      </c>
      <c r="L1258" t="s">
        <v>70</v>
      </c>
      <c r="M1258" t="s">
        <v>70</v>
      </c>
      <c r="N1258" t="s">
        <v>70</v>
      </c>
    </row>
    <row r="1259" spans="1:14" x14ac:dyDescent="0.3">
      <c r="A1259" t="s">
        <v>349</v>
      </c>
      <c r="B1259" t="s">
        <v>7</v>
      </c>
      <c r="C1259">
        <v>0.99481465909887179</v>
      </c>
      <c r="D1259">
        <v>0.98242811501597438</v>
      </c>
      <c r="E1259">
        <v>0.91497629753209497</v>
      </c>
      <c r="F1259" t="s">
        <v>70</v>
      </c>
      <c r="G1259">
        <v>0.91775325977933797</v>
      </c>
      <c r="H1259">
        <v>0.81802982679061054</v>
      </c>
      <c r="I1259">
        <v>0.99381971661139579</v>
      </c>
      <c r="J1259">
        <v>0.98841260037059919</v>
      </c>
      <c r="K1259" t="s">
        <v>70</v>
      </c>
      <c r="L1259" t="s">
        <v>70</v>
      </c>
      <c r="M1259" t="s">
        <v>70</v>
      </c>
      <c r="N1259" t="s">
        <v>70</v>
      </c>
    </row>
    <row r="1260" spans="1:14" x14ac:dyDescent="0.3">
      <c r="A1260" t="s">
        <v>349</v>
      </c>
      <c r="B1260" t="s">
        <v>8</v>
      </c>
      <c r="C1260">
        <v>0.99535189291286841</v>
      </c>
      <c r="D1260">
        <v>0.97213190896423596</v>
      </c>
      <c r="E1260">
        <v>0.90867284295122219</v>
      </c>
      <c r="F1260">
        <v>0.86597717546362341</v>
      </c>
      <c r="G1260" t="s">
        <v>70</v>
      </c>
      <c r="H1260">
        <v>0.71239398898973372</v>
      </c>
      <c r="I1260">
        <v>0.99408372650340759</v>
      </c>
      <c r="J1260" t="s">
        <v>70</v>
      </c>
      <c r="K1260" t="s">
        <v>70</v>
      </c>
      <c r="L1260" t="s">
        <v>70</v>
      </c>
      <c r="M1260" t="s">
        <v>70</v>
      </c>
      <c r="N1260" t="s">
        <v>70</v>
      </c>
    </row>
    <row r="1261" spans="1:14" x14ac:dyDescent="0.3">
      <c r="A1261" t="s">
        <v>349</v>
      </c>
      <c r="B1261" t="s">
        <v>12</v>
      </c>
      <c r="C1261">
        <v>0.99553424837459781</v>
      </c>
      <c r="D1261">
        <v>0.98092969921495998</v>
      </c>
      <c r="E1261">
        <v>0.85429915659228706</v>
      </c>
      <c r="F1261">
        <v>0.5885049206848515</v>
      </c>
      <c r="G1261" t="s">
        <v>70</v>
      </c>
      <c r="H1261">
        <v>0.7645846402007348</v>
      </c>
      <c r="I1261">
        <v>0.99547040914828844</v>
      </c>
      <c r="J1261" t="s">
        <v>70</v>
      </c>
      <c r="K1261" t="s">
        <v>70</v>
      </c>
      <c r="L1261" t="s">
        <v>70</v>
      </c>
      <c r="M1261" t="s">
        <v>70</v>
      </c>
      <c r="N1261" t="s">
        <v>70</v>
      </c>
    </row>
    <row r="1262" spans="1:14" x14ac:dyDescent="0.3">
      <c r="A1262" t="s">
        <v>349</v>
      </c>
      <c r="B1262" t="s">
        <v>405</v>
      </c>
      <c r="C1262">
        <v>0.99268782922095922</v>
      </c>
      <c r="D1262">
        <v>0.98606725537418605</v>
      </c>
      <c r="E1262">
        <v>0.86418946508779093</v>
      </c>
      <c r="F1262">
        <v>0.74680253281335174</v>
      </c>
      <c r="G1262">
        <v>0.77178423236514526</v>
      </c>
      <c r="H1262">
        <v>0.7695498859157851</v>
      </c>
      <c r="I1262">
        <v>0.9946769185272808</v>
      </c>
      <c r="J1262" t="s">
        <v>70</v>
      </c>
      <c r="K1262">
        <v>0.91536050156739801</v>
      </c>
      <c r="L1262">
        <v>0.96593186372745476</v>
      </c>
      <c r="M1262" t="s">
        <v>70</v>
      </c>
      <c r="N1262">
        <v>0</v>
      </c>
    </row>
    <row r="1263" spans="1:14" x14ac:dyDescent="0.3">
      <c r="A1263" t="s">
        <v>349</v>
      </c>
      <c r="B1263" t="s">
        <v>413</v>
      </c>
      <c r="C1263">
        <v>0.99492659758203805</v>
      </c>
      <c r="D1263">
        <v>0.96880983483349137</v>
      </c>
      <c r="E1263">
        <v>0.80296685209492258</v>
      </c>
      <c r="F1263">
        <v>0.7585649208873555</v>
      </c>
      <c r="G1263">
        <v>0.71810512654120706</v>
      </c>
      <c r="H1263">
        <v>0.73559822747415071</v>
      </c>
      <c r="I1263">
        <v>0.99637117677553122</v>
      </c>
      <c r="J1263" t="s">
        <v>70</v>
      </c>
      <c r="K1263">
        <v>0.67080745341614911</v>
      </c>
      <c r="L1263">
        <v>0.71276595744680848</v>
      </c>
      <c r="M1263" t="s">
        <v>70</v>
      </c>
      <c r="N1263" t="s">
        <v>70</v>
      </c>
    </row>
    <row r="1264" spans="1:14" x14ac:dyDescent="0.3">
      <c r="A1264" t="s">
        <v>349</v>
      </c>
      <c r="B1264" t="s">
        <v>381</v>
      </c>
      <c r="C1264">
        <v>0.99308521092786817</v>
      </c>
      <c r="D1264">
        <v>0.99181616172565157</v>
      </c>
      <c r="E1264">
        <v>0.89958659704090516</v>
      </c>
      <c r="F1264">
        <v>0.90315306944186335</v>
      </c>
      <c r="G1264">
        <v>0.95066359824721802</v>
      </c>
      <c r="H1264">
        <v>0.75459459459459455</v>
      </c>
      <c r="I1264">
        <v>0.99403163234855263</v>
      </c>
      <c r="J1264" t="s">
        <v>70</v>
      </c>
      <c r="K1264">
        <v>0.76271186440677963</v>
      </c>
      <c r="L1264">
        <v>0.90508474576271203</v>
      </c>
      <c r="M1264" t="s">
        <v>70</v>
      </c>
      <c r="N1264" t="s">
        <v>70</v>
      </c>
    </row>
    <row r="1265" spans="1:14" x14ac:dyDescent="0.3">
      <c r="A1265" t="s">
        <v>349</v>
      </c>
      <c r="B1265" t="s">
        <v>366</v>
      </c>
      <c r="C1265">
        <v>0.9898228157458322</v>
      </c>
      <c r="D1265">
        <v>0.98192802824074876</v>
      </c>
      <c r="E1265">
        <v>0.89536982887945282</v>
      </c>
      <c r="F1265">
        <v>0.8746666666666667</v>
      </c>
      <c r="G1265">
        <v>0.970260335976184</v>
      </c>
      <c r="H1265">
        <v>0.27894257064721967</v>
      </c>
      <c r="I1265">
        <v>0.99397635160258802</v>
      </c>
      <c r="J1265" t="s">
        <v>70</v>
      </c>
      <c r="K1265">
        <v>0.49180327868852458</v>
      </c>
      <c r="L1265">
        <v>0.77659574468085102</v>
      </c>
      <c r="M1265" t="s">
        <v>70</v>
      </c>
      <c r="N1265" t="s">
        <v>70</v>
      </c>
    </row>
    <row r="1266" spans="1:14" x14ac:dyDescent="0.3">
      <c r="A1266" t="s">
        <v>349</v>
      </c>
      <c r="B1266" t="s">
        <v>188</v>
      </c>
      <c r="C1266">
        <v>0.9942950285248574</v>
      </c>
      <c r="D1266">
        <v>0.98881246969669756</v>
      </c>
      <c r="E1266">
        <v>0.95548368127021477</v>
      </c>
      <c r="F1266">
        <v>0.89301757167393314</v>
      </c>
      <c r="G1266">
        <v>0.9583687340696686</v>
      </c>
      <c r="H1266">
        <v>0.7347423414865828</v>
      </c>
      <c r="I1266">
        <v>0.99371534195933442</v>
      </c>
      <c r="J1266" t="s">
        <v>70</v>
      </c>
      <c r="K1266">
        <v>0.76106194690265483</v>
      </c>
      <c r="L1266" t="s">
        <v>70</v>
      </c>
      <c r="M1266" t="s">
        <v>70</v>
      </c>
      <c r="N1266" t="s">
        <v>70</v>
      </c>
    </row>
    <row r="1267" spans="1:14" x14ac:dyDescent="0.3">
      <c r="A1267" t="s">
        <v>349</v>
      </c>
      <c r="B1267" t="s">
        <v>13</v>
      </c>
      <c r="C1267">
        <v>0.99472863213382823</v>
      </c>
      <c r="D1267">
        <v>0.98808370123111156</v>
      </c>
      <c r="E1267">
        <v>0.87986753909990423</v>
      </c>
      <c r="F1267">
        <v>0.81403536742529925</v>
      </c>
      <c r="G1267">
        <v>0.67523599116288413</v>
      </c>
      <c r="H1267">
        <v>0.7775788767061983</v>
      </c>
      <c r="I1267">
        <v>0.99332483312082798</v>
      </c>
      <c r="J1267" t="s">
        <v>70</v>
      </c>
      <c r="K1267" t="s">
        <v>70</v>
      </c>
      <c r="L1267" t="s">
        <v>70</v>
      </c>
      <c r="M1267" t="s">
        <v>70</v>
      </c>
      <c r="N1267" t="s">
        <v>70</v>
      </c>
    </row>
    <row r="1268" spans="1:14" x14ac:dyDescent="0.3">
      <c r="A1268" t="s">
        <v>349</v>
      </c>
      <c r="B1268" t="s">
        <v>15</v>
      </c>
      <c r="C1268">
        <v>0.99519985123025601</v>
      </c>
      <c r="D1268">
        <v>0.98596198617047159</v>
      </c>
      <c r="E1268">
        <v>0.94644527966760239</v>
      </c>
      <c r="F1268">
        <v>0.95716854667320583</v>
      </c>
      <c r="G1268" t="s">
        <v>70</v>
      </c>
      <c r="H1268">
        <v>0.73510755653612792</v>
      </c>
      <c r="I1268">
        <v>0.99408195370439723</v>
      </c>
      <c r="J1268" t="s">
        <v>70</v>
      </c>
      <c r="K1268" t="s">
        <v>70</v>
      </c>
      <c r="L1268" t="s">
        <v>70</v>
      </c>
      <c r="M1268" t="s">
        <v>70</v>
      </c>
      <c r="N1268" t="s">
        <v>70</v>
      </c>
    </row>
    <row r="1269" spans="1:14" x14ac:dyDescent="0.3">
      <c r="A1269" t="s">
        <v>349</v>
      </c>
      <c r="B1269" t="s">
        <v>17</v>
      </c>
      <c r="C1269">
        <v>0.9960395700104584</v>
      </c>
      <c r="D1269">
        <v>0.98023003297675537</v>
      </c>
      <c r="E1269">
        <v>0.95658699277376324</v>
      </c>
      <c r="F1269">
        <v>0.89696607657755978</v>
      </c>
      <c r="G1269" t="s">
        <v>70</v>
      </c>
      <c r="H1269">
        <v>0.91755602988260399</v>
      </c>
      <c r="I1269">
        <v>0.993640104751216</v>
      </c>
      <c r="J1269" t="s">
        <v>70</v>
      </c>
      <c r="K1269" t="s">
        <v>70</v>
      </c>
      <c r="L1269" t="s">
        <v>70</v>
      </c>
      <c r="M1269" t="s">
        <v>70</v>
      </c>
      <c r="N1269" t="s">
        <v>70</v>
      </c>
    </row>
    <row r="1270" spans="1:14" x14ac:dyDescent="0.3">
      <c r="A1270" t="s">
        <v>349</v>
      </c>
      <c r="B1270" t="s">
        <v>198</v>
      </c>
      <c r="C1270">
        <v>0.9954531035212012</v>
      </c>
      <c r="D1270">
        <v>0.95443945899872962</v>
      </c>
      <c r="E1270">
        <v>0.93628808864265922</v>
      </c>
      <c r="F1270">
        <v>0.78108912023795907</v>
      </c>
      <c r="G1270" t="s">
        <v>70</v>
      </c>
      <c r="H1270">
        <v>0.80473824990447074</v>
      </c>
      <c r="I1270">
        <v>0.98892488510510057</v>
      </c>
      <c r="J1270" t="s">
        <v>70</v>
      </c>
      <c r="K1270" t="s">
        <v>70</v>
      </c>
      <c r="L1270" t="s">
        <v>70</v>
      </c>
      <c r="M1270" t="s">
        <v>70</v>
      </c>
      <c r="N1270" t="s">
        <v>70</v>
      </c>
    </row>
    <row r="1271" spans="1:14" x14ac:dyDescent="0.3">
      <c r="A1271" t="s">
        <v>349</v>
      </c>
      <c r="B1271" t="s">
        <v>21</v>
      </c>
      <c r="C1271">
        <v>0.99799539513625601</v>
      </c>
      <c r="D1271">
        <v>0.96696330610752157</v>
      </c>
      <c r="E1271">
        <v>0.9724774988157272</v>
      </c>
      <c r="F1271">
        <v>0.93477134085562763</v>
      </c>
      <c r="G1271" t="s">
        <v>70</v>
      </c>
      <c r="H1271">
        <v>0.92213173310472918</v>
      </c>
      <c r="I1271">
        <v>0.9952543378318256</v>
      </c>
      <c r="J1271" t="s">
        <v>70</v>
      </c>
      <c r="K1271" t="s">
        <v>70</v>
      </c>
      <c r="L1271" t="s">
        <v>70</v>
      </c>
      <c r="M1271" t="s">
        <v>70</v>
      </c>
      <c r="N1271" t="s">
        <v>70</v>
      </c>
    </row>
    <row r="1272" spans="1:14" x14ac:dyDescent="0.3">
      <c r="A1272" t="s">
        <v>349</v>
      </c>
      <c r="B1272" t="s">
        <v>23</v>
      </c>
      <c r="C1272">
        <v>0.99723333457957897</v>
      </c>
      <c r="D1272">
        <v>0.9432456449206108</v>
      </c>
      <c r="E1272">
        <v>0.92876574729000116</v>
      </c>
      <c r="F1272">
        <v>0.72824452981459831</v>
      </c>
      <c r="G1272" t="s">
        <v>70</v>
      </c>
      <c r="H1272">
        <v>0.91856723100601656</v>
      </c>
      <c r="I1272">
        <v>0.99470109709679821</v>
      </c>
      <c r="J1272" t="s">
        <v>70</v>
      </c>
      <c r="K1272" t="s">
        <v>70</v>
      </c>
      <c r="L1272" t="s">
        <v>70</v>
      </c>
      <c r="M1272" t="s">
        <v>70</v>
      </c>
      <c r="N1272" t="s">
        <v>70</v>
      </c>
    </row>
    <row r="1273" spans="1:14" x14ac:dyDescent="0.3">
      <c r="A1273" t="s">
        <v>349</v>
      </c>
      <c r="B1273" t="s">
        <v>25</v>
      </c>
      <c r="C1273">
        <v>0.95234346760914079</v>
      </c>
      <c r="D1273">
        <v>0.9675002837577088</v>
      </c>
      <c r="E1273">
        <v>0.88844043640032788</v>
      </c>
      <c r="F1273">
        <v>0.3260614997614607</v>
      </c>
      <c r="G1273">
        <v>0</v>
      </c>
      <c r="H1273">
        <v>0.85675205172842572</v>
      </c>
      <c r="I1273">
        <v>0.99367794719226477</v>
      </c>
      <c r="J1273">
        <v>0.56843114921167792</v>
      </c>
      <c r="K1273" t="s">
        <v>70</v>
      </c>
      <c r="L1273" t="s">
        <v>70</v>
      </c>
      <c r="M1273" t="s">
        <v>70</v>
      </c>
      <c r="N1273" t="s">
        <v>70</v>
      </c>
    </row>
    <row r="1274" spans="1:14" x14ac:dyDescent="0.3">
      <c r="A1274" t="s">
        <v>349</v>
      </c>
      <c r="B1274" t="s">
        <v>27</v>
      </c>
      <c r="C1274">
        <v>0.99349346900836555</v>
      </c>
      <c r="D1274">
        <v>0.98615122565355839</v>
      </c>
      <c r="E1274">
        <v>0.94643018731336515</v>
      </c>
      <c r="F1274">
        <v>0.77612770196696246</v>
      </c>
      <c r="G1274" t="s">
        <v>70</v>
      </c>
      <c r="H1274">
        <v>0.89812517231872069</v>
      </c>
      <c r="I1274">
        <v>0.99390606420927463</v>
      </c>
      <c r="J1274" t="s">
        <v>70</v>
      </c>
      <c r="K1274" t="s">
        <v>70</v>
      </c>
      <c r="L1274" t="s">
        <v>70</v>
      </c>
      <c r="M1274" t="s">
        <v>70</v>
      </c>
      <c r="N1274" t="s">
        <v>70</v>
      </c>
    </row>
    <row r="1275" spans="1:14" x14ac:dyDescent="0.3">
      <c r="A1275" t="s">
        <v>349</v>
      </c>
      <c r="B1275" t="s">
        <v>203</v>
      </c>
      <c r="C1275">
        <v>0.99343974990526718</v>
      </c>
      <c r="D1275">
        <v>0.96640963561270365</v>
      </c>
      <c r="E1275">
        <v>0.92023200565032204</v>
      </c>
      <c r="F1275">
        <v>0.8591967334053906</v>
      </c>
      <c r="G1275" t="s">
        <v>70</v>
      </c>
      <c r="H1275">
        <v>0.77070266822578926</v>
      </c>
      <c r="I1275">
        <v>0.9971160245507652</v>
      </c>
      <c r="J1275" t="s">
        <v>70</v>
      </c>
      <c r="K1275" t="s">
        <v>70</v>
      </c>
      <c r="L1275">
        <v>0.56996148908857514</v>
      </c>
      <c r="M1275" t="s">
        <v>70</v>
      </c>
      <c r="N1275" t="s">
        <v>70</v>
      </c>
    </row>
    <row r="1276" spans="1:14" x14ac:dyDescent="0.3">
      <c r="A1276" t="s">
        <v>349</v>
      </c>
      <c r="B1276" t="s">
        <v>408</v>
      </c>
      <c r="C1276">
        <v>0.99294856259160524</v>
      </c>
      <c r="D1276">
        <v>0.97977723358875124</v>
      </c>
      <c r="E1276">
        <v>0.95058344753124879</v>
      </c>
      <c r="F1276">
        <v>0.91273548847401775</v>
      </c>
      <c r="G1276" t="s">
        <v>70</v>
      </c>
      <c r="H1276">
        <v>0.72926617455492837</v>
      </c>
      <c r="I1276">
        <v>0.99460816899327864</v>
      </c>
      <c r="J1276" t="s">
        <v>70</v>
      </c>
      <c r="K1276" t="s">
        <v>70</v>
      </c>
      <c r="L1276">
        <v>0</v>
      </c>
      <c r="M1276" t="s">
        <v>70</v>
      </c>
      <c r="N1276" t="s">
        <v>70</v>
      </c>
    </row>
    <row r="1277" spans="1:14" x14ac:dyDescent="0.3">
      <c r="A1277" t="s">
        <v>349</v>
      </c>
      <c r="B1277" t="s">
        <v>168</v>
      </c>
      <c r="C1277">
        <v>0.997185372509519</v>
      </c>
      <c r="D1277">
        <v>0.97535930579408836</v>
      </c>
      <c r="E1277">
        <v>0.82640251689873223</v>
      </c>
      <c r="F1277">
        <v>0.85731949092924598</v>
      </c>
      <c r="G1277" t="s">
        <v>70</v>
      </c>
      <c r="H1277">
        <v>0</v>
      </c>
      <c r="I1277">
        <v>0.99465401701679079</v>
      </c>
      <c r="J1277" t="s">
        <v>70</v>
      </c>
      <c r="K1277" t="s">
        <v>70</v>
      </c>
      <c r="L1277" t="s">
        <v>70</v>
      </c>
      <c r="M1277" t="s">
        <v>70</v>
      </c>
      <c r="N1277" t="s">
        <v>70</v>
      </c>
    </row>
    <row r="1278" spans="1:14" x14ac:dyDescent="0.3">
      <c r="A1278" t="s">
        <v>423</v>
      </c>
      <c r="B1278" t="s">
        <v>6</v>
      </c>
      <c r="C1278">
        <v>0.9412645501702348</v>
      </c>
      <c r="D1278">
        <v>0.94036414450700756</v>
      </c>
      <c r="E1278">
        <v>0.8960171897782212</v>
      </c>
      <c r="F1278" t="s">
        <v>70</v>
      </c>
      <c r="G1278" t="s">
        <v>70</v>
      </c>
      <c r="H1278">
        <v>0.89731739174118352</v>
      </c>
      <c r="I1278">
        <v>0.97416240772288476</v>
      </c>
      <c r="J1278" t="s">
        <v>70</v>
      </c>
      <c r="K1278" t="s">
        <v>70</v>
      </c>
      <c r="L1278" t="s">
        <v>70</v>
      </c>
      <c r="M1278" t="s">
        <v>70</v>
      </c>
      <c r="N1278" t="s">
        <v>70</v>
      </c>
    </row>
    <row r="1279" spans="1:14" x14ac:dyDescent="0.3">
      <c r="A1279" t="s">
        <v>423</v>
      </c>
      <c r="B1279" t="s">
        <v>7</v>
      </c>
      <c r="C1279">
        <v>0.98993063325128661</v>
      </c>
      <c r="D1279">
        <v>0.98263936920735917</v>
      </c>
      <c r="E1279">
        <v>0.95944537717825518</v>
      </c>
      <c r="F1279" t="s">
        <v>70</v>
      </c>
      <c r="G1279" t="s">
        <v>70</v>
      </c>
      <c r="H1279">
        <v>0.83451085555154458</v>
      </c>
      <c r="I1279">
        <v>0.991939736346516</v>
      </c>
      <c r="J1279">
        <v>0.34127258083074447</v>
      </c>
      <c r="K1279" t="s">
        <v>70</v>
      </c>
      <c r="L1279" t="s">
        <v>70</v>
      </c>
      <c r="M1279" t="s">
        <v>70</v>
      </c>
      <c r="N1279" t="s">
        <v>70</v>
      </c>
    </row>
    <row r="1280" spans="1:14" x14ac:dyDescent="0.3">
      <c r="A1280" t="s">
        <v>423</v>
      </c>
      <c r="B1280" t="s">
        <v>8</v>
      </c>
      <c r="C1280">
        <v>0.98864703371745621</v>
      </c>
      <c r="D1280">
        <v>0.95701827536006556</v>
      </c>
      <c r="E1280">
        <v>0.81312366288239613</v>
      </c>
      <c r="F1280">
        <v>0.38622426631625056</v>
      </c>
      <c r="G1280">
        <v>0.94181795903363486</v>
      </c>
      <c r="H1280">
        <v>0.7172247568218989</v>
      </c>
      <c r="I1280">
        <v>0.99274705349048042</v>
      </c>
      <c r="J1280">
        <v>0</v>
      </c>
      <c r="K1280" t="s">
        <v>70</v>
      </c>
      <c r="L1280" t="s">
        <v>70</v>
      </c>
      <c r="M1280" t="s">
        <v>70</v>
      </c>
      <c r="N1280" t="s">
        <v>70</v>
      </c>
    </row>
    <row r="1281" spans="1:14" x14ac:dyDescent="0.3">
      <c r="A1281" t="s">
        <v>423</v>
      </c>
      <c r="B1281" t="s">
        <v>12</v>
      </c>
      <c r="C1281">
        <v>0.9948192735004342</v>
      </c>
      <c r="D1281">
        <v>0.97784579723926845</v>
      </c>
      <c r="E1281">
        <v>0.90586787033237604</v>
      </c>
      <c r="F1281">
        <v>0.77436832730724514</v>
      </c>
      <c r="G1281">
        <v>0.91511732701358517</v>
      </c>
      <c r="H1281">
        <v>0.9036284470246736</v>
      </c>
      <c r="I1281">
        <v>0.99068299068299082</v>
      </c>
      <c r="J1281" t="s">
        <v>70</v>
      </c>
      <c r="K1281" t="s">
        <v>70</v>
      </c>
      <c r="L1281" t="s">
        <v>70</v>
      </c>
      <c r="M1281" t="s">
        <v>70</v>
      </c>
      <c r="N1281" t="s">
        <v>70</v>
      </c>
    </row>
    <row r="1282" spans="1:14" x14ac:dyDescent="0.3">
      <c r="A1282" t="s">
        <v>423</v>
      </c>
      <c r="B1282" t="s">
        <v>13</v>
      </c>
      <c r="C1282">
        <v>0.97953787657209723</v>
      </c>
      <c r="D1282">
        <v>0.9727254694525258</v>
      </c>
      <c r="E1282">
        <v>0.91818698493890305</v>
      </c>
      <c r="F1282">
        <v>0.71587561374795416</v>
      </c>
      <c r="G1282" t="s">
        <v>70</v>
      </c>
      <c r="H1282">
        <v>0.90049441189912338</v>
      </c>
      <c r="I1282">
        <v>0.99477312324823886</v>
      </c>
      <c r="J1282">
        <v>0.83831175451116324</v>
      </c>
      <c r="K1282" t="s">
        <v>70</v>
      </c>
      <c r="L1282" t="s">
        <v>70</v>
      </c>
      <c r="M1282" t="s">
        <v>70</v>
      </c>
      <c r="N1282" t="s">
        <v>70</v>
      </c>
    </row>
    <row r="1283" spans="1:14" x14ac:dyDescent="0.3">
      <c r="A1283" t="s">
        <v>423</v>
      </c>
      <c r="B1283" t="s">
        <v>15</v>
      </c>
      <c r="C1283">
        <v>0.99709394979095201</v>
      </c>
      <c r="D1283">
        <v>0.94085003950680801</v>
      </c>
      <c r="E1283">
        <v>0.97673889452865204</v>
      </c>
      <c r="F1283" t="s">
        <v>70</v>
      </c>
      <c r="G1283" t="s">
        <v>70</v>
      </c>
      <c r="H1283">
        <v>0.81106881072788228</v>
      </c>
      <c r="I1283">
        <v>0.99415029248537579</v>
      </c>
      <c r="J1283" t="s">
        <v>70</v>
      </c>
      <c r="K1283" t="s">
        <v>70</v>
      </c>
      <c r="L1283" t="s">
        <v>70</v>
      </c>
      <c r="M1283" t="s">
        <v>70</v>
      </c>
      <c r="N1283" t="s">
        <v>70</v>
      </c>
    </row>
    <row r="1284" spans="1:14" x14ac:dyDescent="0.3">
      <c r="A1284" t="s">
        <v>423</v>
      </c>
      <c r="B1284" t="s">
        <v>447</v>
      </c>
      <c r="C1284">
        <v>0.99765023219599003</v>
      </c>
      <c r="D1284">
        <v>0.9072683454996332</v>
      </c>
      <c r="E1284">
        <v>0.950240455393071</v>
      </c>
      <c r="F1284">
        <v>0.90453264632477259</v>
      </c>
      <c r="G1284">
        <v>0.96071674707098564</v>
      </c>
      <c r="H1284">
        <v>0.885752431813847</v>
      </c>
      <c r="I1284">
        <v>0.99427211187978881</v>
      </c>
      <c r="J1284" t="s">
        <v>70</v>
      </c>
      <c r="K1284" t="s">
        <v>70</v>
      </c>
      <c r="L1284" t="s">
        <v>70</v>
      </c>
      <c r="M1284" t="s">
        <v>70</v>
      </c>
      <c r="N1284" t="s">
        <v>70</v>
      </c>
    </row>
    <row r="1285" spans="1:14" x14ac:dyDescent="0.3">
      <c r="A1285" t="s">
        <v>423</v>
      </c>
      <c r="B1285" t="s">
        <v>17</v>
      </c>
      <c r="C1285">
        <v>0.99396895669578356</v>
      </c>
      <c r="D1285">
        <v>0.96571194762684121</v>
      </c>
      <c r="E1285">
        <v>0.7715720420180997</v>
      </c>
      <c r="F1285">
        <v>0.17144364339722171</v>
      </c>
      <c r="G1285">
        <v>0</v>
      </c>
      <c r="H1285">
        <v>0.8426905179186559</v>
      </c>
      <c r="I1285">
        <v>0.99499848438920879</v>
      </c>
      <c r="J1285">
        <v>0</v>
      </c>
      <c r="K1285" t="s">
        <v>70</v>
      </c>
      <c r="L1285" t="s">
        <v>70</v>
      </c>
      <c r="M1285" t="s">
        <v>70</v>
      </c>
      <c r="N1285" t="s">
        <v>70</v>
      </c>
    </row>
    <row r="1286" spans="1:14" x14ac:dyDescent="0.3">
      <c r="A1286" t="s">
        <v>423</v>
      </c>
      <c r="B1286" t="s">
        <v>21</v>
      </c>
      <c r="C1286">
        <v>0.99735519050043764</v>
      </c>
      <c r="D1286">
        <v>0.93072407045009797</v>
      </c>
      <c r="E1286">
        <v>0.89702817264232693</v>
      </c>
      <c r="F1286">
        <v>0.7191772817576253</v>
      </c>
      <c r="G1286" t="s">
        <v>70</v>
      </c>
      <c r="H1286">
        <v>0.74469807349846207</v>
      </c>
      <c r="I1286">
        <v>0.9921840436513788</v>
      </c>
      <c r="J1286">
        <v>0</v>
      </c>
      <c r="K1286" t="s">
        <v>70</v>
      </c>
      <c r="L1286" t="s">
        <v>70</v>
      </c>
      <c r="M1286" t="s">
        <v>70</v>
      </c>
      <c r="N1286">
        <v>0</v>
      </c>
    </row>
    <row r="1287" spans="1:14" x14ac:dyDescent="0.3">
      <c r="A1287" t="s">
        <v>423</v>
      </c>
      <c r="B1287" t="s">
        <v>23</v>
      </c>
      <c r="C1287">
        <v>0.96960290806824401</v>
      </c>
      <c r="D1287">
        <v>0.84026752010503858</v>
      </c>
      <c r="E1287">
        <v>0.62421545132945333</v>
      </c>
      <c r="F1287" t="s">
        <v>70</v>
      </c>
      <c r="G1287" t="s">
        <v>70</v>
      </c>
      <c r="H1287">
        <v>1.1372036163075001E-4</v>
      </c>
      <c r="I1287">
        <v>0.9935926773455378</v>
      </c>
      <c r="J1287" t="s">
        <v>70</v>
      </c>
      <c r="K1287" t="s">
        <v>70</v>
      </c>
      <c r="L1287" t="s">
        <v>70</v>
      </c>
      <c r="M1287" t="s">
        <v>70</v>
      </c>
      <c r="N1287" t="s">
        <v>70</v>
      </c>
    </row>
    <row r="1288" spans="1:14" x14ac:dyDescent="0.3">
      <c r="A1288" t="s">
        <v>439</v>
      </c>
      <c r="B1288" t="s">
        <v>8</v>
      </c>
      <c r="C1288">
        <v>0.99345404138072679</v>
      </c>
      <c r="D1288">
        <v>0.92565110324695443</v>
      </c>
      <c r="E1288">
        <v>0.95727018079959258</v>
      </c>
      <c r="F1288" t="s">
        <v>70</v>
      </c>
      <c r="G1288" t="s">
        <v>70</v>
      </c>
      <c r="H1288">
        <v>0.71885153003400071</v>
      </c>
      <c r="I1288">
        <v>0.98988257883465036</v>
      </c>
      <c r="J1288" t="s">
        <v>70</v>
      </c>
      <c r="K1288" t="s">
        <v>70</v>
      </c>
      <c r="L1288" t="s">
        <v>70</v>
      </c>
      <c r="M1288" t="s">
        <v>70</v>
      </c>
      <c r="N1288" t="s">
        <v>70</v>
      </c>
    </row>
    <row r="1289" spans="1:14" x14ac:dyDescent="0.3">
      <c r="A1289" t="s">
        <v>439</v>
      </c>
      <c r="B1289" t="s">
        <v>12</v>
      </c>
      <c r="C1289">
        <v>0.99780661670626958</v>
      </c>
      <c r="D1289">
        <v>0.987899063957006</v>
      </c>
      <c r="E1289">
        <v>0.91775839980162843</v>
      </c>
      <c r="F1289">
        <v>0.38667506221702497</v>
      </c>
      <c r="G1289" t="s">
        <v>70</v>
      </c>
      <c r="H1289">
        <v>0.87163209566693733</v>
      </c>
      <c r="I1289">
        <v>0.99703264094955479</v>
      </c>
      <c r="J1289" t="s">
        <v>70</v>
      </c>
      <c r="K1289" t="s">
        <v>70</v>
      </c>
      <c r="L1289" t="s">
        <v>70</v>
      </c>
      <c r="M1289" t="s">
        <v>70</v>
      </c>
      <c r="N1289" t="s">
        <v>70</v>
      </c>
    </row>
    <row r="1290" spans="1:14" x14ac:dyDescent="0.3">
      <c r="A1290" t="s">
        <v>439</v>
      </c>
      <c r="B1290" t="s">
        <v>143</v>
      </c>
      <c r="C1290">
        <v>0.98327124598201399</v>
      </c>
      <c r="D1290">
        <v>0.91012995146391118</v>
      </c>
      <c r="E1290">
        <v>0.89859979148215829</v>
      </c>
      <c r="F1290">
        <v>0.88244484719705019</v>
      </c>
      <c r="G1290" t="s">
        <v>70</v>
      </c>
      <c r="H1290" t="s">
        <v>70</v>
      </c>
      <c r="I1290">
        <v>0.9924969987995198</v>
      </c>
      <c r="J1290" t="s">
        <v>70</v>
      </c>
      <c r="K1290" t="s">
        <v>70</v>
      </c>
      <c r="L1290" t="s">
        <v>70</v>
      </c>
      <c r="M1290" t="s">
        <v>70</v>
      </c>
      <c r="N1290" t="s">
        <v>70</v>
      </c>
    </row>
    <row r="1291" spans="1:14" x14ac:dyDescent="0.3">
      <c r="A1291" t="s">
        <v>440</v>
      </c>
      <c r="B1291" t="s">
        <v>6</v>
      </c>
      <c r="C1291">
        <v>0.98791963377416081</v>
      </c>
      <c r="D1291">
        <v>0.95269807680338581</v>
      </c>
      <c r="E1291">
        <v>0.8785537250328036</v>
      </c>
      <c r="F1291" t="s">
        <v>70</v>
      </c>
      <c r="G1291" t="s">
        <v>70</v>
      </c>
      <c r="H1291">
        <v>0.86667559962481577</v>
      </c>
      <c r="I1291">
        <v>0.98842878975329318</v>
      </c>
      <c r="J1291" t="s">
        <v>70</v>
      </c>
      <c r="K1291" t="s">
        <v>70</v>
      </c>
      <c r="L1291" t="s">
        <v>70</v>
      </c>
      <c r="M1291" t="s">
        <v>70</v>
      </c>
      <c r="N1291" t="s">
        <v>70</v>
      </c>
    </row>
    <row r="1292" spans="1:14" x14ac:dyDescent="0.3">
      <c r="A1292" t="s">
        <v>440</v>
      </c>
      <c r="B1292" t="s">
        <v>7</v>
      </c>
      <c r="C1292">
        <v>0.97150539205658004</v>
      </c>
      <c r="D1292">
        <v>0.90032801224579051</v>
      </c>
      <c r="E1292">
        <v>0.74523623074915168</v>
      </c>
      <c r="F1292" t="s">
        <v>70</v>
      </c>
      <c r="G1292" t="s">
        <v>70</v>
      </c>
      <c r="H1292">
        <v>0.71528150134048263</v>
      </c>
      <c r="I1292">
        <v>0.9876129408335762</v>
      </c>
      <c r="J1292" t="s">
        <v>70</v>
      </c>
      <c r="K1292" t="s">
        <v>70</v>
      </c>
      <c r="L1292" t="s">
        <v>70</v>
      </c>
      <c r="M1292" t="s">
        <v>70</v>
      </c>
      <c r="N1292" t="s">
        <v>70</v>
      </c>
    </row>
    <row r="1293" spans="1:14" x14ac:dyDescent="0.3">
      <c r="A1293" t="s">
        <v>440</v>
      </c>
      <c r="B1293" t="s">
        <v>8</v>
      </c>
      <c r="C1293">
        <v>0.97348940670240325</v>
      </c>
      <c r="D1293">
        <v>0.97885832129178885</v>
      </c>
      <c r="E1293">
        <v>0.83622012716509542</v>
      </c>
      <c r="F1293" t="s">
        <v>70</v>
      </c>
      <c r="G1293">
        <v>0</v>
      </c>
      <c r="H1293">
        <v>0.8046553267681289</v>
      </c>
      <c r="I1293">
        <v>0.97219641197912943</v>
      </c>
      <c r="J1293" t="s">
        <v>70</v>
      </c>
      <c r="K1293" t="s">
        <v>70</v>
      </c>
      <c r="L1293" t="s">
        <v>70</v>
      </c>
      <c r="M1293" t="s">
        <v>70</v>
      </c>
      <c r="N1293" t="s">
        <v>70</v>
      </c>
    </row>
    <row r="1294" spans="1:14" x14ac:dyDescent="0.3">
      <c r="A1294" t="s">
        <v>440</v>
      </c>
      <c r="B1294" t="s">
        <v>12</v>
      </c>
      <c r="C1294">
        <v>0.98860205108674959</v>
      </c>
      <c r="D1294">
        <v>0.97280880612550436</v>
      </c>
      <c r="E1294">
        <v>0.75793786275179242</v>
      </c>
      <c r="F1294" t="s">
        <v>70</v>
      </c>
      <c r="G1294" t="s">
        <v>70</v>
      </c>
      <c r="H1294">
        <v>0.69872495446265936</v>
      </c>
      <c r="I1294">
        <v>0.99072060316079458</v>
      </c>
      <c r="J1294" t="s">
        <v>70</v>
      </c>
      <c r="K1294" t="s">
        <v>70</v>
      </c>
      <c r="L1294" t="s">
        <v>70</v>
      </c>
      <c r="M1294" t="s">
        <v>70</v>
      </c>
      <c r="N1294" t="s">
        <v>70</v>
      </c>
    </row>
    <row r="1295" spans="1:14" x14ac:dyDescent="0.3">
      <c r="A1295" t="s">
        <v>440</v>
      </c>
      <c r="B1295" t="s">
        <v>13</v>
      </c>
      <c r="C1295">
        <v>0.99215323567145042</v>
      </c>
      <c r="D1295">
        <v>0.94149612046824716</v>
      </c>
      <c r="E1295">
        <v>0.77420441151709041</v>
      </c>
      <c r="F1295" t="s">
        <v>70</v>
      </c>
      <c r="G1295" t="s">
        <v>70</v>
      </c>
      <c r="H1295">
        <v>0.7950572634116938</v>
      </c>
      <c r="I1295">
        <v>0.9949704142011836</v>
      </c>
      <c r="J1295" t="s">
        <v>70</v>
      </c>
      <c r="K1295" t="s">
        <v>70</v>
      </c>
      <c r="L1295" t="s">
        <v>70</v>
      </c>
      <c r="M1295" t="s">
        <v>70</v>
      </c>
      <c r="N1295" t="s">
        <v>70</v>
      </c>
    </row>
    <row r="1296" spans="1:14" x14ac:dyDescent="0.3">
      <c r="A1296" t="s">
        <v>440</v>
      </c>
      <c r="B1296" t="s">
        <v>15</v>
      </c>
      <c r="C1296">
        <v>0.98995974196051795</v>
      </c>
      <c r="D1296">
        <v>0.98011832590753045</v>
      </c>
      <c r="E1296">
        <v>0.79210972414855907</v>
      </c>
      <c r="F1296" t="s">
        <v>70</v>
      </c>
      <c r="G1296" t="s">
        <v>70</v>
      </c>
      <c r="H1296">
        <v>0.68008396098283741</v>
      </c>
      <c r="I1296">
        <v>0.99299771504385637</v>
      </c>
      <c r="J1296">
        <v>0.84828711256117451</v>
      </c>
      <c r="K1296" t="s">
        <v>70</v>
      </c>
      <c r="L1296" t="s">
        <v>70</v>
      </c>
      <c r="M1296" t="s">
        <v>70</v>
      </c>
      <c r="N1296" t="s">
        <v>70</v>
      </c>
    </row>
    <row r="1297" spans="1:14" x14ac:dyDescent="0.3">
      <c r="A1297" t="s">
        <v>440</v>
      </c>
      <c r="B1297" t="s">
        <v>17</v>
      </c>
      <c r="C1297">
        <v>0.99470652706200602</v>
      </c>
      <c r="D1297">
        <v>0.97976594729604582</v>
      </c>
      <c r="E1297">
        <v>0.85439384220654269</v>
      </c>
      <c r="F1297" t="s">
        <v>70</v>
      </c>
      <c r="G1297" t="s">
        <v>70</v>
      </c>
      <c r="H1297">
        <v>0.79948401891930632</v>
      </c>
      <c r="I1297">
        <v>0.99199760676090043</v>
      </c>
      <c r="J1297" t="s">
        <v>70</v>
      </c>
      <c r="K1297" t="s">
        <v>70</v>
      </c>
      <c r="L1297" t="s">
        <v>70</v>
      </c>
      <c r="M1297" t="s">
        <v>70</v>
      </c>
      <c r="N1297" t="s">
        <v>70</v>
      </c>
    </row>
    <row r="1298" spans="1:14" x14ac:dyDescent="0.3">
      <c r="A1298" t="s">
        <v>440</v>
      </c>
      <c r="B1298" t="s">
        <v>21</v>
      </c>
      <c r="C1298">
        <v>0.99324028595049363</v>
      </c>
      <c r="D1298">
        <v>0.94922032380810262</v>
      </c>
      <c r="E1298">
        <v>0.90040954949555485</v>
      </c>
      <c r="F1298" t="s">
        <v>70</v>
      </c>
      <c r="G1298" t="s">
        <v>70</v>
      </c>
      <c r="H1298">
        <v>0.79257408068546953</v>
      </c>
      <c r="I1298">
        <v>0.99270182830486797</v>
      </c>
      <c r="J1298">
        <v>0.91948459954573436</v>
      </c>
      <c r="K1298" t="s">
        <v>70</v>
      </c>
      <c r="L1298" t="s">
        <v>70</v>
      </c>
      <c r="M1298" t="s">
        <v>70</v>
      </c>
      <c r="N1298" t="s">
        <v>70</v>
      </c>
    </row>
    <row r="1299" spans="1:14" x14ac:dyDescent="0.3">
      <c r="A1299" t="s">
        <v>440</v>
      </c>
      <c r="B1299" t="s">
        <v>23</v>
      </c>
      <c r="C1299">
        <v>0.99117437920890095</v>
      </c>
      <c r="D1299">
        <v>0.95453217797682799</v>
      </c>
      <c r="E1299">
        <v>0.91290139522141556</v>
      </c>
      <c r="F1299" t="s">
        <v>70</v>
      </c>
      <c r="G1299" t="s">
        <v>70</v>
      </c>
      <c r="H1299">
        <v>0.16430317848410758</v>
      </c>
      <c r="I1299">
        <v>0.98652291105121281</v>
      </c>
      <c r="J1299">
        <v>0.98634405038117323</v>
      </c>
      <c r="K1299" t="s">
        <v>70</v>
      </c>
      <c r="L1299" t="s">
        <v>70</v>
      </c>
      <c r="M1299" t="s">
        <v>70</v>
      </c>
      <c r="N1299" t="s">
        <v>70</v>
      </c>
    </row>
    <row r="1300" spans="1:14" x14ac:dyDescent="0.3">
      <c r="A1300" t="s">
        <v>440</v>
      </c>
      <c r="B1300" t="s">
        <v>25</v>
      </c>
      <c r="C1300">
        <v>0.99161736650415278</v>
      </c>
      <c r="D1300">
        <v>0.8932827151770637</v>
      </c>
      <c r="E1300">
        <v>0.9346073993835996</v>
      </c>
      <c r="F1300">
        <v>0.56447592292169513</v>
      </c>
      <c r="G1300">
        <v>0.94639556377079481</v>
      </c>
      <c r="H1300">
        <v>0.65849350649350646</v>
      </c>
      <c r="I1300">
        <v>0.99592206615314904</v>
      </c>
      <c r="J1300">
        <v>0.53618976186011624</v>
      </c>
      <c r="K1300" t="s">
        <v>70</v>
      </c>
      <c r="L1300" t="s">
        <v>70</v>
      </c>
      <c r="M1300" t="s">
        <v>70</v>
      </c>
      <c r="N1300" t="s">
        <v>70</v>
      </c>
    </row>
    <row r="1301" spans="1:14" x14ac:dyDescent="0.3">
      <c r="A1301" t="s">
        <v>440</v>
      </c>
      <c r="B1301" t="s">
        <v>66</v>
      </c>
      <c r="C1301">
        <v>0.9934375808882866</v>
      </c>
      <c r="D1301">
        <v>0.90976683087027921</v>
      </c>
      <c r="E1301">
        <v>0.96137873754152825</v>
      </c>
      <c r="F1301">
        <v>0.90248600712364602</v>
      </c>
      <c r="G1301" t="s">
        <v>70</v>
      </c>
      <c r="H1301">
        <v>0.93472868217054261</v>
      </c>
      <c r="I1301">
        <v>0.99031873696753059</v>
      </c>
      <c r="J1301" t="s">
        <v>70</v>
      </c>
      <c r="K1301" t="s">
        <v>70</v>
      </c>
      <c r="L1301">
        <v>0</v>
      </c>
      <c r="M1301" t="s">
        <v>70</v>
      </c>
      <c r="N1301" t="s">
        <v>70</v>
      </c>
    </row>
    <row r="1302" spans="1:14" x14ac:dyDescent="0.3">
      <c r="A1302" t="s">
        <v>440</v>
      </c>
      <c r="B1302" t="s">
        <v>27</v>
      </c>
      <c r="C1302">
        <v>0.99009047824213703</v>
      </c>
      <c r="D1302">
        <v>0.96185733075206525</v>
      </c>
      <c r="E1302">
        <v>0.91535126489034802</v>
      </c>
      <c r="F1302">
        <v>0.86009003099056713</v>
      </c>
      <c r="G1302">
        <v>0</v>
      </c>
      <c r="H1302">
        <v>0.85657607617536202</v>
      </c>
      <c r="I1302">
        <v>0.98876058506543496</v>
      </c>
      <c r="J1302" t="s">
        <v>70</v>
      </c>
      <c r="K1302" t="s">
        <v>70</v>
      </c>
      <c r="L1302" t="s">
        <v>70</v>
      </c>
      <c r="M1302" t="s">
        <v>70</v>
      </c>
      <c r="N1302">
        <v>0</v>
      </c>
    </row>
    <row r="1303" spans="1:14" x14ac:dyDescent="0.3">
      <c r="A1303" t="s">
        <v>440</v>
      </c>
      <c r="B1303" t="s">
        <v>29</v>
      </c>
      <c r="C1303">
        <v>0.98189204076012115</v>
      </c>
      <c r="D1303">
        <v>0.9801651509233944</v>
      </c>
      <c r="E1303">
        <v>0.85680097467583327</v>
      </c>
      <c r="F1303">
        <v>0.61357494283140457</v>
      </c>
      <c r="G1303" t="s">
        <v>70</v>
      </c>
      <c r="H1303">
        <v>0.89393079977311396</v>
      </c>
      <c r="I1303">
        <v>0.99170562509425442</v>
      </c>
      <c r="J1303">
        <v>0</v>
      </c>
      <c r="K1303" t="s">
        <v>70</v>
      </c>
      <c r="L1303" t="s">
        <v>70</v>
      </c>
      <c r="M1303" t="s">
        <v>70</v>
      </c>
      <c r="N1303" t="s">
        <v>70</v>
      </c>
    </row>
    <row r="1304" spans="1:14" x14ac:dyDescent="0.3">
      <c r="A1304" t="s">
        <v>440</v>
      </c>
      <c r="B1304" t="s">
        <v>33</v>
      </c>
      <c r="C1304">
        <v>0.9787787231371986</v>
      </c>
      <c r="D1304">
        <v>0.95387221808660838</v>
      </c>
      <c r="E1304">
        <v>0.87247038499506413</v>
      </c>
      <c r="F1304">
        <v>0</v>
      </c>
      <c r="G1304" t="s">
        <v>70</v>
      </c>
      <c r="H1304">
        <v>0.49017160686427458</v>
      </c>
      <c r="I1304">
        <v>0.98382966269115402</v>
      </c>
      <c r="J1304">
        <v>0.88481369783052821</v>
      </c>
      <c r="K1304" t="s">
        <v>70</v>
      </c>
      <c r="L1304" t="s">
        <v>70</v>
      </c>
      <c r="M1304" t="s">
        <v>70</v>
      </c>
      <c r="N1304" t="s">
        <v>70</v>
      </c>
    </row>
    <row r="1305" spans="1:14" x14ac:dyDescent="0.3">
      <c r="A1305" t="s">
        <v>440</v>
      </c>
      <c r="B1305" t="s">
        <v>35</v>
      </c>
      <c r="C1305">
        <v>0.99549220272904482</v>
      </c>
      <c r="D1305">
        <v>0.95199527545769003</v>
      </c>
      <c r="E1305">
        <v>0.96319668056966279</v>
      </c>
      <c r="F1305">
        <v>0.84223390740830073</v>
      </c>
      <c r="G1305" t="s">
        <v>70</v>
      </c>
      <c r="H1305">
        <v>0.93490211206480855</v>
      </c>
      <c r="I1305">
        <v>0.99240315908236176</v>
      </c>
      <c r="J1305" t="s">
        <v>70</v>
      </c>
      <c r="K1305" t="s">
        <v>70</v>
      </c>
      <c r="L1305" t="s">
        <v>70</v>
      </c>
      <c r="M1305" t="s">
        <v>70</v>
      </c>
      <c r="N1305" t="s">
        <v>70</v>
      </c>
    </row>
    <row r="1306" spans="1:14" x14ac:dyDescent="0.3">
      <c r="A1306" t="s">
        <v>430</v>
      </c>
      <c r="B1306" t="s">
        <v>6</v>
      </c>
      <c r="C1306">
        <v>0.99112772971657404</v>
      </c>
      <c r="D1306">
        <v>0.96539923328781319</v>
      </c>
      <c r="E1306">
        <v>0.97976659959758561</v>
      </c>
      <c r="F1306" t="s">
        <v>70</v>
      </c>
      <c r="G1306" t="s">
        <v>70</v>
      </c>
      <c r="H1306">
        <v>0.78140995018085035</v>
      </c>
      <c r="I1306">
        <v>0.98603967670830284</v>
      </c>
      <c r="J1306" t="s">
        <v>70</v>
      </c>
      <c r="K1306" t="s">
        <v>70</v>
      </c>
      <c r="L1306" t="s">
        <v>70</v>
      </c>
      <c r="M1306" t="s">
        <v>70</v>
      </c>
      <c r="N1306" t="s">
        <v>70</v>
      </c>
    </row>
    <row r="1307" spans="1:14" x14ac:dyDescent="0.3">
      <c r="A1307" t="s">
        <v>430</v>
      </c>
      <c r="B1307" t="s">
        <v>7</v>
      </c>
      <c r="C1307">
        <v>0.9915963400550768</v>
      </c>
      <c r="D1307">
        <v>0.96760299130618599</v>
      </c>
      <c r="E1307">
        <v>0.93767424404889566</v>
      </c>
      <c r="F1307">
        <v>0.74275300024070701</v>
      </c>
      <c r="G1307">
        <v>0</v>
      </c>
      <c r="H1307">
        <v>0.86879147395938061</v>
      </c>
      <c r="I1307">
        <v>0.9921886301171704</v>
      </c>
      <c r="J1307">
        <v>0.84146341463414631</v>
      </c>
      <c r="K1307" t="s">
        <v>70</v>
      </c>
      <c r="L1307" t="s">
        <v>70</v>
      </c>
      <c r="M1307" t="s">
        <v>70</v>
      </c>
      <c r="N1307" t="s">
        <v>70</v>
      </c>
    </row>
    <row r="1308" spans="1:14" x14ac:dyDescent="0.3">
      <c r="A1308" t="s">
        <v>430</v>
      </c>
      <c r="B1308" t="s">
        <v>8</v>
      </c>
      <c r="C1308">
        <v>0.99135104755362657</v>
      </c>
      <c r="D1308">
        <v>0.96040931896080683</v>
      </c>
      <c r="E1308">
        <v>0.80624726317325934</v>
      </c>
      <c r="F1308">
        <v>0.74058802643484634</v>
      </c>
      <c r="G1308">
        <v>0.35824995095154011</v>
      </c>
      <c r="H1308">
        <v>0</v>
      </c>
      <c r="I1308">
        <v>0.98967992820819639</v>
      </c>
      <c r="J1308" t="s">
        <v>70</v>
      </c>
      <c r="K1308" t="s">
        <v>70</v>
      </c>
      <c r="L1308" t="s">
        <v>70</v>
      </c>
      <c r="M1308" t="s">
        <v>70</v>
      </c>
      <c r="N1308" t="s">
        <v>70</v>
      </c>
    </row>
    <row r="1309" spans="1:14" x14ac:dyDescent="0.3">
      <c r="A1309" t="s">
        <v>430</v>
      </c>
      <c r="B1309" t="s">
        <v>12</v>
      </c>
      <c r="C1309">
        <v>0.99101171598994364</v>
      </c>
      <c r="D1309">
        <v>0.99157602028298042</v>
      </c>
      <c r="E1309">
        <v>0.93267548601419237</v>
      </c>
      <c r="F1309">
        <v>0.80789027230640942</v>
      </c>
      <c r="G1309">
        <v>0.82599461984992217</v>
      </c>
      <c r="H1309" t="s">
        <v>70</v>
      </c>
      <c r="I1309">
        <v>0.98838594401429425</v>
      </c>
      <c r="J1309" t="s">
        <v>70</v>
      </c>
      <c r="K1309" t="s">
        <v>70</v>
      </c>
      <c r="L1309" t="s">
        <v>70</v>
      </c>
      <c r="M1309" t="s">
        <v>70</v>
      </c>
      <c r="N1309" t="s">
        <v>70</v>
      </c>
    </row>
    <row r="1310" spans="1:14" x14ac:dyDescent="0.3">
      <c r="A1310" t="s">
        <v>430</v>
      </c>
      <c r="B1310" t="s">
        <v>13</v>
      </c>
      <c r="C1310">
        <v>0.98916909438615919</v>
      </c>
      <c r="D1310">
        <v>0.96552297636669038</v>
      </c>
      <c r="E1310">
        <v>0.84991298220139011</v>
      </c>
      <c r="F1310">
        <v>0.36973569561428982</v>
      </c>
      <c r="G1310" t="s">
        <v>70</v>
      </c>
      <c r="H1310">
        <v>0.75505700625229866</v>
      </c>
      <c r="I1310">
        <v>0.98842425119374921</v>
      </c>
      <c r="J1310" t="s">
        <v>70</v>
      </c>
      <c r="K1310" t="s">
        <v>70</v>
      </c>
      <c r="L1310" t="s">
        <v>70</v>
      </c>
      <c r="M1310" t="s">
        <v>70</v>
      </c>
      <c r="N1310" t="s">
        <v>70</v>
      </c>
    </row>
    <row r="1311" spans="1:14" x14ac:dyDescent="0.3">
      <c r="A1311" t="s">
        <v>430</v>
      </c>
      <c r="B1311" t="s">
        <v>15</v>
      </c>
      <c r="C1311">
        <v>0.89358727638312374</v>
      </c>
      <c r="D1311">
        <v>0.95706873942872361</v>
      </c>
      <c r="E1311">
        <v>0.82782414325109033</v>
      </c>
      <c r="F1311">
        <v>0</v>
      </c>
      <c r="G1311">
        <v>0</v>
      </c>
      <c r="H1311">
        <v>0.82928024502297093</v>
      </c>
      <c r="I1311">
        <v>0.99229401304090104</v>
      </c>
      <c r="J1311">
        <v>0</v>
      </c>
      <c r="K1311" t="s">
        <v>70</v>
      </c>
      <c r="L1311" t="s">
        <v>70</v>
      </c>
      <c r="M1311" t="s">
        <v>70</v>
      </c>
      <c r="N1311">
        <v>0</v>
      </c>
    </row>
    <row r="1312" spans="1:14" x14ac:dyDescent="0.3">
      <c r="A1312" t="s">
        <v>430</v>
      </c>
      <c r="B1312" t="s">
        <v>17</v>
      </c>
      <c r="C1312">
        <v>0.99539582188015396</v>
      </c>
      <c r="D1312">
        <v>0.96546667644255435</v>
      </c>
      <c r="E1312">
        <v>0.94288270722880319</v>
      </c>
      <c r="F1312">
        <v>0.90625301553604165</v>
      </c>
      <c r="G1312">
        <v>0.97504967984102442</v>
      </c>
      <c r="H1312">
        <v>0.86185567010309283</v>
      </c>
      <c r="I1312">
        <v>0.99168304854075318</v>
      </c>
      <c r="J1312" t="s">
        <v>70</v>
      </c>
      <c r="K1312" t="s">
        <v>70</v>
      </c>
      <c r="L1312" t="s">
        <v>70</v>
      </c>
      <c r="M1312" t="s">
        <v>70</v>
      </c>
      <c r="N1312" t="s">
        <v>70</v>
      </c>
    </row>
    <row r="1313" spans="1:14" x14ac:dyDescent="0.3">
      <c r="A1313" t="s">
        <v>430</v>
      </c>
      <c r="B1313" t="s">
        <v>23</v>
      </c>
      <c r="C1313">
        <v>0.99347595977690017</v>
      </c>
      <c r="D1313">
        <v>0.9648427993008386</v>
      </c>
      <c r="E1313">
        <v>0.85872038476884749</v>
      </c>
      <c r="F1313">
        <v>0.6446994457865568</v>
      </c>
      <c r="G1313" t="s">
        <v>70</v>
      </c>
      <c r="H1313">
        <v>0.29867674858223064</v>
      </c>
      <c r="I1313">
        <v>0.99432581753023741</v>
      </c>
      <c r="J1313" t="s">
        <v>70</v>
      </c>
      <c r="K1313" t="s">
        <v>70</v>
      </c>
      <c r="L1313" t="s">
        <v>70</v>
      </c>
      <c r="M1313" t="s">
        <v>70</v>
      </c>
      <c r="N1313" t="s">
        <v>70</v>
      </c>
    </row>
    <row r="1314" spans="1:14" x14ac:dyDescent="0.3">
      <c r="A1314" t="s">
        <v>430</v>
      </c>
      <c r="B1314" t="s">
        <v>25</v>
      </c>
      <c r="C1314">
        <v>0.99486751512622562</v>
      </c>
      <c r="D1314">
        <v>0.94724207925161064</v>
      </c>
      <c r="E1314">
        <v>0.94680997929198318</v>
      </c>
      <c r="F1314">
        <v>0.84993509791748967</v>
      </c>
      <c r="G1314" t="s">
        <v>70</v>
      </c>
      <c r="H1314">
        <v>0.84305023882922858</v>
      </c>
      <c r="I1314">
        <v>0.98939291356352965</v>
      </c>
      <c r="J1314" t="s">
        <v>70</v>
      </c>
      <c r="K1314" t="s">
        <v>70</v>
      </c>
      <c r="L1314" t="s">
        <v>70</v>
      </c>
      <c r="M1314" t="s">
        <v>70</v>
      </c>
      <c r="N1314" t="s">
        <v>70</v>
      </c>
    </row>
    <row r="1315" spans="1:14" x14ac:dyDescent="0.3">
      <c r="A1315" t="s">
        <v>430</v>
      </c>
      <c r="B1315" t="s">
        <v>27</v>
      </c>
      <c r="C1315">
        <v>0.99250062914185055</v>
      </c>
      <c r="D1315">
        <v>0.98551475229417196</v>
      </c>
      <c r="E1315">
        <v>0.85728439620321473</v>
      </c>
      <c r="F1315">
        <v>0.5797941774688079</v>
      </c>
      <c r="G1315">
        <v>0</v>
      </c>
      <c r="H1315">
        <v>0.10644831115660185</v>
      </c>
      <c r="I1315">
        <v>0.99231763900509617</v>
      </c>
      <c r="J1315" t="s">
        <v>70</v>
      </c>
      <c r="K1315" t="s">
        <v>70</v>
      </c>
      <c r="L1315" t="s">
        <v>70</v>
      </c>
      <c r="M1315" t="s">
        <v>70</v>
      </c>
      <c r="N1315" t="s">
        <v>70</v>
      </c>
    </row>
    <row r="1316" spans="1:14" x14ac:dyDescent="0.3">
      <c r="A1316" t="s">
        <v>430</v>
      </c>
      <c r="B1316" t="s">
        <v>29</v>
      </c>
      <c r="C1316">
        <v>0.99504282786526299</v>
      </c>
      <c r="D1316">
        <v>0.97659220532319402</v>
      </c>
      <c r="E1316">
        <v>0.91806236423848919</v>
      </c>
      <c r="F1316">
        <v>0.8858346264686322</v>
      </c>
      <c r="G1316" t="s">
        <v>70</v>
      </c>
      <c r="H1316">
        <v>0.79211878926327817</v>
      </c>
      <c r="I1316">
        <v>0.99226305609284338</v>
      </c>
      <c r="J1316" t="s">
        <v>70</v>
      </c>
      <c r="K1316" t="s">
        <v>70</v>
      </c>
      <c r="L1316" t="s">
        <v>70</v>
      </c>
      <c r="M1316" t="s">
        <v>70</v>
      </c>
      <c r="N1316" t="s">
        <v>70</v>
      </c>
    </row>
    <row r="1317" spans="1:14" x14ac:dyDescent="0.3">
      <c r="A1317" t="s">
        <v>430</v>
      </c>
      <c r="B1317" t="s">
        <v>33</v>
      </c>
      <c r="C1317">
        <v>0.99449577914670317</v>
      </c>
      <c r="D1317">
        <v>0.98964725041440083</v>
      </c>
      <c r="E1317">
        <v>0.85523093952302687</v>
      </c>
      <c r="F1317">
        <v>0.79021678947144258</v>
      </c>
      <c r="G1317" t="s">
        <v>70</v>
      </c>
      <c r="H1317">
        <v>0</v>
      </c>
      <c r="I1317">
        <v>0.99267344497607657</v>
      </c>
      <c r="J1317" t="s">
        <v>70</v>
      </c>
      <c r="K1317" t="s">
        <v>70</v>
      </c>
      <c r="L1317" t="s">
        <v>70</v>
      </c>
      <c r="M1317" t="s">
        <v>70</v>
      </c>
      <c r="N1317" t="s">
        <v>70</v>
      </c>
    </row>
    <row r="1318" spans="1:14" x14ac:dyDescent="0.3">
      <c r="A1318" t="s">
        <v>430</v>
      </c>
      <c r="B1318" t="s">
        <v>429</v>
      </c>
      <c r="C1318">
        <v>0.99722215845175521</v>
      </c>
      <c r="D1318">
        <v>0.95357831153880979</v>
      </c>
      <c r="E1318">
        <v>0.85015149329101136</v>
      </c>
      <c r="F1318">
        <v>0.88985730410147923</v>
      </c>
      <c r="G1318" t="s">
        <v>70</v>
      </c>
      <c r="H1318">
        <v>0</v>
      </c>
      <c r="I1318">
        <v>0.99419962335216561</v>
      </c>
      <c r="J1318" t="s">
        <v>70</v>
      </c>
      <c r="K1318" t="s">
        <v>70</v>
      </c>
      <c r="L1318" t="s">
        <v>70</v>
      </c>
      <c r="M1318" t="s">
        <v>70</v>
      </c>
      <c r="N1318" t="s">
        <v>70</v>
      </c>
    </row>
    <row r="1319" spans="1:14" x14ac:dyDescent="0.3">
      <c r="A1319" t="s">
        <v>430</v>
      </c>
      <c r="B1319" t="s">
        <v>443</v>
      </c>
      <c r="C1319">
        <v>0.99689864158829677</v>
      </c>
      <c r="D1319">
        <v>0.959616742006698</v>
      </c>
      <c r="E1319">
        <v>0.88463559673627434</v>
      </c>
      <c r="F1319">
        <v>0.82490512242578362</v>
      </c>
      <c r="G1319" t="s">
        <v>70</v>
      </c>
      <c r="H1319">
        <v>0</v>
      </c>
      <c r="I1319">
        <v>0.98841814241948744</v>
      </c>
      <c r="J1319" t="s">
        <v>70</v>
      </c>
      <c r="K1319" t="s">
        <v>70</v>
      </c>
      <c r="L1319" t="s">
        <v>70</v>
      </c>
      <c r="M1319" t="s">
        <v>70</v>
      </c>
      <c r="N1319" t="s">
        <v>70</v>
      </c>
    </row>
    <row r="1320" spans="1:14" x14ac:dyDescent="0.3">
      <c r="A1320" t="s">
        <v>430</v>
      </c>
      <c r="B1320" t="s">
        <v>35</v>
      </c>
      <c r="C1320">
        <v>0.99728084941085082</v>
      </c>
      <c r="D1320">
        <v>0.9511637216217762</v>
      </c>
      <c r="E1320">
        <v>0.84611603903854704</v>
      </c>
      <c r="F1320">
        <v>0.80627337882984496</v>
      </c>
      <c r="G1320" t="s">
        <v>70</v>
      </c>
      <c r="H1320">
        <v>0.32829808660624371</v>
      </c>
      <c r="I1320">
        <v>0.99426241884342437</v>
      </c>
      <c r="J1320" t="s">
        <v>70</v>
      </c>
      <c r="K1320" t="s">
        <v>70</v>
      </c>
      <c r="L1320" t="s">
        <v>70</v>
      </c>
      <c r="M1320" t="s">
        <v>70</v>
      </c>
      <c r="N1320" t="s">
        <v>70</v>
      </c>
    </row>
    <row r="1321" spans="1:14" x14ac:dyDescent="0.3">
      <c r="A1321" t="s">
        <v>350</v>
      </c>
      <c r="B1321" t="s">
        <v>6</v>
      </c>
      <c r="C1321">
        <v>0.98544356686524515</v>
      </c>
      <c r="D1321">
        <v>0.93102490510137959</v>
      </c>
      <c r="E1321">
        <v>0.85287434673937745</v>
      </c>
      <c r="F1321" t="s">
        <v>70</v>
      </c>
      <c r="G1321" t="s">
        <v>70</v>
      </c>
      <c r="H1321">
        <v>0.80570839064649247</v>
      </c>
      <c r="I1321">
        <v>0.98528433040005925</v>
      </c>
      <c r="J1321" t="s">
        <v>70</v>
      </c>
      <c r="K1321" t="s">
        <v>70</v>
      </c>
      <c r="L1321" t="s">
        <v>70</v>
      </c>
      <c r="M1321" t="s">
        <v>70</v>
      </c>
      <c r="N1321" t="s">
        <v>70</v>
      </c>
    </row>
    <row r="1322" spans="1:14" x14ac:dyDescent="0.3">
      <c r="A1322" t="s">
        <v>350</v>
      </c>
      <c r="B1322" t="s">
        <v>7</v>
      </c>
      <c r="C1322">
        <v>0.99057866750078205</v>
      </c>
      <c r="D1322">
        <v>0.98191542401305365</v>
      </c>
      <c r="E1322">
        <v>0.9067433081674674</v>
      </c>
      <c r="F1322" t="s">
        <v>70</v>
      </c>
      <c r="G1322" t="s">
        <v>70</v>
      </c>
      <c r="H1322">
        <v>0.85597029509478206</v>
      </c>
      <c r="I1322">
        <v>0.98835820895522397</v>
      </c>
      <c r="J1322" t="s">
        <v>70</v>
      </c>
      <c r="K1322" t="s">
        <v>70</v>
      </c>
      <c r="L1322" t="s">
        <v>70</v>
      </c>
      <c r="M1322" t="s">
        <v>70</v>
      </c>
      <c r="N1322" t="s">
        <v>70</v>
      </c>
    </row>
    <row r="1323" spans="1:14" x14ac:dyDescent="0.3">
      <c r="A1323" t="s">
        <v>350</v>
      </c>
      <c r="B1323" t="s">
        <v>8</v>
      </c>
      <c r="C1323">
        <v>0.99448848468854356</v>
      </c>
      <c r="D1323">
        <v>0.915686274509804</v>
      </c>
      <c r="E1323">
        <v>0.95863478027867099</v>
      </c>
      <c r="F1323" t="s">
        <v>70</v>
      </c>
      <c r="G1323" t="s">
        <v>70</v>
      </c>
      <c r="H1323">
        <v>0.87350060237808391</v>
      </c>
      <c r="I1323">
        <v>0.99141048824593125</v>
      </c>
      <c r="J1323" t="s">
        <v>70</v>
      </c>
      <c r="K1323" t="s">
        <v>70</v>
      </c>
      <c r="L1323" t="s">
        <v>70</v>
      </c>
      <c r="M1323" t="s">
        <v>70</v>
      </c>
      <c r="N1323" t="s">
        <v>70</v>
      </c>
    </row>
    <row r="1324" spans="1:14" x14ac:dyDescent="0.3">
      <c r="A1324" t="s">
        <v>350</v>
      </c>
      <c r="B1324" t="s">
        <v>12</v>
      </c>
      <c r="C1324">
        <v>0.99161811460821159</v>
      </c>
      <c r="D1324">
        <v>0.93968952217015722</v>
      </c>
      <c r="E1324">
        <v>0.93573343883247617</v>
      </c>
      <c r="F1324">
        <v>0.93464015043592241</v>
      </c>
      <c r="G1324" t="s">
        <v>70</v>
      </c>
      <c r="H1324">
        <v>0.83112722367422642</v>
      </c>
      <c r="I1324">
        <v>0.99163243572189264</v>
      </c>
      <c r="J1324">
        <v>0</v>
      </c>
      <c r="K1324" t="s">
        <v>70</v>
      </c>
      <c r="L1324" t="s">
        <v>70</v>
      </c>
      <c r="M1324" t="s">
        <v>70</v>
      </c>
      <c r="N1324" t="s">
        <v>70</v>
      </c>
    </row>
    <row r="1325" spans="1:14" x14ac:dyDescent="0.3">
      <c r="A1325" t="s">
        <v>350</v>
      </c>
      <c r="B1325" t="s">
        <v>13</v>
      </c>
      <c r="C1325">
        <v>0.98257672338931679</v>
      </c>
      <c r="D1325">
        <v>0.96385148385409858</v>
      </c>
      <c r="E1325">
        <v>0.72310187125339354</v>
      </c>
      <c r="F1325">
        <v>0</v>
      </c>
      <c r="G1325">
        <v>0.91301419010939122</v>
      </c>
      <c r="H1325">
        <v>0.26028921023359286</v>
      </c>
      <c r="I1325">
        <v>0.99205062900362739</v>
      </c>
      <c r="J1325">
        <v>0.47058823529411759</v>
      </c>
      <c r="K1325" t="s">
        <v>70</v>
      </c>
      <c r="L1325" t="s">
        <v>70</v>
      </c>
      <c r="M1325" t="s">
        <v>70</v>
      </c>
      <c r="N1325" t="s">
        <v>70</v>
      </c>
    </row>
    <row r="1326" spans="1:14" x14ac:dyDescent="0.3">
      <c r="A1326" t="s">
        <v>350</v>
      </c>
      <c r="B1326" t="s">
        <v>15</v>
      </c>
      <c r="C1326">
        <v>0.98786561373579518</v>
      </c>
      <c r="D1326">
        <v>0.95221298084063555</v>
      </c>
      <c r="E1326">
        <v>0.58592341847276563</v>
      </c>
      <c r="F1326">
        <v>0</v>
      </c>
      <c r="G1326">
        <v>0.93122360450228359</v>
      </c>
      <c r="H1326" t="s">
        <v>70</v>
      </c>
      <c r="I1326">
        <v>0.99225044118775418</v>
      </c>
      <c r="J1326">
        <v>0.94789419911454198</v>
      </c>
      <c r="K1326" t="s">
        <v>70</v>
      </c>
      <c r="L1326" t="s">
        <v>70</v>
      </c>
      <c r="M1326" t="s">
        <v>70</v>
      </c>
      <c r="N1326" t="s">
        <v>70</v>
      </c>
    </row>
    <row r="1327" spans="1:14" x14ac:dyDescent="0.3">
      <c r="A1327" t="s">
        <v>350</v>
      </c>
      <c r="B1327" t="s">
        <v>410</v>
      </c>
      <c r="C1327">
        <v>0.97352957328793444</v>
      </c>
      <c r="D1327">
        <v>0.94339544769805395</v>
      </c>
      <c r="E1327">
        <v>0.85464647749925771</v>
      </c>
      <c r="F1327" t="s">
        <v>70</v>
      </c>
      <c r="G1327">
        <v>0.88039378047658479</v>
      </c>
      <c r="H1327">
        <v>0.20826010544815465</v>
      </c>
      <c r="I1327">
        <v>0.99563786638095964</v>
      </c>
      <c r="J1327" t="s">
        <v>70</v>
      </c>
      <c r="K1327">
        <v>0</v>
      </c>
      <c r="L1327">
        <v>0</v>
      </c>
      <c r="M1327" t="s">
        <v>70</v>
      </c>
      <c r="N1327">
        <v>0.78389261744966443</v>
      </c>
    </row>
    <row r="1328" spans="1:14" x14ac:dyDescent="0.3">
      <c r="A1328" t="s">
        <v>350</v>
      </c>
      <c r="B1328" t="s">
        <v>145</v>
      </c>
      <c r="C1328">
        <v>0.97403056892159645</v>
      </c>
      <c r="D1328">
        <v>0.91859907910911098</v>
      </c>
      <c r="E1328">
        <v>0.93313707852917915</v>
      </c>
      <c r="F1328" t="s">
        <v>70</v>
      </c>
      <c r="G1328">
        <v>0.92022101853616045</v>
      </c>
      <c r="H1328">
        <v>0.62554702336718682</v>
      </c>
      <c r="I1328">
        <v>0.99608925695882222</v>
      </c>
      <c r="J1328" t="s">
        <v>70</v>
      </c>
      <c r="K1328">
        <v>0</v>
      </c>
      <c r="L1328">
        <v>0.53781512605042014</v>
      </c>
      <c r="M1328" t="s">
        <v>70</v>
      </c>
      <c r="N1328">
        <v>0.95242984257357977</v>
      </c>
    </row>
    <row r="1329" spans="1:14" x14ac:dyDescent="0.3">
      <c r="A1329" t="s">
        <v>350</v>
      </c>
      <c r="B1329" t="s">
        <v>17</v>
      </c>
      <c r="C1329">
        <v>0.98822273616794165</v>
      </c>
      <c r="D1329">
        <v>0.8958481332386139</v>
      </c>
      <c r="E1329">
        <v>0.91398499344015804</v>
      </c>
      <c r="F1329" t="s">
        <v>70</v>
      </c>
      <c r="G1329">
        <v>0.8833611044989288</v>
      </c>
      <c r="H1329">
        <v>0.72507003861588548</v>
      </c>
      <c r="I1329">
        <v>0.99463354799141357</v>
      </c>
      <c r="J1329" t="s">
        <v>70</v>
      </c>
      <c r="K1329">
        <v>0</v>
      </c>
      <c r="L1329">
        <v>0</v>
      </c>
      <c r="M1329" t="s">
        <v>70</v>
      </c>
      <c r="N1329">
        <v>0.95770065075921917</v>
      </c>
    </row>
    <row r="1330" spans="1:14" x14ac:dyDescent="0.3">
      <c r="A1330" t="s">
        <v>350</v>
      </c>
      <c r="B1330" t="s">
        <v>402</v>
      </c>
      <c r="C1330">
        <v>0.98252427184466018</v>
      </c>
      <c r="D1330">
        <v>0.8652330650570087</v>
      </c>
      <c r="E1330">
        <v>0.88131609870740302</v>
      </c>
      <c r="F1330">
        <v>0</v>
      </c>
      <c r="G1330">
        <v>0.61917056112944868</v>
      </c>
      <c r="H1330">
        <v>0.75109320072022634</v>
      </c>
      <c r="I1330">
        <v>0.99460642538888455</v>
      </c>
      <c r="J1330" t="s">
        <v>70</v>
      </c>
      <c r="K1330">
        <v>0.90494296577946765</v>
      </c>
      <c r="L1330">
        <v>0</v>
      </c>
      <c r="M1330" t="s">
        <v>70</v>
      </c>
      <c r="N1330">
        <v>0.93197147812680681</v>
      </c>
    </row>
    <row r="1331" spans="1:14" x14ac:dyDescent="0.3">
      <c r="A1331" t="s">
        <v>350</v>
      </c>
      <c r="B1331" t="s">
        <v>45</v>
      </c>
      <c r="C1331">
        <v>0.9656826568265684</v>
      </c>
      <c r="D1331">
        <v>0.95926544912711675</v>
      </c>
      <c r="E1331">
        <v>0.83747899159663863</v>
      </c>
      <c r="F1331">
        <v>0.4990085922009253</v>
      </c>
      <c r="G1331">
        <v>0.68535786290322576</v>
      </c>
      <c r="H1331">
        <v>0.73393031297100808</v>
      </c>
      <c r="I1331">
        <v>0.99435377832779037</v>
      </c>
      <c r="J1331" t="s">
        <v>70</v>
      </c>
      <c r="K1331">
        <v>0</v>
      </c>
      <c r="L1331">
        <v>0.58407079646017701</v>
      </c>
      <c r="M1331" t="s">
        <v>70</v>
      </c>
      <c r="N1331">
        <v>0.8241046182846371</v>
      </c>
    </row>
    <row r="1332" spans="1:14" x14ac:dyDescent="0.3">
      <c r="A1332" t="s">
        <v>350</v>
      </c>
      <c r="B1332" t="s">
        <v>391</v>
      </c>
      <c r="C1332">
        <v>0.93072314106635001</v>
      </c>
      <c r="D1332">
        <v>0.92160596839108677</v>
      </c>
      <c r="E1332">
        <v>0.91296195487812259</v>
      </c>
      <c r="F1332">
        <v>0.84020663689694419</v>
      </c>
      <c r="G1332">
        <v>0.88746127209768544</v>
      </c>
      <c r="H1332">
        <v>0.84540731300852856</v>
      </c>
      <c r="I1332">
        <v>0.99354937797573339</v>
      </c>
      <c r="J1332" t="s">
        <v>70</v>
      </c>
      <c r="K1332" t="s">
        <v>70</v>
      </c>
      <c r="L1332">
        <v>0</v>
      </c>
      <c r="M1332" t="s">
        <v>70</v>
      </c>
      <c r="N1332">
        <v>0.82949809748142778</v>
      </c>
    </row>
    <row r="1333" spans="1:14" x14ac:dyDescent="0.3">
      <c r="A1333" t="s">
        <v>350</v>
      </c>
      <c r="B1333" t="s">
        <v>414</v>
      </c>
      <c r="C1333">
        <v>0.9893043552665356</v>
      </c>
      <c r="D1333">
        <v>0.97427987660750759</v>
      </c>
      <c r="E1333">
        <v>0.9085804266444828</v>
      </c>
      <c r="F1333">
        <v>0.54198978058310787</v>
      </c>
      <c r="G1333">
        <v>0.77100468906141906</v>
      </c>
      <c r="H1333">
        <v>0.8547615794507446</v>
      </c>
      <c r="I1333">
        <v>0.9923453766074708</v>
      </c>
      <c r="J1333" t="s">
        <v>70</v>
      </c>
      <c r="K1333">
        <v>0</v>
      </c>
      <c r="L1333" t="s">
        <v>70</v>
      </c>
      <c r="M1333" t="s">
        <v>70</v>
      </c>
      <c r="N1333">
        <v>0.97785554158237198</v>
      </c>
    </row>
    <row r="1334" spans="1:14" x14ac:dyDescent="0.3">
      <c r="A1334" t="s">
        <v>350</v>
      </c>
      <c r="B1334" t="s">
        <v>143</v>
      </c>
      <c r="C1334">
        <v>0.98890172789079078</v>
      </c>
      <c r="D1334">
        <v>0.96594237580166564</v>
      </c>
      <c r="E1334">
        <v>0.93575390228473077</v>
      </c>
      <c r="F1334">
        <v>0.89444631114097828</v>
      </c>
      <c r="G1334">
        <v>0.91074101796407181</v>
      </c>
      <c r="H1334">
        <v>0.77261486398542234</v>
      </c>
      <c r="I1334">
        <v>0.99510254055708602</v>
      </c>
      <c r="J1334" t="s">
        <v>70</v>
      </c>
      <c r="K1334" t="s">
        <v>70</v>
      </c>
      <c r="L1334" t="s">
        <v>70</v>
      </c>
      <c r="M1334" t="s">
        <v>70</v>
      </c>
      <c r="N1334">
        <v>0.97428972669331315</v>
      </c>
    </row>
    <row r="1335" spans="1:14" x14ac:dyDescent="0.3">
      <c r="A1335" t="s">
        <v>350</v>
      </c>
      <c r="B1335" t="s">
        <v>319</v>
      </c>
      <c r="C1335">
        <v>0.99397561094106801</v>
      </c>
      <c r="D1335">
        <v>0.94050923132617359</v>
      </c>
      <c r="E1335">
        <v>0.93400059882800801</v>
      </c>
      <c r="F1335">
        <v>0.68750816388731661</v>
      </c>
      <c r="G1335">
        <v>0.64347491831635595</v>
      </c>
      <c r="H1335">
        <v>0.84090647647532502</v>
      </c>
      <c r="I1335">
        <v>0.99234185939653841</v>
      </c>
      <c r="J1335" t="s">
        <v>70</v>
      </c>
      <c r="K1335" t="s">
        <v>70</v>
      </c>
      <c r="L1335" t="s">
        <v>70</v>
      </c>
      <c r="M1335" t="s">
        <v>70</v>
      </c>
      <c r="N1335">
        <v>0.94532154830844239</v>
      </c>
    </row>
    <row r="1336" spans="1:14" x14ac:dyDescent="0.3">
      <c r="A1336" t="s">
        <v>350</v>
      </c>
      <c r="B1336" t="s">
        <v>358</v>
      </c>
      <c r="C1336">
        <v>0.99650845377404396</v>
      </c>
      <c r="D1336">
        <v>0.95700447949768364</v>
      </c>
      <c r="E1336">
        <v>0.91320101847620283</v>
      </c>
      <c r="F1336">
        <v>0.83577065283372887</v>
      </c>
      <c r="G1336">
        <v>0.30347257171615499</v>
      </c>
      <c r="H1336">
        <v>0.7626856803327392</v>
      </c>
      <c r="I1336">
        <v>0.99277782092102196</v>
      </c>
      <c r="J1336" t="s">
        <v>70</v>
      </c>
      <c r="K1336" t="s">
        <v>70</v>
      </c>
      <c r="L1336" t="s">
        <v>70</v>
      </c>
      <c r="M1336" t="s">
        <v>70</v>
      </c>
      <c r="N1336">
        <v>0.95742416178818524</v>
      </c>
    </row>
    <row r="1337" spans="1:14" x14ac:dyDescent="0.3">
      <c r="A1337" t="s">
        <v>350</v>
      </c>
      <c r="B1337" t="s">
        <v>21</v>
      </c>
      <c r="C1337">
        <v>0.99674130476866485</v>
      </c>
      <c r="D1337">
        <v>0.9820268112443834</v>
      </c>
      <c r="E1337">
        <v>0.91239381168170597</v>
      </c>
      <c r="F1337">
        <v>0.80001280327763913</v>
      </c>
      <c r="G1337">
        <v>0.89181453921007436</v>
      </c>
      <c r="H1337">
        <v>0.58802940147007354</v>
      </c>
      <c r="I1337">
        <v>0.99449120122417756</v>
      </c>
      <c r="J1337">
        <v>0</v>
      </c>
      <c r="K1337" t="s">
        <v>70</v>
      </c>
      <c r="L1337" t="s">
        <v>70</v>
      </c>
      <c r="M1337" t="s">
        <v>70</v>
      </c>
      <c r="N1337" t="s">
        <v>70</v>
      </c>
    </row>
    <row r="1338" spans="1:14" x14ac:dyDescent="0.3">
      <c r="A1338" t="s">
        <v>350</v>
      </c>
      <c r="B1338" t="s">
        <v>23</v>
      </c>
      <c r="C1338">
        <v>0.99406420130733242</v>
      </c>
      <c r="D1338">
        <v>0.97469575541703757</v>
      </c>
      <c r="E1338">
        <v>0.93376277359954118</v>
      </c>
      <c r="F1338">
        <v>0.68470396126017063</v>
      </c>
      <c r="G1338" t="s">
        <v>70</v>
      </c>
      <c r="H1338">
        <v>0.76477213003979283</v>
      </c>
      <c r="I1338">
        <v>0.99662731871838117</v>
      </c>
      <c r="J1338" t="s">
        <v>70</v>
      </c>
      <c r="K1338" t="s">
        <v>70</v>
      </c>
      <c r="L1338" t="s">
        <v>70</v>
      </c>
      <c r="M1338" t="s">
        <v>70</v>
      </c>
      <c r="N1338" t="s">
        <v>70</v>
      </c>
    </row>
    <row r="1339" spans="1:14" x14ac:dyDescent="0.3">
      <c r="A1339" t="s">
        <v>350</v>
      </c>
      <c r="B1339" t="s">
        <v>25</v>
      </c>
      <c r="C1339">
        <v>0.99140848737307996</v>
      </c>
      <c r="D1339">
        <v>0.94844852694074155</v>
      </c>
      <c r="E1339">
        <v>0.84152666066271231</v>
      </c>
      <c r="F1339">
        <v>0</v>
      </c>
      <c r="G1339">
        <v>0.96453654299540881</v>
      </c>
      <c r="H1339">
        <v>0.82949308755760365</v>
      </c>
      <c r="I1339">
        <v>0.99606390368140763</v>
      </c>
      <c r="J1339">
        <v>0</v>
      </c>
      <c r="K1339" t="s">
        <v>70</v>
      </c>
      <c r="L1339" t="s">
        <v>70</v>
      </c>
      <c r="M1339" t="s">
        <v>70</v>
      </c>
      <c r="N1339" t="s">
        <v>70</v>
      </c>
    </row>
    <row r="1340" spans="1:14" x14ac:dyDescent="0.3">
      <c r="A1340" t="s">
        <v>350</v>
      </c>
      <c r="B1340" t="s">
        <v>27</v>
      </c>
      <c r="C1340">
        <v>0.9251209494716226</v>
      </c>
      <c r="D1340">
        <v>0.97075948557169356</v>
      </c>
      <c r="E1340">
        <v>0.72823402631224465</v>
      </c>
      <c r="F1340">
        <v>0</v>
      </c>
      <c r="G1340">
        <v>0.94240720984666337</v>
      </c>
      <c r="H1340" t="s">
        <v>70</v>
      </c>
      <c r="I1340">
        <v>0.99435203094777558</v>
      </c>
      <c r="J1340">
        <v>0.90237928621413577</v>
      </c>
      <c r="K1340" t="s">
        <v>70</v>
      </c>
      <c r="L1340" t="s">
        <v>70</v>
      </c>
      <c r="M1340" t="s">
        <v>70</v>
      </c>
      <c r="N1340" t="s">
        <v>70</v>
      </c>
    </row>
    <row r="1341" spans="1:14" x14ac:dyDescent="0.3">
      <c r="A1341" t="s">
        <v>350</v>
      </c>
      <c r="B1341" t="s">
        <v>29</v>
      </c>
      <c r="C1341">
        <v>0.99672965116279078</v>
      </c>
      <c r="D1341">
        <v>0.92273265762801104</v>
      </c>
      <c r="E1341">
        <v>0.46055598432227113</v>
      </c>
      <c r="F1341">
        <v>0</v>
      </c>
      <c r="G1341">
        <v>0.81775004656360584</v>
      </c>
      <c r="H1341" t="s">
        <v>70</v>
      </c>
      <c r="I1341">
        <v>0.99474984558369361</v>
      </c>
      <c r="J1341" t="s">
        <v>70</v>
      </c>
      <c r="K1341" t="s">
        <v>70</v>
      </c>
      <c r="L1341" t="s">
        <v>70</v>
      </c>
      <c r="M1341" t="s">
        <v>70</v>
      </c>
      <c r="N1341" t="s">
        <v>70</v>
      </c>
    </row>
    <row r="1342" spans="1:14" x14ac:dyDescent="0.3">
      <c r="A1342" t="s">
        <v>350</v>
      </c>
      <c r="B1342" t="s">
        <v>33</v>
      </c>
      <c r="C1342">
        <v>0.99546824639930942</v>
      </c>
      <c r="D1342">
        <v>0.97254707981486077</v>
      </c>
      <c r="E1342">
        <v>0.56482528077727812</v>
      </c>
      <c r="F1342">
        <v>0</v>
      </c>
      <c r="G1342">
        <v>0.585431352802954</v>
      </c>
      <c r="H1342">
        <v>0.80289782663002751</v>
      </c>
      <c r="I1342">
        <v>0.99588860445271898</v>
      </c>
      <c r="J1342" t="s">
        <v>70</v>
      </c>
      <c r="K1342" t="s">
        <v>70</v>
      </c>
      <c r="L1342" t="s">
        <v>70</v>
      </c>
      <c r="M1342" t="s">
        <v>70</v>
      </c>
      <c r="N1342" t="s">
        <v>70</v>
      </c>
    </row>
    <row r="1343" spans="1:14" x14ac:dyDescent="0.3">
      <c r="A1343" t="s">
        <v>350</v>
      </c>
      <c r="B1343" t="s">
        <v>35</v>
      </c>
      <c r="C1343">
        <v>0.99674993627326036</v>
      </c>
      <c r="D1343">
        <v>0.95614201632808038</v>
      </c>
      <c r="E1343">
        <v>0.80607689403193927</v>
      </c>
      <c r="F1343">
        <v>0</v>
      </c>
      <c r="G1343">
        <v>0.86442561608499269</v>
      </c>
      <c r="H1343">
        <v>0.79406207827260455</v>
      </c>
      <c r="I1343">
        <v>0.99573279540693616</v>
      </c>
      <c r="J1343" t="s">
        <v>70</v>
      </c>
      <c r="K1343" t="s">
        <v>70</v>
      </c>
      <c r="L1343" t="s">
        <v>70</v>
      </c>
      <c r="M1343" t="s">
        <v>70</v>
      </c>
      <c r="N1343" t="s">
        <v>70</v>
      </c>
    </row>
    <row r="1344" spans="1:14" x14ac:dyDescent="0.3">
      <c r="A1344" t="s">
        <v>422</v>
      </c>
      <c r="B1344" t="s">
        <v>6</v>
      </c>
      <c r="C1344">
        <v>0.95869470222709396</v>
      </c>
      <c r="D1344">
        <v>0.84813135955875363</v>
      </c>
      <c r="E1344">
        <v>0.88519070956744084</v>
      </c>
      <c r="F1344" t="s">
        <v>70</v>
      </c>
      <c r="G1344" t="s">
        <v>70</v>
      </c>
      <c r="H1344">
        <v>0.84523103289170132</v>
      </c>
      <c r="I1344">
        <v>0.9895252952975262</v>
      </c>
      <c r="J1344" t="s">
        <v>70</v>
      </c>
      <c r="K1344" t="s">
        <v>70</v>
      </c>
      <c r="L1344" t="s">
        <v>70</v>
      </c>
      <c r="M1344" t="s">
        <v>70</v>
      </c>
      <c r="N1344" t="s">
        <v>70</v>
      </c>
    </row>
    <row r="1345" spans="1:14" x14ac:dyDescent="0.3">
      <c r="A1345" t="s">
        <v>422</v>
      </c>
      <c r="B1345" t="s">
        <v>7</v>
      </c>
      <c r="C1345">
        <v>0.97463178371511361</v>
      </c>
      <c r="D1345">
        <v>0.83372329408154655</v>
      </c>
      <c r="E1345">
        <v>0.87068203768777097</v>
      </c>
      <c r="F1345">
        <v>0.75612763656030291</v>
      </c>
      <c r="G1345" t="s">
        <v>70</v>
      </c>
      <c r="H1345">
        <v>0.91954206390362603</v>
      </c>
      <c r="I1345">
        <v>0.98368436665677839</v>
      </c>
      <c r="J1345" t="s">
        <v>70</v>
      </c>
      <c r="K1345" t="s">
        <v>70</v>
      </c>
      <c r="L1345" t="s">
        <v>70</v>
      </c>
      <c r="M1345" t="s">
        <v>70</v>
      </c>
      <c r="N1345" t="s">
        <v>70</v>
      </c>
    </row>
    <row r="1346" spans="1:14" x14ac:dyDescent="0.3">
      <c r="A1346" t="s">
        <v>422</v>
      </c>
      <c r="B1346" t="s">
        <v>8</v>
      </c>
      <c r="C1346">
        <v>0.97559091888785121</v>
      </c>
      <c r="D1346">
        <v>0.70849210669569951</v>
      </c>
      <c r="E1346">
        <v>0.82516086088307072</v>
      </c>
      <c r="F1346">
        <v>0.82248563218390802</v>
      </c>
      <c r="G1346" t="s">
        <v>70</v>
      </c>
      <c r="H1346">
        <v>0.87544563279857401</v>
      </c>
      <c r="I1346">
        <v>0.99008541793776683</v>
      </c>
      <c r="J1346" t="s">
        <v>70</v>
      </c>
      <c r="K1346" t="s">
        <v>70</v>
      </c>
      <c r="L1346" t="s">
        <v>70</v>
      </c>
      <c r="M1346" t="s">
        <v>70</v>
      </c>
      <c r="N1346" t="s">
        <v>70</v>
      </c>
    </row>
    <row r="1347" spans="1:14" x14ac:dyDescent="0.3">
      <c r="A1347" t="s">
        <v>422</v>
      </c>
      <c r="B1347" t="s">
        <v>12</v>
      </c>
      <c r="C1347">
        <v>0.99513686770069643</v>
      </c>
      <c r="D1347">
        <v>0.96817093713981739</v>
      </c>
      <c r="E1347">
        <v>0.95104874747092483</v>
      </c>
      <c r="F1347" t="s">
        <v>70</v>
      </c>
      <c r="G1347" t="s">
        <v>70</v>
      </c>
      <c r="H1347">
        <v>0.90059903569863142</v>
      </c>
      <c r="I1347">
        <v>0.98819336155045678</v>
      </c>
      <c r="J1347" t="s">
        <v>70</v>
      </c>
      <c r="K1347" t="s">
        <v>70</v>
      </c>
      <c r="L1347" t="s">
        <v>70</v>
      </c>
      <c r="M1347" t="s">
        <v>70</v>
      </c>
      <c r="N1347" t="s">
        <v>70</v>
      </c>
    </row>
    <row r="1348" spans="1:14" x14ac:dyDescent="0.3">
      <c r="A1348" t="s">
        <v>422</v>
      </c>
      <c r="B1348" t="s">
        <v>13</v>
      </c>
      <c r="C1348">
        <v>0.99349210031186364</v>
      </c>
      <c r="D1348">
        <v>0.96563740199399861</v>
      </c>
      <c r="E1348">
        <v>0.96554169030062398</v>
      </c>
      <c r="F1348" t="s">
        <v>70</v>
      </c>
      <c r="G1348" t="s">
        <v>70</v>
      </c>
      <c r="H1348">
        <v>0.84910264883827347</v>
      </c>
      <c r="I1348">
        <v>0.99072807417540665</v>
      </c>
      <c r="J1348" t="s">
        <v>70</v>
      </c>
      <c r="K1348" t="s">
        <v>70</v>
      </c>
      <c r="L1348" t="s">
        <v>70</v>
      </c>
      <c r="M1348" t="s">
        <v>70</v>
      </c>
      <c r="N1348" t="s">
        <v>70</v>
      </c>
    </row>
    <row r="1349" spans="1:14" x14ac:dyDescent="0.3">
      <c r="A1349" t="s">
        <v>422</v>
      </c>
      <c r="B1349" t="s">
        <v>15</v>
      </c>
      <c r="C1349">
        <v>0.99132692486013663</v>
      </c>
      <c r="D1349">
        <v>0.97881665449233002</v>
      </c>
      <c r="E1349">
        <v>0.91774301412255277</v>
      </c>
      <c r="F1349" t="s">
        <v>70</v>
      </c>
      <c r="G1349" t="s">
        <v>70</v>
      </c>
      <c r="H1349">
        <v>0.73441300022109224</v>
      </c>
      <c r="I1349">
        <v>0.98859489051094895</v>
      </c>
      <c r="J1349" t="s">
        <v>70</v>
      </c>
      <c r="K1349" t="s">
        <v>70</v>
      </c>
      <c r="L1349" t="s">
        <v>70</v>
      </c>
      <c r="M1349" t="s">
        <v>70</v>
      </c>
      <c r="N1349" t="s">
        <v>70</v>
      </c>
    </row>
    <row r="1350" spans="1:14" x14ac:dyDescent="0.3">
      <c r="A1350" t="s">
        <v>422</v>
      </c>
      <c r="B1350" t="s">
        <v>17</v>
      </c>
      <c r="C1350">
        <v>0.99595469898668798</v>
      </c>
      <c r="D1350">
        <v>0.94629301980480562</v>
      </c>
      <c r="E1350">
        <v>0.88484076947946977</v>
      </c>
      <c r="F1350">
        <v>1.0447137484329294E-3</v>
      </c>
      <c r="G1350" t="s">
        <v>70</v>
      </c>
      <c r="H1350">
        <v>0.80581387786954539</v>
      </c>
      <c r="I1350">
        <v>0.99184389054043764</v>
      </c>
      <c r="J1350" t="s">
        <v>70</v>
      </c>
      <c r="K1350" t="s">
        <v>70</v>
      </c>
      <c r="L1350" t="s">
        <v>70</v>
      </c>
      <c r="M1350" t="s">
        <v>70</v>
      </c>
      <c r="N1350" t="s">
        <v>70</v>
      </c>
    </row>
    <row r="1351" spans="1:14" x14ac:dyDescent="0.3">
      <c r="A1351" t="s">
        <v>422</v>
      </c>
      <c r="B1351" t="s">
        <v>21</v>
      </c>
      <c r="C1351">
        <v>0.99258707948794278</v>
      </c>
      <c r="D1351">
        <v>0.98334138711564378</v>
      </c>
      <c r="E1351">
        <v>0.94230996106807197</v>
      </c>
      <c r="F1351">
        <v>0.85460368858228919</v>
      </c>
      <c r="G1351" t="s">
        <v>70</v>
      </c>
      <c r="H1351">
        <v>0.9138018973783536</v>
      </c>
      <c r="I1351">
        <v>0.98509036144578321</v>
      </c>
      <c r="J1351" t="s">
        <v>70</v>
      </c>
      <c r="K1351" t="s">
        <v>70</v>
      </c>
      <c r="L1351" t="s">
        <v>70</v>
      </c>
      <c r="M1351" t="s">
        <v>70</v>
      </c>
      <c r="N1351" t="s">
        <v>70</v>
      </c>
    </row>
    <row r="1352" spans="1:14" x14ac:dyDescent="0.3">
      <c r="A1352" t="s">
        <v>422</v>
      </c>
      <c r="B1352" t="s">
        <v>23</v>
      </c>
      <c r="C1352">
        <v>0.99691492225189959</v>
      </c>
      <c r="D1352">
        <v>0.96096396673852802</v>
      </c>
      <c r="E1352">
        <v>0.91636135750096404</v>
      </c>
      <c r="F1352">
        <v>0.90287108772032998</v>
      </c>
      <c r="G1352">
        <v>0.94622082897944959</v>
      </c>
      <c r="H1352">
        <v>0.73858628591574127</v>
      </c>
      <c r="I1352">
        <v>0.99317147192716237</v>
      </c>
      <c r="J1352" t="s">
        <v>70</v>
      </c>
      <c r="K1352" t="s">
        <v>70</v>
      </c>
      <c r="L1352" t="s">
        <v>70</v>
      </c>
      <c r="M1352" t="s">
        <v>70</v>
      </c>
      <c r="N1352" t="s">
        <v>70</v>
      </c>
    </row>
    <row r="1353" spans="1:14" x14ac:dyDescent="0.3">
      <c r="A1353" t="s">
        <v>422</v>
      </c>
      <c r="B1353" t="s">
        <v>25</v>
      </c>
      <c r="C1353">
        <v>0.98924626958099759</v>
      </c>
      <c r="D1353">
        <v>0.89660831509846828</v>
      </c>
      <c r="E1353">
        <v>0.87850993556770807</v>
      </c>
      <c r="F1353">
        <v>0.67623709525377917</v>
      </c>
      <c r="G1353">
        <v>0.75995480793371828</v>
      </c>
      <c r="H1353">
        <v>0</v>
      </c>
      <c r="I1353">
        <v>0.99263351749539597</v>
      </c>
      <c r="J1353">
        <v>0</v>
      </c>
      <c r="K1353" t="s">
        <v>70</v>
      </c>
      <c r="L1353" t="s">
        <v>70</v>
      </c>
      <c r="M1353" t="s">
        <v>70</v>
      </c>
      <c r="N1353" t="s">
        <v>70</v>
      </c>
    </row>
    <row r="1354" spans="1:14" x14ac:dyDescent="0.3">
      <c r="A1354" t="s">
        <v>422</v>
      </c>
      <c r="B1354" t="s">
        <v>27</v>
      </c>
      <c r="C1354">
        <v>0.99549694665778943</v>
      </c>
      <c r="D1354">
        <v>0.97379431843206343</v>
      </c>
      <c r="E1354">
        <v>0.80871139916126578</v>
      </c>
      <c r="F1354">
        <v>0.44239873750657549</v>
      </c>
      <c r="G1354">
        <v>0.90983596061005745</v>
      </c>
      <c r="H1354">
        <v>0.66933418693982072</v>
      </c>
      <c r="I1354">
        <v>0.99457311014293359</v>
      </c>
      <c r="J1354" t="s">
        <v>70</v>
      </c>
      <c r="K1354" t="s">
        <v>70</v>
      </c>
      <c r="L1354" t="s">
        <v>70</v>
      </c>
      <c r="M1354" t="s">
        <v>70</v>
      </c>
      <c r="N1354" t="s">
        <v>70</v>
      </c>
    </row>
    <row r="1355" spans="1:14" x14ac:dyDescent="0.3">
      <c r="A1355" t="s">
        <v>422</v>
      </c>
      <c r="B1355" t="s">
        <v>29</v>
      </c>
      <c r="C1355">
        <v>0.99381555962148238</v>
      </c>
      <c r="D1355">
        <v>0.97183127699588723</v>
      </c>
      <c r="E1355">
        <v>0.79186966640806822</v>
      </c>
      <c r="F1355">
        <v>0.66405262231326923</v>
      </c>
      <c r="G1355">
        <v>0.64733698357391734</v>
      </c>
      <c r="H1355">
        <v>0.7928664636798608</v>
      </c>
      <c r="I1355">
        <v>0.99464160907043564</v>
      </c>
      <c r="J1355" t="s">
        <v>70</v>
      </c>
      <c r="K1355" t="s">
        <v>70</v>
      </c>
      <c r="L1355" t="s">
        <v>70</v>
      </c>
      <c r="M1355" t="s">
        <v>70</v>
      </c>
      <c r="N1355" t="s">
        <v>70</v>
      </c>
    </row>
    <row r="1356" spans="1:14" x14ac:dyDescent="0.3">
      <c r="A1356" t="s">
        <v>422</v>
      </c>
      <c r="B1356" t="s">
        <v>33</v>
      </c>
      <c r="C1356">
        <v>0.98638853596050902</v>
      </c>
      <c r="D1356">
        <v>0.97010319811995505</v>
      </c>
      <c r="E1356">
        <v>0.83841397913632998</v>
      </c>
      <c r="F1356">
        <v>0.40760968981106438</v>
      </c>
      <c r="G1356">
        <v>0</v>
      </c>
      <c r="H1356">
        <v>0.84085727314181491</v>
      </c>
      <c r="I1356">
        <v>0.99038754958803799</v>
      </c>
      <c r="J1356">
        <v>0</v>
      </c>
      <c r="K1356" t="s">
        <v>70</v>
      </c>
      <c r="L1356" t="s">
        <v>70</v>
      </c>
      <c r="M1356" t="s">
        <v>70</v>
      </c>
      <c r="N1356" t="s">
        <v>70</v>
      </c>
    </row>
    <row r="1357" spans="1:14" x14ac:dyDescent="0.3">
      <c r="A1357" t="s">
        <v>435</v>
      </c>
      <c r="B1357" t="s">
        <v>7</v>
      </c>
      <c r="C1357">
        <v>0.98852863764470222</v>
      </c>
      <c r="D1357">
        <v>0.93396910165935521</v>
      </c>
      <c r="E1357">
        <v>0.87816052763363983</v>
      </c>
      <c r="F1357">
        <v>0.76529786003470213</v>
      </c>
      <c r="G1357">
        <v>0.68897606276519097</v>
      </c>
      <c r="H1357">
        <v>0.89565217391304353</v>
      </c>
      <c r="I1357">
        <v>0.99176252319109459</v>
      </c>
      <c r="J1357" t="s">
        <v>70</v>
      </c>
      <c r="K1357" t="s">
        <v>70</v>
      </c>
      <c r="L1357" t="s">
        <v>70</v>
      </c>
      <c r="M1357" t="s">
        <v>70</v>
      </c>
      <c r="N1357" t="s">
        <v>70</v>
      </c>
    </row>
    <row r="1358" spans="1:14" x14ac:dyDescent="0.3">
      <c r="A1358" t="s">
        <v>435</v>
      </c>
      <c r="B1358" t="s">
        <v>8</v>
      </c>
      <c r="C1358">
        <v>0.99088401781731605</v>
      </c>
      <c r="D1358">
        <v>0.94680391592283319</v>
      </c>
      <c r="E1358">
        <v>0.91212251709102643</v>
      </c>
      <c r="F1358">
        <v>0.91801135921574717</v>
      </c>
      <c r="G1358" t="s">
        <v>70</v>
      </c>
      <c r="H1358">
        <v>0.76799675093918163</v>
      </c>
      <c r="I1358">
        <v>0.99012612612612616</v>
      </c>
      <c r="J1358">
        <v>0.64698646986469865</v>
      </c>
      <c r="K1358" t="s">
        <v>70</v>
      </c>
      <c r="L1358" t="s">
        <v>70</v>
      </c>
      <c r="M1358" t="s">
        <v>70</v>
      </c>
      <c r="N1358" t="s">
        <v>70</v>
      </c>
    </row>
    <row r="1359" spans="1:14" x14ac:dyDescent="0.3">
      <c r="A1359" t="s">
        <v>435</v>
      </c>
      <c r="B1359" t="s">
        <v>12</v>
      </c>
      <c r="C1359">
        <v>0.98841729212415197</v>
      </c>
      <c r="D1359">
        <v>0.96270145817344599</v>
      </c>
      <c r="E1359">
        <v>0.90325752208550802</v>
      </c>
      <c r="F1359">
        <v>0.7269155206286837</v>
      </c>
      <c r="G1359" t="s">
        <v>70</v>
      </c>
      <c r="H1359">
        <v>0.7703722022999876</v>
      </c>
      <c r="I1359">
        <v>0.99196141479099675</v>
      </c>
      <c r="J1359" t="s">
        <v>70</v>
      </c>
      <c r="K1359" t="s">
        <v>70</v>
      </c>
      <c r="L1359" t="s">
        <v>70</v>
      </c>
      <c r="M1359" t="s">
        <v>70</v>
      </c>
      <c r="N1359" t="s">
        <v>70</v>
      </c>
    </row>
    <row r="1360" spans="1:14" x14ac:dyDescent="0.3">
      <c r="A1360" t="s">
        <v>435</v>
      </c>
      <c r="B1360" t="s">
        <v>13</v>
      </c>
      <c r="C1360">
        <v>0.99051403029550522</v>
      </c>
      <c r="D1360">
        <v>0.98384513941220797</v>
      </c>
      <c r="E1360">
        <v>0.95751170683507325</v>
      </c>
      <c r="F1360">
        <v>0.89422452952628162</v>
      </c>
      <c r="G1360" t="s">
        <v>70</v>
      </c>
      <c r="H1360">
        <v>0.88887714104461835</v>
      </c>
      <c r="I1360">
        <v>0.98731001918252925</v>
      </c>
      <c r="J1360" t="s">
        <v>70</v>
      </c>
      <c r="K1360" t="s">
        <v>70</v>
      </c>
      <c r="L1360" t="s">
        <v>70</v>
      </c>
      <c r="M1360" t="s">
        <v>70</v>
      </c>
      <c r="N1360" t="s">
        <v>70</v>
      </c>
    </row>
    <row r="1361" spans="1:14" x14ac:dyDescent="0.3">
      <c r="A1361" t="s">
        <v>435</v>
      </c>
      <c r="B1361" t="s">
        <v>15</v>
      </c>
      <c r="C1361">
        <v>0.99243042599502485</v>
      </c>
      <c r="D1361">
        <v>0.97946943483275661</v>
      </c>
      <c r="E1361">
        <v>0.91649391929242685</v>
      </c>
      <c r="F1361">
        <v>0.87708198139736104</v>
      </c>
      <c r="G1361" t="s">
        <v>70</v>
      </c>
      <c r="H1361">
        <v>0.93589594704447798</v>
      </c>
      <c r="I1361">
        <v>0.99570751924215517</v>
      </c>
      <c r="J1361" t="s">
        <v>70</v>
      </c>
      <c r="K1361" t="s">
        <v>70</v>
      </c>
      <c r="L1361" t="s">
        <v>70</v>
      </c>
      <c r="M1361" t="s">
        <v>70</v>
      </c>
      <c r="N1361" t="s">
        <v>70</v>
      </c>
    </row>
    <row r="1362" spans="1:14" x14ac:dyDescent="0.3">
      <c r="A1362" t="s">
        <v>435</v>
      </c>
      <c r="B1362" t="s">
        <v>17</v>
      </c>
      <c r="C1362">
        <v>0.99420402424576115</v>
      </c>
      <c r="D1362">
        <v>0.96358899794014297</v>
      </c>
      <c r="E1362">
        <v>0.91173370319001401</v>
      </c>
      <c r="F1362">
        <v>0.41842247433819563</v>
      </c>
      <c r="G1362" t="s">
        <v>70</v>
      </c>
      <c r="H1362">
        <v>0.83288357748650732</v>
      </c>
      <c r="I1362">
        <v>0.99269853217914938</v>
      </c>
      <c r="J1362" t="s">
        <v>70</v>
      </c>
      <c r="K1362" t="s">
        <v>70</v>
      </c>
      <c r="L1362" t="s">
        <v>70</v>
      </c>
      <c r="M1362" t="s">
        <v>70</v>
      </c>
      <c r="N1362" t="s">
        <v>70</v>
      </c>
    </row>
    <row r="1363" spans="1:14" x14ac:dyDescent="0.3">
      <c r="A1363" t="s">
        <v>435</v>
      </c>
      <c r="B1363" t="s">
        <v>21</v>
      </c>
      <c r="C1363">
        <v>0.98225079327340725</v>
      </c>
      <c r="D1363">
        <v>0.93221484912983599</v>
      </c>
      <c r="E1363">
        <v>0.92008647290330925</v>
      </c>
      <c r="F1363">
        <v>0</v>
      </c>
      <c r="G1363" t="s">
        <v>70</v>
      </c>
      <c r="H1363">
        <v>0.68196463654223971</v>
      </c>
      <c r="I1363">
        <v>0.99130434782608701</v>
      </c>
      <c r="J1363">
        <v>0.97010153138497779</v>
      </c>
      <c r="K1363" t="s">
        <v>70</v>
      </c>
      <c r="L1363" t="s">
        <v>70</v>
      </c>
      <c r="M1363" t="s">
        <v>70</v>
      </c>
      <c r="N1363" t="s">
        <v>70</v>
      </c>
    </row>
    <row r="1364" spans="1:14" x14ac:dyDescent="0.3">
      <c r="A1364" t="s">
        <v>435</v>
      </c>
      <c r="B1364" t="s">
        <v>23</v>
      </c>
      <c r="C1364">
        <v>0.99314727078762122</v>
      </c>
      <c r="D1364">
        <v>0.94832590792493598</v>
      </c>
      <c r="E1364">
        <v>0.93506154298214117</v>
      </c>
      <c r="F1364">
        <v>0.74915444151640276</v>
      </c>
      <c r="G1364">
        <v>0</v>
      </c>
      <c r="H1364">
        <v>0.325939617991374</v>
      </c>
      <c r="I1364">
        <v>0.99472733838931038</v>
      </c>
      <c r="J1364" t="s">
        <v>70</v>
      </c>
      <c r="K1364" t="s">
        <v>70</v>
      </c>
      <c r="L1364" t="s">
        <v>70</v>
      </c>
      <c r="M1364" t="s">
        <v>70</v>
      </c>
      <c r="N1364" t="s">
        <v>70</v>
      </c>
    </row>
    <row r="1365" spans="1:14" x14ac:dyDescent="0.3">
      <c r="A1365" t="s">
        <v>435</v>
      </c>
      <c r="B1365" t="s">
        <v>25</v>
      </c>
      <c r="C1365">
        <v>0.98919757918420481</v>
      </c>
      <c r="D1365">
        <v>0.91710813882332376</v>
      </c>
      <c r="E1365">
        <v>0.91289198606271782</v>
      </c>
      <c r="F1365">
        <v>0.77446710978684397</v>
      </c>
      <c r="G1365" t="s">
        <v>70</v>
      </c>
      <c r="H1365">
        <v>0.8306389530408006</v>
      </c>
      <c r="I1365">
        <v>0.99211695571162395</v>
      </c>
      <c r="J1365" t="s">
        <v>70</v>
      </c>
      <c r="K1365" t="s">
        <v>70</v>
      </c>
      <c r="L1365" t="s">
        <v>70</v>
      </c>
      <c r="M1365" t="s">
        <v>70</v>
      </c>
      <c r="N1365" t="s">
        <v>70</v>
      </c>
    </row>
    <row r="1366" spans="1:14" x14ac:dyDescent="0.3">
      <c r="A1366" t="s">
        <v>435</v>
      </c>
      <c r="B1366" t="s">
        <v>27</v>
      </c>
      <c r="C1366">
        <v>0.99190608919382517</v>
      </c>
      <c r="D1366">
        <v>0.93955120239748557</v>
      </c>
      <c r="E1366">
        <v>0.91998863743963644</v>
      </c>
      <c r="F1366">
        <v>0.7739294104716502</v>
      </c>
      <c r="G1366">
        <v>0.75261554760958815</v>
      </c>
      <c r="H1366">
        <v>0.85952334818833565</v>
      </c>
      <c r="I1366">
        <v>0.99563581640331078</v>
      </c>
      <c r="J1366" t="s">
        <v>70</v>
      </c>
      <c r="K1366" t="s">
        <v>70</v>
      </c>
      <c r="L1366" t="s">
        <v>70</v>
      </c>
      <c r="M1366" t="s">
        <v>70</v>
      </c>
      <c r="N1366" t="s">
        <v>70</v>
      </c>
    </row>
    <row r="1367" spans="1:14" x14ac:dyDescent="0.3">
      <c r="A1367" t="s">
        <v>435</v>
      </c>
      <c r="B1367" t="s">
        <v>29</v>
      </c>
      <c r="C1367">
        <v>0.99556077557033085</v>
      </c>
      <c r="D1367">
        <v>0.96942008437045979</v>
      </c>
      <c r="E1367">
        <v>0.95569738563836881</v>
      </c>
      <c r="F1367">
        <v>0.9227049051493792</v>
      </c>
      <c r="G1367" t="s">
        <v>70</v>
      </c>
      <c r="H1367">
        <v>0.90657439446366783</v>
      </c>
      <c r="I1367">
        <v>0.99524564183835185</v>
      </c>
      <c r="J1367" t="s">
        <v>70</v>
      </c>
      <c r="K1367" t="s">
        <v>70</v>
      </c>
      <c r="L1367" t="s">
        <v>70</v>
      </c>
      <c r="M1367" t="s">
        <v>70</v>
      </c>
      <c r="N1367" t="s">
        <v>70</v>
      </c>
    </row>
    <row r="1368" spans="1:14" x14ac:dyDescent="0.3">
      <c r="A1368" t="s">
        <v>435</v>
      </c>
      <c r="B1368" t="s">
        <v>33</v>
      </c>
      <c r="C1368">
        <v>0.995724973281083</v>
      </c>
      <c r="D1368">
        <v>0.97311746169727265</v>
      </c>
      <c r="E1368">
        <v>0.94325210006461724</v>
      </c>
      <c r="F1368">
        <v>0.84964726631393295</v>
      </c>
      <c r="G1368">
        <v>0</v>
      </c>
      <c r="H1368">
        <v>0.9312638580931264</v>
      </c>
      <c r="I1368">
        <v>0.99601713383933277</v>
      </c>
      <c r="J1368" t="s">
        <v>70</v>
      </c>
      <c r="K1368" t="s">
        <v>70</v>
      </c>
      <c r="L1368" t="s">
        <v>70</v>
      </c>
      <c r="M1368" t="s">
        <v>70</v>
      </c>
      <c r="N1368">
        <v>0</v>
      </c>
    </row>
    <row r="1369" spans="1:14" x14ac:dyDescent="0.3">
      <c r="A1369" t="s">
        <v>435</v>
      </c>
      <c r="B1369" t="s">
        <v>35</v>
      </c>
      <c r="C1369">
        <v>0.99769195387193221</v>
      </c>
      <c r="D1369">
        <v>0.95276156264032319</v>
      </c>
      <c r="E1369">
        <v>0.87218771182112775</v>
      </c>
      <c r="F1369">
        <v>0</v>
      </c>
      <c r="G1369" t="s">
        <v>70</v>
      </c>
      <c r="H1369">
        <v>0.89834224393245898</v>
      </c>
      <c r="I1369">
        <v>0.98944829665360279</v>
      </c>
      <c r="J1369" t="s">
        <v>70</v>
      </c>
      <c r="K1369" t="s">
        <v>70</v>
      </c>
      <c r="L1369" t="s">
        <v>70</v>
      </c>
      <c r="M1369" t="s">
        <v>70</v>
      </c>
      <c r="N1369" t="s">
        <v>70</v>
      </c>
    </row>
    <row r="1370" spans="1:14" x14ac:dyDescent="0.3">
      <c r="A1370" t="s">
        <v>438</v>
      </c>
      <c r="B1370" t="s">
        <v>6</v>
      </c>
      <c r="C1370">
        <v>0.98348767444893703</v>
      </c>
      <c r="D1370">
        <v>0.95223383064352196</v>
      </c>
      <c r="E1370">
        <v>0.88918305597579428</v>
      </c>
      <c r="F1370" t="s">
        <v>70</v>
      </c>
      <c r="G1370">
        <v>0</v>
      </c>
      <c r="H1370">
        <v>0.71936758893280628</v>
      </c>
      <c r="I1370">
        <v>0.99260587049070137</v>
      </c>
      <c r="J1370" t="s">
        <v>70</v>
      </c>
      <c r="K1370" t="s">
        <v>70</v>
      </c>
      <c r="L1370" t="s">
        <v>70</v>
      </c>
      <c r="M1370" t="s">
        <v>70</v>
      </c>
      <c r="N1370" t="s">
        <v>70</v>
      </c>
    </row>
    <row r="1371" spans="1:14" x14ac:dyDescent="0.3">
      <c r="A1371" t="s">
        <v>438</v>
      </c>
      <c r="B1371" t="s">
        <v>7</v>
      </c>
      <c r="C1371">
        <v>0.98908098271155598</v>
      </c>
      <c r="D1371">
        <v>0.9619834710743802</v>
      </c>
      <c r="E1371">
        <v>0.56071438826198061</v>
      </c>
      <c r="F1371">
        <v>0</v>
      </c>
      <c r="G1371">
        <v>0.56853534575696907</v>
      </c>
      <c r="H1371">
        <v>0.43604395604395607</v>
      </c>
      <c r="I1371">
        <v>0.99232775817093755</v>
      </c>
      <c r="J1371" t="s">
        <v>70</v>
      </c>
      <c r="K1371" t="s">
        <v>70</v>
      </c>
      <c r="L1371" t="s">
        <v>70</v>
      </c>
      <c r="M1371" t="s">
        <v>70</v>
      </c>
      <c r="N1371" t="s">
        <v>70</v>
      </c>
    </row>
    <row r="1372" spans="1:14" x14ac:dyDescent="0.3">
      <c r="A1372" t="s">
        <v>438</v>
      </c>
      <c r="B1372" t="s">
        <v>8</v>
      </c>
      <c r="C1372">
        <v>0.73286015373171332</v>
      </c>
      <c r="D1372">
        <v>0.91900303579172937</v>
      </c>
      <c r="E1372">
        <v>0.71104183216175298</v>
      </c>
      <c r="F1372">
        <v>0</v>
      </c>
      <c r="G1372">
        <v>0.90674894278070239</v>
      </c>
      <c r="H1372" t="s">
        <v>70</v>
      </c>
      <c r="I1372">
        <v>0.99705193136291481</v>
      </c>
      <c r="J1372">
        <v>0.35729139097886498</v>
      </c>
      <c r="K1372" t="s">
        <v>70</v>
      </c>
      <c r="L1372" t="s">
        <v>70</v>
      </c>
      <c r="M1372" t="s">
        <v>70</v>
      </c>
      <c r="N1372" t="s">
        <v>70</v>
      </c>
    </row>
    <row r="1373" spans="1:14" x14ac:dyDescent="0.3">
      <c r="A1373" t="s">
        <v>438</v>
      </c>
      <c r="B1373" t="s">
        <v>12</v>
      </c>
      <c r="C1373">
        <v>0.99297785001354422</v>
      </c>
      <c r="D1373">
        <v>0.95881056316722135</v>
      </c>
      <c r="E1373">
        <v>0.72009924625476962</v>
      </c>
      <c r="F1373">
        <v>0</v>
      </c>
      <c r="G1373">
        <v>0.63049076861692477</v>
      </c>
      <c r="H1373">
        <v>0.52471213463241806</v>
      </c>
      <c r="I1373">
        <v>0.99522691112963102</v>
      </c>
      <c r="J1373" t="s">
        <v>70</v>
      </c>
      <c r="K1373" t="s">
        <v>70</v>
      </c>
      <c r="L1373" t="s">
        <v>70</v>
      </c>
      <c r="M1373" t="s">
        <v>70</v>
      </c>
      <c r="N1373" t="s">
        <v>70</v>
      </c>
    </row>
    <row r="1374" spans="1:14" x14ac:dyDescent="0.3">
      <c r="A1374" t="s">
        <v>438</v>
      </c>
      <c r="B1374" t="s">
        <v>13</v>
      </c>
      <c r="C1374">
        <v>0.99005414962979321</v>
      </c>
      <c r="D1374">
        <v>0.98651432124674521</v>
      </c>
      <c r="E1374">
        <v>0.85765722030058456</v>
      </c>
      <c r="F1374">
        <v>0.77156487729402157</v>
      </c>
      <c r="G1374">
        <v>0.77242947641994697</v>
      </c>
      <c r="H1374">
        <v>0.32992455993294217</v>
      </c>
      <c r="I1374">
        <v>0.99560339599757441</v>
      </c>
      <c r="J1374" t="s">
        <v>70</v>
      </c>
      <c r="K1374" t="s">
        <v>70</v>
      </c>
      <c r="L1374" t="s">
        <v>70</v>
      </c>
      <c r="M1374" t="s">
        <v>70</v>
      </c>
      <c r="N1374">
        <v>0</v>
      </c>
    </row>
    <row r="1375" spans="1:14" x14ac:dyDescent="0.3">
      <c r="A1375" t="s">
        <v>438</v>
      </c>
      <c r="B1375" t="s">
        <v>15</v>
      </c>
      <c r="C1375">
        <v>0.99606896020143365</v>
      </c>
      <c r="D1375">
        <v>0.97252727850559695</v>
      </c>
      <c r="E1375">
        <v>0.81298021563906631</v>
      </c>
      <c r="F1375">
        <v>0</v>
      </c>
      <c r="G1375">
        <v>0.93524850496437661</v>
      </c>
      <c r="H1375">
        <v>0.62838373541737458</v>
      </c>
      <c r="I1375">
        <v>0.99276410998552822</v>
      </c>
      <c r="J1375" t="s">
        <v>70</v>
      </c>
      <c r="K1375" t="s">
        <v>70</v>
      </c>
      <c r="L1375" t="s">
        <v>70</v>
      </c>
      <c r="M1375" t="s">
        <v>70</v>
      </c>
      <c r="N1375" t="s">
        <v>70</v>
      </c>
    </row>
    <row r="1376" spans="1:14" x14ac:dyDescent="0.3">
      <c r="A1376" t="s">
        <v>438</v>
      </c>
      <c r="B1376" t="s">
        <v>17</v>
      </c>
      <c r="C1376">
        <v>0.97456878515970058</v>
      </c>
      <c r="D1376">
        <v>0.97898927347119324</v>
      </c>
      <c r="E1376">
        <v>0.86053100769836777</v>
      </c>
      <c r="F1376">
        <v>0.47373444506474094</v>
      </c>
      <c r="G1376">
        <v>7.9131109387121798E-2</v>
      </c>
      <c r="H1376">
        <v>0.58325519089082389</v>
      </c>
      <c r="I1376">
        <v>0.99530805322667482</v>
      </c>
      <c r="J1376">
        <v>0.96929474180134778</v>
      </c>
      <c r="K1376" t="s">
        <v>70</v>
      </c>
      <c r="L1376" t="s">
        <v>70</v>
      </c>
      <c r="M1376" t="s">
        <v>70</v>
      </c>
      <c r="N1376" t="s">
        <v>70</v>
      </c>
    </row>
    <row r="1377" spans="1:14" x14ac:dyDescent="0.3">
      <c r="A1377" t="s">
        <v>438</v>
      </c>
      <c r="B1377" t="s">
        <v>21</v>
      </c>
      <c r="C1377">
        <v>0.9932749282053146</v>
      </c>
      <c r="D1377">
        <v>0.95673279864921923</v>
      </c>
      <c r="E1377">
        <v>0.83313084679868787</v>
      </c>
      <c r="F1377">
        <v>0</v>
      </c>
      <c r="G1377">
        <v>0.79460281870595773</v>
      </c>
      <c r="H1377">
        <v>0.79714442613948377</v>
      </c>
      <c r="I1377">
        <v>0.99710409998475835</v>
      </c>
      <c r="J1377" t="s">
        <v>70</v>
      </c>
      <c r="K1377" t="s">
        <v>70</v>
      </c>
      <c r="L1377" t="s">
        <v>70</v>
      </c>
      <c r="M1377" t="s">
        <v>70</v>
      </c>
      <c r="N1377" t="s">
        <v>70</v>
      </c>
    </row>
    <row r="1378" spans="1:14" x14ac:dyDescent="0.3">
      <c r="A1378" t="s">
        <v>438</v>
      </c>
      <c r="B1378" t="s">
        <v>23</v>
      </c>
      <c r="C1378">
        <v>0.99238762337549558</v>
      </c>
      <c r="D1378">
        <v>0.93350622406638994</v>
      </c>
      <c r="E1378">
        <v>0.940592668882543</v>
      </c>
      <c r="F1378">
        <v>0</v>
      </c>
      <c r="G1378">
        <v>0.95166939061405564</v>
      </c>
      <c r="H1378">
        <v>0.83777194298574642</v>
      </c>
      <c r="I1378">
        <v>0.99311092189797956</v>
      </c>
      <c r="J1378">
        <v>0</v>
      </c>
      <c r="K1378" t="s">
        <v>70</v>
      </c>
      <c r="L1378" t="s">
        <v>70</v>
      </c>
      <c r="M1378" t="s">
        <v>70</v>
      </c>
      <c r="N1378" t="s">
        <v>70</v>
      </c>
    </row>
    <row r="1379" spans="1:14" x14ac:dyDescent="0.3">
      <c r="A1379" t="s">
        <v>438</v>
      </c>
      <c r="B1379" t="s">
        <v>25</v>
      </c>
      <c r="C1379">
        <v>0.98948024084711761</v>
      </c>
      <c r="D1379">
        <v>0.93223321471864862</v>
      </c>
      <c r="E1379">
        <v>0.82229148485226278</v>
      </c>
      <c r="F1379">
        <v>0.75226990821136197</v>
      </c>
      <c r="G1379">
        <v>0.23749999999999999</v>
      </c>
      <c r="H1379">
        <v>0.48512639623750736</v>
      </c>
      <c r="I1379">
        <v>0.98746984201105159</v>
      </c>
      <c r="J1379" t="s">
        <v>70</v>
      </c>
      <c r="K1379" t="s">
        <v>70</v>
      </c>
      <c r="L1379" t="s">
        <v>70</v>
      </c>
      <c r="M1379" t="s">
        <v>70</v>
      </c>
      <c r="N1379" t="s">
        <v>70</v>
      </c>
    </row>
    <row r="1380" spans="1:14" x14ac:dyDescent="0.3">
      <c r="A1380" t="s">
        <v>438</v>
      </c>
      <c r="B1380" t="s">
        <v>27</v>
      </c>
      <c r="C1380">
        <v>0.99498713763672164</v>
      </c>
      <c r="D1380">
        <v>0.92014028382501445</v>
      </c>
      <c r="E1380">
        <v>0.87338949454905845</v>
      </c>
      <c r="F1380">
        <v>0.72740546800261818</v>
      </c>
      <c r="G1380">
        <v>0.80236846557266117</v>
      </c>
      <c r="H1380">
        <v>0.77002823159161382</v>
      </c>
      <c r="I1380">
        <v>0.99150312053537859</v>
      </c>
      <c r="J1380" t="s">
        <v>70</v>
      </c>
      <c r="K1380" t="s">
        <v>70</v>
      </c>
      <c r="L1380" t="s">
        <v>70</v>
      </c>
      <c r="M1380" t="s">
        <v>70</v>
      </c>
      <c r="N1380" t="s">
        <v>70</v>
      </c>
    </row>
    <row r="1381" spans="1:14" x14ac:dyDescent="0.3">
      <c r="A1381" t="s">
        <v>355</v>
      </c>
      <c r="B1381" t="s">
        <v>6</v>
      </c>
      <c r="C1381">
        <v>0.97044726567066475</v>
      </c>
      <c r="D1381">
        <v>0.91282028290255324</v>
      </c>
      <c r="E1381">
        <v>0.88782735372835997</v>
      </c>
      <c r="F1381" t="s">
        <v>70</v>
      </c>
      <c r="G1381" t="s">
        <v>70</v>
      </c>
      <c r="H1381">
        <v>0.80245551110498003</v>
      </c>
      <c r="I1381">
        <v>0.99097351734427441</v>
      </c>
      <c r="J1381" t="s">
        <v>70</v>
      </c>
      <c r="K1381" t="s">
        <v>70</v>
      </c>
      <c r="L1381" t="s">
        <v>70</v>
      </c>
      <c r="M1381" t="s">
        <v>70</v>
      </c>
      <c r="N1381" t="s">
        <v>70</v>
      </c>
    </row>
    <row r="1382" spans="1:14" x14ac:dyDescent="0.3">
      <c r="A1382" t="s">
        <v>355</v>
      </c>
      <c r="B1382" t="s">
        <v>7</v>
      </c>
      <c r="C1382">
        <v>0.96870829007860004</v>
      </c>
      <c r="D1382">
        <v>0.91994917407878019</v>
      </c>
      <c r="E1382">
        <v>0.84030418250950567</v>
      </c>
      <c r="F1382">
        <v>0.71031507984117459</v>
      </c>
      <c r="G1382" t="s">
        <v>70</v>
      </c>
      <c r="H1382">
        <v>0.85134220618091583</v>
      </c>
      <c r="I1382">
        <v>0.98635109626833162</v>
      </c>
      <c r="J1382" t="s">
        <v>70</v>
      </c>
      <c r="K1382" t="s">
        <v>70</v>
      </c>
      <c r="L1382" t="s">
        <v>70</v>
      </c>
      <c r="M1382" t="s">
        <v>70</v>
      </c>
      <c r="N1382" t="s">
        <v>70</v>
      </c>
    </row>
    <row r="1383" spans="1:14" x14ac:dyDescent="0.3">
      <c r="A1383" t="s">
        <v>355</v>
      </c>
      <c r="B1383" t="s">
        <v>8</v>
      </c>
      <c r="C1383">
        <v>0.95334654280641262</v>
      </c>
      <c r="D1383">
        <v>0.8476371579890305</v>
      </c>
      <c r="E1383">
        <v>0.94781495703053575</v>
      </c>
      <c r="F1383">
        <v>0.89429565461040927</v>
      </c>
      <c r="G1383">
        <v>0</v>
      </c>
      <c r="H1383">
        <v>0.85029013539651832</v>
      </c>
      <c r="I1383">
        <v>0.98862730894603401</v>
      </c>
      <c r="J1383" t="s">
        <v>70</v>
      </c>
      <c r="K1383" t="s">
        <v>70</v>
      </c>
      <c r="L1383" t="s">
        <v>70</v>
      </c>
      <c r="M1383" t="s">
        <v>70</v>
      </c>
      <c r="N1383" t="s">
        <v>70</v>
      </c>
    </row>
    <row r="1384" spans="1:14" x14ac:dyDescent="0.3">
      <c r="A1384" t="s">
        <v>355</v>
      </c>
      <c r="B1384" t="s">
        <v>12</v>
      </c>
      <c r="C1384">
        <v>0.98620975685623935</v>
      </c>
      <c r="D1384">
        <v>0.90927146720757279</v>
      </c>
      <c r="E1384">
        <v>0.95249978851197037</v>
      </c>
      <c r="F1384" t="s">
        <v>70</v>
      </c>
      <c r="G1384" t="s">
        <v>70</v>
      </c>
      <c r="H1384">
        <v>0.88413913579612602</v>
      </c>
      <c r="I1384">
        <v>0.98281540885006435</v>
      </c>
      <c r="J1384" t="s">
        <v>70</v>
      </c>
      <c r="K1384" t="s">
        <v>70</v>
      </c>
      <c r="L1384" t="s">
        <v>70</v>
      </c>
      <c r="M1384" t="s">
        <v>70</v>
      </c>
      <c r="N1384" t="s">
        <v>70</v>
      </c>
    </row>
    <row r="1385" spans="1:14" x14ac:dyDescent="0.3">
      <c r="A1385" t="s">
        <v>355</v>
      </c>
      <c r="B1385" t="s">
        <v>13</v>
      </c>
      <c r="C1385">
        <v>0.99337748344370858</v>
      </c>
      <c r="D1385">
        <v>0.88123315085258758</v>
      </c>
      <c r="E1385">
        <v>0.9681272813007562</v>
      </c>
      <c r="F1385">
        <v>0.82184300341296923</v>
      </c>
      <c r="G1385" t="s">
        <v>70</v>
      </c>
      <c r="H1385">
        <v>0.92583444169991758</v>
      </c>
      <c r="I1385">
        <v>0.99108469539375921</v>
      </c>
      <c r="J1385" t="s">
        <v>70</v>
      </c>
      <c r="K1385" t="s">
        <v>70</v>
      </c>
      <c r="L1385" t="s">
        <v>70</v>
      </c>
      <c r="M1385" t="s">
        <v>70</v>
      </c>
      <c r="N1385" t="s">
        <v>70</v>
      </c>
    </row>
    <row r="1386" spans="1:14" x14ac:dyDescent="0.3">
      <c r="A1386" t="s">
        <v>355</v>
      </c>
      <c r="B1386" t="s">
        <v>15</v>
      </c>
      <c r="C1386">
        <v>0.99080657578914</v>
      </c>
      <c r="D1386">
        <v>0.928159478435306</v>
      </c>
      <c r="E1386">
        <v>0.96319708424094885</v>
      </c>
      <c r="F1386">
        <v>0.86419434035405096</v>
      </c>
      <c r="G1386" t="s">
        <v>70</v>
      </c>
      <c r="H1386">
        <v>0.8352707342046618</v>
      </c>
      <c r="I1386">
        <v>0.99437401545270421</v>
      </c>
      <c r="J1386" t="s">
        <v>70</v>
      </c>
      <c r="K1386" t="s">
        <v>70</v>
      </c>
      <c r="L1386" t="s">
        <v>70</v>
      </c>
      <c r="M1386" t="s">
        <v>70</v>
      </c>
      <c r="N1386" t="s">
        <v>70</v>
      </c>
    </row>
    <row r="1387" spans="1:14" x14ac:dyDescent="0.3">
      <c r="A1387" t="s">
        <v>355</v>
      </c>
      <c r="B1387" t="s">
        <v>17</v>
      </c>
      <c r="C1387">
        <v>0.87121881585208349</v>
      </c>
      <c r="D1387">
        <v>0.98175726610268876</v>
      </c>
      <c r="E1387">
        <v>0.93122212310437125</v>
      </c>
      <c r="F1387">
        <v>0.82450294035284233</v>
      </c>
      <c r="G1387">
        <v>0.79269072635906812</v>
      </c>
      <c r="H1387">
        <v>0.89940081993062126</v>
      </c>
      <c r="I1387">
        <v>0.99099630996309962</v>
      </c>
      <c r="J1387">
        <v>0</v>
      </c>
      <c r="K1387" t="s">
        <v>70</v>
      </c>
      <c r="L1387" t="s">
        <v>70</v>
      </c>
      <c r="M1387" t="s">
        <v>70</v>
      </c>
      <c r="N1387" t="s">
        <v>70</v>
      </c>
    </row>
    <row r="1388" spans="1:14" x14ac:dyDescent="0.3">
      <c r="A1388" t="s">
        <v>355</v>
      </c>
      <c r="B1388" t="s">
        <v>378</v>
      </c>
      <c r="C1388">
        <v>0.98932431100745644</v>
      </c>
      <c r="D1388">
        <v>0.96049911677378119</v>
      </c>
      <c r="E1388">
        <v>0.95049996054426356</v>
      </c>
      <c r="F1388">
        <v>0.89928115848082513</v>
      </c>
      <c r="G1388">
        <v>0</v>
      </c>
      <c r="H1388">
        <v>0.84760019792182084</v>
      </c>
      <c r="I1388">
        <v>0.99388781431334638</v>
      </c>
      <c r="J1388">
        <v>0.87925007944073719</v>
      </c>
      <c r="K1388" t="s">
        <v>70</v>
      </c>
      <c r="L1388" t="s">
        <v>70</v>
      </c>
      <c r="M1388" t="s">
        <v>70</v>
      </c>
      <c r="N1388">
        <v>0.81180811808118081</v>
      </c>
    </row>
    <row r="1389" spans="1:14" x14ac:dyDescent="0.3">
      <c r="A1389" t="s">
        <v>355</v>
      </c>
      <c r="B1389" t="s">
        <v>200</v>
      </c>
      <c r="C1389">
        <v>0.98328177244461124</v>
      </c>
      <c r="D1389">
        <v>0.94940731015849456</v>
      </c>
      <c r="E1389">
        <v>0.93329445213968076</v>
      </c>
      <c r="F1389">
        <v>0.87884493336154013</v>
      </c>
      <c r="G1389" t="s">
        <v>70</v>
      </c>
      <c r="H1389">
        <v>0.79220000000000002</v>
      </c>
      <c r="I1389">
        <v>0.99195906432748537</v>
      </c>
      <c r="J1389">
        <v>0.93911991864332245</v>
      </c>
      <c r="K1389" t="s">
        <v>70</v>
      </c>
      <c r="L1389" t="s">
        <v>70</v>
      </c>
      <c r="M1389" t="s">
        <v>70</v>
      </c>
      <c r="N1389">
        <v>0.81395348837209303</v>
      </c>
    </row>
    <row r="1390" spans="1:14" x14ac:dyDescent="0.3">
      <c r="A1390" t="s">
        <v>355</v>
      </c>
      <c r="B1390" t="s">
        <v>143</v>
      </c>
      <c r="C1390">
        <v>0.98607462301255877</v>
      </c>
      <c r="D1390">
        <v>0.91552445424811757</v>
      </c>
      <c r="E1390">
        <v>0.93437350658073182</v>
      </c>
      <c r="F1390">
        <v>0.93287998169156838</v>
      </c>
      <c r="G1390" t="s">
        <v>70</v>
      </c>
      <c r="H1390">
        <v>0.85939741750358678</v>
      </c>
      <c r="I1390">
        <v>0.99338133682449636</v>
      </c>
      <c r="J1390">
        <v>0.97207898041520824</v>
      </c>
      <c r="K1390">
        <v>0.6875</v>
      </c>
      <c r="L1390" t="s">
        <v>70</v>
      </c>
      <c r="M1390" t="s">
        <v>70</v>
      </c>
      <c r="N1390">
        <v>0.93221870763669223</v>
      </c>
    </row>
    <row r="1391" spans="1:14" x14ac:dyDescent="0.3">
      <c r="A1391" t="s">
        <v>355</v>
      </c>
      <c r="B1391" t="s">
        <v>169</v>
      </c>
      <c r="C1391">
        <v>0.99215143753338719</v>
      </c>
      <c r="D1391">
        <v>0.96335018819146101</v>
      </c>
      <c r="E1391">
        <v>0.94164032166941136</v>
      </c>
      <c r="F1391">
        <v>0.86691707339016222</v>
      </c>
      <c r="G1391">
        <v>0</v>
      </c>
      <c r="H1391">
        <v>0.93433016771064858</v>
      </c>
      <c r="I1391">
        <v>0.99564736259682762</v>
      </c>
      <c r="J1391">
        <v>0.87457133058984915</v>
      </c>
      <c r="K1391">
        <v>0</v>
      </c>
      <c r="L1391" t="s">
        <v>70</v>
      </c>
      <c r="M1391" t="s">
        <v>70</v>
      </c>
      <c r="N1391">
        <v>0.87823008849557527</v>
      </c>
    </row>
    <row r="1392" spans="1:14" x14ac:dyDescent="0.3">
      <c r="A1392" t="s">
        <v>355</v>
      </c>
      <c r="B1392" t="s">
        <v>21</v>
      </c>
      <c r="C1392">
        <v>0.99401750542746836</v>
      </c>
      <c r="D1392">
        <v>0.91051857792034219</v>
      </c>
      <c r="E1392">
        <v>0.89887162880129534</v>
      </c>
      <c r="F1392">
        <v>0.80172008331653566</v>
      </c>
      <c r="G1392">
        <v>0.21519721577726217</v>
      </c>
      <c r="H1392">
        <v>0.69555656167130198</v>
      </c>
      <c r="I1392">
        <v>0.99183283054962845</v>
      </c>
      <c r="J1392" t="s">
        <v>70</v>
      </c>
      <c r="K1392" t="s">
        <v>70</v>
      </c>
      <c r="L1392" t="s">
        <v>70</v>
      </c>
      <c r="M1392" t="s">
        <v>70</v>
      </c>
      <c r="N1392" t="s">
        <v>70</v>
      </c>
    </row>
    <row r="1393" spans="1:14" x14ac:dyDescent="0.3">
      <c r="A1393" t="s">
        <v>355</v>
      </c>
      <c r="B1393" t="s">
        <v>380</v>
      </c>
      <c r="C1393">
        <v>0.99294296849047581</v>
      </c>
      <c r="D1393">
        <v>0.92001380122181398</v>
      </c>
      <c r="E1393">
        <v>0.97296921687165605</v>
      </c>
      <c r="F1393">
        <v>0.92126848801911776</v>
      </c>
      <c r="G1393" t="s">
        <v>70</v>
      </c>
      <c r="H1393">
        <v>0.85126003097282843</v>
      </c>
      <c r="I1393">
        <v>0.99066238692734165</v>
      </c>
      <c r="J1393" t="s">
        <v>70</v>
      </c>
      <c r="K1393">
        <v>0.7001862197392924</v>
      </c>
      <c r="L1393" t="s">
        <v>70</v>
      </c>
      <c r="M1393" t="s">
        <v>70</v>
      </c>
      <c r="N1393" t="s">
        <v>70</v>
      </c>
    </row>
    <row r="1394" spans="1:14" x14ac:dyDescent="0.3">
      <c r="A1394" t="s">
        <v>355</v>
      </c>
      <c r="B1394" t="s">
        <v>23</v>
      </c>
      <c r="C1394">
        <v>0.99382490648100819</v>
      </c>
      <c r="D1394">
        <v>0.95954728148933199</v>
      </c>
      <c r="E1394">
        <v>0.96189304934104358</v>
      </c>
      <c r="F1394">
        <v>0.88123978704338202</v>
      </c>
      <c r="G1394" t="s">
        <v>70</v>
      </c>
      <c r="H1394">
        <v>0.85082693323580805</v>
      </c>
      <c r="I1394">
        <v>0.99232202758106602</v>
      </c>
      <c r="J1394" t="s">
        <v>70</v>
      </c>
      <c r="K1394">
        <v>0.82242990654205606</v>
      </c>
      <c r="L1394" t="s">
        <v>70</v>
      </c>
      <c r="M1394" t="s">
        <v>70</v>
      </c>
      <c r="N1394" t="s">
        <v>70</v>
      </c>
    </row>
    <row r="1395" spans="1:14" x14ac:dyDescent="0.3">
      <c r="A1395" t="s">
        <v>355</v>
      </c>
      <c r="B1395" t="s">
        <v>356</v>
      </c>
      <c r="C1395">
        <v>0.99539454905923841</v>
      </c>
      <c r="D1395">
        <v>0.97965648003569039</v>
      </c>
      <c r="E1395">
        <v>0.9159441873659202</v>
      </c>
      <c r="F1395">
        <v>0.75397737583933211</v>
      </c>
      <c r="G1395" t="s">
        <v>70</v>
      </c>
      <c r="H1395">
        <v>0.81893304168185688</v>
      </c>
      <c r="I1395">
        <v>0.99473098330241183</v>
      </c>
      <c r="J1395" t="s">
        <v>70</v>
      </c>
      <c r="K1395">
        <v>0.88821752265861031</v>
      </c>
      <c r="L1395" t="s">
        <v>70</v>
      </c>
      <c r="M1395" t="s">
        <v>70</v>
      </c>
      <c r="N1395" t="s">
        <v>70</v>
      </c>
    </row>
    <row r="1396" spans="1:14" x14ac:dyDescent="0.3">
      <c r="A1396" t="s">
        <v>355</v>
      </c>
      <c r="B1396" t="s">
        <v>214</v>
      </c>
      <c r="C1396">
        <v>0.99584584621514516</v>
      </c>
      <c r="D1396">
        <v>0.97842510038793984</v>
      </c>
      <c r="E1396">
        <v>0.94782236080340621</v>
      </c>
      <c r="F1396">
        <v>0.8689124262939506</v>
      </c>
      <c r="G1396" t="s">
        <v>70</v>
      </c>
      <c r="H1396">
        <v>0.77829252150893447</v>
      </c>
      <c r="I1396">
        <v>0.99285610147251802</v>
      </c>
      <c r="J1396" t="s">
        <v>70</v>
      </c>
      <c r="K1396">
        <v>0.78321678321678323</v>
      </c>
      <c r="L1396" t="s">
        <v>70</v>
      </c>
      <c r="M1396" t="s">
        <v>70</v>
      </c>
      <c r="N1396" t="s">
        <v>70</v>
      </c>
    </row>
    <row r="1397" spans="1:14" x14ac:dyDescent="0.3">
      <c r="A1397" t="s">
        <v>355</v>
      </c>
      <c r="B1397" t="s">
        <v>25</v>
      </c>
      <c r="C1397">
        <v>0.99540552799847837</v>
      </c>
      <c r="D1397">
        <v>0.97757128369613921</v>
      </c>
      <c r="E1397">
        <v>0.92220113851992402</v>
      </c>
      <c r="F1397">
        <v>0.68320098999690626</v>
      </c>
      <c r="G1397" t="s">
        <v>70</v>
      </c>
      <c r="H1397">
        <v>0.16794266167128197</v>
      </c>
      <c r="I1397">
        <v>0.99235955056179759</v>
      </c>
      <c r="J1397" t="s">
        <v>70</v>
      </c>
      <c r="K1397" t="s">
        <v>70</v>
      </c>
      <c r="L1397" t="s">
        <v>70</v>
      </c>
      <c r="M1397" t="s">
        <v>70</v>
      </c>
      <c r="N1397" t="s">
        <v>70</v>
      </c>
    </row>
    <row r="1398" spans="1:14" x14ac:dyDescent="0.3">
      <c r="A1398" t="s">
        <v>355</v>
      </c>
      <c r="B1398" t="s">
        <v>27</v>
      </c>
      <c r="C1398">
        <v>0.99456180544797845</v>
      </c>
      <c r="D1398">
        <v>0.96982817467282978</v>
      </c>
      <c r="E1398">
        <v>0.93352583648001941</v>
      </c>
      <c r="F1398">
        <v>0.80790126061501133</v>
      </c>
      <c r="G1398">
        <v>0</v>
      </c>
      <c r="H1398">
        <v>0.74081030319291652</v>
      </c>
      <c r="I1398">
        <v>0.99312222381430004</v>
      </c>
      <c r="J1398">
        <v>0.87630085146641434</v>
      </c>
      <c r="K1398" t="s">
        <v>70</v>
      </c>
      <c r="L1398" t="s">
        <v>70</v>
      </c>
      <c r="M1398" t="s">
        <v>70</v>
      </c>
      <c r="N1398" t="s">
        <v>70</v>
      </c>
    </row>
    <row r="1399" spans="1:14" x14ac:dyDescent="0.3">
      <c r="A1399" t="s">
        <v>355</v>
      </c>
      <c r="B1399" t="s">
        <v>369</v>
      </c>
      <c r="C1399">
        <v>0.99549572870825798</v>
      </c>
      <c r="D1399">
        <v>0.94882565492321602</v>
      </c>
      <c r="E1399">
        <v>0.91237268576589237</v>
      </c>
      <c r="F1399">
        <v>0.79456702725911343</v>
      </c>
      <c r="G1399" t="s">
        <v>70</v>
      </c>
      <c r="H1399">
        <v>0</v>
      </c>
      <c r="I1399">
        <v>0.99012713971162725</v>
      </c>
      <c r="J1399" t="s">
        <v>70</v>
      </c>
      <c r="K1399">
        <v>0.94179894179894164</v>
      </c>
      <c r="L1399" t="s">
        <v>70</v>
      </c>
      <c r="M1399" t="s">
        <v>70</v>
      </c>
      <c r="N1399" t="s">
        <v>70</v>
      </c>
    </row>
    <row r="1400" spans="1:14" x14ac:dyDescent="0.3">
      <c r="A1400" t="s">
        <v>355</v>
      </c>
      <c r="B1400" t="s">
        <v>167</v>
      </c>
      <c r="C1400">
        <v>0.99534512910194439</v>
      </c>
      <c r="D1400">
        <v>0.98324647146979216</v>
      </c>
      <c r="E1400">
        <v>0.91883891302495957</v>
      </c>
      <c r="F1400">
        <v>0.84059741039361602</v>
      </c>
      <c r="G1400">
        <v>0.57856093979442003</v>
      </c>
      <c r="H1400">
        <v>0.58193328463598737</v>
      </c>
      <c r="I1400">
        <v>0.98784043234018359</v>
      </c>
      <c r="J1400" t="s">
        <v>70</v>
      </c>
      <c r="K1400">
        <v>0.87848605577689243</v>
      </c>
      <c r="L1400">
        <v>0</v>
      </c>
      <c r="M1400" t="s">
        <v>70</v>
      </c>
      <c r="N1400" t="s">
        <v>70</v>
      </c>
    </row>
    <row r="1401" spans="1:14" x14ac:dyDescent="0.3">
      <c r="A1401" t="s">
        <v>355</v>
      </c>
      <c r="B1401" t="s">
        <v>125</v>
      </c>
      <c r="C1401">
        <v>0.99606392746839278</v>
      </c>
      <c r="D1401">
        <v>0.96712981698817402</v>
      </c>
      <c r="E1401">
        <v>0.90599399235390499</v>
      </c>
      <c r="F1401">
        <v>0.85691121178032492</v>
      </c>
      <c r="G1401">
        <v>0.61897233201581026</v>
      </c>
      <c r="H1401">
        <v>0.88149010477299183</v>
      </c>
      <c r="I1401">
        <v>0.99176300578034682</v>
      </c>
      <c r="J1401" t="s">
        <v>70</v>
      </c>
      <c r="K1401">
        <v>0.93265306122448977</v>
      </c>
      <c r="L1401" t="s">
        <v>70</v>
      </c>
      <c r="M1401" t="s">
        <v>70</v>
      </c>
      <c r="N1401" t="s">
        <v>70</v>
      </c>
    </row>
    <row r="1402" spans="1:14" x14ac:dyDescent="0.3">
      <c r="A1402" t="s">
        <v>355</v>
      </c>
      <c r="B1402" t="s">
        <v>29</v>
      </c>
      <c r="C1402">
        <v>0.99611589803116196</v>
      </c>
      <c r="D1402">
        <v>0.94779468096749475</v>
      </c>
      <c r="E1402">
        <v>0.92925251248932417</v>
      </c>
      <c r="F1402">
        <v>0.86184053473382671</v>
      </c>
      <c r="G1402">
        <v>0.70105003088326123</v>
      </c>
      <c r="H1402">
        <v>0.89832955248504842</v>
      </c>
      <c r="I1402">
        <v>0.98660619374955705</v>
      </c>
      <c r="J1402" t="s">
        <v>70</v>
      </c>
      <c r="K1402" t="s">
        <v>70</v>
      </c>
      <c r="L1402" t="s">
        <v>70</v>
      </c>
      <c r="M1402" t="s">
        <v>70</v>
      </c>
      <c r="N1402" t="s">
        <v>70</v>
      </c>
    </row>
    <row r="1403" spans="1:14" x14ac:dyDescent="0.3">
      <c r="A1403" t="s">
        <v>355</v>
      </c>
      <c r="B1403" t="s">
        <v>322</v>
      </c>
      <c r="C1403">
        <v>0.99523362258702142</v>
      </c>
      <c r="D1403">
        <v>0.97160674008226078</v>
      </c>
      <c r="E1403">
        <v>0.84116258769519248</v>
      </c>
      <c r="F1403">
        <v>0.80317622894399199</v>
      </c>
      <c r="G1403">
        <v>0.48397574707665658</v>
      </c>
      <c r="H1403" t="s">
        <v>70</v>
      </c>
      <c r="I1403">
        <v>0.99379330254041576</v>
      </c>
      <c r="J1403" t="s">
        <v>70</v>
      </c>
      <c r="K1403">
        <v>0.8764044943820225</v>
      </c>
      <c r="L1403" t="s">
        <v>70</v>
      </c>
      <c r="M1403" t="s">
        <v>70</v>
      </c>
      <c r="N1403" t="s">
        <v>70</v>
      </c>
    </row>
    <row r="1404" spans="1:14" x14ac:dyDescent="0.3">
      <c r="A1404" t="s">
        <v>355</v>
      </c>
      <c r="B1404" t="s">
        <v>412</v>
      </c>
      <c r="C1404">
        <v>0.9944412880242004</v>
      </c>
      <c r="D1404">
        <v>0.96493494509550604</v>
      </c>
      <c r="E1404">
        <v>0.92047276185300919</v>
      </c>
      <c r="F1404">
        <v>0.91717416089652681</v>
      </c>
      <c r="G1404">
        <v>0.79820282413350452</v>
      </c>
      <c r="H1404">
        <v>0</v>
      </c>
      <c r="I1404">
        <v>0.99091239549254817</v>
      </c>
      <c r="J1404" t="s">
        <v>70</v>
      </c>
      <c r="K1404">
        <v>0.75149105367793245</v>
      </c>
      <c r="L1404" t="s">
        <v>70</v>
      </c>
      <c r="M1404" t="s">
        <v>70</v>
      </c>
      <c r="N1404">
        <v>0.44745762711864406</v>
      </c>
    </row>
    <row r="1405" spans="1:14" x14ac:dyDescent="0.3">
      <c r="A1405" t="s">
        <v>355</v>
      </c>
      <c r="B1405" t="s">
        <v>162</v>
      </c>
      <c r="C1405">
        <v>0.99414615421524877</v>
      </c>
      <c r="D1405">
        <v>0.96790272989844395</v>
      </c>
      <c r="E1405">
        <v>0.83095821609028475</v>
      </c>
      <c r="F1405">
        <v>0.85167912127487166</v>
      </c>
      <c r="G1405">
        <v>0.81310810810810807</v>
      </c>
      <c r="H1405" t="s">
        <v>70</v>
      </c>
      <c r="I1405">
        <v>0.99287169042769863</v>
      </c>
      <c r="J1405" t="s">
        <v>70</v>
      </c>
      <c r="K1405">
        <v>0.69808917197452225</v>
      </c>
      <c r="L1405" t="s">
        <v>70</v>
      </c>
      <c r="M1405" t="s">
        <v>70</v>
      </c>
      <c r="N1405">
        <v>0.38481012658227848</v>
      </c>
    </row>
    <row r="1406" spans="1:14" x14ac:dyDescent="0.3">
      <c r="A1406" t="s">
        <v>355</v>
      </c>
      <c r="B1406" t="s">
        <v>33</v>
      </c>
      <c r="C1406">
        <v>0.99567291144219883</v>
      </c>
      <c r="D1406">
        <v>0.97071930192949296</v>
      </c>
      <c r="E1406">
        <v>0.86476089907980092</v>
      </c>
      <c r="F1406">
        <v>0.90632792592228839</v>
      </c>
      <c r="G1406">
        <v>0.86813709933354488</v>
      </c>
      <c r="H1406" t="s">
        <v>70</v>
      </c>
      <c r="I1406">
        <v>0.99260669057902062</v>
      </c>
      <c r="J1406" t="s">
        <v>70</v>
      </c>
      <c r="K1406">
        <v>0.87052341597796146</v>
      </c>
      <c r="L1406" t="s">
        <v>70</v>
      </c>
      <c r="M1406" t="s">
        <v>70</v>
      </c>
      <c r="N1406">
        <v>0.94226327944572763</v>
      </c>
    </row>
    <row r="1407" spans="1:14" x14ac:dyDescent="0.3">
      <c r="A1407" t="s">
        <v>355</v>
      </c>
      <c r="B1407" t="s">
        <v>387</v>
      </c>
      <c r="C1407">
        <v>0.99627834747918276</v>
      </c>
      <c r="D1407">
        <v>0.87090496269867013</v>
      </c>
      <c r="E1407">
        <v>0.90725371594692161</v>
      </c>
      <c r="F1407">
        <v>0.86785654813267332</v>
      </c>
      <c r="G1407">
        <v>0.75853482733765809</v>
      </c>
      <c r="H1407" t="s">
        <v>70</v>
      </c>
      <c r="I1407">
        <v>0.99046474960582642</v>
      </c>
      <c r="J1407" t="s">
        <v>70</v>
      </c>
      <c r="K1407">
        <v>0.81704260651629068</v>
      </c>
      <c r="L1407" t="s">
        <v>70</v>
      </c>
      <c r="M1407" t="s">
        <v>70</v>
      </c>
      <c r="N1407">
        <v>0.88052208835341361</v>
      </c>
    </row>
    <row r="1408" spans="1:14" x14ac:dyDescent="0.3">
      <c r="A1408" t="s">
        <v>355</v>
      </c>
      <c r="B1408" t="s">
        <v>35</v>
      </c>
      <c r="C1408">
        <v>0.99621151486046644</v>
      </c>
      <c r="D1408">
        <v>0.84475731752500927</v>
      </c>
      <c r="E1408">
        <v>0.93314185415669382</v>
      </c>
      <c r="F1408">
        <v>0.86982683497962621</v>
      </c>
      <c r="G1408">
        <v>0.90166242732558144</v>
      </c>
      <c r="H1408" t="s">
        <v>70</v>
      </c>
      <c r="I1408">
        <v>0.99295187571049637</v>
      </c>
      <c r="J1408" t="s">
        <v>70</v>
      </c>
      <c r="K1408" t="s">
        <v>70</v>
      </c>
      <c r="L1408" t="s">
        <v>70</v>
      </c>
      <c r="M1408" t="s">
        <v>70</v>
      </c>
      <c r="N1408">
        <v>0.9286304767153486</v>
      </c>
    </row>
    <row r="1409" spans="1:14" x14ac:dyDescent="0.3">
      <c r="A1409" t="s">
        <v>355</v>
      </c>
      <c r="B1409" t="s">
        <v>164</v>
      </c>
      <c r="C1409">
        <v>0.99665065325730717</v>
      </c>
      <c r="D1409">
        <v>0.83866171003717471</v>
      </c>
      <c r="E1409">
        <v>0.94342876854087621</v>
      </c>
      <c r="F1409">
        <v>0.88934786128131793</v>
      </c>
      <c r="G1409">
        <v>0.70140939597315433</v>
      </c>
      <c r="H1409" t="s">
        <v>70</v>
      </c>
      <c r="I1409">
        <v>0.99360950304488382</v>
      </c>
      <c r="J1409" t="s">
        <v>70</v>
      </c>
      <c r="K1409" t="s">
        <v>70</v>
      </c>
      <c r="L1409" t="s">
        <v>70</v>
      </c>
      <c r="M1409" t="s">
        <v>70</v>
      </c>
      <c r="N1409">
        <v>0.51588911426639616</v>
      </c>
    </row>
    <row r="1410" spans="1:14" x14ac:dyDescent="0.3">
      <c r="A1410" t="s">
        <v>352</v>
      </c>
      <c r="B1410" t="s">
        <v>6</v>
      </c>
      <c r="C1410">
        <v>0.98201426415181281</v>
      </c>
      <c r="D1410">
        <v>0.97553233699246122</v>
      </c>
      <c r="E1410">
        <v>0.84791965566714489</v>
      </c>
      <c r="F1410" t="s">
        <v>70</v>
      </c>
      <c r="G1410" t="s">
        <v>70</v>
      </c>
      <c r="H1410">
        <v>0.93854016511597438</v>
      </c>
      <c r="I1410">
        <v>0.98533724340175965</v>
      </c>
      <c r="J1410" t="s">
        <v>70</v>
      </c>
      <c r="K1410" t="s">
        <v>70</v>
      </c>
      <c r="L1410" t="s">
        <v>70</v>
      </c>
      <c r="M1410" t="s">
        <v>70</v>
      </c>
      <c r="N1410" t="s">
        <v>70</v>
      </c>
    </row>
    <row r="1411" spans="1:14" x14ac:dyDescent="0.3">
      <c r="A1411" t="s">
        <v>352</v>
      </c>
      <c r="B1411" t="s">
        <v>7</v>
      </c>
      <c r="C1411">
        <v>0.98716302952503199</v>
      </c>
      <c r="D1411">
        <v>0.95715232143816364</v>
      </c>
      <c r="E1411">
        <v>0.82112282598900599</v>
      </c>
      <c r="F1411" t="s">
        <v>70</v>
      </c>
      <c r="G1411" t="s">
        <v>70</v>
      </c>
      <c r="H1411">
        <v>0.89132625837434043</v>
      </c>
      <c r="I1411">
        <v>0.99090768993681599</v>
      </c>
      <c r="J1411" t="s">
        <v>70</v>
      </c>
      <c r="K1411" t="s">
        <v>70</v>
      </c>
      <c r="L1411" t="s">
        <v>70</v>
      </c>
      <c r="M1411" t="s">
        <v>70</v>
      </c>
      <c r="N1411" t="s">
        <v>70</v>
      </c>
    </row>
    <row r="1412" spans="1:14" x14ac:dyDescent="0.3">
      <c r="A1412" t="s">
        <v>352</v>
      </c>
      <c r="B1412" t="s">
        <v>8</v>
      </c>
      <c r="C1412">
        <v>0.98509122973614605</v>
      </c>
      <c r="D1412">
        <v>0.95949220216360098</v>
      </c>
      <c r="E1412">
        <v>0.86745664286274815</v>
      </c>
      <c r="F1412" t="s">
        <v>70</v>
      </c>
      <c r="G1412">
        <v>0.97025589896975739</v>
      </c>
      <c r="H1412">
        <v>0.80548993137585778</v>
      </c>
      <c r="I1412">
        <v>0.99208681890119843</v>
      </c>
      <c r="J1412" t="s">
        <v>70</v>
      </c>
      <c r="K1412" t="s">
        <v>70</v>
      </c>
      <c r="L1412" t="s">
        <v>70</v>
      </c>
      <c r="M1412" t="s">
        <v>70</v>
      </c>
      <c r="N1412" t="s">
        <v>70</v>
      </c>
    </row>
    <row r="1413" spans="1:14" x14ac:dyDescent="0.3">
      <c r="A1413" t="s">
        <v>352</v>
      </c>
      <c r="B1413" t="s">
        <v>399</v>
      </c>
      <c r="C1413">
        <v>0.99359088725725642</v>
      </c>
      <c r="D1413">
        <v>0.9539635647464304</v>
      </c>
      <c r="E1413">
        <v>0.90517421675659837</v>
      </c>
      <c r="F1413" t="s">
        <v>70</v>
      </c>
      <c r="G1413">
        <v>0.97248856763534441</v>
      </c>
      <c r="H1413">
        <v>0.85085354896675647</v>
      </c>
      <c r="I1413">
        <v>0.99139178791803162</v>
      </c>
      <c r="J1413" t="s">
        <v>70</v>
      </c>
      <c r="K1413" t="s">
        <v>70</v>
      </c>
      <c r="L1413" t="s">
        <v>70</v>
      </c>
      <c r="M1413" t="s">
        <v>70</v>
      </c>
      <c r="N1413" t="s">
        <v>70</v>
      </c>
    </row>
    <row r="1414" spans="1:14" x14ac:dyDescent="0.3">
      <c r="A1414" t="s">
        <v>352</v>
      </c>
      <c r="B1414" t="s">
        <v>49</v>
      </c>
      <c r="C1414">
        <v>0.99424728569113596</v>
      </c>
      <c r="D1414">
        <v>0.96535972592310637</v>
      </c>
      <c r="E1414">
        <v>0.92069410583679923</v>
      </c>
      <c r="F1414" t="s">
        <v>70</v>
      </c>
      <c r="G1414">
        <v>0.96242252066115719</v>
      </c>
      <c r="H1414">
        <v>0.77535458288851611</v>
      </c>
      <c r="I1414">
        <v>0.99347217904880325</v>
      </c>
      <c r="J1414" t="s">
        <v>70</v>
      </c>
      <c r="K1414" t="s">
        <v>70</v>
      </c>
      <c r="L1414" t="s">
        <v>70</v>
      </c>
      <c r="M1414" t="s">
        <v>70</v>
      </c>
      <c r="N1414" t="s">
        <v>70</v>
      </c>
    </row>
    <row r="1415" spans="1:14" x14ac:dyDescent="0.3">
      <c r="A1415" t="s">
        <v>352</v>
      </c>
      <c r="B1415" t="s">
        <v>12</v>
      </c>
      <c r="C1415">
        <v>0.99200739071401578</v>
      </c>
      <c r="D1415">
        <v>0.97938567955347056</v>
      </c>
      <c r="E1415">
        <v>0.87286959968291711</v>
      </c>
      <c r="F1415" t="s">
        <v>70</v>
      </c>
      <c r="G1415" t="s">
        <v>70</v>
      </c>
      <c r="H1415">
        <v>0.78435861902753512</v>
      </c>
      <c r="I1415">
        <v>0.9935302829526852</v>
      </c>
      <c r="J1415" t="s">
        <v>70</v>
      </c>
      <c r="K1415" t="s">
        <v>70</v>
      </c>
      <c r="L1415" t="s">
        <v>70</v>
      </c>
      <c r="M1415" t="s">
        <v>70</v>
      </c>
      <c r="N1415" t="s">
        <v>70</v>
      </c>
    </row>
    <row r="1416" spans="1:14" x14ac:dyDescent="0.3">
      <c r="A1416" t="s">
        <v>352</v>
      </c>
      <c r="B1416" t="s">
        <v>13</v>
      </c>
      <c r="C1416">
        <v>0.99327321232753396</v>
      </c>
      <c r="D1416">
        <v>0.97222145290386919</v>
      </c>
      <c r="E1416">
        <v>0.94365272467462236</v>
      </c>
      <c r="F1416" t="s">
        <v>70</v>
      </c>
      <c r="G1416" t="s">
        <v>70</v>
      </c>
      <c r="H1416">
        <v>0.84773050125143745</v>
      </c>
      <c r="I1416">
        <v>0.9922396399192922</v>
      </c>
      <c r="J1416" t="s">
        <v>70</v>
      </c>
      <c r="K1416" t="s">
        <v>70</v>
      </c>
      <c r="L1416" t="s">
        <v>70</v>
      </c>
      <c r="M1416" t="s">
        <v>70</v>
      </c>
      <c r="N1416" t="s">
        <v>70</v>
      </c>
    </row>
    <row r="1417" spans="1:14" x14ac:dyDescent="0.3">
      <c r="A1417" t="s">
        <v>352</v>
      </c>
      <c r="B1417" t="s">
        <v>298</v>
      </c>
      <c r="C1417">
        <v>0.99273033978632819</v>
      </c>
      <c r="D1417">
        <v>0.98169218523200819</v>
      </c>
      <c r="E1417">
        <v>0.85088726052794206</v>
      </c>
      <c r="F1417" t="s">
        <v>70</v>
      </c>
      <c r="G1417">
        <v>0.9661974952898148</v>
      </c>
      <c r="H1417">
        <v>0.88990389190217911</v>
      </c>
      <c r="I1417">
        <v>0.99248935346496325</v>
      </c>
      <c r="J1417" t="s">
        <v>70</v>
      </c>
      <c r="K1417" t="s">
        <v>70</v>
      </c>
      <c r="L1417" t="s">
        <v>70</v>
      </c>
      <c r="M1417" t="s">
        <v>70</v>
      </c>
      <c r="N1417" t="s">
        <v>70</v>
      </c>
    </row>
    <row r="1418" spans="1:14" x14ac:dyDescent="0.3">
      <c r="A1418" t="s">
        <v>352</v>
      </c>
      <c r="B1418" t="s">
        <v>420</v>
      </c>
      <c r="C1418">
        <v>0.990337103327111</v>
      </c>
      <c r="D1418">
        <v>0.98258575197889197</v>
      </c>
      <c r="E1418">
        <v>0.87061668681983073</v>
      </c>
      <c r="F1418" t="s">
        <v>70</v>
      </c>
      <c r="G1418">
        <v>0.97168757800696315</v>
      </c>
      <c r="H1418">
        <v>0.71370317686107165</v>
      </c>
      <c r="I1418">
        <v>0.99500390320062437</v>
      </c>
      <c r="J1418" t="s">
        <v>70</v>
      </c>
      <c r="K1418" t="s">
        <v>70</v>
      </c>
      <c r="L1418" t="s">
        <v>70</v>
      </c>
      <c r="M1418" t="s">
        <v>70</v>
      </c>
      <c r="N1418" t="s">
        <v>70</v>
      </c>
    </row>
    <row r="1419" spans="1:14" x14ac:dyDescent="0.3">
      <c r="A1419" t="s">
        <v>352</v>
      </c>
      <c r="B1419" t="s">
        <v>15</v>
      </c>
      <c r="C1419">
        <v>0.99285070591769298</v>
      </c>
      <c r="D1419">
        <v>0.94879460104437963</v>
      </c>
      <c r="E1419">
        <v>0.89933466760426251</v>
      </c>
      <c r="F1419" t="s">
        <v>70</v>
      </c>
      <c r="G1419">
        <v>0.95343410774069204</v>
      </c>
      <c r="H1419">
        <v>0.86418304488119679</v>
      </c>
      <c r="I1419">
        <v>0.99496644295302017</v>
      </c>
      <c r="J1419" t="s">
        <v>70</v>
      </c>
      <c r="K1419" t="s">
        <v>70</v>
      </c>
      <c r="L1419" t="s">
        <v>70</v>
      </c>
      <c r="M1419" t="s">
        <v>70</v>
      </c>
      <c r="N1419" t="s">
        <v>70</v>
      </c>
    </row>
    <row r="1420" spans="1:14" x14ac:dyDescent="0.3">
      <c r="A1420" t="s">
        <v>352</v>
      </c>
      <c r="B1420" t="s">
        <v>407</v>
      </c>
      <c r="C1420">
        <v>0.99300336033505965</v>
      </c>
      <c r="D1420">
        <v>0.98068489316039942</v>
      </c>
      <c r="E1420">
        <v>0.8909657320872274</v>
      </c>
      <c r="F1420" t="s">
        <v>70</v>
      </c>
      <c r="G1420">
        <v>0.95750650410651439</v>
      </c>
      <c r="H1420">
        <v>0.81369587109768382</v>
      </c>
      <c r="I1420">
        <v>0.99393846389933238</v>
      </c>
      <c r="J1420" t="s">
        <v>70</v>
      </c>
      <c r="K1420" t="s">
        <v>70</v>
      </c>
      <c r="L1420" t="s">
        <v>70</v>
      </c>
      <c r="M1420" t="s">
        <v>70</v>
      </c>
      <c r="N1420" t="s">
        <v>70</v>
      </c>
    </row>
    <row r="1421" spans="1:14" x14ac:dyDescent="0.3">
      <c r="A1421" t="s">
        <v>352</v>
      </c>
      <c r="B1421" t="s">
        <v>17</v>
      </c>
      <c r="C1421">
        <v>0.98720552821694063</v>
      </c>
      <c r="D1421">
        <v>0.9385706318221656</v>
      </c>
      <c r="E1421">
        <v>0.78466807549369666</v>
      </c>
      <c r="F1421" t="s">
        <v>70</v>
      </c>
      <c r="G1421">
        <v>0.81669435634093546</v>
      </c>
      <c r="H1421">
        <v>0.84624127293391782</v>
      </c>
      <c r="I1421">
        <v>0.98932439803631278</v>
      </c>
      <c r="J1421" t="s">
        <v>70</v>
      </c>
      <c r="K1421" t="s">
        <v>70</v>
      </c>
      <c r="L1421" t="s">
        <v>70</v>
      </c>
      <c r="M1421" t="s">
        <v>70</v>
      </c>
      <c r="N1421" t="s">
        <v>70</v>
      </c>
    </row>
    <row r="1422" spans="1:14" x14ac:dyDescent="0.3">
      <c r="A1422" t="s">
        <v>352</v>
      </c>
      <c r="B1422" t="s">
        <v>149</v>
      </c>
      <c r="C1422">
        <v>0.99361475700603041</v>
      </c>
      <c r="D1422">
        <v>0.96997359966920083</v>
      </c>
      <c r="E1422">
        <v>0.61096263425949271</v>
      </c>
      <c r="F1422">
        <v>0</v>
      </c>
      <c r="G1422">
        <v>0.70608648502101123</v>
      </c>
      <c r="H1422">
        <v>0.45543787135107205</v>
      </c>
      <c r="I1422">
        <v>0.99400347167429381</v>
      </c>
      <c r="J1422">
        <v>0.96237203725906117</v>
      </c>
      <c r="K1422" t="s">
        <v>70</v>
      </c>
      <c r="L1422" t="s">
        <v>70</v>
      </c>
      <c r="M1422" t="s">
        <v>70</v>
      </c>
      <c r="N1422" t="s">
        <v>70</v>
      </c>
    </row>
    <row r="1423" spans="1:14" x14ac:dyDescent="0.3">
      <c r="A1423" t="s">
        <v>352</v>
      </c>
      <c r="B1423" t="s">
        <v>23</v>
      </c>
      <c r="C1423">
        <v>0.995421788893599</v>
      </c>
      <c r="D1423">
        <v>0.92656729917654379</v>
      </c>
      <c r="E1423">
        <v>0.89278206026629292</v>
      </c>
      <c r="F1423">
        <v>0.83779131971903054</v>
      </c>
      <c r="G1423">
        <v>0.89660390047074645</v>
      </c>
      <c r="H1423">
        <v>0.83045477772100151</v>
      </c>
      <c r="I1423">
        <v>0.99053145998778258</v>
      </c>
      <c r="J1423" t="s">
        <v>70</v>
      </c>
      <c r="K1423" t="s">
        <v>70</v>
      </c>
      <c r="L1423" t="s">
        <v>70</v>
      </c>
      <c r="M1423" t="s">
        <v>70</v>
      </c>
      <c r="N1423" t="s">
        <v>70</v>
      </c>
    </row>
    <row r="1424" spans="1:14" x14ac:dyDescent="0.3">
      <c r="A1424" t="s">
        <v>352</v>
      </c>
      <c r="B1424" t="s">
        <v>404</v>
      </c>
      <c r="C1424">
        <v>0.9950500288062456</v>
      </c>
      <c r="D1424">
        <v>0.95445324141397825</v>
      </c>
      <c r="E1424">
        <v>0.90770711223864919</v>
      </c>
      <c r="F1424">
        <v>0.91188551742414203</v>
      </c>
      <c r="G1424">
        <v>0.97994961521206481</v>
      </c>
      <c r="H1424">
        <v>0.90121286693619262</v>
      </c>
      <c r="I1424">
        <v>0.99279787067480818</v>
      </c>
      <c r="J1424" t="s">
        <v>70</v>
      </c>
      <c r="K1424" t="s">
        <v>70</v>
      </c>
      <c r="L1424" t="s">
        <v>70</v>
      </c>
      <c r="M1424" t="s">
        <v>70</v>
      </c>
      <c r="N1424" t="s">
        <v>70</v>
      </c>
    </row>
    <row r="1425" spans="1:14" x14ac:dyDescent="0.3">
      <c r="A1425" t="s">
        <v>352</v>
      </c>
      <c r="B1425" t="s">
        <v>25</v>
      </c>
      <c r="C1425">
        <v>0.98332323010847</v>
      </c>
      <c r="D1425">
        <v>0.96070038910505839</v>
      </c>
      <c r="E1425">
        <v>0.87008449886972183</v>
      </c>
      <c r="F1425">
        <v>0</v>
      </c>
      <c r="G1425">
        <v>0.93405343945423536</v>
      </c>
      <c r="H1425">
        <v>0.7492640255698545</v>
      </c>
      <c r="I1425">
        <v>0.99345011424219343</v>
      </c>
      <c r="J1425">
        <v>0.9127037135987176</v>
      </c>
      <c r="K1425" t="s">
        <v>70</v>
      </c>
      <c r="L1425" t="s">
        <v>70</v>
      </c>
      <c r="M1425" t="s">
        <v>70</v>
      </c>
      <c r="N1425" t="s">
        <v>70</v>
      </c>
    </row>
    <row r="1426" spans="1:14" x14ac:dyDescent="0.3">
      <c r="A1426" t="s">
        <v>432</v>
      </c>
      <c r="B1426" t="s">
        <v>7</v>
      </c>
      <c r="C1426">
        <v>0.98754140861299156</v>
      </c>
      <c r="D1426">
        <v>0.96168016060358719</v>
      </c>
      <c r="E1426">
        <v>0.88329171642601234</v>
      </c>
      <c r="F1426" t="s">
        <v>70</v>
      </c>
      <c r="G1426" t="s">
        <v>70</v>
      </c>
      <c r="H1426">
        <v>0.87313680026498841</v>
      </c>
      <c r="I1426">
        <v>0.988622754491018</v>
      </c>
      <c r="J1426" t="s">
        <v>70</v>
      </c>
      <c r="K1426" t="s">
        <v>70</v>
      </c>
      <c r="L1426" t="s">
        <v>70</v>
      </c>
      <c r="M1426" t="s">
        <v>70</v>
      </c>
      <c r="N1426" t="s">
        <v>70</v>
      </c>
    </row>
    <row r="1427" spans="1:14" x14ac:dyDescent="0.3">
      <c r="A1427" t="s">
        <v>432</v>
      </c>
      <c r="B1427" t="s">
        <v>8</v>
      </c>
      <c r="C1427">
        <v>0.98407020289531044</v>
      </c>
      <c r="D1427">
        <v>0.98691982299849901</v>
      </c>
      <c r="E1427">
        <v>0.92491319444444442</v>
      </c>
      <c r="F1427" t="s">
        <v>70</v>
      </c>
      <c r="G1427" t="s">
        <v>70</v>
      </c>
      <c r="H1427">
        <v>0.90295857988165684</v>
      </c>
      <c r="I1427">
        <v>0.99013279916907782</v>
      </c>
      <c r="J1427" t="s">
        <v>70</v>
      </c>
      <c r="K1427" t="s">
        <v>70</v>
      </c>
      <c r="L1427" t="s">
        <v>70</v>
      </c>
      <c r="M1427" t="s">
        <v>70</v>
      </c>
      <c r="N1427" t="s">
        <v>70</v>
      </c>
    </row>
    <row r="1428" spans="1:14" x14ac:dyDescent="0.3">
      <c r="A1428" t="s">
        <v>432</v>
      </c>
      <c r="B1428" t="s">
        <v>12</v>
      </c>
      <c r="C1428">
        <v>0.98992601920352596</v>
      </c>
      <c r="D1428">
        <v>0.98459992657430484</v>
      </c>
      <c r="E1428">
        <v>0.94170765137466739</v>
      </c>
      <c r="F1428" t="s">
        <v>70</v>
      </c>
      <c r="G1428" t="s">
        <v>70</v>
      </c>
      <c r="H1428">
        <v>0.92409577177789082</v>
      </c>
      <c r="I1428">
        <v>0.99549414238510059</v>
      </c>
      <c r="J1428" t="s">
        <v>70</v>
      </c>
      <c r="K1428" t="s">
        <v>70</v>
      </c>
      <c r="L1428" t="s">
        <v>70</v>
      </c>
      <c r="M1428" t="s">
        <v>70</v>
      </c>
      <c r="N1428" t="s">
        <v>70</v>
      </c>
    </row>
    <row r="1429" spans="1:14" x14ac:dyDescent="0.3">
      <c r="A1429" t="s">
        <v>432</v>
      </c>
      <c r="B1429" t="s">
        <v>381</v>
      </c>
      <c r="C1429">
        <v>0.97635605006954118</v>
      </c>
      <c r="D1429">
        <v>0.95614035087719296</v>
      </c>
      <c r="E1429">
        <v>0.92800353356890464</v>
      </c>
      <c r="F1429" t="s">
        <v>70</v>
      </c>
      <c r="G1429">
        <v>0.93900889453621361</v>
      </c>
      <c r="H1429">
        <v>0.76036427891803726</v>
      </c>
      <c r="I1429">
        <v>0.98706071510604076</v>
      </c>
      <c r="J1429" t="s">
        <v>70</v>
      </c>
      <c r="K1429" t="s">
        <v>70</v>
      </c>
      <c r="L1429" t="s">
        <v>70</v>
      </c>
      <c r="M1429" t="s">
        <v>70</v>
      </c>
      <c r="N1429" t="s">
        <v>70</v>
      </c>
    </row>
    <row r="1430" spans="1:14" x14ac:dyDescent="0.3">
      <c r="A1430" t="s">
        <v>432</v>
      </c>
      <c r="B1430" t="s">
        <v>176</v>
      </c>
      <c r="C1430">
        <v>0.91735241502683362</v>
      </c>
      <c r="D1430">
        <v>0.96997736987679162</v>
      </c>
      <c r="E1430">
        <v>0.89833443070695251</v>
      </c>
      <c r="F1430">
        <v>0.80582134493141522</v>
      </c>
      <c r="G1430" t="s">
        <v>70</v>
      </c>
      <c r="H1430">
        <v>0.31413881748071981</v>
      </c>
      <c r="I1430">
        <v>0.9922937443336356</v>
      </c>
      <c r="J1430" t="s">
        <v>70</v>
      </c>
      <c r="K1430" t="s">
        <v>70</v>
      </c>
      <c r="L1430" t="s">
        <v>70</v>
      </c>
      <c r="M1430" t="s">
        <v>70</v>
      </c>
      <c r="N1430" t="s">
        <v>70</v>
      </c>
    </row>
    <row r="1431" spans="1:14" x14ac:dyDescent="0.3">
      <c r="A1431" t="s">
        <v>432</v>
      </c>
      <c r="B1431" t="s">
        <v>243</v>
      </c>
      <c r="C1431">
        <v>0.98664882454913161</v>
      </c>
      <c r="D1431">
        <v>0.97992697541971663</v>
      </c>
      <c r="E1431">
        <v>0.97422738551770804</v>
      </c>
      <c r="F1431">
        <v>0.70878927924257962</v>
      </c>
      <c r="G1431" t="s">
        <v>70</v>
      </c>
      <c r="H1431">
        <v>0.94983211534663237</v>
      </c>
      <c r="I1431">
        <v>0.99435623447964483</v>
      </c>
      <c r="J1431" t="s">
        <v>70</v>
      </c>
      <c r="K1431" t="s">
        <v>70</v>
      </c>
      <c r="L1431" t="s">
        <v>70</v>
      </c>
      <c r="M1431" t="s">
        <v>70</v>
      </c>
      <c r="N1431" t="s">
        <v>70</v>
      </c>
    </row>
    <row r="1432" spans="1:14" x14ac:dyDescent="0.3">
      <c r="A1432" t="s">
        <v>432</v>
      </c>
      <c r="B1432" t="s">
        <v>13</v>
      </c>
      <c r="C1432">
        <v>0.9893291338582676</v>
      </c>
      <c r="D1432">
        <v>0.98465790738663683</v>
      </c>
      <c r="E1432">
        <v>0.94851053900598881</v>
      </c>
      <c r="F1432" t="s">
        <v>70</v>
      </c>
      <c r="G1432" t="s">
        <v>70</v>
      </c>
      <c r="H1432">
        <v>0.93889677190493082</v>
      </c>
      <c r="I1432">
        <v>0.99172321228841998</v>
      </c>
      <c r="J1432" t="s">
        <v>70</v>
      </c>
      <c r="K1432" t="s">
        <v>70</v>
      </c>
      <c r="L1432" t="s">
        <v>70</v>
      </c>
      <c r="M1432" t="s">
        <v>70</v>
      </c>
      <c r="N1432" t="s">
        <v>70</v>
      </c>
    </row>
    <row r="1433" spans="1:14" x14ac:dyDescent="0.3">
      <c r="A1433" t="s">
        <v>432</v>
      </c>
      <c r="B1433" t="s">
        <v>15</v>
      </c>
      <c r="C1433">
        <v>0.98897719869706835</v>
      </c>
      <c r="D1433">
        <v>0.95838528008254165</v>
      </c>
      <c r="E1433">
        <v>0.93904219086675478</v>
      </c>
      <c r="F1433" t="s">
        <v>70</v>
      </c>
      <c r="G1433" t="s">
        <v>70</v>
      </c>
      <c r="H1433">
        <v>0.93568129330254035</v>
      </c>
      <c r="I1433">
        <v>0.98626985838545045</v>
      </c>
      <c r="J1433" t="s">
        <v>70</v>
      </c>
      <c r="K1433" t="s">
        <v>70</v>
      </c>
      <c r="L1433" t="s">
        <v>70</v>
      </c>
      <c r="M1433" t="s">
        <v>70</v>
      </c>
      <c r="N1433" t="s">
        <v>70</v>
      </c>
    </row>
    <row r="1434" spans="1:14" x14ac:dyDescent="0.3">
      <c r="A1434" t="s">
        <v>432</v>
      </c>
      <c r="B1434" t="s">
        <v>17</v>
      </c>
      <c r="C1434">
        <v>0.98945682286674641</v>
      </c>
      <c r="D1434">
        <v>0.95792893568021042</v>
      </c>
      <c r="E1434">
        <v>0.94983468713008679</v>
      </c>
      <c r="F1434" t="s">
        <v>70</v>
      </c>
      <c r="G1434" t="s">
        <v>70</v>
      </c>
      <c r="H1434">
        <v>0.93258309888506841</v>
      </c>
      <c r="I1434">
        <v>0.98431229478292603</v>
      </c>
      <c r="J1434" t="s">
        <v>70</v>
      </c>
      <c r="K1434" t="s">
        <v>70</v>
      </c>
      <c r="L1434" t="s">
        <v>70</v>
      </c>
      <c r="M1434" t="s">
        <v>70</v>
      </c>
      <c r="N1434" t="s">
        <v>70</v>
      </c>
    </row>
    <row r="1435" spans="1:14" x14ac:dyDescent="0.3">
      <c r="A1435" t="s">
        <v>432</v>
      </c>
      <c r="B1435" t="s">
        <v>21</v>
      </c>
      <c r="C1435">
        <v>0.99540366015283521</v>
      </c>
      <c r="D1435">
        <v>0.96635241003850758</v>
      </c>
      <c r="E1435">
        <v>0.93441654357459381</v>
      </c>
      <c r="F1435" t="s">
        <v>70</v>
      </c>
      <c r="G1435" t="s">
        <v>70</v>
      </c>
      <c r="H1435">
        <v>0.90182411389589201</v>
      </c>
      <c r="I1435">
        <v>0.99443991400400322</v>
      </c>
      <c r="J1435" t="s">
        <v>70</v>
      </c>
      <c r="K1435" t="s">
        <v>70</v>
      </c>
      <c r="L1435" t="s">
        <v>70</v>
      </c>
      <c r="M1435" t="s">
        <v>70</v>
      </c>
      <c r="N1435" t="s">
        <v>70</v>
      </c>
    </row>
    <row r="1436" spans="1:14" x14ac:dyDescent="0.3">
      <c r="A1436" t="s">
        <v>432</v>
      </c>
      <c r="B1436" t="s">
        <v>23</v>
      </c>
      <c r="C1436">
        <v>0.98869806094182822</v>
      </c>
      <c r="D1436">
        <v>0.9763712658607252</v>
      </c>
      <c r="E1436">
        <v>0.94448862732622885</v>
      </c>
      <c r="F1436" t="s">
        <v>70</v>
      </c>
      <c r="G1436" t="s">
        <v>70</v>
      </c>
      <c r="H1436">
        <v>0.89080006312135085</v>
      </c>
      <c r="I1436">
        <v>0.9939430195169372</v>
      </c>
      <c r="J1436" t="s">
        <v>70</v>
      </c>
      <c r="K1436" t="s">
        <v>70</v>
      </c>
      <c r="L1436" t="s">
        <v>70</v>
      </c>
      <c r="M1436" t="s">
        <v>70</v>
      </c>
      <c r="N1436" t="s">
        <v>70</v>
      </c>
    </row>
    <row r="1437" spans="1:14" x14ac:dyDescent="0.3">
      <c r="A1437" t="s">
        <v>432</v>
      </c>
      <c r="B1437" t="s">
        <v>25</v>
      </c>
      <c r="C1437">
        <v>0.98318100246233464</v>
      </c>
      <c r="D1437">
        <v>0.97533887824632037</v>
      </c>
      <c r="E1437">
        <v>0.96589875719915119</v>
      </c>
      <c r="F1437" t="s">
        <v>70</v>
      </c>
      <c r="G1437" t="s">
        <v>70</v>
      </c>
      <c r="H1437">
        <v>0.94188735546437896</v>
      </c>
      <c r="I1437">
        <v>0.99360661902971037</v>
      </c>
      <c r="J1437" t="s">
        <v>70</v>
      </c>
      <c r="K1437" t="s">
        <v>70</v>
      </c>
      <c r="L1437" t="s">
        <v>70</v>
      </c>
      <c r="M1437" t="s">
        <v>70</v>
      </c>
      <c r="N1437" t="s">
        <v>70</v>
      </c>
    </row>
    <row r="1438" spans="1:14" x14ac:dyDescent="0.3">
      <c r="A1438" t="s">
        <v>432</v>
      </c>
      <c r="B1438" t="s">
        <v>27</v>
      </c>
      <c r="C1438">
        <v>0.99602355358032724</v>
      </c>
      <c r="D1438">
        <v>0.93848953594176521</v>
      </c>
      <c r="E1438">
        <v>0.82029754013845924</v>
      </c>
      <c r="F1438" t="s">
        <v>70</v>
      </c>
      <c r="G1438" t="s">
        <v>70</v>
      </c>
      <c r="H1438">
        <v>0.73655338506823653</v>
      </c>
      <c r="I1438">
        <v>0.99376236117450178</v>
      </c>
      <c r="J1438" t="s">
        <v>70</v>
      </c>
      <c r="K1438" t="s">
        <v>70</v>
      </c>
      <c r="L1438" t="s">
        <v>70</v>
      </c>
      <c r="M1438" t="s">
        <v>70</v>
      </c>
      <c r="N1438" t="s">
        <v>70</v>
      </c>
    </row>
    <row r="1439" spans="1:14" x14ac:dyDescent="0.3">
      <c r="A1439" t="s">
        <v>432</v>
      </c>
      <c r="B1439" t="s">
        <v>29</v>
      </c>
      <c r="C1439">
        <v>0.99337834328745778</v>
      </c>
      <c r="D1439">
        <v>0.98304276402946322</v>
      </c>
      <c r="E1439">
        <v>0.75189025707496215</v>
      </c>
      <c r="F1439" t="s">
        <v>70</v>
      </c>
      <c r="G1439" t="s">
        <v>70</v>
      </c>
      <c r="H1439">
        <v>0.82756938090881371</v>
      </c>
      <c r="I1439">
        <v>0.9886111521964206</v>
      </c>
      <c r="J1439" t="s">
        <v>70</v>
      </c>
      <c r="K1439" t="s">
        <v>70</v>
      </c>
      <c r="L1439" t="s">
        <v>70</v>
      </c>
      <c r="M1439" t="s">
        <v>70</v>
      </c>
      <c r="N1439" t="s">
        <v>70</v>
      </c>
    </row>
    <row r="1440" spans="1:14" x14ac:dyDescent="0.3">
      <c r="A1440" t="s">
        <v>432</v>
      </c>
      <c r="B1440" t="s">
        <v>33</v>
      </c>
      <c r="C1440">
        <v>0.99578069732187957</v>
      </c>
      <c r="D1440">
        <v>0.91608677855096199</v>
      </c>
      <c r="E1440">
        <v>0.79992684711046091</v>
      </c>
      <c r="F1440" t="s">
        <v>70</v>
      </c>
      <c r="G1440" t="s">
        <v>70</v>
      </c>
      <c r="H1440">
        <v>0.71040176114474407</v>
      </c>
      <c r="I1440">
        <v>0.9940408840612508</v>
      </c>
      <c r="J1440" t="s">
        <v>70</v>
      </c>
      <c r="K1440" t="s">
        <v>70</v>
      </c>
      <c r="L1440" t="s">
        <v>70</v>
      </c>
      <c r="M1440" t="s">
        <v>70</v>
      </c>
      <c r="N1440" t="s">
        <v>70</v>
      </c>
    </row>
    <row r="1441" spans="1:14" x14ac:dyDescent="0.3">
      <c r="A1441" t="s">
        <v>437</v>
      </c>
      <c r="B1441" t="s">
        <v>7</v>
      </c>
      <c r="C1441">
        <v>0.98955447005836916</v>
      </c>
      <c r="D1441">
        <v>0.93026581211858117</v>
      </c>
      <c r="E1441">
        <v>0.89537131809393833</v>
      </c>
      <c r="F1441" t="s">
        <v>70</v>
      </c>
      <c r="G1441" t="s">
        <v>70</v>
      </c>
      <c r="H1441">
        <v>0.85611548834011952</v>
      </c>
      <c r="I1441">
        <v>0.9832265495644662</v>
      </c>
      <c r="J1441" t="s">
        <v>70</v>
      </c>
      <c r="K1441" t="s">
        <v>70</v>
      </c>
      <c r="L1441" t="s">
        <v>70</v>
      </c>
      <c r="M1441" t="s">
        <v>70</v>
      </c>
      <c r="N1441" t="s">
        <v>70</v>
      </c>
    </row>
    <row r="1442" spans="1:14" x14ac:dyDescent="0.3">
      <c r="A1442" t="s">
        <v>437</v>
      </c>
      <c r="B1442" t="s">
        <v>8</v>
      </c>
      <c r="C1442">
        <v>0.98350453857011844</v>
      </c>
      <c r="D1442">
        <v>0.96207905158802076</v>
      </c>
      <c r="E1442">
        <v>0.79256330546584974</v>
      </c>
      <c r="F1442" t="s">
        <v>70</v>
      </c>
      <c r="G1442" t="s">
        <v>70</v>
      </c>
      <c r="H1442">
        <v>0.75899313501144161</v>
      </c>
      <c r="I1442">
        <v>0.98637286169904315</v>
      </c>
      <c r="J1442">
        <v>0.91390243902439039</v>
      </c>
      <c r="K1442" t="s">
        <v>70</v>
      </c>
      <c r="L1442" t="s">
        <v>70</v>
      </c>
      <c r="M1442" t="s">
        <v>70</v>
      </c>
      <c r="N1442" t="s">
        <v>70</v>
      </c>
    </row>
    <row r="1443" spans="1:14" x14ac:dyDescent="0.3">
      <c r="A1443" t="s">
        <v>437</v>
      </c>
      <c r="B1443" t="s">
        <v>12</v>
      </c>
      <c r="C1443">
        <v>0.9942773651528064</v>
      </c>
      <c r="D1443">
        <v>0.93831846650218242</v>
      </c>
      <c r="E1443">
        <v>0.95018129439229115</v>
      </c>
      <c r="F1443" t="s">
        <v>70</v>
      </c>
      <c r="G1443" t="s">
        <v>70</v>
      </c>
      <c r="H1443">
        <v>0.95258562793821355</v>
      </c>
      <c r="I1443">
        <v>0.99235084140744523</v>
      </c>
      <c r="J1443">
        <v>0</v>
      </c>
      <c r="K1443" t="s">
        <v>70</v>
      </c>
      <c r="L1443" t="s">
        <v>70</v>
      </c>
      <c r="M1443" t="s">
        <v>70</v>
      </c>
      <c r="N1443" t="s">
        <v>70</v>
      </c>
    </row>
    <row r="1444" spans="1:14" x14ac:dyDescent="0.3">
      <c r="A1444" t="s">
        <v>437</v>
      </c>
      <c r="B1444" t="s">
        <v>13</v>
      </c>
      <c r="C1444">
        <v>0.99437841491578882</v>
      </c>
      <c r="D1444">
        <v>0.97135100378652561</v>
      </c>
      <c r="E1444">
        <v>0.93554553100389937</v>
      </c>
      <c r="F1444" t="s">
        <v>70</v>
      </c>
      <c r="G1444" t="s">
        <v>70</v>
      </c>
      <c r="H1444">
        <v>0.8718523709413688</v>
      </c>
      <c r="I1444">
        <v>0.99038894728938276</v>
      </c>
      <c r="J1444">
        <v>0.88064838458976347</v>
      </c>
      <c r="K1444" t="s">
        <v>70</v>
      </c>
      <c r="L1444" t="s">
        <v>70</v>
      </c>
      <c r="M1444" t="s">
        <v>70</v>
      </c>
      <c r="N1444" t="s">
        <v>70</v>
      </c>
    </row>
    <row r="1445" spans="1:14" x14ac:dyDescent="0.3">
      <c r="A1445" t="s">
        <v>437</v>
      </c>
      <c r="B1445" t="s">
        <v>15</v>
      </c>
      <c r="C1445">
        <v>0.99279759541768275</v>
      </c>
      <c r="D1445">
        <v>0.98923972481919198</v>
      </c>
      <c r="E1445">
        <v>0.94004003538010339</v>
      </c>
      <c r="F1445" t="s">
        <v>70</v>
      </c>
      <c r="G1445" t="s">
        <v>70</v>
      </c>
      <c r="H1445">
        <v>0.80860882364641762</v>
      </c>
      <c r="I1445">
        <v>0.99571639586410643</v>
      </c>
      <c r="J1445" t="s">
        <v>70</v>
      </c>
      <c r="K1445" t="s">
        <v>70</v>
      </c>
      <c r="L1445" t="s">
        <v>70</v>
      </c>
      <c r="M1445" t="s">
        <v>70</v>
      </c>
      <c r="N1445" t="s">
        <v>70</v>
      </c>
    </row>
    <row r="1446" spans="1:14" x14ac:dyDescent="0.3">
      <c r="A1446" t="s">
        <v>437</v>
      </c>
      <c r="B1446" t="s">
        <v>446</v>
      </c>
      <c r="C1446">
        <v>0.99390944036743045</v>
      </c>
      <c r="D1446">
        <v>0.99087264352128279</v>
      </c>
      <c r="E1446">
        <v>0.93909283282730704</v>
      </c>
      <c r="F1446">
        <v>0.77015302098122729</v>
      </c>
      <c r="G1446">
        <v>0.89394114252740908</v>
      </c>
      <c r="H1446">
        <v>0.85262025510988171</v>
      </c>
      <c r="I1446">
        <v>0.99307159353348717</v>
      </c>
      <c r="J1446" t="s">
        <v>70</v>
      </c>
      <c r="K1446" t="s">
        <v>70</v>
      </c>
      <c r="L1446" t="s">
        <v>70</v>
      </c>
      <c r="M1446" t="s">
        <v>70</v>
      </c>
      <c r="N1446" t="s">
        <v>70</v>
      </c>
    </row>
    <row r="1447" spans="1:14" x14ac:dyDescent="0.3">
      <c r="A1447" t="s">
        <v>437</v>
      </c>
      <c r="B1447" t="s">
        <v>17</v>
      </c>
      <c r="C1447">
        <v>0.99209939338350239</v>
      </c>
      <c r="D1447">
        <v>0.98001389626844315</v>
      </c>
      <c r="E1447">
        <v>0.95068620609444043</v>
      </c>
      <c r="F1447">
        <v>0.9024107643431134</v>
      </c>
      <c r="G1447" t="s">
        <v>70</v>
      </c>
      <c r="H1447">
        <v>0.88906904472368598</v>
      </c>
      <c r="I1447">
        <v>0.99628363312026158</v>
      </c>
      <c r="J1447" t="s">
        <v>70</v>
      </c>
      <c r="K1447" t="s">
        <v>70</v>
      </c>
      <c r="L1447" t="s">
        <v>70</v>
      </c>
      <c r="M1447" t="s">
        <v>70</v>
      </c>
      <c r="N1447" t="s">
        <v>70</v>
      </c>
    </row>
    <row r="1448" spans="1:14" x14ac:dyDescent="0.3">
      <c r="A1448" t="s">
        <v>437</v>
      </c>
      <c r="B1448" t="s">
        <v>45</v>
      </c>
      <c r="C1448">
        <v>0.99178092255700556</v>
      </c>
      <c r="D1448">
        <v>0.97979778452258959</v>
      </c>
      <c r="E1448">
        <v>0.92580143480660215</v>
      </c>
      <c r="F1448">
        <v>0.44044374009508719</v>
      </c>
      <c r="G1448">
        <v>1.6906170752324595E-3</v>
      </c>
      <c r="H1448">
        <v>0.92656098350048521</v>
      </c>
      <c r="I1448">
        <v>0.99541525742202164</v>
      </c>
      <c r="J1448" t="s">
        <v>70</v>
      </c>
      <c r="K1448" t="s">
        <v>70</v>
      </c>
      <c r="L1448" t="s">
        <v>70</v>
      </c>
      <c r="M1448" t="s">
        <v>70</v>
      </c>
      <c r="N1448" t="s">
        <v>70</v>
      </c>
    </row>
    <row r="1449" spans="1:14" x14ac:dyDescent="0.3">
      <c r="A1449" t="s">
        <v>437</v>
      </c>
      <c r="B1449" t="s">
        <v>449</v>
      </c>
      <c r="C1449">
        <v>0.99517799875412405</v>
      </c>
      <c r="D1449">
        <v>0.98824374046486585</v>
      </c>
      <c r="E1449">
        <v>0.91620461455911284</v>
      </c>
      <c r="F1449" t="s">
        <v>70</v>
      </c>
      <c r="G1449">
        <v>0.91166388327327064</v>
      </c>
      <c r="H1449">
        <v>0.93190280227317279</v>
      </c>
      <c r="I1449">
        <v>0.99514091350826039</v>
      </c>
      <c r="J1449" t="s">
        <v>70</v>
      </c>
      <c r="K1449" t="s">
        <v>70</v>
      </c>
      <c r="L1449" t="s">
        <v>70</v>
      </c>
      <c r="M1449" t="s">
        <v>70</v>
      </c>
      <c r="N1449" t="s">
        <v>70</v>
      </c>
    </row>
    <row r="1450" spans="1:14" x14ac:dyDescent="0.3">
      <c r="A1450" t="s">
        <v>437</v>
      </c>
      <c r="B1450" t="s">
        <v>21</v>
      </c>
      <c r="C1450">
        <v>0.99576404262001239</v>
      </c>
      <c r="D1450">
        <v>0.96202391700908396</v>
      </c>
      <c r="E1450">
        <v>0.90400330465705203</v>
      </c>
      <c r="F1450" t="s">
        <v>70</v>
      </c>
      <c r="G1450">
        <v>0.83169105205533989</v>
      </c>
      <c r="H1450">
        <v>0.92860792419527161</v>
      </c>
      <c r="I1450">
        <v>0.99399218984680082</v>
      </c>
      <c r="J1450" t="s">
        <v>70</v>
      </c>
      <c r="K1450" t="s">
        <v>70</v>
      </c>
      <c r="L1450" t="s">
        <v>70</v>
      </c>
      <c r="M1450" t="s">
        <v>70</v>
      </c>
      <c r="N1450" t="s">
        <v>70</v>
      </c>
    </row>
    <row r="1451" spans="1:14" x14ac:dyDescent="0.3">
      <c r="A1451" t="s">
        <v>437</v>
      </c>
      <c r="B1451" t="s">
        <v>23</v>
      </c>
      <c r="C1451">
        <v>0.99685302371025097</v>
      </c>
      <c r="D1451">
        <v>0.90928693947561878</v>
      </c>
      <c r="E1451">
        <v>0.95756387028141166</v>
      </c>
      <c r="F1451">
        <v>0.69905772991644022</v>
      </c>
      <c r="G1451">
        <v>0</v>
      </c>
      <c r="H1451">
        <v>0.92454549815321163</v>
      </c>
      <c r="I1451">
        <v>0.99699654602793197</v>
      </c>
      <c r="J1451" t="s">
        <v>70</v>
      </c>
      <c r="K1451" t="s">
        <v>70</v>
      </c>
      <c r="L1451" t="s">
        <v>70</v>
      </c>
      <c r="M1451" t="s">
        <v>70</v>
      </c>
      <c r="N1451" t="s">
        <v>70</v>
      </c>
    </row>
    <row r="1452" spans="1:14" x14ac:dyDescent="0.3">
      <c r="A1452" t="s">
        <v>437</v>
      </c>
      <c r="B1452" t="s">
        <v>385</v>
      </c>
      <c r="C1452">
        <v>0.99562877625162705</v>
      </c>
      <c r="D1452">
        <v>0.95701697489361037</v>
      </c>
      <c r="E1452">
        <v>0.90160509184893523</v>
      </c>
      <c r="F1452">
        <v>0</v>
      </c>
      <c r="G1452">
        <v>0.97499999999999998</v>
      </c>
      <c r="H1452">
        <v>0.90703408266860042</v>
      </c>
      <c r="I1452">
        <v>0.99320247460475064</v>
      </c>
      <c r="J1452" t="s">
        <v>70</v>
      </c>
      <c r="K1452" t="s">
        <v>70</v>
      </c>
      <c r="L1452" t="s">
        <v>70</v>
      </c>
      <c r="M1452" t="s">
        <v>70</v>
      </c>
      <c r="N1452" t="s">
        <v>70</v>
      </c>
    </row>
    <row r="1453" spans="1:14" x14ac:dyDescent="0.3">
      <c r="A1453" t="s">
        <v>437</v>
      </c>
      <c r="B1453" t="s">
        <v>25</v>
      </c>
      <c r="C1453">
        <v>0.9968599590218592</v>
      </c>
      <c r="D1453">
        <v>0.92599552280266018</v>
      </c>
      <c r="E1453">
        <v>0.92528480544459235</v>
      </c>
      <c r="F1453">
        <v>0.85141792979892039</v>
      </c>
      <c r="G1453">
        <v>0.42146596858638741</v>
      </c>
      <c r="H1453">
        <v>0.83145727883961618</v>
      </c>
      <c r="I1453">
        <v>0.99415026969535825</v>
      </c>
      <c r="J1453">
        <v>0</v>
      </c>
      <c r="K1453" t="s">
        <v>70</v>
      </c>
      <c r="L1453" t="s">
        <v>70</v>
      </c>
      <c r="M1453" t="s">
        <v>70</v>
      </c>
      <c r="N1453" t="s">
        <v>70</v>
      </c>
    </row>
    <row r="1454" spans="1:14" x14ac:dyDescent="0.3">
      <c r="A1454" t="s">
        <v>437</v>
      </c>
      <c r="B1454" t="s">
        <v>27</v>
      </c>
      <c r="C1454">
        <v>0.99269639765889039</v>
      </c>
      <c r="D1454">
        <v>0.92087075556742681</v>
      </c>
      <c r="E1454">
        <v>0.93542074363992156</v>
      </c>
      <c r="F1454">
        <v>0.77801363534200729</v>
      </c>
      <c r="G1454" t="s">
        <v>70</v>
      </c>
      <c r="H1454">
        <v>0.73559223863307266</v>
      </c>
      <c r="I1454">
        <v>0.99312221298465719</v>
      </c>
      <c r="J1454" t="s">
        <v>70</v>
      </c>
      <c r="K1454" t="s">
        <v>70</v>
      </c>
      <c r="L1454" t="s">
        <v>70</v>
      </c>
      <c r="M1454" t="s">
        <v>70</v>
      </c>
      <c r="N1454" t="s">
        <v>70</v>
      </c>
    </row>
    <row r="1455" spans="1:14" x14ac:dyDescent="0.3">
      <c r="A1455" t="s">
        <v>437</v>
      </c>
      <c r="B1455" t="s">
        <v>29</v>
      </c>
      <c r="C1455">
        <v>0.97016348537646724</v>
      </c>
      <c r="D1455">
        <v>0.9673096957287064</v>
      </c>
      <c r="E1455">
        <v>0.82984936981248081</v>
      </c>
      <c r="F1455">
        <v>0.75823994972994813</v>
      </c>
      <c r="G1455">
        <v>0.68337095560571859</v>
      </c>
      <c r="H1455">
        <v>0.37130725449453428</v>
      </c>
      <c r="I1455">
        <v>0.99233889139251918</v>
      </c>
      <c r="J1455">
        <v>0</v>
      </c>
      <c r="K1455" t="s">
        <v>70</v>
      </c>
      <c r="L1455" t="s">
        <v>70</v>
      </c>
      <c r="M1455" t="s">
        <v>70</v>
      </c>
      <c r="N1455" t="s">
        <v>70</v>
      </c>
    </row>
    <row r="1456" spans="1:14" x14ac:dyDescent="0.3">
      <c r="A1456" t="s">
        <v>342</v>
      </c>
      <c r="B1456" t="s">
        <v>6</v>
      </c>
      <c r="C1456">
        <v>0.9945650913420282</v>
      </c>
      <c r="D1456">
        <v>0.9646233662936784</v>
      </c>
      <c r="E1456">
        <v>0.90567636260943241</v>
      </c>
      <c r="F1456">
        <v>0.87814679115943739</v>
      </c>
      <c r="G1456">
        <v>0.84976525821596249</v>
      </c>
      <c r="H1456">
        <v>0.89405536876743685</v>
      </c>
      <c r="I1456">
        <v>0.99098416546708079</v>
      </c>
      <c r="J1456" t="s">
        <v>70</v>
      </c>
      <c r="K1456" t="s">
        <v>70</v>
      </c>
      <c r="L1456" t="s">
        <v>70</v>
      </c>
      <c r="M1456" t="s">
        <v>70</v>
      </c>
      <c r="N1456" t="s">
        <v>70</v>
      </c>
    </row>
    <row r="1457" spans="1:14" x14ac:dyDescent="0.3">
      <c r="A1457" t="s">
        <v>342</v>
      </c>
      <c r="B1457" t="s">
        <v>7</v>
      </c>
      <c r="C1457">
        <v>0.99247818170402458</v>
      </c>
      <c r="D1457">
        <v>0.97541413687129896</v>
      </c>
      <c r="E1457">
        <v>0.9228205363422316</v>
      </c>
      <c r="F1457">
        <v>0.89362390447620732</v>
      </c>
      <c r="G1457" t="s">
        <v>70</v>
      </c>
      <c r="H1457">
        <v>0.85946902654867252</v>
      </c>
      <c r="I1457">
        <v>0.98845587665607804</v>
      </c>
      <c r="J1457" t="s">
        <v>70</v>
      </c>
      <c r="K1457" t="s">
        <v>70</v>
      </c>
      <c r="L1457" t="s">
        <v>70</v>
      </c>
      <c r="M1457" t="s">
        <v>70</v>
      </c>
      <c r="N1457" t="s">
        <v>70</v>
      </c>
    </row>
    <row r="1458" spans="1:14" x14ac:dyDescent="0.3">
      <c r="A1458" t="s">
        <v>342</v>
      </c>
      <c r="B1458" t="s">
        <v>8</v>
      </c>
      <c r="C1458">
        <v>0.99226165027789659</v>
      </c>
      <c r="D1458">
        <v>0.96008423470852877</v>
      </c>
      <c r="E1458">
        <v>0.88457747250168195</v>
      </c>
      <c r="F1458">
        <v>0.69823792892519587</v>
      </c>
      <c r="G1458">
        <v>0</v>
      </c>
      <c r="H1458">
        <v>0</v>
      </c>
      <c r="I1458">
        <v>0.99066455696202516</v>
      </c>
      <c r="J1458" t="s">
        <v>70</v>
      </c>
      <c r="K1458" t="s">
        <v>70</v>
      </c>
      <c r="L1458" t="s">
        <v>70</v>
      </c>
      <c r="M1458" t="s">
        <v>70</v>
      </c>
      <c r="N1458" t="s">
        <v>70</v>
      </c>
    </row>
    <row r="1459" spans="1:14" x14ac:dyDescent="0.3">
      <c r="A1459" t="s">
        <v>342</v>
      </c>
      <c r="B1459" t="s">
        <v>12</v>
      </c>
      <c r="C1459">
        <v>0.99551854559323638</v>
      </c>
      <c r="D1459">
        <v>0.9694365021577368</v>
      </c>
      <c r="E1459">
        <v>0.96896113186551158</v>
      </c>
      <c r="F1459">
        <v>0.94303436558088638</v>
      </c>
      <c r="G1459" t="s">
        <v>70</v>
      </c>
      <c r="H1459">
        <v>0.91194552161165243</v>
      </c>
      <c r="I1459">
        <v>0.98947040012479515</v>
      </c>
      <c r="J1459" t="s">
        <v>70</v>
      </c>
      <c r="K1459" t="s">
        <v>70</v>
      </c>
      <c r="L1459" t="s">
        <v>70</v>
      </c>
      <c r="M1459" t="s">
        <v>70</v>
      </c>
      <c r="N1459" t="s">
        <v>70</v>
      </c>
    </row>
    <row r="1460" spans="1:14" x14ac:dyDescent="0.3">
      <c r="A1460" t="s">
        <v>342</v>
      </c>
      <c r="B1460" t="s">
        <v>13</v>
      </c>
      <c r="C1460">
        <v>0.99151267912395635</v>
      </c>
      <c r="D1460">
        <v>0.81517445687952605</v>
      </c>
      <c r="E1460">
        <v>0.95103465566119605</v>
      </c>
      <c r="F1460">
        <v>0.84732378545352427</v>
      </c>
      <c r="G1460" t="s">
        <v>70</v>
      </c>
      <c r="H1460">
        <v>0</v>
      </c>
      <c r="I1460">
        <v>0.99043173862310396</v>
      </c>
      <c r="J1460" t="s">
        <v>70</v>
      </c>
      <c r="K1460" t="s">
        <v>70</v>
      </c>
      <c r="L1460" t="s">
        <v>70</v>
      </c>
      <c r="M1460" t="s">
        <v>70</v>
      </c>
      <c r="N1460" t="s">
        <v>70</v>
      </c>
    </row>
    <row r="1461" spans="1:14" x14ac:dyDescent="0.3">
      <c r="A1461" t="s">
        <v>342</v>
      </c>
      <c r="B1461" t="s">
        <v>15</v>
      </c>
      <c r="C1461">
        <v>0.99725510642213078</v>
      </c>
      <c r="D1461">
        <v>0.94652091546771799</v>
      </c>
      <c r="E1461">
        <v>0.93452403668791117</v>
      </c>
      <c r="F1461">
        <v>0.76286687712937207</v>
      </c>
      <c r="G1461">
        <v>0</v>
      </c>
      <c r="H1461">
        <v>0.78040411742279836</v>
      </c>
      <c r="I1461">
        <v>0.99299378099661495</v>
      </c>
      <c r="J1461" t="s">
        <v>70</v>
      </c>
      <c r="K1461" t="s">
        <v>70</v>
      </c>
      <c r="L1461" t="s">
        <v>70</v>
      </c>
      <c r="M1461" t="s">
        <v>70</v>
      </c>
      <c r="N1461" t="s">
        <v>70</v>
      </c>
    </row>
    <row r="1462" spans="1:14" x14ac:dyDescent="0.3">
      <c r="A1462" t="s">
        <v>342</v>
      </c>
      <c r="B1462" t="s">
        <v>17</v>
      </c>
      <c r="C1462">
        <v>0.99473932260817521</v>
      </c>
      <c r="D1462">
        <v>0.99091953836940161</v>
      </c>
      <c r="E1462">
        <v>0.95381249779471444</v>
      </c>
      <c r="F1462">
        <v>0.86074479154063932</v>
      </c>
      <c r="G1462" t="s">
        <v>70</v>
      </c>
      <c r="H1462" t="s">
        <v>70</v>
      </c>
      <c r="I1462">
        <v>0.9926373711539952</v>
      </c>
      <c r="J1462" t="s">
        <v>70</v>
      </c>
      <c r="K1462" t="s">
        <v>70</v>
      </c>
      <c r="L1462" t="s">
        <v>70</v>
      </c>
      <c r="M1462" t="s">
        <v>70</v>
      </c>
      <c r="N1462" t="s">
        <v>70</v>
      </c>
    </row>
    <row r="1463" spans="1:14" x14ac:dyDescent="0.3">
      <c r="A1463" t="s">
        <v>342</v>
      </c>
      <c r="B1463" t="s">
        <v>19</v>
      </c>
      <c r="C1463">
        <v>0.97929527567407038</v>
      </c>
      <c r="D1463">
        <v>0.95746075443253698</v>
      </c>
      <c r="E1463">
        <v>0.80594807755504438</v>
      </c>
      <c r="F1463">
        <v>0.75824912656306975</v>
      </c>
      <c r="G1463" t="s">
        <v>70</v>
      </c>
      <c r="H1463">
        <v>0.65849923430321589</v>
      </c>
      <c r="I1463">
        <v>0.9886568098255496</v>
      </c>
      <c r="J1463">
        <v>0.91423628274839364</v>
      </c>
      <c r="K1463">
        <v>0.52992957746478875</v>
      </c>
      <c r="L1463" t="s">
        <v>70</v>
      </c>
      <c r="M1463" t="s">
        <v>70</v>
      </c>
      <c r="N1463" t="s">
        <v>70</v>
      </c>
    </row>
    <row r="1464" spans="1:14" x14ac:dyDescent="0.3">
      <c r="A1464" t="s">
        <v>342</v>
      </c>
      <c r="B1464" t="s">
        <v>303</v>
      </c>
      <c r="C1464">
        <v>0.97962480192199564</v>
      </c>
      <c r="D1464">
        <v>0.97458537956578539</v>
      </c>
      <c r="E1464">
        <v>0.89998364141992471</v>
      </c>
      <c r="F1464">
        <v>0.81434950250213878</v>
      </c>
      <c r="G1464" t="s">
        <v>70</v>
      </c>
      <c r="H1464">
        <v>0</v>
      </c>
      <c r="I1464">
        <v>0.99210875849675761</v>
      </c>
      <c r="J1464">
        <v>0.92114597544338339</v>
      </c>
      <c r="K1464">
        <v>0.88828828828828832</v>
      </c>
      <c r="L1464" t="s">
        <v>70</v>
      </c>
      <c r="M1464" t="s">
        <v>70</v>
      </c>
      <c r="N1464" t="s">
        <v>70</v>
      </c>
    </row>
    <row r="1465" spans="1:14" x14ac:dyDescent="0.3">
      <c r="A1465" t="s">
        <v>342</v>
      </c>
      <c r="B1465" t="s">
        <v>21</v>
      </c>
      <c r="C1465">
        <v>0.99043882292204444</v>
      </c>
      <c r="D1465">
        <v>0.97135872617356545</v>
      </c>
      <c r="E1465">
        <v>0.89035365136433742</v>
      </c>
      <c r="F1465">
        <v>0.79942664688665255</v>
      </c>
      <c r="G1465" t="s">
        <v>70</v>
      </c>
      <c r="H1465" t="s">
        <v>70</v>
      </c>
      <c r="I1465">
        <v>0.99257754512071239</v>
      </c>
      <c r="J1465">
        <v>0.92928348909657321</v>
      </c>
      <c r="K1465">
        <v>0.92150170648464158</v>
      </c>
      <c r="L1465" t="s">
        <v>70</v>
      </c>
      <c r="M1465" t="s">
        <v>70</v>
      </c>
      <c r="N1465" t="s">
        <v>70</v>
      </c>
    </row>
    <row r="1466" spans="1:14" x14ac:dyDescent="0.3">
      <c r="A1466" t="s">
        <v>342</v>
      </c>
      <c r="B1466" t="s">
        <v>201</v>
      </c>
      <c r="C1466">
        <v>0.99433287802609782</v>
      </c>
      <c r="D1466">
        <v>0.97673865393437875</v>
      </c>
      <c r="E1466">
        <v>0.87885105965463106</v>
      </c>
      <c r="F1466">
        <v>0.72509869883130129</v>
      </c>
      <c r="G1466" t="s">
        <v>70</v>
      </c>
      <c r="H1466">
        <v>0</v>
      </c>
      <c r="I1466">
        <v>0.99337340114039141</v>
      </c>
      <c r="J1466" t="s">
        <v>70</v>
      </c>
      <c r="K1466">
        <v>0.45991561181434598</v>
      </c>
      <c r="L1466" t="s">
        <v>70</v>
      </c>
      <c r="M1466" t="s">
        <v>70</v>
      </c>
      <c r="N1466" t="s">
        <v>70</v>
      </c>
    </row>
    <row r="1467" spans="1:14" x14ac:dyDescent="0.3">
      <c r="A1467" t="s">
        <v>342</v>
      </c>
      <c r="B1467" t="s">
        <v>23</v>
      </c>
      <c r="C1467">
        <v>0.99198824310230405</v>
      </c>
      <c r="D1467">
        <v>0.95334099247674464</v>
      </c>
      <c r="E1467">
        <v>0.91862726645335357</v>
      </c>
      <c r="F1467">
        <v>0.92915267940313195</v>
      </c>
      <c r="G1467">
        <v>0.84683846198592283</v>
      </c>
      <c r="H1467" t="s">
        <v>70</v>
      </c>
      <c r="I1467">
        <v>0.99023666328204318</v>
      </c>
      <c r="J1467" t="s">
        <v>70</v>
      </c>
      <c r="K1467">
        <v>0.24274406332453827</v>
      </c>
      <c r="L1467" t="s">
        <v>70</v>
      </c>
      <c r="M1467" t="s">
        <v>70</v>
      </c>
      <c r="N1467">
        <v>0.83285155585784731</v>
      </c>
    </row>
    <row r="1468" spans="1:14" x14ac:dyDescent="0.3">
      <c r="A1468" t="s">
        <v>342</v>
      </c>
      <c r="B1468" t="s">
        <v>377</v>
      </c>
      <c r="C1468">
        <v>0.98860089250618521</v>
      </c>
      <c r="D1468">
        <v>0.96672530881713103</v>
      </c>
      <c r="E1468">
        <v>0.9265952632372908</v>
      </c>
      <c r="F1468">
        <v>0.91558058811971965</v>
      </c>
      <c r="G1468">
        <v>0.85766710353866316</v>
      </c>
      <c r="H1468" t="s">
        <v>70</v>
      </c>
      <c r="I1468">
        <v>0.99295611115411397</v>
      </c>
      <c r="J1468" t="s">
        <v>70</v>
      </c>
      <c r="K1468">
        <v>0.93404397068620915</v>
      </c>
      <c r="L1468" t="s">
        <v>70</v>
      </c>
      <c r="M1468" t="s">
        <v>70</v>
      </c>
      <c r="N1468">
        <v>0.92402464065708423</v>
      </c>
    </row>
    <row r="1469" spans="1:14" x14ac:dyDescent="0.3">
      <c r="A1469" t="s">
        <v>342</v>
      </c>
      <c r="B1469" t="s">
        <v>375</v>
      </c>
      <c r="C1469">
        <v>0.98925966098811124</v>
      </c>
      <c r="D1469">
        <v>0.98172742668687041</v>
      </c>
      <c r="E1469">
        <v>0.93032957863996657</v>
      </c>
      <c r="F1469">
        <v>0.92908211164873256</v>
      </c>
      <c r="G1469">
        <v>0.76944444444444449</v>
      </c>
      <c r="H1469" t="s">
        <v>70</v>
      </c>
      <c r="I1469">
        <v>0.99267798722542455</v>
      </c>
      <c r="J1469" t="s">
        <v>70</v>
      </c>
      <c r="K1469">
        <v>0.83240997229916902</v>
      </c>
      <c r="L1469" t="s">
        <v>70</v>
      </c>
      <c r="M1469" t="s">
        <v>70</v>
      </c>
      <c r="N1469">
        <v>0.87028199566160525</v>
      </c>
    </row>
    <row r="1470" spans="1:14" x14ac:dyDescent="0.3">
      <c r="A1470" t="s">
        <v>342</v>
      </c>
      <c r="B1470" t="s">
        <v>361</v>
      </c>
      <c r="C1470">
        <v>0.98359352111497078</v>
      </c>
      <c r="D1470">
        <v>0.960572435210577</v>
      </c>
      <c r="E1470">
        <v>0.90193152615435646</v>
      </c>
      <c r="F1470">
        <v>0.91978941126793479</v>
      </c>
      <c r="G1470">
        <v>0.94219281316055525</v>
      </c>
      <c r="H1470" t="s">
        <v>70</v>
      </c>
      <c r="I1470">
        <v>0.99296155928532759</v>
      </c>
      <c r="J1470" t="s">
        <v>70</v>
      </c>
      <c r="K1470">
        <v>0.81823174080175731</v>
      </c>
      <c r="L1470" t="s">
        <v>70</v>
      </c>
      <c r="M1470" t="s">
        <v>70</v>
      </c>
      <c r="N1470">
        <v>0.8330550918196995</v>
      </c>
    </row>
    <row r="1471" spans="1:14" x14ac:dyDescent="0.3">
      <c r="A1471" t="s">
        <v>342</v>
      </c>
      <c r="B1471" t="s">
        <v>214</v>
      </c>
      <c r="C1471">
        <v>0.99230784761058721</v>
      </c>
      <c r="D1471">
        <v>0.96661613847075822</v>
      </c>
      <c r="E1471">
        <v>0.91924243666475358</v>
      </c>
      <c r="F1471">
        <v>0.93646446917414838</v>
      </c>
      <c r="G1471" t="s">
        <v>70</v>
      </c>
      <c r="H1471" t="s">
        <v>70</v>
      </c>
      <c r="I1471">
        <v>0.99225766491173739</v>
      </c>
      <c r="J1471" t="s">
        <v>70</v>
      </c>
      <c r="K1471">
        <v>0.57831325301204817</v>
      </c>
      <c r="L1471" t="s">
        <v>70</v>
      </c>
      <c r="M1471" t="s">
        <v>70</v>
      </c>
      <c r="N1471">
        <v>0.92250511057424278</v>
      </c>
    </row>
    <row r="1472" spans="1:14" x14ac:dyDescent="0.3">
      <c r="A1472" t="s">
        <v>342</v>
      </c>
      <c r="B1472" t="s">
        <v>385</v>
      </c>
      <c r="C1472">
        <v>0.99045294383968818</v>
      </c>
      <c r="D1472">
        <v>0.97427490542244644</v>
      </c>
      <c r="E1472">
        <v>0.91443447713443315</v>
      </c>
      <c r="F1472">
        <v>0.91047194378376439</v>
      </c>
      <c r="G1472" t="s">
        <v>70</v>
      </c>
      <c r="H1472" t="s">
        <v>70</v>
      </c>
      <c r="I1472">
        <v>0.99331155700731077</v>
      </c>
      <c r="J1472" t="s">
        <v>70</v>
      </c>
      <c r="K1472">
        <v>0.57801418439716312</v>
      </c>
      <c r="L1472">
        <v>0</v>
      </c>
      <c r="M1472" t="s">
        <v>70</v>
      </c>
      <c r="N1472">
        <v>0.9213483146067416</v>
      </c>
    </row>
    <row r="1473" spans="1:14" x14ac:dyDescent="0.3">
      <c r="A1473" t="s">
        <v>342</v>
      </c>
      <c r="B1473" t="s">
        <v>144</v>
      </c>
      <c r="C1473">
        <v>0.98161501000415263</v>
      </c>
      <c r="D1473">
        <v>0.94559805259469643</v>
      </c>
      <c r="E1473">
        <v>0.90693460714873997</v>
      </c>
      <c r="F1473">
        <v>0.90546917374796598</v>
      </c>
      <c r="G1473" t="s">
        <v>70</v>
      </c>
      <c r="H1473" t="s">
        <v>70</v>
      </c>
      <c r="I1473">
        <v>0.99275870123802845</v>
      </c>
      <c r="J1473" t="s">
        <v>70</v>
      </c>
      <c r="K1473">
        <v>0.22775800711743771</v>
      </c>
      <c r="L1473">
        <v>0</v>
      </c>
      <c r="M1473" t="s">
        <v>70</v>
      </c>
      <c r="N1473">
        <v>0.93202554744525556</v>
      </c>
    </row>
    <row r="1474" spans="1:14" x14ac:dyDescent="0.3">
      <c r="A1474" t="s">
        <v>342</v>
      </c>
      <c r="B1474" t="s">
        <v>379</v>
      </c>
      <c r="C1474">
        <v>0.99455814720486657</v>
      </c>
      <c r="D1474">
        <v>0.93602665728418555</v>
      </c>
      <c r="E1474">
        <v>0.91123312743079399</v>
      </c>
      <c r="F1474">
        <v>0.94871357684656921</v>
      </c>
      <c r="G1474" t="s">
        <v>70</v>
      </c>
      <c r="H1474" t="s">
        <v>70</v>
      </c>
      <c r="I1474">
        <v>0.99203498360143683</v>
      </c>
      <c r="J1474" t="s">
        <v>70</v>
      </c>
      <c r="K1474" t="s">
        <v>70</v>
      </c>
      <c r="L1474" t="s">
        <v>70</v>
      </c>
      <c r="M1474" t="s">
        <v>70</v>
      </c>
      <c r="N1474">
        <v>0.94373401534526857</v>
      </c>
    </row>
    <row r="1475" spans="1:14" x14ac:dyDescent="0.3">
      <c r="A1475" t="s">
        <v>342</v>
      </c>
      <c r="B1475" t="s">
        <v>398</v>
      </c>
      <c r="C1475">
        <v>0.99431609827649436</v>
      </c>
      <c r="D1475">
        <v>0.94765679645605039</v>
      </c>
      <c r="E1475">
        <v>0.89160305343511448</v>
      </c>
      <c r="F1475">
        <v>0.92147612260729939</v>
      </c>
      <c r="G1475" t="s">
        <v>70</v>
      </c>
      <c r="H1475" t="s">
        <v>70</v>
      </c>
      <c r="I1475">
        <v>0.99321425785820139</v>
      </c>
      <c r="J1475" t="s">
        <v>70</v>
      </c>
      <c r="K1475" t="s">
        <v>70</v>
      </c>
      <c r="L1475" t="s">
        <v>70</v>
      </c>
      <c r="M1475" t="s">
        <v>70</v>
      </c>
      <c r="N1475">
        <v>0.92124851441796463</v>
      </c>
    </row>
    <row r="1476" spans="1:14" x14ac:dyDescent="0.3">
      <c r="A1476" t="s">
        <v>342</v>
      </c>
      <c r="B1476" t="s">
        <v>25</v>
      </c>
      <c r="C1476">
        <v>0.99516652709830022</v>
      </c>
      <c r="D1476">
        <v>0.92940826895322182</v>
      </c>
      <c r="E1476">
        <v>0.94703641990002396</v>
      </c>
      <c r="F1476">
        <v>0.87137514116099091</v>
      </c>
      <c r="G1476">
        <v>0</v>
      </c>
      <c r="H1476" t="s">
        <v>70</v>
      </c>
      <c r="I1476">
        <v>0.99400918073601496</v>
      </c>
      <c r="J1476" t="s">
        <v>70</v>
      </c>
      <c r="K1476" t="s">
        <v>70</v>
      </c>
      <c r="L1476" t="s">
        <v>70</v>
      </c>
      <c r="M1476" t="s">
        <v>70</v>
      </c>
      <c r="N1476" t="s">
        <v>70</v>
      </c>
    </row>
    <row r="1477" spans="1:14" x14ac:dyDescent="0.3">
      <c r="A1477" t="s">
        <v>342</v>
      </c>
      <c r="B1477" t="s">
        <v>27</v>
      </c>
      <c r="C1477">
        <v>0.99300142000173885</v>
      </c>
      <c r="D1477">
        <v>0.95893567664725843</v>
      </c>
      <c r="E1477">
        <v>0.94124550024580156</v>
      </c>
      <c r="F1477">
        <v>0.88577284598177386</v>
      </c>
      <c r="G1477">
        <v>0.77635782747603832</v>
      </c>
      <c r="H1477">
        <v>0</v>
      </c>
      <c r="I1477">
        <v>0.9908019764348156</v>
      </c>
      <c r="J1477" t="s">
        <v>70</v>
      </c>
      <c r="K1477" t="s">
        <v>70</v>
      </c>
      <c r="L1477" t="s">
        <v>70</v>
      </c>
      <c r="M1477" t="s">
        <v>70</v>
      </c>
      <c r="N1477">
        <v>0</v>
      </c>
    </row>
    <row r="1478" spans="1:14" x14ac:dyDescent="0.3">
      <c r="A1478" t="s">
        <v>342</v>
      </c>
      <c r="B1478" t="s">
        <v>29</v>
      </c>
      <c r="C1478">
        <v>0.99626787057938304</v>
      </c>
      <c r="D1478">
        <v>0.92280782633455816</v>
      </c>
      <c r="E1478">
        <v>0.93721165554736141</v>
      </c>
      <c r="F1478">
        <v>0.81008385446276299</v>
      </c>
      <c r="G1478" t="s">
        <v>70</v>
      </c>
      <c r="H1478">
        <v>0.61298356300846757</v>
      </c>
      <c r="I1478">
        <v>0.99298994209082603</v>
      </c>
      <c r="J1478" t="s">
        <v>70</v>
      </c>
      <c r="K1478" t="s">
        <v>70</v>
      </c>
      <c r="L1478" t="s">
        <v>70</v>
      </c>
      <c r="M1478" t="s">
        <v>70</v>
      </c>
      <c r="N1478" t="s">
        <v>70</v>
      </c>
    </row>
    <row r="1479" spans="1:14" x14ac:dyDescent="0.3">
      <c r="A1479" t="s">
        <v>342</v>
      </c>
      <c r="B1479" t="s">
        <v>33</v>
      </c>
      <c r="C1479">
        <v>0.98417485055508125</v>
      </c>
      <c r="D1479">
        <v>0.95679256476171637</v>
      </c>
      <c r="E1479">
        <v>0.87480186218344758</v>
      </c>
      <c r="F1479">
        <v>0.73225488899663538</v>
      </c>
      <c r="G1479" t="s">
        <v>70</v>
      </c>
      <c r="H1479">
        <v>0.64225941422594146</v>
      </c>
      <c r="I1479">
        <v>0.99338263915920599</v>
      </c>
      <c r="J1479" t="s">
        <v>70</v>
      </c>
      <c r="K1479" t="s">
        <v>70</v>
      </c>
      <c r="L1479" t="s">
        <v>70</v>
      </c>
      <c r="M1479" t="s">
        <v>70</v>
      </c>
      <c r="N1479">
        <v>0</v>
      </c>
    </row>
    <row r="1480" spans="1:14" x14ac:dyDescent="0.3">
      <c r="A1480" t="s">
        <v>342</v>
      </c>
      <c r="B1480" t="s">
        <v>35</v>
      </c>
      <c r="C1480">
        <v>0.9947526973995906</v>
      </c>
      <c r="D1480">
        <v>0.95491940787266305</v>
      </c>
      <c r="E1480">
        <v>0.83956709238679716</v>
      </c>
      <c r="F1480">
        <v>0.85675166314975593</v>
      </c>
      <c r="G1480" t="s">
        <v>70</v>
      </c>
      <c r="H1480">
        <v>0.78243825950607604</v>
      </c>
      <c r="I1480">
        <v>0.99359375000000005</v>
      </c>
      <c r="J1480" t="s">
        <v>70</v>
      </c>
      <c r="K1480" t="s">
        <v>70</v>
      </c>
      <c r="L1480" t="s">
        <v>70</v>
      </c>
      <c r="M1480" t="s">
        <v>70</v>
      </c>
      <c r="N1480" t="s">
        <v>70</v>
      </c>
    </row>
    <row r="1481" spans="1:14" x14ac:dyDescent="0.3">
      <c r="A1481" t="s">
        <v>337</v>
      </c>
      <c r="B1481" t="s">
        <v>6</v>
      </c>
      <c r="C1481">
        <v>0.98352872215709264</v>
      </c>
      <c r="D1481">
        <v>0.97203083031647797</v>
      </c>
      <c r="E1481">
        <v>0.94991243432574435</v>
      </c>
      <c r="F1481" t="s">
        <v>70</v>
      </c>
      <c r="G1481" t="s">
        <v>70</v>
      </c>
      <c r="H1481">
        <v>0.86622245002562792</v>
      </c>
      <c r="I1481">
        <v>0.98736297198538359</v>
      </c>
      <c r="J1481" t="s">
        <v>70</v>
      </c>
      <c r="K1481" t="s">
        <v>70</v>
      </c>
      <c r="L1481" t="s">
        <v>70</v>
      </c>
      <c r="M1481" t="s">
        <v>70</v>
      </c>
      <c r="N1481" t="s">
        <v>70</v>
      </c>
    </row>
    <row r="1482" spans="1:14" x14ac:dyDescent="0.3">
      <c r="A1482" t="s">
        <v>337</v>
      </c>
      <c r="B1482" t="s">
        <v>328</v>
      </c>
      <c r="C1482">
        <v>0.96689113355780021</v>
      </c>
      <c r="D1482">
        <v>0.98422976501305481</v>
      </c>
      <c r="E1482">
        <v>0.88006899195093902</v>
      </c>
      <c r="F1482" t="s">
        <v>70</v>
      </c>
      <c r="G1482">
        <v>0.88282703037817734</v>
      </c>
      <c r="H1482">
        <v>0.54338150112798</v>
      </c>
      <c r="I1482">
        <v>0.9914490761948388</v>
      </c>
      <c r="J1482" t="s">
        <v>70</v>
      </c>
      <c r="K1482" t="s">
        <v>70</v>
      </c>
      <c r="L1482" t="s">
        <v>70</v>
      </c>
      <c r="M1482" t="s">
        <v>70</v>
      </c>
      <c r="N1482" t="s">
        <v>70</v>
      </c>
    </row>
    <row r="1483" spans="1:14" x14ac:dyDescent="0.3">
      <c r="A1483" t="s">
        <v>337</v>
      </c>
      <c r="B1483" t="s">
        <v>7</v>
      </c>
      <c r="C1483">
        <v>0.96965655218406122</v>
      </c>
      <c r="D1483">
        <v>0.91569795568579204</v>
      </c>
      <c r="E1483">
        <v>0.83263637911786414</v>
      </c>
      <c r="F1483">
        <v>0</v>
      </c>
      <c r="G1483">
        <v>0.19059304703476479</v>
      </c>
      <c r="H1483">
        <v>0.89945706816810778</v>
      </c>
      <c r="I1483">
        <v>0.9912788454117466</v>
      </c>
      <c r="J1483" t="s">
        <v>70</v>
      </c>
      <c r="K1483" t="s">
        <v>70</v>
      </c>
      <c r="L1483" t="s">
        <v>70</v>
      </c>
      <c r="M1483" t="s">
        <v>70</v>
      </c>
      <c r="N1483" t="s">
        <v>70</v>
      </c>
    </row>
    <row r="1484" spans="1:14" x14ac:dyDescent="0.3">
      <c r="A1484" t="s">
        <v>337</v>
      </c>
      <c r="B1484" t="s">
        <v>8</v>
      </c>
      <c r="C1484">
        <v>0.9861531162901026</v>
      </c>
      <c r="D1484">
        <v>0.91691886923577015</v>
      </c>
      <c r="E1484">
        <v>0.97122908954594445</v>
      </c>
      <c r="F1484" t="s">
        <v>70</v>
      </c>
      <c r="G1484" t="s">
        <v>70</v>
      </c>
      <c r="H1484">
        <v>0.92691584882021283</v>
      </c>
      <c r="I1484">
        <v>0.98283769788430242</v>
      </c>
      <c r="J1484" t="s">
        <v>70</v>
      </c>
      <c r="K1484" t="s">
        <v>70</v>
      </c>
      <c r="L1484" t="s">
        <v>70</v>
      </c>
      <c r="M1484" t="s">
        <v>70</v>
      </c>
      <c r="N1484" t="s">
        <v>70</v>
      </c>
    </row>
    <row r="1485" spans="1:14" x14ac:dyDescent="0.3">
      <c r="A1485" t="s">
        <v>337</v>
      </c>
      <c r="B1485" t="s">
        <v>12</v>
      </c>
      <c r="C1485">
        <v>0.99365234375</v>
      </c>
      <c r="D1485">
        <v>0.95279722675143519</v>
      </c>
      <c r="E1485">
        <v>0.9451043669321616</v>
      </c>
      <c r="F1485" t="s">
        <v>70</v>
      </c>
      <c r="G1485" t="s">
        <v>70</v>
      </c>
      <c r="H1485">
        <v>0.86218036040945001</v>
      </c>
      <c r="I1485">
        <v>0.98979897989798982</v>
      </c>
      <c r="J1485" t="s">
        <v>70</v>
      </c>
      <c r="K1485" t="s">
        <v>70</v>
      </c>
      <c r="L1485" t="s">
        <v>70</v>
      </c>
      <c r="M1485" t="s">
        <v>70</v>
      </c>
      <c r="N1485" t="s">
        <v>70</v>
      </c>
    </row>
    <row r="1486" spans="1:14" x14ac:dyDescent="0.3">
      <c r="A1486" t="s">
        <v>337</v>
      </c>
      <c r="B1486" t="s">
        <v>13</v>
      </c>
      <c r="C1486">
        <v>0.9951160211567992</v>
      </c>
      <c r="D1486">
        <v>0.968255107754598</v>
      </c>
      <c r="E1486">
        <v>0.9741512649102112</v>
      </c>
      <c r="F1486" t="s">
        <v>70</v>
      </c>
      <c r="G1486" t="s">
        <v>70</v>
      </c>
      <c r="H1486">
        <v>0.89195593697963371</v>
      </c>
      <c r="I1486">
        <v>0.99495145631067961</v>
      </c>
      <c r="J1486" t="s">
        <v>70</v>
      </c>
      <c r="K1486" t="s">
        <v>70</v>
      </c>
      <c r="L1486" t="s">
        <v>70</v>
      </c>
      <c r="M1486" t="s">
        <v>70</v>
      </c>
      <c r="N1486" t="s">
        <v>70</v>
      </c>
    </row>
    <row r="1487" spans="1:14" x14ac:dyDescent="0.3">
      <c r="A1487" t="s">
        <v>337</v>
      </c>
      <c r="B1487" t="s">
        <v>15</v>
      </c>
      <c r="C1487">
        <v>0.95264028007390844</v>
      </c>
      <c r="D1487">
        <v>0.96411642966820199</v>
      </c>
      <c r="E1487">
        <v>0.858041021726897</v>
      </c>
      <c r="F1487">
        <v>0.32110034385745545</v>
      </c>
      <c r="G1487">
        <v>0</v>
      </c>
      <c r="H1487">
        <v>0.88344799676244434</v>
      </c>
      <c r="I1487">
        <v>0.98778730182811203</v>
      </c>
      <c r="J1487">
        <v>0.62644980669244099</v>
      </c>
      <c r="K1487" t="s">
        <v>70</v>
      </c>
      <c r="L1487" t="s">
        <v>70</v>
      </c>
      <c r="M1487" t="s">
        <v>70</v>
      </c>
      <c r="N1487" t="s">
        <v>70</v>
      </c>
    </row>
    <row r="1488" spans="1:14" x14ac:dyDescent="0.3">
      <c r="A1488" t="s">
        <v>337</v>
      </c>
      <c r="B1488" t="s">
        <v>17</v>
      </c>
      <c r="C1488">
        <v>0.98711850971066195</v>
      </c>
      <c r="D1488">
        <v>0.98096016466884595</v>
      </c>
      <c r="E1488">
        <v>0.9103345464111896</v>
      </c>
      <c r="F1488">
        <v>0.90409121395036884</v>
      </c>
      <c r="G1488" t="s">
        <v>70</v>
      </c>
      <c r="H1488">
        <v>0.44798426745329401</v>
      </c>
      <c r="I1488">
        <v>0.99260952380952383</v>
      </c>
      <c r="J1488" t="s">
        <v>70</v>
      </c>
      <c r="K1488">
        <v>0</v>
      </c>
      <c r="L1488" t="s">
        <v>70</v>
      </c>
      <c r="M1488" t="s">
        <v>70</v>
      </c>
      <c r="N1488" t="s">
        <v>70</v>
      </c>
    </row>
    <row r="1489" spans="1:14" x14ac:dyDescent="0.3">
      <c r="A1489" t="s">
        <v>337</v>
      </c>
      <c r="B1489" t="s">
        <v>21</v>
      </c>
      <c r="C1489">
        <v>0.99512665485249663</v>
      </c>
      <c r="D1489">
        <v>0.98030116020735625</v>
      </c>
      <c r="E1489">
        <v>0.93454770507159102</v>
      </c>
      <c r="F1489">
        <v>0</v>
      </c>
      <c r="G1489">
        <v>0</v>
      </c>
      <c r="H1489">
        <v>0.58789296513949907</v>
      </c>
      <c r="I1489">
        <v>0.99333282243850118</v>
      </c>
      <c r="J1489" t="s">
        <v>70</v>
      </c>
      <c r="K1489">
        <v>0</v>
      </c>
      <c r="L1489">
        <v>0</v>
      </c>
      <c r="M1489" t="s">
        <v>70</v>
      </c>
      <c r="N1489" t="s">
        <v>70</v>
      </c>
    </row>
    <row r="1490" spans="1:14" x14ac:dyDescent="0.3">
      <c r="A1490" t="s">
        <v>337</v>
      </c>
      <c r="B1490" t="s">
        <v>23</v>
      </c>
      <c r="C1490">
        <v>0.99769593011789715</v>
      </c>
      <c r="D1490">
        <v>0.96001491980604237</v>
      </c>
      <c r="E1490">
        <v>0.86257101334390274</v>
      </c>
      <c r="F1490">
        <v>0</v>
      </c>
      <c r="G1490">
        <v>0.96246498599439778</v>
      </c>
      <c r="H1490">
        <v>0.86791630340017434</v>
      </c>
      <c r="I1490">
        <v>0.99531509747619762</v>
      </c>
      <c r="J1490" t="s">
        <v>70</v>
      </c>
      <c r="K1490" t="s">
        <v>70</v>
      </c>
      <c r="L1490" t="s">
        <v>70</v>
      </c>
      <c r="M1490" t="s">
        <v>70</v>
      </c>
      <c r="N1490" t="s">
        <v>70</v>
      </c>
    </row>
    <row r="1491" spans="1:14" x14ac:dyDescent="0.3">
      <c r="A1491" t="s">
        <v>337</v>
      </c>
      <c r="B1491" t="s">
        <v>25</v>
      </c>
      <c r="C1491">
        <v>0.99866223030219881</v>
      </c>
      <c r="D1491">
        <v>0.94807134396511761</v>
      </c>
      <c r="E1491">
        <v>0.94553253627817835</v>
      </c>
      <c r="F1491">
        <v>0.73831359211915093</v>
      </c>
      <c r="G1491" t="s">
        <v>70</v>
      </c>
      <c r="H1491">
        <v>0.93227300533076995</v>
      </c>
      <c r="I1491">
        <v>0.99676524953789281</v>
      </c>
      <c r="J1491" t="s">
        <v>70</v>
      </c>
      <c r="K1491" t="s">
        <v>70</v>
      </c>
      <c r="L1491" t="s">
        <v>70</v>
      </c>
      <c r="M1491" t="s">
        <v>70</v>
      </c>
      <c r="N1491" t="s">
        <v>70</v>
      </c>
    </row>
    <row r="1492" spans="1:14" x14ac:dyDescent="0.3">
      <c r="A1492" t="s">
        <v>287</v>
      </c>
      <c r="B1492" t="s">
        <v>6</v>
      </c>
      <c r="C1492">
        <v>0.94226055379028595</v>
      </c>
      <c r="D1492">
        <v>0.92108005947831395</v>
      </c>
      <c r="E1492">
        <v>0.86745031320083521</v>
      </c>
      <c r="F1492" t="s">
        <v>70</v>
      </c>
      <c r="G1492" t="s">
        <v>70</v>
      </c>
      <c r="H1492">
        <v>0.71697268248992385</v>
      </c>
      <c r="I1492">
        <v>0.9752149721800708</v>
      </c>
      <c r="J1492">
        <v>0.90293717175646759</v>
      </c>
      <c r="K1492" t="s">
        <v>70</v>
      </c>
      <c r="L1492" t="s">
        <v>70</v>
      </c>
      <c r="M1492" t="s">
        <v>70</v>
      </c>
      <c r="N1492" t="s">
        <v>70</v>
      </c>
    </row>
    <row r="1493" spans="1:14" x14ac:dyDescent="0.3">
      <c r="A1493" t="s">
        <v>287</v>
      </c>
      <c r="B1493" t="s">
        <v>7</v>
      </c>
      <c r="C1493">
        <v>0.9916685099166852</v>
      </c>
      <c r="D1493">
        <v>0.97609627431585877</v>
      </c>
      <c r="E1493">
        <v>0.93333333333333324</v>
      </c>
      <c r="F1493" t="s">
        <v>70</v>
      </c>
      <c r="G1493" t="s">
        <v>70</v>
      </c>
      <c r="H1493">
        <v>0.93412112259970459</v>
      </c>
      <c r="I1493">
        <v>0.99158635459691002</v>
      </c>
      <c r="J1493" t="s">
        <v>70</v>
      </c>
      <c r="K1493" t="s">
        <v>70</v>
      </c>
      <c r="L1493" t="s">
        <v>70</v>
      </c>
      <c r="M1493" t="s">
        <v>70</v>
      </c>
      <c r="N1493" t="s">
        <v>70</v>
      </c>
    </row>
    <row r="1494" spans="1:14" x14ac:dyDescent="0.3">
      <c r="A1494" t="s">
        <v>287</v>
      </c>
      <c r="B1494" t="s">
        <v>8</v>
      </c>
      <c r="C1494">
        <v>0.99103841574230744</v>
      </c>
      <c r="D1494">
        <v>0.96264710898857242</v>
      </c>
      <c r="E1494">
        <v>0.97965330710597476</v>
      </c>
      <c r="F1494" t="s">
        <v>70</v>
      </c>
      <c r="G1494" t="s">
        <v>70</v>
      </c>
      <c r="H1494">
        <v>0.81063122923588038</v>
      </c>
      <c r="I1494">
        <v>0.99154055102832761</v>
      </c>
      <c r="J1494" t="s">
        <v>70</v>
      </c>
      <c r="K1494" t="s">
        <v>70</v>
      </c>
      <c r="L1494" t="s">
        <v>70</v>
      </c>
      <c r="M1494" t="s">
        <v>70</v>
      </c>
      <c r="N1494" t="s">
        <v>70</v>
      </c>
    </row>
    <row r="1495" spans="1:14" x14ac:dyDescent="0.3">
      <c r="A1495" t="s">
        <v>287</v>
      </c>
      <c r="B1495" t="s">
        <v>12</v>
      </c>
      <c r="C1495">
        <v>0.99153782163449122</v>
      </c>
      <c r="D1495">
        <v>0.96845980434737644</v>
      </c>
      <c r="E1495">
        <v>0.97057249866238637</v>
      </c>
      <c r="F1495" t="s">
        <v>70</v>
      </c>
      <c r="G1495" t="s">
        <v>70</v>
      </c>
      <c r="H1495">
        <v>0.87995851698211047</v>
      </c>
      <c r="I1495">
        <v>0.99619771863117879</v>
      </c>
      <c r="J1495" t="s">
        <v>70</v>
      </c>
      <c r="K1495" t="s">
        <v>70</v>
      </c>
      <c r="L1495" t="s">
        <v>70</v>
      </c>
      <c r="M1495" t="s">
        <v>70</v>
      </c>
      <c r="N1495" t="s">
        <v>70</v>
      </c>
    </row>
    <row r="1496" spans="1:14" x14ac:dyDescent="0.3">
      <c r="A1496" t="s">
        <v>287</v>
      </c>
      <c r="B1496" t="s">
        <v>13</v>
      </c>
      <c r="C1496">
        <v>0.9835768626977418</v>
      </c>
      <c r="D1496">
        <v>0.97605116664692637</v>
      </c>
      <c r="E1496">
        <v>0.87032461446706999</v>
      </c>
      <c r="F1496" t="s">
        <v>70</v>
      </c>
      <c r="G1496" t="s">
        <v>70</v>
      </c>
      <c r="H1496">
        <v>0.84843507619308334</v>
      </c>
      <c r="I1496">
        <v>0.99059511578281845</v>
      </c>
      <c r="J1496">
        <v>0.8948793142341529</v>
      </c>
      <c r="K1496" t="s">
        <v>70</v>
      </c>
      <c r="L1496" t="s">
        <v>70</v>
      </c>
      <c r="M1496" t="s">
        <v>70</v>
      </c>
      <c r="N1496" t="s">
        <v>70</v>
      </c>
    </row>
    <row r="1497" spans="1:14" x14ac:dyDescent="0.3">
      <c r="A1497" t="s">
        <v>287</v>
      </c>
      <c r="B1497" t="s">
        <v>15</v>
      </c>
      <c r="C1497">
        <v>0.99424799006470999</v>
      </c>
      <c r="D1497">
        <v>0.96303342698493477</v>
      </c>
      <c r="E1497">
        <v>0.96124746918623238</v>
      </c>
      <c r="F1497" t="s">
        <v>70</v>
      </c>
      <c r="G1497" t="s">
        <v>70</v>
      </c>
      <c r="H1497">
        <v>0.89800254993625162</v>
      </c>
      <c r="I1497">
        <v>0.99561059727229961</v>
      </c>
      <c r="J1497" t="s">
        <v>70</v>
      </c>
      <c r="K1497" t="s">
        <v>70</v>
      </c>
      <c r="L1497" t="s">
        <v>70</v>
      </c>
      <c r="M1497" t="s">
        <v>70</v>
      </c>
      <c r="N1497" t="s">
        <v>70</v>
      </c>
    </row>
    <row r="1498" spans="1:14" x14ac:dyDescent="0.3">
      <c r="A1498" t="s">
        <v>287</v>
      </c>
      <c r="B1498" t="s">
        <v>306</v>
      </c>
      <c r="C1498">
        <v>0.99212957682217395</v>
      </c>
      <c r="D1498">
        <v>0.92624576963472982</v>
      </c>
      <c r="E1498">
        <v>0.88228885032888105</v>
      </c>
      <c r="F1498">
        <v>0.72746909876395061</v>
      </c>
      <c r="G1498" t="s">
        <v>70</v>
      </c>
      <c r="H1498">
        <v>0.72181287362713753</v>
      </c>
      <c r="I1498">
        <v>0.99376461418550277</v>
      </c>
      <c r="J1498" t="s">
        <v>70</v>
      </c>
      <c r="K1498" t="s">
        <v>70</v>
      </c>
      <c r="L1498" t="s">
        <v>70</v>
      </c>
      <c r="M1498" t="s">
        <v>70</v>
      </c>
      <c r="N1498" t="s">
        <v>70</v>
      </c>
    </row>
    <row r="1499" spans="1:14" x14ac:dyDescent="0.3">
      <c r="A1499" t="s">
        <v>287</v>
      </c>
      <c r="B1499" t="s">
        <v>17</v>
      </c>
      <c r="C1499">
        <v>0.99172359432475043</v>
      </c>
      <c r="D1499">
        <v>0.9755885233414342</v>
      </c>
      <c r="E1499">
        <v>0.85614704042420087</v>
      </c>
      <c r="F1499">
        <v>0.59265077138849931</v>
      </c>
      <c r="G1499" t="s">
        <v>70</v>
      </c>
      <c r="H1499">
        <v>0.90880541128155579</v>
      </c>
      <c r="I1499">
        <v>0.99397590361445798</v>
      </c>
      <c r="J1499">
        <v>0.91007437457741724</v>
      </c>
      <c r="K1499" t="s">
        <v>70</v>
      </c>
      <c r="L1499" t="s">
        <v>70</v>
      </c>
      <c r="M1499" t="s">
        <v>70</v>
      </c>
      <c r="N1499" t="s">
        <v>70</v>
      </c>
    </row>
    <row r="1500" spans="1:14" x14ac:dyDescent="0.3">
      <c r="A1500" t="s">
        <v>287</v>
      </c>
      <c r="B1500" t="s">
        <v>318</v>
      </c>
      <c r="C1500">
        <v>0.99396282997277363</v>
      </c>
      <c r="D1500">
        <v>0.95917752655569155</v>
      </c>
      <c r="E1500">
        <v>0.90799702562022577</v>
      </c>
      <c r="F1500">
        <v>0.54604287447755162</v>
      </c>
      <c r="G1500" t="s">
        <v>70</v>
      </c>
      <c r="H1500">
        <v>0.81139572237720858</v>
      </c>
      <c r="I1500">
        <v>0.99288035907754202</v>
      </c>
      <c r="J1500" t="s">
        <v>70</v>
      </c>
      <c r="K1500" t="s">
        <v>70</v>
      </c>
      <c r="L1500" t="s">
        <v>70</v>
      </c>
      <c r="M1500" t="s">
        <v>70</v>
      </c>
      <c r="N1500">
        <v>0.98680490103675778</v>
      </c>
    </row>
    <row r="1501" spans="1:14" x14ac:dyDescent="0.3">
      <c r="A1501" t="s">
        <v>287</v>
      </c>
      <c r="B1501" t="s">
        <v>170</v>
      </c>
      <c r="C1501">
        <v>0.99381306315658358</v>
      </c>
      <c r="D1501">
        <v>0.96929483730846644</v>
      </c>
      <c r="E1501">
        <v>0.94539404622789125</v>
      </c>
      <c r="F1501">
        <v>0.64323581386216377</v>
      </c>
      <c r="G1501" t="s">
        <v>70</v>
      </c>
      <c r="H1501">
        <v>0.70091818838336939</v>
      </c>
      <c r="I1501">
        <v>0.994727864785238</v>
      </c>
      <c r="J1501" t="s">
        <v>70</v>
      </c>
      <c r="K1501" t="s">
        <v>70</v>
      </c>
      <c r="L1501" t="s">
        <v>70</v>
      </c>
      <c r="M1501" t="s">
        <v>70</v>
      </c>
      <c r="N1501">
        <v>0.98018420318169119</v>
      </c>
    </row>
    <row r="1502" spans="1:14" x14ac:dyDescent="0.3">
      <c r="A1502" t="s">
        <v>287</v>
      </c>
      <c r="B1502" t="s">
        <v>319</v>
      </c>
      <c r="C1502">
        <v>0.99073129251700676</v>
      </c>
      <c r="D1502">
        <v>0.95595162561765779</v>
      </c>
      <c r="E1502">
        <v>0.88265432316879266</v>
      </c>
      <c r="F1502">
        <v>0.4253499222395023</v>
      </c>
      <c r="G1502" t="s">
        <v>70</v>
      </c>
      <c r="H1502">
        <v>0.34601079784043193</v>
      </c>
      <c r="I1502">
        <v>0.99534883720930245</v>
      </c>
      <c r="J1502" t="s">
        <v>70</v>
      </c>
      <c r="K1502" t="s">
        <v>70</v>
      </c>
      <c r="L1502" t="s">
        <v>70</v>
      </c>
      <c r="M1502" t="s">
        <v>70</v>
      </c>
      <c r="N1502">
        <v>0.95123456790123462</v>
      </c>
    </row>
    <row r="1503" spans="1:14" x14ac:dyDescent="0.3">
      <c r="A1503" t="s">
        <v>287</v>
      </c>
      <c r="B1503" t="s">
        <v>21</v>
      </c>
      <c r="C1503">
        <v>0.9928592680749776</v>
      </c>
      <c r="D1503">
        <v>0.95451339277640124</v>
      </c>
      <c r="E1503">
        <v>0.83664413386969683</v>
      </c>
      <c r="F1503">
        <v>0.54831590058535651</v>
      </c>
      <c r="G1503" t="s">
        <v>70</v>
      </c>
      <c r="H1503">
        <v>0</v>
      </c>
      <c r="I1503">
        <v>0.99663041813447695</v>
      </c>
      <c r="J1503" t="s">
        <v>70</v>
      </c>
      <c r="K1503" t="s">
        <v>70</v>
      </c>
      <c r="L1503" t="s">
        <v>70</v>
      </c>
      <c r="M1503" t="s">
        <v>70</v>
      </c>
      <c r="N1503" t="s">
        <v>70</v>
      </c>
    </row>
    <row r="1504" spans="1:14" x14ac:dyDescent="0.3">
      <c r="A1504" t="s">
        <v>287</v>
      </c>
      <c r="B1504" t="s">
        <v>23</v>
      </c>
      <c r="C1504">
        <v>0.9928480303088878</v>
      </c>
      <c r="D1504">
        <v>0.98442413703799625</v>
      </c>
      <c r="E1504">
        <v>0.95260569437399378</v>
      </c>
      <c r="F1504" t="s">
        <v>70</v>
      </c>
      <c r="G1504" t="s">
        <v>70</v>
      </c>
      <c r="H1504">
        <v>0.79951555803987329</v>
      </c>
      <c r="I1504">
        <v>0.994398630776412</v>
      </c>
      <c r="J1504" t="s">
        <v>70</v>
      </c>
      <c r="K1504" t="s">
        <v>70</v>
      </c>
      <c r="L1504" t="s">
        <v>70</v>
      </c>
      <c r="M1504" t="s">
        <v>70</v>
      </c>
      <c r="N1504" t="s">
        <v>70</v>
      </c>
    </row>
    <row r="1505" spans="1:14" x14ac:dyDescent="0.3">
      <c r="A1505" t="s">
        <v>287</v>
      </c>
      <c r="B1505" t="s">
        <v>25</v>
      </c>
      <c r="C1505">
        <v>0.99276093537489585</v>
      </c>
      <c r="D1505">
        <v>0.9843917125539754</v>
      </c>
      <c r="E1505">
        <v>0.75900352017330086</v>
      </c>
      <c r="F1505">
        <v>0</v>
      </c>
      <c r="G1505">
        <v>0</v>
      </c>
      <c r="H1505">
        <v>0.3532643826761474</v>
      </c>
      <c r="I1505">
        <v>0.99553296364756638</v>
      </c>
      <c r="J1505" t="s">
        <v>70</v>
      </c>
      <c r="K1505" t="s">
        <v>70</v>
      </c>
      <c r="L1505" t="s">
        <v>70</v>
      </c>
      <c r="M1505" t="s">
        <v>70</v>
      </c>
      <c r="N1505" t="s">
        <v>70</v>
      </c>
    </row>
    <row r="1506" spans="1:14" x14ac:dyDescent="0.3">
      <c r="A1506" t="s">
        <v>287</v>
      </c>
      <c r="B1506" t="s">
        <v>66</v>
      </c>
      <c r="C1506">
        <v>0.99536500579374276</v>
      </c>
      <c r="D1506">
        <v>0.95023100326785115</v>
      </c>
      <c r="E1506">
        <v>0.90560336779209316</v>
      </c>
      <c r="F1506">
        <v>0</v>
      </c>
      <c r="G1506">
        <v>0.98142806538130678</v>
      </c>
      <c r="H1506">
        <v>0.63441752406239627</v>
      </c>
      <c r="I1506">
        <v>0.99626226444479038</v>
      </c>
      <c r="J1506" t="s">
        <v>70</v>
      </c>
      <c r="K1506" t="s">
        <v>70</v>
      </c>
      <c r="L1506" t="s">
        <v>70</v>
      </c>
      <c r="M1506" t="s">
        <v>70</v>
      </c>
      <c r="N1506" t="s">
        <v>70</v>
      </c>
    </row>
    <row r="1507" spans="1:14" x14ac:dyDescent="0.3">
      <c r="A1507" t="s">
        <v>287</v>
      </c>
      <c r="B1507" t="s">
        <v>27</v>
      </c>
      <c r="C1507">
        <v>0.9943809462997254</v>
      </c>
      <c r="D1507">
        <v>0.95442629953979685</v>
      </c>
      <c r="E1507">
        <v>0.93070456451162076</v>
      </c>
      <c r="F1507">
        <v>0.88082159063768806</v>
      </c>
      <c r="G1507">
        <v>0.91631986682886224</v>
      </c>
      <c r="H1507">
        <v>0.89155645981688703</v>
      </c>
      <c r="I1507">
        <v>0.99195249628877258</v>
      </c>
      <c r="J1507" t="s">
        <v>70</v>
      </c>
      <c r="K1507" t="s">
        <v>70</v>
      </c>
      <c r="L1507" t="s">
        <v>70</v>
      </c>
      <c r="M1507" t="s">
        <v>70</v>
      </c>
      <c r="N1507" t="s">
        <v>70</v>
      </c>
    </row>
    <row r="1508" spans="1:14" x14ac:dyDescent="0.3">
      <c r="A1508" t="s">
        <v>287</v>
      </c>
      <c r="B1508" t="s">
        <v>309</v>
      </c>
      <c r="C1508">
        <v>0.99590463653649264</v>
      </c>
      <c r="D1508">
        <v>0.94850549790924576</v>
      </c>
      <c r="E1508">
        <v>0.94358818038065118</v>
      </c>
      <c r="F1508">
        <v>0.65674486803519061</v>
      </c>
      <c r="G1508">
        <v>0.95004625346901017</v>
      </c>
      <c r="H1508">
        <v>0.91584302325581401</v>
      </c>
      <c r="I1508">
        <v>0.99671823722456643</v>
      </c>
      <c r="J1508" t="s">
        <v>70</v>
      </c>
      <c r="K1508" t="s">
        <v>70</v>
      </c>
      <c r="L1508" t="s">
        <v>70</v>
      </c>
      <c r="M1508" t="s">
        <v>70</v>
      </c>
      <c r="N1508" t="s">
        <v>70</v>
      </c>
    </row>
    <row r="1509" spans="1:14" x14ac:dyDescent="0.3">
      <c r="A1509" t="s">
        <v>287</v>
      </c>
      <c r="B1509" t="s">
        <v>29</v>
      </c>
      <c r="C1509">
        <v>0.99053710108986481</v>
      </c>
      <c r="D1509">
        <v>0.92933478287624882</v>
      </c>
      <c r="E1509">
        <v>0.83679744667600808</v>
      </c>
      <c r="F1509">
        <v>0.72637594926798721</v>
      </c>
      <c r="G1509">
        <v>0</v>
      </c>
      <c r="H1509">
        <v>0.87335434822918601</v>
      </c>
      <c r="I1509">
        <v>0.9953639313861844</v>
      </c>
      <c r="J1509" t="s">
        <v>70</v>
      </c>
      <c r="K1509" t="s">
        <v>70</v>
      </c>
      <c r="L1509" t="s">
        <v>70</v>
      </c>
      <c r="M1509" t="s">
        <v>70</v>
      </c>
      <c r="N1509" t="s">
        <v>70</v>
      </c>
    </row>
    <row r="1510" spans="1:14" x14ac:dyDescent="0.3">
      <c r="A1510" t="s">
        <v>287</v>
      </c>
      <c r="B1510" t="s">
        <v>325</v>
      </c>
      <c r="C1510">
        <v>0.98619731357109763</v>
      </c>
      <c r="D1510">
        <v>0.98158394249020642</v>
      </c>
      <c r="E1510">
        <v>0.94430440204845156</v>
      </c>
      <c r="F1510">
        <v>0.72892938496583148</v>
      </c>
      <c r="G1510" t="s">
        <v>70</v>
      </c>
      <c r="H1510">
        <v>0.85511752269618202</v>
      </c>
      <c r="I1510">
        <v>0.99346304698915644</v>
      </c>
      <c r="J1510" t="s">
        <v>70</v>
      </c>
      <c r="K1510" t="s">
        <v>70</v>
      </c>
      <c r="L1510" t="s">
        <v>70</v>
      </c>
      <c r="M1510" t="s">
        <v>70</v>
      </c>
      <c r="N1510" t="s">
        <v>70</v>
      </c>
    </row>
    <row r="1511" spans="1:14" x14ac:dyDescent="0.3">
      <c r="A1511" t="s">
        <v>287</v>
      </c>
      <c r="B1511" t="s">
        <v>33</v>
      </c>
      <c r="C1511">
        <v>0.98865339327767077</v>
      </c>
      <c r="D1511">
        <v>0.98343317657618978</v>
      </c>
      <c r="E1511">
        <v>0.97703764110047642</v>
      </c>
      <c r="F1511" t="s">
        <v>70</v>
      </c>
      <c r="G1511" t="s">
        <v>70</v>
      </c>
      <c r="H1511">
        <v>0.89730684326710819</v>
      </c>
      <c r="I1511">
        <v>0.99350202583900316</v>
      </c>
      <c r="J1511" t="s">
        <v>70</v>
      </c>
      <c r="K1511" t="s">
        <v>70</v>
      </c>
      <c r="L1511" t="s">
        <v>70</v>
      </c>
      <c r="M1511" t="s">
        <v>70</v>
      </c>
      <c r="N1511" t="s">
        <v>70</v>
      </c>
    </row>
    <row r="1512" spans="1:14" x14ac:dyDescent="0.3">
      <c r="A1512" t="s">
        <v>433</v>
      </c>
      <c r="B1512" t="s">
        <v>6</v>
      </c>
      <c r="C1512">
        <v>0.98751885886709645</v>
      </c>
      <c r="D1512">
        <v>0.9693253992105948</v>
      </c>
      <c r="E1512">
        <v>0.8308022154725746</v>
      </c>
      <c r="F1512" t="s">
        <v>70</v>
      </c>
      <c r="G1512" t="s">
        <v>70</v>
      </c>
      <c r="H1512">
        <v>0.84862902216101166</v>
      </c>
      <c r="I1512">
        <v>0.98841132462960235</v>
      </c>
      <c r="J1512" t="s">
        <v>70</v>
      </c>
      <c r="K1512" t="s">
        <v>70</v>
      </c>
      <c r="L1512" t="s">
        <v>70</v>
      </c>
      <c r="M1512" t="s">
        <v>70</v>
      </c>
      <c r="N1512" t="s">
        <v>70</v>
      </c>
    </row>
    <row r="1513" spans="1:14" x14ac:dyDescent="0.3">
      <c r="A1513" t="s">
        <v>433</v>
      </c>
      <c r="B1513" t="s">
        <v>7</v>
      </c>
      <c r="C1513">
        <v>0.97815011887241043</v>
      </c>
      <c r="D1513">
        <v>0.94538022064617799</v>
      </c>
      <c r="E1513">
        <v>0.84763924545150127</v>
      </c>
      <c r="F1513" t="s">
        <v>70</v>
      </c>
      <c r="G1513" t="s">
        <v>70</v>
      </c>
      <c r="H1513">
        <v>0.86170678336980311</v>
      </c>
      <c r="I1513">
        <v>0.9901730712819008</v>
      </c>
      <c r="J1513" t="s">
        <v>70</v>
      </c>
      <c r="K1513" t="s">
        <v>70</v>
      </c>
      <c r="L1513" t="s">
        <v>70</v>
      </c>
      <c r="M1513" t="s">
        <v>70</v>
      </c>
      <c r="N1513" t="s">
        <v>70</v>
      </c>
    </row>
    <row r="1514" spans="1:14" x14ac:dyDescent="0.3">
      <c r="A1514" t="s">
        <v>433</v>
      </c>
      <c r="B1514" t="s">
        <v>8</v>
      </c>
      <c r="C1514">
        <v>0.99370728454742441</v>
      </c>
      <c r="D1514">
        <v>0.96162668982873445</v>
      </c>
      <c r="E1514">
        <v>0.91049333119074405</v>
      </c>
      <c r="F1514" t="s">
        <v>70</v>
      </c>
      <c r="G1514" t="s">
        <v>70</v>
      </c>
      <c r="H1514">
        <v>0.92080954852101715</v>
      </c>
      <c r="I1514">
        <v>0.99523629489603038</v>
      </c>
      <c r="J1514" t="s">
        <v>70</v>
      </c>
      <c r="K1514" t="s">
        <v>70</v>
      </c>
      <c r="L1514" t="s">
        <v>70</v>
      </c>
      <c r="M1514" t="s">
        <v>70</v>
      </c>
      <c r="N1514" t="s">
        <v>70</v>
      </c>
    </row>
    <row r="1515" spans="1:14" x14ac:dyDescent="0.3">
      <c r="A1515" t="s">
        <v>433</v>
      </c>
      <c r="B1515" t="s">
        <v>12</v>
      </c>
      <c r="C1515">
        <v>0.95688689809630456</v>
      </c>
      <c r="D1515">
        <v>0.96728517263362757</v>
      </c>
      <c r="E1515">
        <v>0.94289943482551364</v>
      </c>
      <c r="F1515">
        <v>0.85035514967021819</v>
      </c>
      <c r="G1515">
        <v>0</v>
      </c>
      <c r="H1515">
        <v>0</v>
      </c>
      <c r="I1515">
        <v>0.99172540606803561</v>
      </c>
      <c r="J1515" t="s">
        <v>70</v>
      </c>
      <c r="K1515" t="s">
        <v>70</v>
      </c>
      <c r="L1515" t="s">
        <v>70</v>
      </c>
      <c r="M1515" t="s">
        <v>70</v>
      </c>
      <c r="N1515" t="s">
        <v>70</v>
      </c>
    </row>
    <row r="1516" spans="1:14" x14ac:dyDescent="0.3">
      <c r="A1516" t="s">
        <v>433</v>
      </c>
      <c r="B1516" t="s">
        <v>13</v>
      </c>
      <c r="C1516">
        <v>0.98918878279828582</v>
      </c>
      <c r="D1516">
        <v>0.94936762764553084</v>
      </c>
      <c r="E1516">
        <v>0.94357216318135084</v>
      </c>
      <c r="F1516" t="s">
        <v>70</v>
      </c>
      <c r="G1516" t="s">
        <v>70</v>
      </c>
      <c r="H1516">
        <v>0.92950053898670504</v>
      </c>
      <c r="I1516">
        <v>0.98751775170042599</v>
      </c>
      <c r="J1516" t="s">
        <v>70</v>
      </c>
      <c r="K1516" t="s">
        <v>70</v>
      </c>
      <c r="L1516" t="s">
        <v>70</v>
      </c>
      <c r="M1516" t="s">
        <v>70</v>
      </c>
      <c r="N1516" t="s">
        <v>70</v>
      </c>
    </row>
    <row r="1517" spans="1:14" x14ac:dyDescent="0.3">
      <c r="A1517" t="s">
        <v>433</v>
      </c>
      <c r="B1517" t="s">
        <v>15</v>
      </c>
      <c r="C1517">
        <v>0.98975522644574843</v>
      </c>
      <c r="D1517">
        <v>0.98089150935605884</v>
      </c>
      <c r="E1517">
        <v>0.93106174969448641</v>
      </c>
      <c r="F1517" t="s">
        <v>70</v>
      </c>
      <c r="G1517" t="s">
        <v>70</v>
      </c>
      <c r="H1517">
        <v>0.92265116922651158</v>
      </c>
      <c r="I1517">
        <v>0.9943074003795066</v>
      </c>
      <c r="J1517" t="s">
        <v>70</v>
      </c>
      <c r="K1517" t="s">
        <v>70</v>
      </c>
      <c r="L1517" t="s">
        <v>70</v>
      </c>
      <c r="M1517" t="s">
        <v>70</v>
      </c>
      <c r="N1517" t="s">
        <v>70</v>
      </c>
    </row>
    <row r="1518" spans="1:14" x14ac:dyDescent="0.3">
      <c r="A1518" t="s">
        <v>433</v>
      </c>
      <c r="B1518" t="s">
        <v>17</v>
      </c>
      <c r="C1518">
        <v>0.99376824169756239</v>
      </c>
      <c r="D1518">
        <v>0.95849966106801243</v>
      </c>
      <c r="E1518">
        <v>0.91904323827046919</v>
      </c>
      <c r="F1518" t="s">
        <v>70</v>
      </c>
      <c r="G1518" t="s">
        <v>70</v>
      </c>
      <c r="H1518">
        <v>0.9305676510173384</v>
      </c>
      <c r="I1518">
        <v>0.99381225475399937</v>
      </c>
      <c r="J1518" t="s">
        <v>70</v>
      </c>
      <c r="K1518" t="s">
        <v>70</v>
      </c>
      <c r="L1518" t="s">
        <v>70</v>
      </c>
      <c r="M1518" t="s">
        <v>70</v>
      </c>
      <c r="N1518" t="s">
        <v>70</v>
      </c>
    </row>
    <row r="1519" spans="1:14" x14ac:dyDescent="0.3">
      <c r="A1519" t="s">
        <v>433</v>
      </c>
      <c r="B1519" t="s">
        <v>21</v>
      </c>
      <c r="C1519">
        <v>0.98960944211058943</v>
      </c>
      <c r="D1519">
        <v>0.97847185459678843</v>
      </c>
      <c r="E1519">
        <v>0.92735238344340543</v>
      </c>
      <c r="F1519" t="s">
        <v>70</v>
      </c>
      <c r="G1519" t="s">
        <v>70</v>
      </c>
      <c r="H1519">
        <v>0.89403373027866773</v>
      </c>
      <c r="I1519">
        <v>0.99093381686310078</v>
      </c>
      <c r="J1519" t="s">
        <v>70</v>
      </c>
      <c r="K1519" t="s">
        <v>70</v>
      </c>
      <c r="L1519" t="s">
        <v>70</v>
      </c>
      <c r="M1519" t="s">
        <v>70</v>
      </c>
      <c r="N1519" t="s">
        <v>70</v>
      </c>
    </row>
    <row r="1520" spans="1:14" x14ac:dyDescent="0.3">
      <c r="A1520" t="s">
        <v>433</v>
      </c>
      <c r="B1520" t="s">
        <v>23</v>
      </c>
      <c r="C1520">
        <v>0.9952783192549276</v>
      </c>
      <c r="D1520">
        <v>0.97934520303266381</v>
      </c>
      <c r="E1520">
        <v>0.94161884029289522</v>
      </c>
      <c r="F1520" t="s">
        <v>70</v>
      </c>
      <c r="G1520" t="s">
        <v>70</v>
      </c>
      <c r="H1520">
        <v>0.9327075621364358</v>
      </c>
      <c r="I1520">
        <v>0.99355405801347785</v>
      </c>
      <c r="J1520" t="s">
        <v>70</v>
      </c>
      <c r="K1520" t="s">
        <v>70</v>
      </c>
      <c r="L1520" t="s">
        <v>70</v>
      </c>
      <c r="M1520" t="s">
        <v>70</v>
      </c>
      <c r="N1520" t="s">
        <v>70</v>
      </c>
    </row>
    <row r="1521" spans="1:14" x14ac:dyDescent="0.3">
      <c r="A1521" t="s">
        <v>433</v>
      </c>
      <c r="B1521" t="s">
        <v>25</v>
      </c>
      <c r="C1521">
        <v>0.99383095545992239</v>
      </c>
      <c r="D1521">
        <v>0.97962485767363816</v>
      </c>
      <c r="E1521">
        <v>0.9379268661226956</v>
      </c>
      <c r="F1521" t="s">
        <v>70</v>
      </c>
      <c r="G1521" t="s">
        <v>70</v>
      </c>
      <c r="H1521">
        <v>0.93364986608229839</v>
      </c>
      <c r="I1521">
        <v>0.98715651135005977</v>
      </c>
      <c r="J1521" t="s">
        <v>70</v>
      </c>
      <c r="K1521" t="s">
        <v>70</v>
      </c>
      <c r="L1521" t="s">
        <v>70</v>
      </c>
      <c r="M1521" t="s">
        <v>70</v>
      </c>
      <c r="N1521" t="s">
        <v>70</v>
      </c>
    </row>
    <row r="1522" spans="1:14" x14ac:dyDescent="0.3">
      <c r="A1522" t="s">
        <v>433</v>
      </c>
      <c r="B1522" t="s">
        <v>27</v>
      </c>
      <c r="C1522">
        <v>0.99689890051927499</v>
      </c>
      <c r="D1522">
        <v>0.93118503118503115</v>
      </c>
      <c r="E1522">
        <v>0.95015734443203737</v>
      </c>
      <c r="F1522" t="s">
        <v>70</v>
      </c>
      <c r="G1522" t="s">
        <v>70</v>
      </c>
      <c r="H1522">
        <v>0.93480060378828456</v>
      </c>
      <c r="I1522">
        <v>0.99295187571049637</v>
      </c>
      <c r="J1522" t="s">
        <v>70</v>
      </c>
      <c r="K1522" t="s">
        <v>70</v>
      </c>
      <c r="L1522" t="s">
        <v>70</v>
      </c>
      <c r="M1522" t="s">
        <v>70</v>
      </c>
      <c r="N1522" t="s">
        <v>70</v>
      </c>
    </row>
    <row r="1523" spans="1:14" x14ac:dyDescent="0.3">
      <c r="A1523" t="s">
        <v>433</v>
      </c>
      <c r="B1523" t="s">
        <v>29</v>
      </c>
      <c r="C1523">
        <v>0.99526502696304076</v>
      </c>
      <c r="D1523">
        <v>0.97961129928639556</v>
      </c>
      <c r="E1523">
        <v>0.95941200489995915</v>
      </c>
      <c r="F1523">
        <v>0.85912978103561699</v>
      </c>
      <c r="G1523">
        <v>0</v>
      </c>
      <c r="H1523">
        <v>0.89082384460817143</v>
      </c>
      <c r="I1523">
        <v>0.99313186813186816</v>
      </c>
      <c r="J1523" t="s">
        <v>70</v>
      </c>
      <c r="K1523" t="s">
        <v>70</v>
      </c>
      <c r="L1523" t="s">
        <v>70</v>
      </c>
      <c r="M1523" t="s">
        <v>70</v>
      </c>
      <c r="N1523" t="s">
        <v>70</v>
      </c>
    </row>
    <row r="1524" spans="1:14" x14ac:dyDescent="0.3">
      <c r="A1524" t="s">
        <v>433</v>
      </c>
      <c r="B1524" t="s">
        <v>33</v>
      </c>
      <c r="C1524">
        <v>0.99148498175353239</v>
      </c>
      <c r="D1524">
        <v>0.95435929360112715</v>
      </c>
      <c r="E1524">
        <v>0.94028698020405677</v>
      </c>
      <c r="F1524">
        <v>0.7259496201519392</v>
      </c>
      <c r="G1524" t="s">
        <v>70</v>
      </c>
      <c r="H1524">
        <v>0.90428582500193755</v>
      </c>
      <c r="I1524">
        <v>0.99473000840143599</v>
      </c>
      <c r="J1524" t="s">
        <v>70</v>
      </c>
      <c r="K1524" t="s">
        <v>70</v>
      </c>
      <c r="L1524" t="s">
        <v>70</v>
      </c>
      <c r="M1524" t="s">
        <v>70</v>
      </c>
      <c r="N1524" t="s">
        <v>70</v>
      </c>
    </row>
    <row r="1525" spans="1:14" x14ac:dyDescent="0.3">
      <c r="A1525" t="s">
        <v>344</v>
      </c>
      <c r="B1525" t="s">
        <v>6</v>
      </c>
      <c r="C1525">
        <v>0.97455624044121059</v>
      </c>
      <c r="D1525">
        <v>0.96248674896556441</v>
      </c>
      <c r="E1525">
        <v>0.81144029755033986</v>
      </c>
      <c r="F1525">
        <v>0.60804282089604111</v>
      </c>
      <c r="G1525">
        <v>0</v>
      </c>
      <c r="H1525">
        <v>0.86780170255383071</v>
      </c>
      <c r="I1525">
        <v>0.98393544007843725</v>
      </c>
      <c r="J1525" t="s">
        <v>70</v>
      </c>
      <c r="K1525" t="s">
        <v>70</v>
      </c>
      <c r="L1525" t="s">
        <v>70</v>
      </c>
      <c r="M1525" t="s">
        <v>70</v>
      </c>
      <c r="N1525" t="s">
        <v>70</v>
      </c>
    </row>
    <row r="1526" spans="1:14" x14ac:dyDescent="0.3">
      <c r="A1526" t="s">
        <v>344</v>
      </c>
      <c r="B1526" t="s">
        <v>7</v>
      </c>
      <c r="C1526">
        <v>0.98472427012680641</v>
      </c>
      <c r="D1526">
        <v>0.87412122192854702</v>
      </c>
      <c r="E1526">
        <v>0.92920240686211764</v>
      </c>
      <c r="F1526">
        <v>0.88472853704198984</v>
      </c>
      <c r="G1526" t="s">
        <v>70</v>
      </c>
      <c r="H1526">
        <v>0.78336450654637468</v>
      </c>
      <c r="I1526">
        <v>0.98189975247524763</v>
      </c>
      <c r="J1526" t="s">
        <v>70</v>
      </c>
      <c r="K1526" t="s">
        <v>70</v>
      </c>
      <c r="L1526" t="s">
        <v>70</v>
      </c>
      <c r="M1526" t="s">
        <v>70</v>
      </c>
      <c r="N1526" t="s">
        <v>70</v>
      </c>
    </row>
    <row r="1527" spans="1:14" x14ac:dyDescent="0.3">
      <c r="A1527" t="s">
        <v>344</v>
      </c>
      <c r="B1527" t="s">
        <v>8</v>
      </c>
      <c r="C1527">
        <v>0.98487829802037241</v>
      </c>
      <c r="D1527">
        <v>0.96654844564330555</v>
      </c>
      <c r="E1527">
        <v>0.88157305558259513</v>
      </c>
      <c r="F1527">
        <v>0.72568843953704931</v>
      </c>
      <c r="G1527" t="s">
        <v>70</v>
      </c>
      <c r="H1527">
        <v>0.83717248476213091</v>
      </c>
      <c r="I1527">
        <v>0.96265750286368845</v>
      </c>
      <c r="J1527" t="s">
        <v>70</v>
      </c>
      <c r="K1527" t="s">
        <v>70</v>
      </c>
      <c r="L1527" t="s">
        <v>70</v>
      </c>
      <c r="M1527" t="s">
        <v>70</v>
      </c>
      <c r="N1527" t="s">
        <v>70</v>
      </c>
    </row>
    <row r="1528" spans="1:14" x14ac:dyDescent="0.3">
      <c r="A1528" t="s">
        <v>344</v>
      </c>
      <c r="B1528" t="s">
        <v>12</v>
      </c>
      <c r="C1528">
        <v>0.99607848187666204</v>
      </c>
      <c r="D1528">
        <v>0.93195896889362562</v>
      </c>
      <c r="E1528">
        <v>0.94063542442594816</v>
      </c>
      <c r="F1528" t="s">
        <v>70</v>
      </c>
      <c r="G1528" t="s">
        <v>70</v>
      </c>
      <c r="H1528">
        <v>0.84476392102801434</v>
      </c>
      <c r="I1528">
        <v>0.986949178565945</v>
      </c>
      <c r="J1528" t="s">
        <v>70</v>
      </c>
      <c r="K1528" t="s">
        <v>70</v>
      </c>
      <c r="L1528" t="s">
        <v>70</v>
      </c>
      <c r="M1528" t="s">
        <v>70</v>
      </c>
      <c r="N1528" t="s">
        <v>70</v>
      </c>
    </row>
    <row r="1529" spans="1:14" x14ac:dyDescent="0.3">
      <c r="A1529" t="s">
        <v>344</v>
      </c>
      <c r="B1529" t="s">
        <v>13</v>
      </c>
      <c r="C1529">
        <v>0.99550082608720503</v>
      </c>
      <c r="D1529">
        <v>0.97187861941162845</v>
      </c>
      <c r="E1529">
        <v>0.92708436112481496</v>
      </c>
      <c r="F1529" t="s">
        <v>70</v>
      </c>
      <c r="G1529" t="s">
        <v>70</v>
      </c>
      <c r="H1529">
        <v>0.83811916726489588</v>
      </c>
      <c r="I1529">
        <v>0.98803368296646477</v>
      </c>
      <c r="J1529" t="s">
        <v>70</v>
      </c>
      <c r="K1529" t="s">
        <v>70</v>
      </c>
      <c r="L1529" t="s">
        <v>70</v>
      </c>
      <c r="M1529" t="s">
        <v>70</v>
      </c>
      <c r="N1529" t="s">
        <v>70</v>
      </c>
    </row>
    <row r="1530" spans="1:14" x14ac:dyDescent="0.3">
      <c r="A1530" t="s">
        <v>344</v>
      </c>
      <c r="B1530" t="s">
        <v>15</v>
      </c>
      <c r="C1530">
        <v>0.99307332126563841</v>
      </c>
      <c r="D1530">
        <v>0.98075373735565319</v>
      </c>
      <c r="E1530">
        <v>0.8710198949117528</v>
      </c>
      <c r="F1530">
        <v>0.59625229882200903</v>
      </c>
      <c r="G1530" t="s">
        <v>70</v>
      </c>
      <c r="H1530">
        <v>0.64567627494456759</v>
      </c>
      <c r="I1530">
        <v>0.98964552943843997</v>
      </c>
      <c r="J1530">
        <v>0</v>
      </c>
      <c r="K1530" t="s">
        <v>70</v>
      </c>
      <c r="L1530" t="s">
        <v>70</v>
      </c>
      <c r="M1530" t="s">
        <v>70</v>
      </c>
      <c r="N1530" t="s">
        <v>70</v>
      </c>
    </row>
    <row r="1531" spans="1:14" x14ac:dyDescent="0.3">
      <c r="A1531" t="s">
        <v>344</v>
      </c>
      <c r="B1531" t="s">
        <v>17</v>
      </c>
      <c r="C1531">
        <v>0.97992252259757562</v>
      </c>
      <c r="D1531">
        <v>0.93812911018655198</v>
      </c>
      <c r="E1531">
        <v>0.87129441050011314</v>
      </c>
      <c r="F1531">
        <v>0.60723073439504871</v>
      </c>
      <c r="G1531">
        <v>0.5862174578866769</v>
      </c>
      <c r="H1531">
        <v>0.56352061998339331</v>
      </c>
      <c r="I1531">
        <v>0.98762196009902437</v>
      </c>
      <c r="J1531">
        <v>0</v>
      </c>
      <c r="K1531" t="s">
        <v>70</v>
      </c>
      <c r="L1531" t="s">
        <v>70</v>
      </c>
      <c r="M1531" t="s">
        <v>70</v>
      </c>
      <c r="N1531" t="s">
        <v>70</v>
      </c>
    </row>
    <row r="1532" spans="1:14" x14ac:dyDescent="0.3">
      <c r="A1532" t="s">
        <v>344</v>
      </c>
      <c r="B1532" t="s">
        <v>21</v>
      </c>
      <c r="C1532">
        <v>0.97287827771036395</v>
      </c>
      <c r="D1532">
        <v>0.95231389392525845</v>
      </c>
      <c r="E1532">
        <v>0.77402244432754685</v>
      </c>
      <c r="F1532" t="s">
        <v>70</v>
      </c>
      <c r="G1532">
        <v>0.92788407832373165</v>
      </c>
      <c r="H1532">
        <v>0.86808382330770395</v>
      </c>
      <c r="I1532">
        <v>0.99259374756373275</v>
      </c>
      <c r="J1532">
        <v>0.95992268041237117</v>
      </c>
      <c r="K1532" t="s">
        <v>70</v>
      </c>
      <c r="L1532" t="s">
        <v>70</v>
      </c>
      <c r="M1532" t="s">
        <v>70</v>
      </c>
      <c r="N1532" t="s">
        <v>70</v>
      </c>
    </row>
    <row r="1533" spans="1:14" x14ac:dyDescent="0.3">
      <c r="A1533" t="s">
        <v>344</v>
      </c>
      <c r="B1533" t="s">
        <v>23</v>
      </c>
      <c r="C1533">
        <v>0.9915506829432652</v>
      </c>
      <c r="D1533">
        <v>0.95858855067720261</v>
      </c>
      <c r="E1533">
        <v>0.8420672208167691</v>
      </c>
      <c r="F1533">
        <v>0.82563585507057824</v>
      </c>
      <c r="G1533">
        <v>0.87267268721400382</v>
      </c>
      <c r="H1533">
        <v>0.90922391434461658</v>
      </c>
      <c r="I1533">
        <v>0.98554388182320884</v>
      </c>
      <c r="J1533" t="s">
        <v>70</v>
      </c>
      <c r="K1533" t="s">
        <v>70</v>
      </c>
      <c r="L1533" t="s">
        <v>70</v>
      </c>
      <c r="M1533" t="s">
        <v>70</v>
      </c>
      <c r="N1533" t="s">
        <v>70</v>
      </c>
    </row>
    <row r="1534" spans="1:14" x14ac:dyDescent="0.3">
      <c r="A1534" t="s">
        <v>344</v>
      </c>
      <c r="B1534" t="s">
        <v>25</v>
      </c>
      <c r="C1534">
        <v>0.993907067105822</v>
      </c>
      <c r="D1534">
        <v>0.96454113255867802</v>
      </c>
      <c r="E1534">
        <v>0.86355772255426233</v>
      </c>
      <c r="F1534">
        <v>0.8006057749205171</v>
      </c>
      <c r="G1534" t="s">
        <v>70</v>
      </c>
      <c r="H1534">
        <v>0</v>
      </c>
      <c r="I1534">
        <v>0.98518864982850018</v>
      </c>
      <c r="J1534" t="s">
        <v>70</v>
      </c>
      <c r="K1534" t="s">
        <v>70</v>
      </c>
      <c r="L1534" t="s">
        <v>70</v>
      </c>
      <c r="M1534" t="s">
        <v>70</v>
      </c>
      <c r="N1534" t="s">
        <v>70</v>
      </c>
    </row>
    <row r="1535" spans="1:14" x14ac:dyDescent="0.3">
      <c r="A1535" t="s">
        <v>344</v>
      </c>
      <c r="B1535" t="s">
        <v>27</v>
      </c>
      <c r="C1535">
        <v>0.98246545651584938</v>
      </c>
      <c r="D1535">
        <v>0.95505049731038605</v>
      </c>
      <c r="E1535">
        <v>0.92863079906824963</v>
      </c>
      <c r="F1535">
        <v>0.51500446941642186</v>
      </c>
      <c r="G1535">
        <v>0.9388335704125178</v>
      </c>
      <c r="H1535">
        <v>0.89332632685233837</v>
      </c>
      <c r="I1535">
        <v>0.97735271614384078</v>
      </c>
      <c r="J1535">
        <v>0.1223222601676498</v>
      </c>
      <c r="K1535" t="s">
        <v>70</v>
      </c>
      <c r="L1535" t="s">
        <v>70</v>
      </c>
      <c r="M1535" t="s">
        <v>70</v>
      </c>
      <c r="N1535" t="s">
        <v>70</v>
      </c>
    </row>
    <row r="1536" spans="1:14" x14ac:dyDescent="0.3">
      <c r="A1536" t="s">
        <v>367</v>
      </c>
      <c r="B1536" t="s">
        <v>17</v>
      </c>
      <c r="C1536">
        <v>0.91359927581440281</v>
      </c>
      <c r="D1536">
        <v>0.97164690456384739</v>
      </c>
      <c r="E1536">
        <v>0.70389451624170452</v>
      </c>
      <c r="F1536">
        <v>0</v>
      </c>
      <c r="G1536" t="s">
        <v>70</v>
      </c>
      <c r="H1536">
        <v>0.84888401024515181</v>
      </c>
      <c r="I1536">
        <v>0.9886070180768648</v>
      </c>
      <c r="J1536" t="s">
        <v>70</v>
      </c>
      <c r="K1536" t="s">
        <v>70</v>
      </c>
      <c r="L1536" t="s">
        <v>70</v>
      </c>
      <c r="M1536" t="s">
        <v>70</v>
      </c>
      <c r="N1536" t="s">
        <v>70</v>
      </c>
    </row>
    <row r="1537" spans="1:14" x14ac:dyDescent="0.3">
      <c r="A1537" t="s">
        <v>367</v>
      </c>
      <c r="B1537" t="s">
        <v>21</v>
      </c>
      <c r="C1537">
        <v>0.97070749488844077</v>
      </c>
      <c r="D1537">
        <v>0.97669395575683682</v>
      </c>
      <c r="E1537">
        <v>0.8979918820764794</v>
      </c>
      <c r="F1537">
        <v>0.62146661204424414</v>
      </c>
      <c r="G1537">
        <v>0</v>
      </c>
      <c r="H1537">
        <v>0.89347876537479698</v>
      </c>
      <c r="I1537">
        <v>0.99290998766954364</v>
      </c>
      <c r="J1537">
        <v>0.7130798295682933</v>
      </c>
      <c r="K1537" t="s">
        <v>70</v>
      </c>
      <c r="L1537" t="s">
        <v>70</v>
      </c>
      <c r="M1537" t="s">
        <v>70</v>
      </c>
      <c r="N1537" t="s">
        <v>70</v>
      </c>
    </row>
    <row r="1538" spans="1:14" x14ac:dyDescent="0.3">
      <c r="A1538" t="s">
        <v>367</v>
      </c>
      <c r="B1538" t="s">
        <v>149</v>
      </c>
      <c r="C1538">
        <v>0.99464837049742705</v>
      </c>
      <c r="D1538">
        <v>0.97380932521478036</v>
      </c>
      <c r="E1538">
        <v>0.94441160917037359</v>
      </c>
      <c r="F1538">
        <v>0.87762543947929061</v>
      </c>
      <c r="G1538" t="s">
        <v>70</v>
      </c>
      <c r="H1538">
        <v>0.90659788216128157</v>
      </c>
      <c r="I1538">
        <v>0.99112702366127037</v>
      </c>
      <c r="J1538" t="s">
        <v>70</v>
      </c>
      <c r="K1538" t="s">
        <v>70</v>
      </c>
      <c r="L1538" t="s">
        <v>70</v>
      </c>
      <c r="M1538" t="s">
        <v>70</v>
      </c>
      <c r="N1538" t="s">
        <v>70</v>
      </c>
    </row>
    <row r="1539" spans="1:14" x14ac:dyDescent="0.3">
      <c r="A1539" t="s">
        <v>367</v>
      </c>
      <c r="B1539" t="s">
        <v>23</v>
      </c>
      <c r="C1539">
        <v>0.99656980641091364</v>
      </c>
      <c r="D1539">
        <v>0.96737294046530375</v>
      </c>
      <c r="E1539">
        <v>0.95869045429464783</v>
      </c>
      <c r="F1539">
        <v>0.96277329654001276</v>
      </c>
      <c r="G1539" t="s">
        <v>70</v>
      </c>
      <c r="H1539">
        <v>0.90522604728328482</v>
      </c>
      <c r="I1539">
        <v>0.99356660913227679</v>
      </c>
      <c r="J1539" t="s">
        <v>70</v>
      </c>
      <c r="K1539" t="s">
        <v>70</v>
      </c>
      <c r="L1539" t="s">
        <v>70</v>
      </c>
      <c r="M1539" t="s">
        <v>70</v>
      </c>
      <c r="N1539" t="s">
        <v>70</v>
      </c>
    </row>
    <row r="1540" spans="1:14" x14ac:dyDescent="0.3">
      <c r="A1540" t="s">
        <v>367</v>
      </c>
      <c r="B1540" t="s">
        <v>379</v>
      </c>
      <c r="C1540">
        <v>0.99653110047846882</v>
      </c>
      <c r="D1540">
        <v>0.95177813205373063</v>
      </c>
      <c r="E1540">
        <v>0.96881674498077741</v>
      </c>
      <c r="F1540">
        <v>0.91031581949098161</v>
      </c>
      <c r="G1540">
        <v>0</v>
      </c>
      <c r="H1540">
        <v>0.94426892455453038</v>
      </c>
      <c r="I1540">
        <v>0.99419852181514756</v>
      </c>
      <c r="J1540" t="s">
        <v>70</v>
      </c>
      <c r="K1540" t="s">
        <v>70</v>
      </c>
      <c r="L1540" t="s">
        <v>70</v>
      </c>
      <c r="M1540" t="s">
        <v>70</v>
      </c>
      <c r="N1540" t="s">
        <v>70</v>
      </c>
    </row>
    <row r="1541" spans="1:14" x14ac:dyDescent="0.3">
      <c r="A1541" t="s">
        <v>367</v>
      </c>
      <c r="B1541" t="s">
        <v>25</v>
      </c>
      <c r="C1541">
        <v>0.99671604248183343</v>
      </c>
      <c r="D1541">
        <v>0.9792700485050112</v>
      </c>
      <c r="E1541">
        <v>0.96970731555914202</v>
      </c>
      <c r="F1541">
        <v>0.92109826589595378</v>
      </c>
      <c r="G1541" t="s">
        <v>70</v>
      </c>
      <c r="H1541">
        <v>0.93975630061303261</v>
      </c>
      <c r="I1541">
        <v>0.99626226444479038</v>
      </c>
      <c r="J1541" t="s">
        <v>70</v>
      </c>
      <c r="K1541" t="s">
        <v>70</v>
      </c>
      <c r="L1541" t="s">
        <v>70</v>
      </c>
      <c r="M1541" t="s">
        <v>70</v>
      </c>
      <c r="N1541" t="s">
        <v>70</v>
      </c>
    </row>
    <row r="1542" spans="1:14" x14ac:dyDescent="0.3">
      <c r="A1542" t="s">
        <v>367</v>
      </c>
      <c r="B1542" t="s">
        <v>27</v>
      </c>
      <c r="C1542">
        <v>0.98975815835543479</v>
      </c>
      <c r="D1542">
        <v>0.96837891927951958</v>
      </c>
      <c r="E1542">
        <v>0.86605491903848475</v>
      </c>
      <c r="F1542">
        <v>0.42732160758224735</v>
      </c>
      <c r="G1542">
        <v>0.92246488593001541</v>
      </c>
      <c r="H1542">
        <v>0.6699159663865546</v>
      </c>
      <c r="I1542">
        <v>0.98911209937126199</v>
      </c>
      <c r="J1542">
        <v>0.97570907545766805</v>
      </c>
      <c r="K1542" t="s">
        <v>70</v>
      </c>
      <c r="L1542" t="s">
        <v>70</v>
      </c>
      <c r="M1542" t="s">
        <v>70</v>
      </c>
      <c r="N1542" t="s">
        <v>70</v>
      </c>
    </row>
    <row r="1543" spans="1:14" x14ac:dyDescent="0.3">
      <c r="A1543" t="s">
        <v>367</v>
      </c>
      <c r="B1543" t="s">
        <v>29</v>
      </c>
      <c r="C1543">
        <v>0.97916293747555305</v>
      </c>
      <c r="D1543">
        <v>0.91679959396751742</v>
      </c>
      <c r="E1543">
        <v>0.94337220633074526</v>
      </c>
      <c r="F1543" t="s">
        <v>70</v>
      </c>
      <c r="G1543" t="s">
        <v>70</v>
      </c>
      <c r="H1543">
        <v>0.59558208955223879</v>
      </c>
      <c r="I1543">
        <v>0.99731780213043142</v>
      </c>
      <c r="J1543">
        <v>3.9395327530920753E-2</v>
      </c>
      <c r="K1543" t="s">
        <v>70</v>
      </c>
      <c r="L1543" t="s">
        <v>70</v>
      </c>
      <c r="M1543" t="s">
        <v>70</v>
      </c>
      <c r="N1543" t="s">
        <v>70</v>
      </c>
    </row>
    <row r="1544" spans="1:14" x14ac:dyDescent="0.3">
      <c r="A1544" t="s">
        <v>347</v>
      </c>
      <c r="B1544" t="s">
        <v>6</v>
      </c>
      <c r="C1544">
        <v>0.99280803807509244</v>
      </c>
      <c r="D1544">
        <v>0.95548209092490877</v>
      </c>
      <c r="E1544">
        <v>0.94214767738976601</v>
      </c>
      <c r="F1544">
        <v>0.821817441742139</v>
      </c>
      <c r="G1544" t="s">
        <v>70</v>
      </c>
      <c r="H1544">
        <v>0.91318937846512982</v>
      </c>
      <c r="I1544">
        <v>0.99461835822026845</v>
      </c>
      <c r="J1544" t="s">
        <v>70</v>
      </c>
      <c r="K1544" t="s">
        <v>70</v>
      </c>
      <c r="L1544" t="s">
        <v>70</v>
      </c>
      <c r="M1544" t="s">
        <v>70</v>
      </c>
      <c r="N1544" t="s">
        <v>70</v>
      </c>
    </row>
    <row r="1545" spans="1:14" x14ac:dyDescent="0.3">
      <c r="A1545" t="s">
        <v>347</v>
      </c>
      <c r="B1545" t="s">
        <v>7</v>
      </c>
      <c r="C1545">
        <v>0.97907236494033278</v>
      </c>
      <c r="D1545">
        <v>0.95769149161892642</v>
      </c>
      <c r="E1545">
        <v>0.82706235647412119</v>
      </c>
      <c r="F1545">
        <v>0.76449885233358839</v>
      </c>
      <c r="G1545">
        <v>0.48017441068265432</v>
      </c>
      <c r="H1545">
        <v>0.89611971463372198</v>
      </c>
      <c r="I1545">
        <v>0.99383087571471562</v>
      </c>
      <c r="J1545">
        <v>0.95511054864884981</v>
      </c>
      <c r="K1545" t="s">
        <v>70</v>
      </c>
      <c r="L1545" t="s">
        <v>70</v>
      </c>
      <c r="M1545" t="s">
        <v>70</v>
      </c>
      <c r="N1545" t="s">
        <v>70</v>
      </c>
    </row>
    <row r="1546" spans="1:14" x14ac:dyDescent="0.3">
      <c r="A1546" t="s">
        <v>347</v>
      </c>
      <c r="B1546" t="s">
        <v>8</v>
      </c>
      <c r="C1546">
        <v>0.98528468729960517</v>
      </c>
      <c r="D1546">
        <v>0.9103576405016256</v>
      </c>
      <c r="E1546">
        <v>0.92741935483870963</v>
      </c>
      <c r="F1546">
        <v>0</v>
      </c>
      <c r="G1546" t="s">
        <v>70</v>
      </c>
      <c r="H1546">
        <v>0.81676607024519554</v>
      </c>
      <c r="I1546">
        <v>0.99305042141061661</v>
      </c>
      <c r="J1546" t="s">
        <v>70</v>
      </c>
      <c r="K1546" t="s">
        <v>70</v>
      </c>
      <c r="L1546" t="s">
        <v>70</v>
      </c>
      <c r="M1546" t="s">
        <v>70</v>
      </c>
      <c r="N1546" t="s">
        <v>70</v>
      </c>
    </row>
    <row r="1547" spans="1:14" x14ac:dyDescent="0.3">
      <c r="A1547" t="s">
        <v>347</v>
      </c>
      <c r="B1547" t="s">
        <v>49</v>
      </c>
      <c r="C1547">
        <v>0.96610834859984296</v>
      </c>
      <c r="D1547">
        <v>0.93128041483845236</v>
      </c>
      <c r="E1547">
        <v>0.89369347044975844</v>
      </c>
      <c r="F1547">
        <v>0.71344230691995658</v>
      </c>
      <c r="G1547">
        <v>0.9471294193966916</v>
      </c>
      <c r="H1547">
        <v>0.80873399118202816</v>
      </c>
      <c r="I1547">
        <v>0.99265899080441999</v>
      </c>
      <c r="J1547" t="s">
        <v>70</v>
      </c>
      <c r="K1547" t="s">
        <v>70</v>
      </c>
      <c r="L1547" t="s">
        <v>70</v>
      </c>
      <c r="M1547" t="s">
        <v>70</v>
      </c>
      <c r="N1547" t="s">
        <v>70</v>
      </c>
    </row>
    <row r="1548" spans="1:14" x14ac:dyDescent="0.3">
      <c r="A1548" t="s">
        <v>347</v>
      </c>
      <c r="B1548" t="s">
        <v>12</v>
      </c>
      <c r="C1548">
        <v>0.98819265840542436</v>
      </c>
      <c r="D1548">
        <v>0.95613095032322759</v>
      </c>
      <c r="E1548">
        <v>0.83440308087291404</v>
      </c>
      <c r="F1548">
        <v>0.64313207962168706</v>
      </c>
      <c r="G1548">
        <v>0.88509848701113336</v>
      </c>
      <c r="H1548">
        <v>0.8628564374768547</v>
      </c>
      <c r="I1548">
        <v>0.99518217404396281</v>
      </c>
      <c r="J1548" t="s">
        <v>70</v>
      </c>
      <c r="K1548" t="s">
        <v>70</v>
      </c>
      <c r="L1548" t="s">
        <v>70</v>
      </c>
      <c r="M1548" t="s">
        <v>70</v>
      </c>
      <c r="N1548" t="s">
        <v>70</v>
      </c>
    </row>
    <row r="1549" spans="1:14" x14ac:dyDescent="0.3">
      <c r="A1549" t="s">
        <v>347</v>
      </c>
      <c r="B1549" t="s">
        <v>193</v>
      </c>
      <c r="C1549">
        <v>0.98802647311429581</v>
      </c>
      <c r="D1549">
        <v>0.9366151697652092</v>
      </c>
      <c r="E1549">
        <v>0.92965855478849602</v>
      </c>
      <c r="F1549">
        <v>0.22961491779763876</v>
      </c>
      <c r="G1549">
        <v>0.4439851178172799</v>
      </c>
      <c r="H1549">
        <v>0.90494719288493597</v>
      </c>
      <c r="I1549">
        <v>0.99462324876940555</v>
      </c>
      <c r="J1549" t="s">
        <v>70</v>
      </c>
      <c r="K1549" t="s">
        <v>70</v>
      </c>
      <c r="L1549" t="s">
        <v>70</v>
      </c>
      <c r="M1549" t="s">
        <v>70</v>
      </c>
      <c r="N1549" t="s">
        <v>70</v>
      </c>
    </row>
    <row r="1550" spans="1:14" x14ac:dyDescent="0.3">
      <c r="A1550" t="s">
        <v>347</v>
      </c>
      <c r="B1550" t="s">
        <v>13</v>
      </c>
      <c r="C1550">
        <v>0.94677482323341877</v>
      </c>
      <c r="D1550">
        <v>0.97794145708506663</v>
      </c>
      <c r="E1550">
        <v>0.88692068009519365</v>
      </c>
      <c r="F1550">
        <v>9.6688421561518E-4</v>
      </c>
      <c r="G1550">
        <v>0.93021518230723244</v>
      </c>
      <c r="H1550">
        <v>0.89690346083788708</v>
      </c>
      <c r="I1550">
        <v>0.99322111356538956</v>
      </c>
      <c r="J1550" t="s">
        <v>70</v>
      </c>
      <c r="K1550" t="s">
        <v>70</v>
      </c>
      <c r="L1550" t="s">
        <v>70</v>
      </c>
      <c r="M1550" t="s">
        <v>70</v>
      </c>
      <c r="N1550">
        <v>0</v>
      </c>
    </row>
    <row r="1551" spans="1:14" x14ac:dyDescent="0.3">
      <c r="A1551" t="s">
        <v>347</v>
      </c>
      <c r="B1551" t="s">
        <v>389</v>
      </c>
      <c r="C1551">
        <v>0.99383592111673624</v>
      </c>
      <c r="D1551">
        <v>0.96540895242559177</v>
      </c>
      <c r="E1551">
        <v>0.83336592998239778</v>
      </c>
      <c r="F1551">
        <v>0</v>
      </c>
      <c r="G1551">
        <v>0.6236846322311842</v>
      </c>
      <c r="H1551">
        <v>0.88102108768035514</v>
      </c>
      <c r="I1551">
        <v>0.99495952344585303</v>
      </c>
      <c r="J1551" t="s">
        <v>70</v>
      </c>
      <c r="K1551" t="s">
        <v>70</v>
      </c>
      <c r="L1551" t="s">
        <v>70</v>
      </c>
      <c r="M1551" t="s">
        <v>70</v>
      </c>
      <c r="N1551" t="s">
        <v>70</v>
      </c>
    </row>
    <row r="1552" spans="1:14" x14ac:dyDescent="0.3">
      <c r="A1552" t="s">
        <v>347</v>
      </c>
      <c r="B1552" t="s">
        <v>15</v>
      </c>
      <c r="C1552">
        <v>0.99196091915862361</v>
      </c>
      <c r="D1552">
        <v>0.83280269688173048</v>
      </c>
      <c r="E1552">
        <v>0.70002675943269999</v>
      </c>
      <c r="F1552">
        <v>0</v>
      </c>
      <c r="G1552">
        <v>0.93222641509433957</v>
      </c>
      <c r="H1552">
        <v>0.79460441978379415</v>
      </c>
      <c r="I1552">
        <v>0.99187732483109403</v>
      </c>
      <c r="J1552">
        <v>0.93814136376714297</v>
      </c>
      <c r="K1552" t="s">
        <v>70</v>
      </c>
      <c r="L1552" t="s">
        <v>70</v>
      </c>
      <c r="M1552" t="s">
        <v>70</v>
      </c>
      <c r="N1552" t="s">
        <v>70</v>
      </c>
    </row>
    <row r="1553" spans="1:14" x14ac:dyDescent="0.3">
      <c r="A1553" t="s">
        <v>347</v>
      </c>
      <c r="B1553" t="s">
        <v>17</v>
      </c>
      <c r="C1553">
        <v>0.99636110665168298</v>
      </c>
      <c r="D1553">
        <v>0.96476102500940841</v>
      </c>
      <c r="E1553">
        <v>0.92994881561718845</v>
      </c>
      <c r="F1553" t="s">
        <v>70</v>
      </c>
      <c r="G1553" t="s">
        <v>70</v>
      </c>
      <c r="H1553">
        <v>0.69269361628510462</v>
      </c>
      <c r="I1553">
        <v>0.99350301918520201</v>
      </c>
      <c r="J1553" t="s">
        <v>70</v>
      </c>
      <c r="K1553" t="s">
        <v>70</v>
      </c>
      <c r="L1553" t="s">
        <v>70</v>
      </c>
      <c r="M1553" t="s">
        <v>70</v>
      </c>
      <c r="N1553" t="s">
        <v>70</v>
      </c>
    </row>
    <row r="1554" spans="1:14" x14ac:dyDescent="0.3">
      <c r="A1554" t="s">
        <v>347</v>
      </c>
      <c r="B1554" t="s">
        <v>216</v>
      </c>
      <c r="C1554">
        <v>0.99450865333148319</v>
      </c>
      <c r="D1554">
        <v>0.78308749648326037</v>
      </c>
      <c r="E1554">
        <v>0.87541064898035081</v>
      </c>
      <c r="F1554">
        <v>0.71198557942012164</v>
      </c>
      <c r="G1554">
        <v>0.95372750642673521</v>
      </c>
      <c r="H1554">
        <v>0.90806794055201701</v>
      </c>
      <c r="I1554">
        <v>0.99396255254107757</v>
      </c>
      <c r="J1554" t="s">
        <v>70</v>
      </c>
      <c r="K1554" t="s">
        <v>70</v>
      </c>
      <c r="L1554" t="s">
        <v>70</v>
      </c>
      <c r="M1554" t="s">
        <v>70</v>
      </c>
      <c r="N1554" t="s">
        <v>70</v>
      </c>
    </row>
    <row r="1555" spans="1:14" x14ac:dyDescent="0.3">
      <c r="A1555" t="s">
        <v>347</v>
      </c>
      <c r="B1555" t="s">
        <v>21</v>
      </c>
      <c r="C1555">
        <v>0.9946123213867416</v>
      </c>
      <c r="D1555">
        <v>0.96478349071060576</v>
      </c>
      <c r="E1555">
        <v>0.91549295774647876</v>
      </c>
      <c r="F1555">
        <v>0.67641709608972411</v>
      </c>
      <c r="G1555">
        <v>0.88314980590984715</v>
      </c>
      <c r="H1555">
        <v>0.90088712144386662</v>
      </c>
      <c r="I1555">
        <v>0.99104568219760203</v>
      </c>
      <c r="J1555">
        <v>0</v>
      </c>
      <c r="K1555" t="s">
        <v>70</v>
      </c>
      <c r="L1555" t="s">
        <v>70</v>
      </c>
      <c r="M1555" t="s">
        <v>70</v>
      </c>
      <c r="N1555" t="s">
        <v>70</v>
      </c>
    </row>
    <row r="1556" spans="1:14" x14ac:dyDescent="0.3">
      <c r="A1556" t="s">
        <v>347</v>
      </c>
      <c r="B1556" t="s">
        <v>23</v>
      </c>
      <c r="C1556">
        <v>0.98987919680012915</v>
      </c>
      <c r="D1556">
        <v>0.97579315730109595</v>
      </c>
      <c r="E1556">
        <v>0.8770849956305331</v>
      </c>
      <c r="F1556">
        <v>0.13465739821251241</v>
      </c>
      <c r="G1556">
        <v>0.91613893686432557</v>
      </c>
      <c r="H1556">
        <v>0.85126619902508616</v>
      </c>
      <c r="I1556">
        <v>0.9946474996176784</v>
      </c>
      <c r="J1556">
        <v>0.46823956442831216</v>
      </c>
      <c r="K1556" t="s">
        <v>70</v>
      </c>
      <c r="L1556" t="s">
        <v>70</v>
      </c>
      <c r="M1556" t="s">
        <v>70</v>
      </c>
      <c r="N1556" t="s">
        <v>70</v>
      </c>
    </row>
    <row r="1557" spans="1:14" x14ac:dyDescent="0.3">
      <c r="A1557" t="s">
        <v>347</v>
      </c>
      <c r="B1557" t="s">
        <v>379</v>
      </c>
      <c r="C1557">
        <v>0.95293130165289242</v>
      </c>
      <c r="D1557">
        <v>0.97583116223434763</v>
      </c>
      <c r="E1557">
        <v>0.92448603713475042</v>
      </c>
      <c r="F1557" t="s">
        <v>70</v>
      </c>
      <c r="G1557">
        <v>0.98896551724137916</v>
      </c>
      <c r="H1557">
        <v>0.77472838679779621</v>
      </c>
      <c r="I1557">
        <v>0.99414671227670082</v>
      </c>
      <c r="J1557">
        <v>0.92275049554705602</v>
      </c>
      <c r="K1557" t="s">
        <v>70</v>
      </c>
      <c r="L1557" t="s">
        <v>70</v>
      </c>
      <c r="M1557" t="s">
        <v>70</v>
      </c>
      <c r="N1557" t="s">
        <v>70</v>
      </c>
    </row>
    <row r="1558" spans="1:14" x14ac:dyDescent="0.3">
      <c r="A1558" t="s">
        <v>347</v>
      </c>
      <c r="B1558" t="s">
        <v>25</v>
      </c>
      <c r="C1558">
        <v>0.99814386967928881</v>
      </c>
      <c r="D1558">
        <v>0.96927680070057642</v>
      </c>
      <c r="E1558">
        <v>0.94547869396790263</v>
      </c>
      <c r="F1558">
        <v>0.8856252956946854</v>
      </c>
      <c r="G1558">
        <v>0.95358163547524677</v>
      </c>
      <c r="H1558">
        <v>0.93583357749780238</v>
      </c>
      <c r="I1558">
        <v>0.99514942888436864</v>
      </c>
      <c r="J1558" t="s">
        <v>70</v>
      </c>
      <c r="K1558" t="s">
        <v>70</v>
      </c>
      <c r="L1558" t="s">
        <v>70</v>
      </c>
      <c r="M1558" t="s">
        <v>70</v>
      </c>
      <c r="N1558" t="s">
        <v>70</v>
      </c>
    </row>
    <row r="1559" spans="1:14" x14ac:dyDescent="0.3">
      <c r="A1559" t="s">
        <v>347</v>
      </c>
      <c r="B1559" t="s">
        <v>382</v>
      </c>
      <c r="C1559">
        <v>0.99666356300434522</v>
      </c>
      <c r="D1559">
        <v>0.98402832615839197</v>
      </c>
      <c r="E1559">
        <v>0.85904756700636598</v>
      </c>
      <c r="F1559" t="s">
        <v>70</v>
      </c>
      <c r="G1559">
        <v>0.77671740024681202</v>
      </c>
      <c r="H1559">
        <v>0.76249561044129699</v>
      </c>
      <c r="I1559">
        <v>0.99504459861248762</v>
      </c>
      <c r="J1559" t="s">
        <v>70</v>
      </c>
      <c r="K1559" t="s">
        <v>70</v>
      </c>
      <c r="L1559" t="s">
        <v>70</v>
      </c>
      <c r="M1559" t="s">
        <v>70</v>
      </c>
      <c r="N1559" t="s">
        <v>70</v>
      </c>
    </row>
    <row r="1560" spans="1:14" x14ac:dyDescent="0.3">
      <c r="A1560" t="s">
        <v>347</v>
      </c>
      <c r="B1560" t="s">
        <v>27</v>
      </c>
      <c r="C1560">
        <v>0.99220365734189619</v>
      </c>
      <c r="D1560">
        <v>0.9592494180167892</v>
      </c>
      <c r="E1560">
        <v>0.88343879554876714</v>
      </c>
      <c r="F1560">
        <v>0</v>
      </c>
      <c r="G1560" t="s">
        <v>70</v>
      </c>
      <c r="H1560">
        <v>0.77201601164483258</v>
      </c>
      <c r="I1560">
        <v>0.9955772456916272</v>
      </c>
      <c r="J1560">
        <v>0.92013567684242981</v>
      </c>
      <c r="K1560" t="s">
        <v>70</v>
      </c>
      <c r="L1560" t="s">
        <v>70</v>
      </c>
      <c r="M1560" t="s">
        <v>70</v>
      </c>
      <c r="N1560" t="s">
        <v>70</v>
      </c>
    </row>
    <row r="1561" spans="1:14" x14ac:dyDescent="0.3">
      <c r="A1561" t="s">
        <v>347</v>
      </c>
      <c r="B1561" t="s">
        <v>29</v>
      </c>
      <c r="C1561">
        <v>0.99617589537142204</v>
      </c>
      <c r="D1561">
        <v>0.97595473833097601</v>
      </c>
      <c r="E1561">
        <v>0.957098439473276</v>
      </c>
      <c r="F1561" t="s">
        <v>70</v>
      </c>
      <c r="G1561" t="s">
        <v>70</v>
      </c>
      <c r="H1561">
        <v>0.70908969120503718</v>
      </c>
      <c r="I1561">
        <v>0.99556778236283039</v>
      </c>
      <c r="J1561" t="s">
        <v>70</v>
      </c>
      <c r="K1561" t="s">
        <v>70</v>
      </c>
      <c r="L1561" t="s">
        <v>70</v>
      </c>
      <c r="M1561" t="s">
        <v>70</v>
      </c>
      <c r="N1561" t="s">
        <v>70</v>
      </c>
    </row>
    <row r="1562" spans="1:14" x14ac:dyDescent="0.3">
      <c r="A1562" t="s">
        <v>347</v>
      </c>
      <c r="B1562" t="s">
        <v>33</v>
      </c>
      <c r="C1562">
        <v>0.99737890478733515</v>
      </c>
      <c r="D1562">
        <v>0.98985343855693364</v>
      </c>
      <c r="E1562">
        <v>0.97301797169580317</v>
      </c>
      <c r="F1562" t="s">
        <v>70</v>
      </c>
      <c r="G1562" t="s">
        <v>70</v>
      </c>
      <c r="H1562">
        <v>0.8482762609902823</v>
      </c>
      <c r="I1562">
        <v>0.9939458962372596</v>
      </c>
      <c r="J1562" t="s">
        <v>70</v>
      </c>
      <c r="K1562" t="s">
        <v>70</v>
      </c>
      <c r="L1562" t="s">
        <v>70</v>
      </c>
      <c r="M1562" t="s">
        <v>70</v>
      </c>
      <c r="N1562" t="s">
        <v>70</v>
      </c>
    </row>
    <row r="1563" spans="1:14" x14ac:dyDescent="0.3">
      <c r="A1563" t="s">
        <v>347</v>
      </c>
      <c r="B1563" t="s">
        <v>35</v>
      </c>
      <c r="C1563">
        <v>0.99510644994263797</v>
      </c>
      <c r="D1563">
        <v>0.96235561925638635</v>
      </c>
      <c r="E1563">
        <v>0.94997102224599883</v>
      </c>
      <c r="F1563">
        <v>0.73897058823529416</v>
      </c>
      <c r="G1563" t="s">
        <v>70</v>
      </c>
      <c r="H1563">
        <v>0.87434752192864451</v>
      </c>
      <c r="I1563">
        <v>0.9954174757281552</v>
      </c>
      <c r="J1563" t="s">
        <v>70</v>
      </c>
      <c r="K1563" t="s">
        <v>70</v>
      </c>
      <c r="L1563" t="s">
        <v>70</v>
      </c>
      <c r="M1563" t="s">
        <v>70</v>
      </c>
      <c r="N1563" t="s">
        <v>70</v>
      </c>
    </row>
    <row r="1564" spans="1:14" x14ac:dyDescent="0.3">
      <c r="A1564" t="s">
        <v>442</v>
      </c>
      <c r="B1564" t="s">
        <v>6</v>
      </c>
      <c r="C1564">
        <v>0.99040225829216644</v>
      </c>
      <c r="D1564">
        <v>0.97746014293567896</v>
      </c>
      <c r="E1564">
        <v>0.9582092330603128</v>
      </c>
      <c r="F1564" t="s">
        <v>70</v>
      </c>
      <c r="G1564">
        <v>0.95673347068739478</v>
      </c>
      <c r="H1564">
        <v>0.88155202821869494</v>
      </c>
      <c r="I1564">
        <v>0.99034000152125956</v>
      </c>
      <c r="J1564" t="s">
        <v>70</v>
      </c>
      <c r="K1564" t="s">
        <v>70</v>
      </c>
      <c r="L1564" t="s">
        <v>70</v>
      </c>
      <c r="M1564" t="s">
        <v>70</v>
      </c>
      <c r="N1564" t="s">
        <v>70</v>
      </c>
    </row>
    <row r="1565" spans="1:14" x14ac:dyDescent="0.3">
      <c r="A1565" t="s">
        <v>442</v>
      </c>
      <c r="B1565" t="s">
        <v>7</v>
      </c>
      <c r="C1565">
        <v>0.99463353671984123</v>
      </c>
      <c r="D1565">
        <v>0.95756100480855555</v>
      </c>
      <c r="E1565">
        <v>0.97855813953488358</v>
      </c>
      <c r="F1565" t="s">
        <v>70</v>
      </c>
      <c r="G1565" t="s">
        <v>70</v>
      </c>
      <c r="H1565">
        <v>0.87499263275770611</v>
      </c>
      <c r="I1565">
        <v>0.99285714285714277</v>
      </c>
      <c r="J1565" t="s">
        <v>70</v>
      </c>
      <c r="K1565" t="s">
        <v>70</v>
      </c>
      <c r="L1565" t="s">
        <v>70</v>
      </c>
      <c r="M1565" t="s">
        <v>70</v>
      </c>
      <c r="N1565" t="s">
        <v>70</v>
      </c>
    </row>
    <row r="1566" spans="1:14" x14ac:dyDescent="0.3">
      <c r="A1566" t="s">
        <v>442</v>
      </c>
      <c r="B1566" t="s">
        <v>445</v>
      </c>
      <c r="C1566">
        <v>0.99580008399831998</v>
      </c>
      <c r="D1566">
        <v>0.96851041711785857</v>
      </c>
      <c r="E1566">
        <v>0.93754483689918555</v>
      </c>
      <c r="F1566" t="s">
        <v>70</v>
      </c>
      <c r="G1566">
        <v>0.97244300355574143</v>
      </c>
      <c r="H1566">
        <v>0.80548317661719726</v>
      </c>
      <c r="I1566">
        <v>0.99345095924185223</v>
      </c>
      <c r="J1566" t="s">
        <v>70</v>
      </c>
      <c r="K1566" t="s">
        <v>70</v>
      </c>
      <c r="L1566" t="s">
        <v>70</v>
      </c>
      <c r="M1566" t="s">
        <v>70</v>
      </c>
      <c r="N1566" t="s">
        <v>70</v>
      </c>
    </row>
    <row r="1567" spans="1:14" x14ac:dyDescent="0.3">
      <c r="A1567" t="s">
        <v>442</v>
      </c>
      <c r="B1567" t="s">
        <v>8</v>
      </c>
      <c r="C1567">
        <v>0.9930605048951574</v>
      </c>
      <c r="D1567">
        <v>0.95689127105666161</v>
      </c>
      <c r="E1567">
        <v>0.93280952105840897</v>
      </c>
      <c r="F1567">
        <v>0.80098716683119442</v>
      </c>
      <c r="G1567" t="s">
        <v>70</v>
      </c>
      <c r="H1567">
        <v>0.73394787031150666</v>
      </c>
      <c r="I1567">
        <v>0.99503778914420959</v>
      </c>
      <c r="J1567" t="s">
        <v>70</v>
      </c>
      <c r="K1567" t="s">
        <v>70</v>
      </c>
      <c r="L1567" t="s">
        <v>70</v>
      </c>
      <c r="M1567" t="s">
        <v>70</v>
      </c>
      <c r="N1567" t="s">
        <v>70</v>
      </c>
    </row>
    <row r="1568" spans="1:14" x14ac:dyDescent="0.3">
      <c r="A1568" t="s">
        <v>442</v>
      </c>
      <c r="B1568" t="s">
        <v>12</v>
      </c>
      <c r="C1568">
        <v>0.9941593606563528</v>
      </c>
      <c r="D1568">
        <v>0.80055435044589063</v>
      </c>
      <c r="E1568">
        <v>0.92981492356362117</v>
      </c>
      <c r="F1568">
        <v>0.88269168553866062</v>
      </c>
      <c r="G1568">
        <v>0.97897046722135883</v>
      </c>
      <c r="H1568">
        <v>0.90050145157033523</v>
      </c>
      <c r="I1568">
        <v>0.99543378995433784</v>
      </c>
      <c r="J1568" t="s">
        <v>70</v>
      </c>
      <c r="K1568" t="s">
        <v>70</v>
      </c>
      <c r="L1568" t="s">
        <v>70</v>
      </c>
      <c r="M1568" t="s">
        <v>70</v>
      </c>
      <c r="N1568" t="s">
        <v>70</v>
      </c>
    </row>
    <row r="1569" spans="1:14" x14ac:dyDescent="0.3">
      <c r="A1569" t="s">
        <v>442</v>
      </c>
      <c r="B1569" t="s">
        <v>13</v>
      </c>
      <c r="C1569">
        <v>0.98968196299815558</v>
      </c>
      <c r="D1569">
        <v>0.93845707095150521</v>
      </c>
      <c r="E1569">
        <v>0.92630256867352723</v>
      </c>
      <c r="F1569">
        <v>0.82066451851460565</v>
      </c>
      <c r="G1569">
        <v>0.95408517131363557</v>
      </c>
      <c r="H1569">
        <v>0.87080681231722001</v>
      </c>
      <c r="I1569">
        <v>0.99274874785078882</v>
      </c>
      <c r="J1569" t="s">
        <v>70</v>
      </c>
      <c r="K1569" t="s">
        <v>70</v>
      </c>
      <c r="L1569" t="s">
        <v>70</v>
      </c>
      <c r="M1569" t="s">
        <v>70</v>
      </c>
      <c r="N1569" t="s">
        <v>70</v>
      </c>
    </row>
    <row r="1570" spans="1:14" x14ac:dyDescent="0.3">
      <c r="A1570" t="s">
        <v>442</v>
      </c>
      <c r="B1570" t="s">
        <v>15</v>
      </c>
      <c r="C1570">
        <v>0.99564420862188241</v>
      </c>
      <c r="D1570">
        <v>0.89775060455354294</v>
      </c>
      <c r="E1570">
        <v>0.90731779944911783</v>
      </c>
      <c r="F1570">
        <v>0</v>
      </c>
      <c r="G1570" t="s">
        <v>70</v>
      </c>
      <c r="H1570">
        <v>0.85093047922090448</v>
      </c>
      <c r="I1570">
        <v>0.99076058836573277</v>
      </c>
      <c r="J1570" t="s">
        <v>70</v>
      </c>
      <c r="K1570" t="s">
        <v>70</v>
      </c>
      <c r="L1570" t="s">
        <v>70</v>
      </c>
      <c r="M1570" t="s">
        <v>70</v>
      </c>
      <c r="N1570" t="s">
        <v>70</v>
      </c>
    </row>
    <row r="1571" spans="1:14" x14ac:dyDescent="0.3">
      <c r="A1571" t="s">
        <v>442</v>
      </c>
      <c r="B1571" t="s">
        <v>17</v>
      </c>
      <c r="C1571">
        <v>0.99615744427521036</v>
      </c>
      <c r="D1571">
        <v>0.98009410061527324</v>
      </c>
      <c r="E1571">
        <v>0.9478810213214004</v>
      </c>
      <c r="F1571">
        <v>0</v>
      </c>
      <c r="G1571">
        <v>0.92476646160856679</v>
      </c>
      <c r="H1571">
        <v>0.93608014674756601</v>
      </c>
      <c r="I1571">
        <v>0.99098963808379636</v>
      </c>
      <c r="J1571">
        <v>0</v>
      </c>
      <c r="K1571" t="s">
        <v>70</v>
      </c>
      <c r="L1571" t="s">
        <v>70</v>
      </c>
      <c r="M1571" t="s">
        <v>70</v>
      </c>
      <c r="N1571" t="s">
        <v>70</v>
      </c>
    </row>
    <row r="1572" spans="1:14" x14ac:dyDescent="0.3">
      <c r="A1572" t="s">
        <v>442</v>
      </c>
      <c r="B1572" t="s">
        <v>21</v>
      </c>
      <c r="C1572">
        <v>0.99793398544977441</v>
      </c>
      <c r="D1572">
        <v>0.89759343696635741</v>
      </c>
      <c r="E1572">
        <v>0.93780402271544605</v>
      </c>
      <c r="F1572">
        <v>0</v>
      </c>
      <c r="G1572">
        <v>0.88993091898681176</v>
      </c>
      <c r="H1572">
        <v>0.91887987554172679</v>
      </c>
      <c r="I1572">
        <v>0.99373663305835624</v>
      </c>
      <c r="J1572" t="s">
        <v>70</v>
      </c>
      <c r="K1572" t="s">
        <v>70</v>
      </c>
      <c r="L1572" t="s">
        <v>70</v>
      </c>
      <c r="M1572" t="s">
        <v>70</v>
      </c>
      <c r="N1572" t="s">
        <v>70</v>
      </c>
    </row>
    <row r="1573" spans="1:14" x14ac:dyDescent="0.3">
      <c r="A1573" t="s">
        <v>442</v>
      </c>
      <c r="B1573" t="s">
        <v>23</v>
      </c>
      <c r="C1573">
        <v>0.99761078998073216</v>
      </c>
      <c r="D1573">
        <v>0.90104187946884562</v>
      </c>
      <c r="E1573">
        <v>0.86025635299897285</v>
      </c>
      <c r="F1573">
        <v>0</v>
      </c>
      <c r="G1573">
        <v>0.65044910179640714</v>
      </c>
      <c r="H1573">
        <v>0.87245456536019272</v>
      </c>
      <c r="I1573">
        <v>0.99130300931270676</v>
      </c>
      <c r="J1573" t="s">
        <v>70</v>
      </c>
      <c r="K1573" t="s">
        <v>70</v>
      </c>
      <c r="L1573" t="s">
        <v>70</v>
      </c>
      <c r="M1573" t="s">
        <v>70</v>
      </c>
      <c r="N1573" t="s">
        <v>70</v>
      </c>
    </row>
    <row r="1574" spans="1:14" x14ac:dyDescent="0.3">
      <c r="A1574" t="s">
        <v>442</v>
      </c>
      <c r="B1574" t="s">
        <v>25</v>
      </c>
      <c r="C1574">
        <v>0.99301450832885541</v>
      </c>
      <c r="D1574">
        <v>0.94985841696684836</v>
      </c>
      <c r="E1574">
        <v>0.89794359689152803</v>
      </c>
      <c r="F1574">
        <v>0</v>
      </c>
      <c r="G1574">
        <v>0.79831091376082886</v>
      </c>
      <c r="H1574">
        <v>0.88321468494440192</v>
      </c>
      <c r="I1574">
        <v>0.99644073042401737</v>
      </c>
      <c r="J1574">
        <v>0.82569656576876793</v>
      </c>
      <c r="K1574" t="s">
        <v>70</v>
      </c>
      <c r="L1574" t="s">
        <v>70</v>
      </c>
      <c r="M1574" t="s">
        <v>70</v>
      </c>
      <c r="N1574" t="s">
        <v>70</v>
      </c>
    </row>
    <row r="1575" spans="1:14" x14ac:dyDescent="0.3">
      <c r="A1575" t="s">
        <v>442</v>
      </c>
      <c r="B1575" t="s">
        <v>27</v>
      </c>
      <c r="C1575">
        <v>0.98690228892984955</v>
      </c>
      <c r="D1575">
        <v>0.93800026617487675</v>
      </c>
      <c r="E1575">
        <v>0.88046294428844041</v>
      </c>
      <c r="F1575">
        <v>0</v>
      </c>
      <c r="G1575">
        <v>0.89067137635832905</v>
      </c>
      <c r="H1575">
        <v>0.95011639507815082</v>
      </c>
      <c r="I1575">
        <v>0.99552745219000616</v>
      </c>
      <c r="J1575">
        <v>0.94846087318620076</v>
      </c>
      <c r="K1575" t="s">
        <v>70</v>
      </c>
      <c r="L1575" t="s">
        <v>70</v>
      </c>
      <c r="M1575" t="s">
        <v>70</v>
      </c>
      <c r="N1575" t="s">
        <v>70</v>
      </c>
    </row>
    <row r="1576" spans="1:14" x14ac:dyDescent="0.3">
      <c r="A1576" t="s">
        <v>442</v>
      </c>
      <c r="B1576" t="s">
        <v>29</v>
      </c>
      <c r="C1576">
        <v>0.9947639984358756</v>
      </c>
      <c r="D1576">
        <v>0.97805375347544021</v>
      </c>
      <c r="E1576">
        <v>0.91801638421612164</v>
      </c>
      <c r="F1576">
        <v>0.90222622928080998</v>
      </c>
      <c r="G1576">
        <v>0.81767563084942541</v>
      </c>
      <c r="H1576">
        <v>0.87750232003181761</v>
      </c>
      <c r="I1576">
        <v>0.99202848076774242</v>
      </c>
      <c r="J1576" t="s">
        <v>70</v>
      </c>
      <c r="K1576" t="s">
        <v>70</v>
      </c>
      <c r="L1576" t="s">
        <v>70</v>
      </c>
      <c r="M1576" t="s">
        <v>70</v>
      </c>
      <c r="N1576" t="s">
        <v>70</v>
      </c>
    </row>
    <row r="1577" spans="1:14" x14ac:dyDescent="0.3">
      <c r="A1577" t="s">
        <v>442</v>
      </c>
      <c r="B1577" t="s">
        <v>33</v>
      </c>
      <c r="C1577">
        <v>0.99605409477346918</v>
      </c>
      <c r="D1577">
        <v>0.95706987951807243</v>
      </c>
      <c r="E1577">
        <v>0.8832496467121681</v>
      </c>
      <c r="F1577">
        <v>0.819806023481368</v>
      </c>
      <c r="G1577">
        <v>0.61968312405496018</v>
      </c>
      <c r="H1577">
        <v>0.83029658199228618</v>
      </c>
      <c r="I1577">
        <v>0.99170251997541481</v>
      </c>
      <c r="J1577" t="s">
        <v>70</v>
      </c>
      <c r="K1577" t="s">
        <v>70</v>
      </c>
      <c r="L1577" t="s">
        <v>70</v>
      </c>
      <c r="M1577" t="s">
        <v>70</v>
      </c>
      <c r="N1577" t="s">
        <v>70</v>
      </c>
    </row>
    <row r="1578" spans="1:14" x14ac:dyDescent="0.3">
      <c r="A1578" t="s">
        <v>431</v>
      </c>
      <c r="B1578" t="s">
        <v>6</v>
      </c>
      <c r="C1578">
        <v>0.98163349409130918</v>
      </c>
      <c r="D1578">
        <v>0.76862015268335293</v>
      </c>
      <c r="E1578">
        <v>0.87086506305652922</v>
      </c>
      <c r="F1578">
        <v>0</v>
      </c>
      <c r="G1578" t="s">
        <v>70</v>
      </c>
      <c r="H1578">
        <v>0.85647089566864831</v>
      </c>
      <c r="I1578">
        <v>0.98863553046411023</v>
      </c>
      <c r="J1578" t="s">
        <v>70</v>
      </c>
      <c r="K1578" t="s">
        <v>70</v>
      </c>
      <c r="L1578" t="s">
        <v>70</v>
      </c>
      <c r="M1578" t="s">
        <v>70</v>
      </c>
      <c r="N1578" t="s">
        <v>70</v>
      </c>
    </row>
    <row r="1579" spans="1:14" x14ac:dyDescent="0.3">
      <c r="A1579" t="s">
        <v>431</v>
      </c>
      <c r="B1579" t="s">
        <v>7</v>
      </c>
      <c r="C1579">
        <v>0.98552914511536005</v>
      </c>
      <c r="D1579">
        <v>0.74436528207196306</v>
      </c>
      <c r="E1579">
        <v>0.88942628418945968</v>
      </c>
      <c r="F1579" t="s">
        <v>70</v>
      </c>
      <c r="G1579" t="s">
        <v>70</v>
      </c>
      <c r="H1579">
        <v>0.89374765067034201</v>
      </c>
      <c r="I1579">
        <v>0.99158810732414804</v>
      </c>
      <c r="J1579" t="s">
        <v>70</v>
      </c>
      <c r="K1579" t="s">
        <v>70</v>
      </c>
      <c r="L1579" t="s">
        <v>70</v>
      </c>
      <c r="M1579" t="s">
        <v>70</v>
      </c>
      <c r="N1579" t="s">
        <v>70</v>
      </c>
    </row>
    <row r="1580" spans="1:14" x14ac:dyDescent="0.3">
      <c r="A1580" t="s">
        <v>431</v>
      </c>
      <c r="B1580" t="s">
        <v>12</v>
      </c>
      <c r="C1580">
        <v>0.98612328366929602</v>
      </c>
      <c r="D1580">
        <v>0.93302113906935324</v>
      </c>
      <c r="E1580">
        <v>0.85959192644419213</v>
      </c>
      <c r="F1580" t="s">
        <v>70</v>
      </c>
      <c r="G1580">
        <v>0.70649350649350651</v>
      </c>
      <c r="H1580">
        <v>0.88672575996519654</v>
      </c>
      <c r="I1580">
        <v>0.99091302466464737</v>
      </c>
      <c r="J1580" t="s">
        <v>70</v>
      </c>
      <c r="K1580" t="s">
        <v>70</v>
      </c>
      <c r="L1580" t="s">
        <v>70</v>
      </c>
      <c r="M1580" t="s">
        <v>70</v>
      </c>
      <c r="N1580" t="s">
        <v>70</v>
      </c>
    </row>
    <row r="1581" spans="1:14" x14ac:dyDescent="0.3">
      <c r="A1581" t="s">
        <v>431</v>
      </c>
      <c r="B1581" t="s">
        <v>15</v>
      </c>
      <c r="C1581">
        <v>0.9954423150842896</v>
      </c>
      <c r="D1581">
        <v>0.92089663158258583</v>
      </c>
      <c r="E1581">
        <v>0.94943505753083857</v>
      </c>
      <c r="F1581">
        <v>0.85380063305656217</v>
      </c>
      <c r="G1581" t="s">
        <v>70</v>
      </c>
      <c r="H1581">
        <v>0.88971187319457823</v>
      </c>
      <c r="I1581">
        <v>0.99440157361174164</v>
      </c>
      <c r="J1581" t="s">
        <v>70</v>
      </c>
      <c r="K1581" t="s">
        <v>70</v>
      </c>
      <c r="L1581" t="s">
        <v>70</v>
      </c>
      <c r="M1581" t="s">
        <v>70</v>
      </c>
      <c r="N1581" t="s">
        <v>70</v>
      </c>
    </row>
    <row r="1582" spans="1:14" x14ac:dyDescent="0.3">
      <c r="A1582" t="s">
        <v>431</v>
      </c>
      <c r="B1582" t="s">
        <v>17</v>
      </c>
      <c r="C1582">
        <v>0.99614722647676479</v>
      </c>
      <c r="D1582">
        <v>0.96867999121458381</v>
      </c>
      <c r="E1582">
        <v>0.94476565383195965</v>
      </c>
      <c r="F1582" t="s">
        <v>70</v>
      </c>
      <c r="G1582">
        <v>0.93578366291663762</v>
      </c>
      <c r="H1582">
        <v>0.89211458493762519</v>
      </c>
      <c r="I1582">
        <v>0.9942055504727052</v>
      </c>
      <c r="J1582" t="s">
        <v>70</v>
      </c>
      <c r="K1582" t="s">
        <v>70</v>
      </c>
      <c r="L1582" t="s">
        <v>70</v>
      </c>
      <c r="M1582" t="s">
        <v>70</v>
      </c>
      <c r="N1582" t="s">
        <v>70</v>
      </c>
    </row>
    <row r="1583" spans="1:14" x14ac:dyDescent="0.3">
      <c r="A1583" t="s">
        <v>431</v>
      </c>
      <c r="B1583" t="s">
        <v>21</v>
      </c>
      <c r="C1583">
        <v>0.99368650634219136</v>
      </c>
      <c r="D1583">
        <v>0.85751896795193983</v>
      </c>
      <c r="E1583">
        <v>0.80221021461061759</v>
      </c>
      <c r="F1583">
        <v>0</v>
      </c>
      <c r="G1583">
        <v>0.66636350717635351</v>
      </c>
      <c r="H1583">
        <v>0.94688768606224638</v>
      </c>
      <c r="I1583">
        <v>0.98990503252822837</v>
      </c>
      <c r="J1583" t="s">
        <v>70</v>
      </c>
      <c r="K1583" t="s">
        <v>70</v>
      </c>
      <c r="L1583" t="s">
        <v>70</v>
      </c>
      <c r="M1583" t="s">
        <v>70</v>
      </c>
      <c r="N1583" t="s">
        <v>70</v>
      </c>
    </row>
    <row r="1584" spans="1:14" x14ac:dyDescent="0.3">
      <c r="A1584" t="s">
        <v>431</v>
      </c>
      <c r="B1584" t="s">
        <v>23</v>
      </c>
      <c r="C1584">
        <v>0.99597309592738525</v>
      </c>
      <c r="D1584">
        <v>0.94781861164839876</v>
      </c>
      <c r="E1584">
        <v>0.94813202756619519</v>
      </c>
      <c r="F1584">
        <v>0.58474101352974139</v>
      </c>
      <c r="G1584">
        <v>0.87105690079913478</v>
      </c>
      <c r="H1584">
        <v>0.93702456665419642</v>
      </c>
      <c r="I1584">
        <v>0.99605293707917342</v>
      </c>
      <c r="J1584" t="s">
        <v>70</v>
      </c>
      <c r="K1584" t="s">
        <v>70</v>
      </c>
      <c r="L1584" t="s">
        <v>70</v>
      </c>
      <c r="M1584" t="s">
        <v>70</v>
      </c>
      <c r="N1584" t="s">
        <v>70</v>
      </c>
    </row>
    <row r="1585" spans="1:14" x14ac:dyDescent="0.3">
      <c r="A1585" t="s">
        <v>431</v>
      </c>
      <c r="B1585" t="s">
        <v>25</v>
      </c>
      <c r="C1585">
        <v>0.97572440369692037</v>
      </c>
      <c r="D1585">
        <v>0.96046688251988643</v>
      </c>
      <c r="E1585">
        <v>0.88095377242709372</v>
      </c>
      <c r="F1585">
        <v>0</v>
      </c>
      <c r="G1585" t="s">
        <v>70</v>
      </c>
      <c r="H1585">
        <v>0.74633518225039619</v>
      </c>
      <c r="I1585">
        <v>0.99359463169132223</v>
      </c>
      <c r="J1585">
        <v>0.969685018667508</v>
      </c>
      <c r="K1585" t="s">
        <v>70</v>
      </c>
      <c r="L1585" t="s">
        <v>70</v>
      </c>
      <c r="M1585" t="s">
        <v>70</v>
      </c>
      <c r="N1585" t="s">
        <v>70</v>
      </c>
    </row>
    <row r="1586" spans="1:14" x14ac:dyDescent="0.3">
      <c r="A1586" t="s">
        <v>431</v>
      </c>
      <c r="B1586" t="s">
        <v>27</v>
      </c>
      <c r="C1586">
        <v>0.99524452666583441</v>
      </c>
      <c r="D1586">
        <v>0.98444592944212739</v>
      </c>
      <c r="E1586">
        <v>0.91575429295839561</v>
      </c>
      <c r="F1586">
        <v>0.87431163865666106</v>
      </c>
      <c r="G1586" t="s">
        <v>70</v>
      </c>
      <c r="H1586">
        <v>0.85486745377589668</v>
      </c>
      <c r="I1586">
        <v>0.99079777929880597</v>
      </c>
      <c r="J1586">
        <v>0</v>
      </c>
      <c r="K1586" t="s">
        <v>70</v>
      </c>
      <c r="L1586" t="s">
        <v>70</v>
      </c>
      <c r="M1586" t="s">
        <v>70</v>
      </c>
      <c r="N1586" t="s">
        <v>70</v>
      </c>
    </row>
    <row r="1587" spans="1:14" x14ac:dyDescent="0.3">
      <c r="A1587" t="s">
        <v>431</v>
      </c>
      <c r="B1587" t="s">
        <v>29</v>
      </c>
      <c r="C1587">
        <v>0.99240956245249279</v>
      </c>
      <c r="D1587">
        <v>0.97671361913733035</v>
      </c>
      <c r="E1587">
        <v>0.9257181270522532</v>
      </c>
      <c r="F1587">
        <v>0.68849993162860657</v>
      </c>
      <c r="G1587">
        <v>0</v>
      </c>
      <c r="H1587">
        <v>0.86175086288045188</v>
      </c>
      <c r="I1587">
        <v>0.99479804161566721</v>
      </c>
      <c r="J1587">
        <v>0.45932203389830506</v>
      </c>
      <c r="K1587" t="s">
        <v>70</v>
      </c>
      <c r="L1587" t="s">
        <v>70</v>
      </c>
      <c r="M1587" t="s">
        <v>70</v>
      </c>
      <c r="N1587" t="s">
        <v>70</v>
      </c>
    </row>
    <row r="1588" spans="1:14" x14ac:dyDescent="0.3">
      <c r="A1588" t="s">
        <v>431</v>
      </c>
      <c r="B1588" t="s">
        <v>33</v>
      </c>
      <c r="C1588">
        <v>0.9861033740345384</v>
      </c>
      <c r="D1588">
        <v>0.96422911478379003</v>
      </c>
      <c r="E1588">
        <v>0.68118613327041888</v>
      </c>
      <c r="F1588">
        <v>0</v>
      </c>
      <c r="G1588">
        <v>0.9041352284026436</v>
      </c>
      <c r="H1588">
        <v>0.21186440677966101</v>
      </c>
      <c r="I1588">
        <v>0.99465322334249917</v>
      </c>
      <c r="J1588">
        <v>0.98966267251947637</v>
      </c>
      <c r="K1588" t="s">
        <v>70</v>
      </c>
      <c r="L1588" t="s">
        <v>70</v>
      </c>
      <c r="M1588" t="s">
        <v>70</v>
      </c>
      <c r="N1588" t="s">
        <v>70</v>
      </c>
    </row>
    <row r="1589" spans="1:14" x14ac:dyDescent="0.3">
      <c r="A1589" t="s">
        <v>431</v>
      </c>
      <c r="B1589" t="s">
        <v>35</v>
      </c>
      <c r="C1589">
        <v>0.99760959198644161</v>
      </c>
      <c r="D1589">
        <v>0.88926927163262892</v>
      </c>
      <c r="E1589">
        <v>0.84602985704171252</v>
      </c>
      <c r="F1589">
        <v>0.56254316251027681</v>
      </c>
      <c r="G1589">
        <v>9.7278037867174885E-2</v>
      </c>
      <c r="H1589">
        <v>0.42660585328772332</v>
      </c>
      <c r="I1589">
        <v>0.99529139328444616</v>
      </c>
      <c r="J1589" t="s">
        <v>70</v>
      </c>
      <c r="K1589" t="s">
        <v>70</v>
      </c>
      <c r="L1589" t="s">
        <v>70</v>
      </c>
      <c r="M1589" t="s">
        <v>70</v>
      </c>
      <c r="N1589" t="s">
        <v>70</v>
      </c>
    </row>
    <row r="1590" spans="1:14" x14ac:dyDescent="0.3">
      <c r="A1590" t="s">
        <v>115</v>
      </c>
      <c r="B1590" t="s">
        <v>6</v>
      </c>
      <c r="C1590">
        <v>0.98352178443252425</v>
      </c>
      <c r="D1590">
        <v>0.96833618248156561</v>
      </c>
      <c r="E1590">
        <v>0.96095661463179283</v>
      </c>
      <c r="F1590" t="s">
        <v>70</v>
      </c>
      <c r="G1590" t="s">
        <v>70</v>
      </c>
      <c r="H1590">
        <v>0.93260713430691877</v>
      </c>
      <c r="I1590">
        <v>0.99045630778407401</v>
      </c>
      <c r="J1590" t="s">
        <v>70</v>
      </c>
      <c r="K1590" t="s">
        <v>70</v>
      </c>
      <c r="L1590" t="s">
        <v>70</v>
      </c>
      <c r="M1590" t="s">
        <v>70</v>
      </c>
      <c r="N1590" t="s">
        <v>70</v>
      </c>
    </row>
    <row r="1591" spans="1:14" x14ac:dyDescent="0.3">
      <c r="A1591" t="s">
        <v>115</v>
      </c>
      <c r="B1591" t="s">
        <v>7</v>
      </c>
      <c r="C1591">
        <v>0.98507901075016158</v>
      </c>
      <c r="D1591">
        <v>0.97213389605133838</v>
      </c>
      <c r="E1591">
        <v>0.93851037851037855</v>
      </c>
      <c r="F1591" t="s">
        <v>70</v>
      </c>
      <c r="G1591" t="s">
        <v>70</v>
      </c>
      <c r="H1591">
        <v>0.91681735985533441</v>
      </c>
      <c r="I1591">
        <v>0.99040023630187557</v>
      </c>
      <c r="J1591" t="s">
        <v>70</v>
      </c>
      <c r="K1591" t="s">
        <v>70</v>
      </c>
      <c r="L1591" t="s">
        <v>70</v>
      </c>
      <c r="M1591" t="s">
        <v>70</v>
      </c>
      <c r="N1591" t="s">
        <v>70</v>
      </c>
    </row>
    <row r="1592" spans="1:14" x14ac:dyDescent="0.3">
      <c r="A1592" t="s">
        <v>115</v>
      </c>
      <c r="B1592" t="s">
        <v>8</v>
      </c>
      <c r="C1592">
        <v>0.98905557128030941</v>
      </c>
      <c r="D1592">
        <v>0.96838882050974162</v>
      </c>
      <c r="E1592">
        <v>0.82276010150302559</v>
      </c>
      <c r="F1592" t="s">
        <v>70</v>
      </c>
      <c r="G1592" t="s">
        <v>70</v>
      </c>
      <c r="H1592">
        <v>0.77317339149400222</v>
      </c>
      <c r="I1592">
        <v>0.989587350559198</v>
      </c>
      <c r="J1592" t="s">
        <v>70</v>
      </c>
      <c r="K1592" t="s">
        <v>70</v>
      </c>
      <c r="L1592" t="s">
        <v>70</v>
      </c>
      <c r="M1592" t="s">
        <v>70</v>
      </c>
      <c r="N1592" t="s">
        <v>70</v>
      </c>
    </row>
    <row r="1593" spans="1:14" x14ac:dyDescent="0.3">
      <c r="A1593" t="s">
        <v>115</v>
      </c>
      <c r="B1593" t="s">
        <v>12</v>
      </c>
      <c r="C1593">
        <v>0.99026880179979415</v>
      </c>
      <c r="D1593">
        <v>0.97918348518048681</v>
      </c>
      <c r="E1593">
        <v>0.83792202212595324</v>
      </c>
      <c r="F1593" t="s">
        <v>70</v>
      </c>
      <c r="G1593" t="s">
        <v>70</v>
      </c>
      <c r="H1593">
        <v>0.77085852478839179</v>
      </c>
      <c r="I1593">
        <v>0.9826903329910518</v>
      </c>
      <c r="J1593" t="s">
        <v>70</v>
      </c>
      <c r="K1593" t="s">
        <v>70</v>
      </c>
      <c r="L1593" t="s">
        <v>70</v>
      </c>
      <c r="M1593" t="s">
        <v>70</v>
      </c>
      <c r="N1593" t="s">
        <v>70</v>
      </c>
    </row>
    <row r="1594" spans="1:14" x14ac:dyDescent="0.3">
      <c r="A1594" t="s">
        <v>115</v>
      </c>
      <c r="B1594" t="s">
        <v>13</v>
      </c>
      <c r="C1594">
        <v>0.99261387442389404</v>
      </c>
      <c r="D1594">
        <v>0.94174550413364</v>
      </c>
      <c r="E1594">
        <v>0.94881805540699538</v>
      </c>
      <c r="F1594" t="s">
        <v>70</v>
      </c>
      <c r="G1594" t="s">
        <v>70</v>
      </c>
      <c r="H1594">
        <v>0.76161811967555981</v>
      </c>
      <c r="I1594">
        <v>0.98564664101805277</v>
      </c>
      <c r="J1594" t="s">
        <v>70</v>
      </c>
      <c r="K1594" t="s">
        <v>70</v>
      </c>
      <c r="L1594" t="s">
        <v>70</v>
      </c>
      <c r="M1594" t="s">
        <v>70</v>
      </c>
      <c r="N1594" t="s">
        <v>70</v>
      </c>
    </row>
    <row r="1595" spans="1:14" x14ac:dyDescent="0.3">
      <c r="A1595" t="s">
        <v>115</v>
      </c>
      <c r="B1595" t="s">
        <v>15</v>
      </c>
      <c r="C1595">
        <v>0.9910526481022196</v>
      </c>
      <c r="D1595">
        <v>0.97265616938729182</v>
      </c>
      <c r="E1595">
        <v>0.85055839964857149</v>
      </c>
      <c r="F1595">
        <v>0</v>
      </c>
      <c r="G1595">
        <v>0.90798283261802559</v>
      </c>
      <c r="H1595">
        <v>0.57933645870897943</v>
      </c>
      <c r="I1595">
        <v>0.99220212102308158</v>
      </c>
      <c r="J1595" t="s">
        <v>70</v>
      </c>
      <c r="K1595" t="s">
        <v>70</v>
      </c>
      <c r="L1595" t="s">
        <v>70</v>
      </c>
      <c r="M1595" t="s">
        <v>70</v>
      </c>
      <c r="N1595" t="s">
        <v>70</v>
      </c>
    </row>
    <row r="1596" spans="1:14" x14ac:dyDescent="0.3">
      <c r="A1596" t="s">
        <v>115</v>
      </c>
      <c r="B1596" t="s">
        <v>140</v>
      </c>
      <c r="C1596">
        <v>0.9955322917492796</v>
      </c>
      <c r="D1596">
        <v>0.97796708615682482</v>
      </c>
      <c r="E1596">
        <v>0.81819804656618977</v>
      </c>
      <c r="F1596">
        <v>0</v>
      </c>
      <c r="G1596">
        <v>0.97212195015874403</v>
      </c>
      <c r="H1596">
        <v>0.66162962962962968</v>
      </c>
      <c r="I1596">
        <v>0.99098960338852515</v>
      </c>
      <c r="J1596" t="s">
        <v>70</v>
      </c>
      <c r="K1596" t="s">
        <v>70</v>
      </c>
      <c r="L1596" t="s">
        <v>70</v>
      </c>
      <c r="M1596" t="s">
        <v>70</v>
      </c>
      <c r="N1596" t="s">
        <v>70</v>
      </c>
    </row>
    <row r="1597" spans="1:14" x14ac:dyDescent="0.3">
      <c r="A1597" t="s">
        <v>115</v>
      </c>
      <c r="B1597" t="s">
        <v>114</v>
      </c>
      <c r="C1597">
        <v>0.99255702280912361</v>
      </c>
      <c r="D1597">
        <v>0.98328143289383596</v>
      </c>
      <c r="E1597">
        <v>0.94439950149769336</v>
      </c>
      <c r="F1597">
        <v>0.74074558820321534</v>
      </c>
      <c r="G1597" t="s">
        <v>70</v>
      </c>
      <c r="H1597">
        <v>0.8311668795551882</v>
      </c>
      <c r="I1597">
        <v>0.99313143927567904</v>
      </c>
      <c r="J1597" t="s">
        <v>70</v>
      </c>
      <c r="K1597">
        <v>0</v>
      </c>
      <c r="L1597" t="s">
        <v>70</v>
      </c>
      <c r="M1597" t="s">
        <v>70</v>
      </c>
      <c r="N1597" t="s">
        <v>70</v>
      </c>
    </row>
    <row r="1598" spans="1:14" x14ac:dyDescent="0.3">
      <c r="A1598" t="s">
        <v>115</v>
      </c>
      <c r="B1598" t="s">
        <v>17</v>
      </c>
      <c r="C1598">
        <v>0.99500861541882057</v>
      </c>
      <c r="D1598">
        <v>0.98498445135495338</v>
      </c>
      <c r="E1598">
        <v>0.93123651696411058</v>
      </c>
      <c r="F1598">
        <v>0</v>
      </c>
      <c r="G1598" t="s">
        <v>70</v>
      </c>
      <c r="H1598">
        <v>0.5376641326883207</v>
      </c>
      <c r="I1598">
        <v>0.98756798756798758</v>
      </c>
      <c r="J1598" t="s">
        <v>70</v>
      </c>
      <c r="K1598" t="s">
        <v>70</v>
      </c>
      <c r="L1598" t="s">
        <v>70</v>
      </c>
      <c r="M1598" t="s">
        <v>70</v>
      </c>
      <c r="N1598" t="s">
        <v>70</v>
      </c>
    </row>
    <row r="1599" spans="1:14" x14ac:dyDescent="0.3">
      <c r="A1599" t="s">
        <v>115</v>
      </c>
      <c r="B1599" t="s">
        <v>21</v>
      </c>
      <c r="C1599">
        <v>0.96645770505640205</v>
      </c>
      <c r="D1599">
        <v>0.939749234303216</v>
      </c>
      <c r="E1599">
        <v>0.88652741808354918</v>
      </c>
      <c r="F1599">
        <v>0</v>
      </c>
      <c r="G1599">
        <v>0</v>
      </c>
      <c r="H1599">
        <v>0.65689886861155666</v>
      </c>
      <c r="I1599">
        <v>0.99043830796297716</v>
      </c>
      <c r="J1599">
        <v>0.95100831588941115</v>
      </c>
      <c r="K1599" t="s">
        <v>70</v>
      </c>
      <c r="L1599" t="s">
        <v>70</v>
      </c>
      <c r="M1599" t="s">
        <v>70</v>
      </c>
      <c r="N1599" t="s">
        <v>70</v>
      </c>
    </row>
    <row r="1600" spans="1:14" x14ac:dyDescent="0.3">
      <c r="A1600" t="s">
        <v>115</v>
      </c>
      <c r="B1600" t="s">
        <v>227</v>
      </c>
      <c r="C1600">
        <v>0.9911645884196788</v>
      </c>
      <c r="D1600">
        <v>0.90178807363692404</v>
      </c>
      <c r="E1600">
        <v>0.83122095117224348</v>
      </c>
      <c r="F1600">
        <v>0.44812161781726045</v>
      </c>
      <c r="G1600" t="s">
        <v>70</v>
      </c>
      <c r="H1600">
        <v>0.85307388606880996</v>
      </c>
      <c r="I1600">
        <v>0.99579607123748359</v>
      </c>
      <c r="J1600">
        <v>0.76182074805928013</v>
      </c>
      <c r="K1600">
        <v>0.9048257372654156</v>
      </c>
      <c r="L1600" t="s">
        <v>70</v>
      </c>
      <c r="M1600" t="s">
        <v>70</v>
      </c>
      <c r="N1600">
        <v>0</v>
      </c>
    </row>
    <row r="1601" spans="1:14" x14ac:dyDescent="0.3">
      <c r="A1601" t="s">
        <v>115</v>
      </c>
      <c r="B1601" t="s">
        <v>23</v>
      </c>
      <c r="C1601">
        <v>0.99725957702669876</v>
      </c>
      <c r="D1601">
        <v>0.94090435989360477</v>
      </c>
      <c r="E1601">
        <v>0.93611620582112542</v>
      </c>
      <c r="F1601">
        <v>0.56443205236998428</v>
      </c>
      <c r="G1601" t="s">
        <v>70</v>
      </c>
      <c r="H1601">
        <v>0.84683066977913446</v>
      </c>
      <c r="I1601">
        <v>0.99361194489340399</v>
      </c>
      <c r="J1601" t="s">
        <v>70</v>
      </c>
      <c r="K1601">
        <v>0.26200873362445415</v>
      </c>
      <c r="L1601" t="s">
        <v>70</v>
      </c>
      <c r="M1601" t="s">
        <v>70</v>
      </c>
      <c r="N1601" t="s">
        <v>70</v>
      </c>
    </row>
    <row r="1602" spans="1:14" x14ac:dyDescent="0.3">
      <c r="A1602" t="s">
        <v>115</v>
      </c>
      <c r="B1602" t="s">
        <v>189</v>
      </c>
      <c r="C1602">
        <v>0.99782749229024703</v>
      </c>
      <c r="D1602">
        <v>0.96403540521865039</v>
      </c>
      <c r="E1602">
        <v>0.90098355617027803</v>
      </c>
      <c r="F1602">
        <v>0</v>
      </c>
      <c r="G1602" t="s">
        <v>70</v>
      </c>
      <c r="H1602">
        <v>0.2453945081682308</v>
      </c>
      <c r="I1602">
        <v>0.9945987654320988</v>
      </c>
      <c r="J1602" t="s">
        <v>70</v>
      </c>
      <c r="K1602">
        <v>0</v>
      </c>
      <c r="L1602">
        <v>0</v>
      </c>
      <c r="M1602" t="s">
        <v>70</v>
      </c>
      <c r="N1602" t="s">
        <v>70</v>
      </c>
    </row>
    <row r="1603" spans="1:14" x14ac:dyDescent="0.3">
      <c r="A1603" t="s">
        <v>115</v>
      </c>
      <c r="B1603" t="s">
        <v>25</v>
      </c>
      <c r="C1603">
        <v>0.97993322607988642</v>
      </c>
      <c r="D1603">
        <v>0.8997019069786435</v>
      </c>
      <c r="E1603">
        <v>0.92855255509168722</v>
      </c>
      <c r="F1603" t="s">
        <v>70</v>
      </c>
      <c r="G1603" t="s">
        <v>70</v>
      </c>
      <c r="H1603">
        <v>0.73046378653113087</v>
      </c>
      <c r="I1603">
        <v>0.98742962905837883</v>
      </c>
      <c r="J1603" t="s">
        <v>70</v>
      </c>
      <c r="K1603" t="s">
        <v>70</v>
      </c>
      <c r="L1603" t="s">
        <v>70</v>
      </c>
      <c r="M1603" t="s">
        <v>70</v>
      </c>
      <c r="N1603" t="s">
        <v>70</v>
      </c>
    </row>
    <row r="1604" spans="1:14" x14ac:dyDescent="0.3">
      <c r="A1604" t="s">
        <v>89</v>
      </c>
      <c r="B1604" t="s">
        <v>6</v>
      </c>
      <c r="C1604">
        <v>0.96499937424387805</v>
      </c>
      <c r="D1604">
        <v>0.76371588612937058</v>
      </c>
      <c r="E1604">
        <v>0.87414281608015443</v>
      </c>
      <c r="F1604" t="s">
        <v>70</v>
      </c>
      <c r="G1604" t="s">
        <v>70</v>
      </c>
      <c r="H1604">
        <v>0.84292726461401157</v>
      </c>
      <c r="I1604">
        <v>0.98683732092211485</v>
      </c>
      <c r="J1604" t="s">
        <v>70</v>
      </c>
      <c r="K1604" t="s">
        <v>70</v>
      </c>
      <c r="L1604" t="s">
        <v>70</v>
      </c>
      <c r="M1604" t="s">
        <v>70</v>
      </c>
      <c r="N1604" t="s">
        <v>70</v>
      </c>
    </row>
    <row r="1605" spans="1:14" x14ac:dyDescent="0.3">
      <c r="A1605" t="s">
        <v>89</v>
      </c>
      <c r="B1605" t="s">
        <v>7</v>
      </c>
      <c r="C1605">
        <v>0.98065123919029917</v>
      </c>
      <c r="D1605">
        <v>0.91006790974575724</v>
      </c>
      <c r="E1605">
        <v>0.8669579769431015</v>
      </c>
      <c r="F1605" t="s">
        <v>70</v>
      </c>
      <c r="G1605" t="s">
        <v>70</v>
      </c>
      <c r="H1605">
        <v>0.77112676056338025</v>
      </c>
      <c r="I1605">
        <v>0.98550945698596704</v>
      </c>
      <c r="J1605" t="s">
        <v>70</v>
      </c>
      <c r="K1605" t="s">
        <v>70</v>
      </c>
      <c r="L1605" t="s">
        <v>70</v>
      </c>
      <c r="M1605" t="s">
        <v>70</v>
      </c>
      <c r="N1605" t="s">
        <v>70</v>
      </c>
    </row>
    <row r="1606" spans="1:14" x14ac:dyDescent="0.3">
      <c r="A1606" t="s">
        <v>89</v>
      </c>
      <c r="B1606" t="s">
        <v>8</v>
      </c>
      <c r="C1606">
        <v>0.94173413314316878</v>
      </c>
      <c r="D1606">
        <v>0.85686063445830429</v>
      </c>
      <c r="E1606">
        <v>0.84805685908241835</v>
      </c>
      <c r="F1606" t="s">
        <v>70</v>
      </c>
      <c r="G1606" t="s">
        <v>70</v>
      </c>
      <c r="H1606">
        <v>0.82592354936291135</v>
      </c>
      <c r="I1606">
        <v>0.98533767772511838</v>
      </c>
      <c r="J1606">
        <v>0.79097285175819454</v>
      </c>
      <c r="K1606" t="s">
        <v>70</v>
      </c>
      <c r="L1606" t="s">
        <v>70</v>
      </c>
      <c r="M1606" t="s">
        <v>70</v>
      </c>
      <c r="N1606" t="s">
        <v>70</v>
      </c>
    </row>
    <row r="1607" spans="1:14" x14ac:dyDescent="0.3">
      <c r="A1607" t="s">
        <v>89</v>
      </c>
      <c r="B1607" t="s">
        <v>12</v>
      </c>
      <c r="C1607">
        <v>0.95436949972984375</v>
      </c>
      <c r="D1607">
        <v>0.96660976099618401</v>
      </c>
      <c r="E1607">
        <v>0.77560087076280604</v>
      </c>
      <c r="F1607">
        <v>0</v>
      </c>
      <c r="G1607" t="s">
        <v>70</v>
      </c>
      <c r="H1607">
        <v>0.92113821138211383</v>
      </c>
      <c r="I1607">
        <v>0.99175150479304441</v>
      </c>
      <c r="J1607" t="s">
        <v>70</v>
      </c>
      <c r="K1607" t="s">
        <v>70</v>
      </c>
      <c r="L1607" t="s">
        <v>70</v>
      </c>
      <c r="M1607" t="s">
        <v>70</v>
      </c>
      <c r="N1607" t="s">
        <v>70</v>
      </c>
    </row>
    <row r="1608" spans="1:14" x14ac:dyDescent="0.3">
      <c r="A1608" t="s">
        <v>89</v>
      </c>
      <c r="B1608" t="s">
        <v>13</v>
      </c>
      <c r="C1608">
        <v>0.99236433792559997</v>
      </c>
      <c r="D1608">
        <v>0.97838019781471697</v>
      </c>
      <c r="E1608">
        <v>0.90881098407410199</v>
      </c>
      <c r="F1608" t="s">
        <v>70</v>
      </c>
      <c r="G1608">
        <v>0.38841104572204616</v>
      </c>
      <c r="H1608">
        <v>0.80909044689613097</v>
      </c>
      <c r="I1608">
        <v>0.9912447658926532</v>
      </c>
      <c r="J1608">
        <v>0</v>
      </c>
      <c r="K1608" t="s">
        <v>70</v>
      </c>
      <c r="L1608" t="s">
        <v>70</v>
      </c>
      <c r="M1608" t="s">
        <v>70</v>
      </c>
      <c r="N1608" t="s">
        <v>70</v>
      </c>
    </row>
    <row r="1609" spans="1:14" x14ac:dyDescent="0.3">
      <c r="A1609" t="s">
        <v>89</v>
      </c>
      <c r="B1609" t="s">
        <v>15</v>
      </c>
      <c r="C1609">
        <v>0.96203292637809845</v>
      </c>
      <c r="D1609">
        <v>0.94361594362475221</v>
      </c>
      <c r="E1609">
        <v>0.97119286270926841</v>
      </c>
      <c r="F1609" t="s">
        <v>70</v>
      </c>
      <c r="G1609" t="s">
        <v>70</v>
      </c>
      <c r="H1609">
        <v>0.8588357408528674</v>
      </c>
      <c r="I1609">
        <v>0.99059708509638</v>
      </c>
      <c r="J1609" t="s">
        <v>70</v>
      </c>
      <c r="K1609" t="s">
        <v>70</v>
      </c>
      <c r="L1609" t="s">
        <v>70</v>
      </c>
      <c r="M1609" t="s">
        <v>70</v>
      </c>
      <c r="N1609" t="s">
        <v>70</v>
      </c>
    </row>
    <row r="1610" spans="1:14" x14ac:dyDescent="0.3">
      <c r="A1610" t="s">
        <v>89</v>
      </c>
      <c r="B1610" t="s">
        <v>17</v>
      </c>
      <c r="C1610">
        <v>0.97955555555555562</v>
      </c>
      <c r="D1610">
        <v>0.93721017907634319</v>
      </c>
      <c r="E1610">
        <v>0.96464746772591858</v>
      </c>
      <c r="F1610" t="s">
        <v>70</v>
      </c>
      <c r="G1610" t="s">
        <v>70</v>
      </c>
      <c r="H1610">
        <v>0.83065380493033225</v>
      </c>
      <c r="I1610">
        <v>0.98402318495950059</v>
      </c>
      <c r="J1610" t="s">
        <v>70</v>
      </c>
      <c r="K1610" t="s">
        <v>70</v>
      </c>
      <c r="L1610" t="s">
        <v>70</v>
      </c>
      <c r="M1610" t="s">
        <v>70</v>
      </c>
      <c r="N1610" t="s">
        <v>70</v>
      </c>
    </row>
    <row r="1611" spans="1:14" x14ac:dyDescent="0.3">
      <c r="A1611" t="s">
        <v>89</v>
      </c>
      <c r="B1611" t="s">
        <v>21</v>
      </c>
      <c r="C1611">
        <v>0.98584577023211484</v>
      </c>
      <c r="D1611">
        <v>0.9295415208520208</v>
      </c>
      <c r="E1611">
        <v>0.93735205064684834</v>
      </c>
      <c r="F1611" t="s">
        <v>70</v>
      </c>
      <c r="G1611" t="s">
        <v>70</v>
      </c>
      <c r="H1611">
        <v>0.90561883794390718</v>
      </c>
      <c r="I1611">
        <v>0.9853643966547192</v>
      </c>
      <c r="J1611" t="s">
        <v>70</v>
      </c>
      <c r="K1611" t="s">
        <v>70</v>
      </c>
      <c r="L1611" t="s">
        <v>70</v>
      </c>
      <c r="M1611" t="s">
        <v>70</v>
      </c>
      <c r="N1611" t="s">
        <v>70</v>
      </c>
    </row>
    <row r="1612" spans="1:14" x14ac:dyDescent="0.3">
      <c r="A1612" t="s">
        <v>89</v>
      </c>
      <c r="B1612" t="s">
        <v>23</v>
      </c>
      <c r="C1612">
        <v>0.99611911849952361</v>
      </c>
      <c r="D1612">
        <v>0.98290235623003197</v>
      </c>
      <c r="E1612">
        <v>0.93277139950588561</v>
      </c>
      <c r="F1612" t="s">
        <v>70</v>
      </c>
      <c r="G1612" t="s">
        <v>70</v>
      </c>
      <c r="H1612">
        <v>0.87449358894040008</v>
      </c>
      <c r="I1612">
        <v>0.9935074739544012</v>
      </c>
      <c r="J1612" t="s">
        <v>70</v>
      </c>
      <c r="K1612" t="s">
        <v>70</v>
      </c>
      <c r="L1612" t="s">
        <v>70</v>
      </c>
      <c r="M1612" t="s">
        <v>70</v>
      </c>
      <c r="N1612" t="s">
        <v>70</v>
      </c>
    </row>
    <row r="1613" spans="1:14" x14ac:dyDescent="0.3">
      <c r="A1613" t="s">
        <v>89</v>
      </c>
      <c r="B1613" t="s">
        <v>25</v>
      </c>
      <c r="C1613">
        <v>0.99641598833677558</v>
      </c>
      <c r="D1613">
        <v>0.9642294017622508</v>
      </c>
      <c r="E1613">
        <v>0.91587107709948401</v>
      </c>
      <c r="F1613">
        <v>0.85174930782783786</v>
      </c>
      <c r="G1613" t="s">
        <v>70</v>
      </c>
      <c r="H1613">
        <v>0.80990891291393552</v>
      </c>
      <c r="I1613">
        <v>0.99484213816817757</v>
      </c>
      <c r="J1613" t="s">
        <v>70</v>
      </c>
      <c r="K1613" t="s">
        <v>70</v>
      </c>
      <c r="L1613" t="s">
        <v>70</v>
      </c>
      <c r="M1613" t="s">
        <v>70</v>
      </c>
      <c r="N1613" t="s">
        <v>70</v>
      </c>
    </row>
    <row r="1614" spans="1:14" x14ac:dyDescent="0.3">
      <c r="A1614" t="s">
        <v>89</v>
      </c>
      <c r="B1614" t="s">
        <v>47</v>
      </c>
      <c r="C1614">
        <v>0.99722765541287517</v>
      </c>
      <c r="D1614">
        <v>0.96716568917273982</v>
      </c>
      <c r="E1614">
        <v>0.93442668060867895</v>
      </c>
      <c r="F1614">
        <v>0.88246970762168642</v>
      </c>
      <c r="G1614">
        <v>0</v>
      </c>
      <c r="H1614">
        <v>0.84297304370583614</v>
      </c>
      <c r="I1614">
        <v>0.99486125385405955</v>
      </c>
      <c r="J1614" t="s">
        <v>70</v>
      </c>
      <c r="K1614" t="s">
        <v>70</v>
      </c>
      <c r="L1614" t="s">
        <v>70</v>
      </c>
      <c r="M1614" t="s">
        <v>70</v>
      </c>
      <c r="N1614" t="s">
        <v>70</v>
      </c>
    </row>
    <row r="1615" spans="1:14" x14ac:dyDescent="0.3">
      <c r="A1615" t="s">
        <v>89</v>
      </c>
      <c r="B1615" t="s">
        <v>27</v>
      </c>
      <c r="C1615">
        <v>0.99299289207037356</v>
      </c>
      <c r="D1615">
        <v>0.95675887703830997</v>
      </c>
      <c r="E1615">
        <v>0.92186940164815478</v>
      </c>
      <c r="F1615" t="s">
        <v>70</v>
      </c>
      <c r="G1615" t="s">
        <v>70</v>
      </c>
      <c r="H1615">
        <v>0.69640430001235631</v>
      </c>
      <c r="I1615">
        <v>0.99627849278957981</v>
      </c>
      <c r="J1615">
        <v>0.98327566320645921</v>
      </c>
      <c r="K1615" t="s">
        <v>70</v>
      </c>
      <c r="L1615" t="s">
        <v>70</v>
      </c>
      <c r="M1615" t="s">
        <v>70</v>
      </c>
      <c r="N1615" t="s">
        <v>70</v>
      </c>
    </row>
    <row r="1616" spans="1:14" x14ac:dyDescent="0.3">
      <c r="A1616" t="s">
        <v>89</v>
      </c>
      <c r="B1616" t="s">
        <v>203</v>
      </c>
      <c r="C1616">
        <v>0.99731193489540415</v>
      </c>
      <c r="D1616">
        <v>0.93132656010315462</v>
      </c>
      <c r="E1616">
        <v>0.85760607511571452</v>
      </c>
      <c r="F1616">
        <v>0.82799314922928835</v>
      </c>
      <c r="G1616">
        <v>0.68298368298368295</v>
      </c>
      <c r="H1616">
        <v>0</v>
      </c>
      <c r="I1616">
        <v>0.9945184025058732</v>
      </c>
      <c r="J1616" t="s">
        <v>70</v>
      </c>
      <c r="K1616">
        <v>0</v>
      </c>
      <c r="L1616">
        <v>0</v>
      </c>
      <c r="M1616">
        <v>0</v>
      </c>
      <c r="N1616">
        <v>0</v>
      </c>
    </row>
    <row r="1617" spans="1:14" x14ac:dyDescent="0.3">
      <c r="A1617" t="s">
        <v>89</v>
      </c>
      <c r="B1617" t="s">
        <v>29</v>
      </c>
      <c r="C1617">
        <v>0.99770266544862884</v>
      </c>
      <c r="D1617">
        <v>0.91378902299963438</v>
      </c>
      <c r="E1617">
        <v>0.91414773295966356</v>
      </c>
      <c r="F1617">
        <v>0.68795542220317185</v>
      </c>
      <c r="G1617" t="s">
        <v>70</v>
      </c>
      <c r="H1617">
        <v>0.82062289193569582</v>
      </c>
      <c r="I1617">
        <v>0.99402891263356363</v>
      </c>
      <c r="J1617" t="s">
        <v>70</v>
      </c>
      <c r="K1617" t="s">
        <v>70</v>
      </c>
      <c r="L1617" t="s">
        <v>70</v>
      </c>
      <c r="M1617" t="s">
        <v>70</v>
      </c>
      <c r="N1617" t="s">
        <v>70</v>
      </c>
    </row>
    <row r="1618" spans="1:14" x14ac:dyDescent="0.3">
      <c r="A1618" t="s">
        <v>79</v>
      </c>
      <c r="B1618" t="s">
        <v>6</v>
      </c>
      <c r="C1618">
        <v>0.93045259180200202</v>
      </c>
      <c r="D1618">
        <v>0.95677915926583779</v>
      </c>
      <c r="E1618">
        <v>0.77926603506479364</v>
      </c>
      <c r="F1618" t="s">
        <v>70</v>
      </c>
      <c r="G1618" t="s">
        <v>70</v>
      </c>
      <c r="H1618">
        <v>0.70246465270802749</v>
      </c>
      <c r="I1618">
        <v>0.98618705035971221</v>
      </c>
      <c r="J1618" t="s">
        <v>70</v>
      </c>
      <c r="K1618" t="s">
        <v>70</v>
      </c>
      <c r="L1618" t="s">
        <v>70</v>
      </c>
      <c r="M1618" t="s">
        <v>70</v>
      </c>
      <c r="N1618" t="s">
        <v>70</v>
      </c>
    </row>
    <row r="1619" spans="1:14" x14ac:dyDescent="0.3">
      <c r="A1619" t="s">
        <v>79</v>
      </c>
      <c r="B1619" t="s">
        <v>7</v>
      </c>
      <c r="C1619">
        <v>0.97955855170164197</v>
      </c>
      <c r="D1619">
        <v>0.96182059971687184</v>
      </c>
      <c r="E1619">
        <v>0.91977740769324501</v>
      </c>
      <c r="F1619" t="s">
        <v>70</v>
      </c>
      <c r="G1619" t="s">
        <v>70</v>
      </c>
      <c r="H1619">
        <v>0.92376791976865802</v>
      </c>
      <c r="I1619">
        <v>0.99454357764341539</v>
      </c>
      <c r="J1619" t="s">
        <v>70</v>
      </c>
      <c r="K1619" t="s">
        <v>70</v>
      </c>
      <c r="L1619" t="s">
        <v>70</v>
      </c>
      <c r="M1619" t="s">
        <v>70</v>
      </c>
      <c r="N1619" t="s">
        <v>70</v>
      </c>
    </row>
    <row r="1620" spans="1:14" x14ac:dyDescent="0.3">
      <c r="A1620" t="s">
        <v>79</v>
      </c>
      <c r="B1620" t="s">
        <v>8</v>
      </c>
      <c r="C1620">
        <v>0.9641708264004436</v>
      </c>
      <c r="D1620">
        <v>0.98043034513754923</v>
      </c>
      <c r="E1620">
        <v>0.8259907463287065</v>
      </c>
      <c r="F1620">
        <v>0.72935450410915181</v>
      </c>
      <c r="G1620" t="s">
        <v>70</v>
      </c>
      <c r="H1620">
        <v>0.91984902309058603</v>
      </c>
      <c r="I1620">
        <v>0.9952334115154724</v>
      </c>
      <c r="J1620" t="s">
        <v>70</v>
      </c>
      <c r="K1620" t="s">
        <v>70</v>
      </c>
      <c r="L1620" t="s">
        <v>70</v>
      </c>
      <c r="M1620" t="s">
        <v>70</v>
      </c>
      <c r="N1620" t="s">
        <v>70</v>
      </c>
    </row>
    <row r="1621" spans="1:14" x14ac:dyDescent="0.3">
      <c r="A1621" t="s">
        <v>79</v>
      </c>
      <c r="B1621" t="s">
        <v>191</v>
      </c>
      <c r="C1621">
        <v>0.97168440025582881</v>
      </c>
      <c r="D1621">
        <v>0.97581408902163624</v>
      </c>
      <c r="E1621">
        <v>0.93925752703887755</v>
      </c>
      <c r="F1621">
        <v>0.92662689640553564</v>
      </c>
      <c r="G1621" t="s">
        <v>70</v>
      </c>
      <c r="H1621">
        <v>0.87451713395638631</v>
      </c>
      <c r="I1621">
        <v>0.99338146811071004</v>
      </c>
      <c r="J1621" t="s">
        <v>70</v>
      </c>
      <c r="K1621" t="s">
        <v>70</v>
      </c>
      <c r="L1621" t="s">
        <v>70</v>
      </c>
      <c r="M1621" t="s">
        <v>70</v>
      </c>
      <c r="N1621" t="s">
        <v>70</v>
      </c>
    </row>
    <row r="1622" spans="1:14" x14ac:dyDescent="0.3">
      <c r="A1622" t="s">
        <v>79</v>
      </c>
      <c r="B1622" t="s">
        <v>12</v>
      </c>
      <c r="C1622">
        <v>0.97890723572329796</v>
      </c>
      <c r="D1622">
        <v>0.94763343403826783</v>
      </c>
      <c r="E1622">
        <v>0.89425934615986236</v>
      </c>
      <c r="F1622" t="s">
        <v>70</v>
      </c>
      <c r="G1622" t="s">
        <v>70</v>
      </c>
      <c r="H1622">
        <v>0.78027715114405416</v>
      </c>
      <c r="I1622">
        <v>0.99347990902198635</v>
      </c>
      <c r="J1622">
        <v>0.9185905224787364</v>
      </c>
      <c r="K1622" t="s">
        <v>70</v>
      </c>
      <c r="L1622" t="s">
        <v>70</v>
      </c>
      <c r="M1622" t="s">
        <v>70</v>
      </c>
      <c r="N1622" t="s">
        <v>70</v>
      </c>
    </row>
    <row r="1623" spans="1:14" x14ac:dyDescent="0.3">
      <c r="A1623" t="s">
        <v>79</v>
      </c>
      <c r="B1623" t="s">
        <v>13</v>
      </c>
      <c r="C1623">
        <v>0.98821843199082704</v>
      </c>
      <c r="D1623">
        <v>0.96915701323018044</v>
      </c>
      <c r="E1623">
        <v>0.94662734979727237</v>
      </c>
      <c r="F1623" t="s">
        <v>70</v>
      </c>
      <c r="G1623" t="s">
        <v>70</v>
      </c>
      <c r="H1623">
        <v>0.90270094370322163</v>
      </c>
      <c r="I1623">
        <v>0.99292035398230083</v>
      </c>
      <c r="J1623" t="s">
        <v>70</v>
      </c>
      <c r="K1623" t="s">
        <v>70</v>
      </c>
      <c r="L1623" t="s">
        <v>70</v>
      </c>
      <c r="M1623" t="s">
        <v>70</v>
      </c>
      <c r="N1623" t="s">
        <v>70</v>
      </c>
    </row>
    <row r="1624" spans="1:14" x14ac:dyDescent="0.3">
      <c r="A1624" t="s">
        <v>79</v>
      </c>
      <c r="B1624" t="s">
        <v>15</v>
      </c>
      <c r="C1624">
        <v>0.99235974099919244</v>
      </c>
      <c r="D1624">
        <v>0.94420669905724119</v>
      </c>
      <c r="E1624">
        <v>0.950969710176509</v>
      </c>
      <c r="F1624" t="s">
        <v>70</v>
      </c>
      <c r="G1624" t="s">
        <v>70</v>
      </c>
      <c r="H1624">
        <v>0.90401275209647236</v>
      </c>
      <c r="I1624">
        <v>0.99122361645027923</v>
      </c>
      <c r="J1624" t="s">
        <v>70</v>
      </c>
      <c r="K1624" t="s">
        <v>70</v>
      </c>
      <c r="L1624" t="s">
        <v>70</v>
      </c>
      <c r="M1624" t="s">
        <v>70</v>
      </c>
      <c r="N1624" t="s">
        <v>70</v>
      </c>
    </row>
    <row r="1625" spans="1:14" x14ac:dyDescent="0.3">
      <c r="A1625" t="s">
        <v>79</v>
      </c>
      <c r="B1625" t="s">
        <v>17</v>
      </c>
      <c r="C1625">
        <v>0.99271386615009682</v>
      </c>
      <c r="D1625">
        <v>0.8343180819375946</v>
      </c>
      <c r="E1625">
        <v>0.91410317084713677</v>
      </c>
      <c r="F1625" t="s">
        <v>70</v>
      </c>
      <c r="G1625" t="s">
        <v>70</v>
      </c>
      <c r="H1625">
        <v>0.85153070253052554</v>
      </c>
      <c r="I1625">
        <v>0.98947066829023722</v>
      </c>
      <c r="J1625" t="s">
        <v>70</v>
      </c>
      <c r="K1625" t="s">
        <v>70</v>
      </c>
      <c r="L1625" t="s">
        <v>70</v>
      </c>
      <c r="M1625" t="s">
        <v>70</v>
      </c>
      <c r="N1625" t="s">
        <v>70</v>
      </c>
    </row>
    <row r="1626" spans="1:14" x14ac:dyDescent="0.3">
      <c r="A1626" t="s">
        <v>79</v>
      </c>
      <c r="B1626" t="s">
        <v>21</v>
      </c>
      <c r="C1626">
        <v>0.9928637427015552</v>
      </c>
      <c r="D1626">
        <v>0.91675795990053399</v>
      </c>
      <c r="E1626">
        <v>0.91521431935939723</v>
      </c>
      <c r="F1626" t="s">
        <v>70</v>
      </c>
      <c r="G1626" t="s">
        <v>70</v>
      </c>
      <c r="H1626">
        <v>0.88954420818459312</v>
      </c>
      <c r="I1626">
        <v>0.98990339216968115</v>
      </c>
      <c r="J1626" t="s">
        <v>70</v>
      </c>
      <c r="K1626" t="s">
        <v>70</v>
      </c>
      <c r="L1626" t="s">
        <v>70</v>
      </c>
      <c r="M1626" t="s">
        <v>70</v>
      </c>
      <c r="N1626" t="s">
        <v>70</v>
      </c>
    </row>
    <row r="1627" spans="1:14" x14ac:dyDescent="0.3">
      <c r="A1627" t="s">
        <v>79</v>
      </c>
      <c r="B1627" t="s">
        <v>23</v>
      </c>
      <c r="C1627">
        <v>0.99281798399222965</v>
      </c>
      <c r="D1627">
        <v>0.83331009481316232</v>
      </c>
      <c r="E1627">
        <v>0.94567539267015721</v>
      </c>
      <c r="F1627" t="s">
        <v>70</v>
      </c>
      <c r="G1627" t="s">
        <v>70</v>
      </c>
      <c r="H1627">
        <v>0.92499877047164702</v>
      </c>
      <c r="I1627">
        <v>0.99012042979736059</v>
      </c>
      <c r="J1627" t="s">
        <v>70</v>
      </c>
      <c r="K1627" t="s">
        <v>70</v>
      </c>
      <c r="L1627" t="s">
        <v>70</v>
      </c>
      <c r="M1627" t="s">
        <v>70</v>
      </c>
      <c r="N1627" t="s">
        <v>70</v>
      </c>
    </row>
    <row r="1628" spans="1:14" x14ac:dyDescent="0.3">
      <c r="A1628" t="s">
        <v>79</v>
      </c>
      <c r="B1628" t="s">
        <v>25</v>
      </c>
      <c r="C1628">
        <v>0.98874502304291945</v>
      </c>
      <c r="D1628">
        <v>0.89063982508972406</v>
      </c>
      <c r="E1628">
        <v>0.94546783625731001</v>
      </c>
      <c r="F1628" t="s">
        <v>70</v>
      </c>
      <c r="G1628" t="s">
        <v>70</v>
      </c>
      <c r="H1628">
        <v>0.88493091537132984</v>
      </c>
      <c r="I1628">
        <v>0.99095710048469943</v>
      </c>
      <c r="J1628" t="s">
        <v>70</v>
      </c>
      <c r="K1628" t="s">
        <v>70</v>
      </c>
      <c r="L1628" t="s">
        <v>70</v>
      </c>
      <c r="M1628" t="s">
        <v>70</v>
      </c>
      <c r="N1628" t="s">
        <v>70</v>
      </c>
    </row>
    <row r="1629" spans="1:14" x14ac:dyDescent="0.3">
      <c r="A1629" t="s">
        <v>79</v>
      </c>
      <c r="B1629" t="s">
        <v>27</v>
      </c>
      <c r="C1629">
        <v>0.99515516092430156</v>
      </c>
      <c r="D1629">
        <v>0.88227000352485019</v>
      </c>
      <c r="E1629">
        <v>0.95402085575388718</v>
      </c>
      <c r="F1629" t="s">
        <v>70</v>
      </c>
      <c r="G1629" t="s">
        <v>70</v>
      </c>
      <c r="H1629">
        <v>0.92940199335548157</v>
      </c>
      <c r="I1629">
        <v>0.99652854716005601</v>
      </c>
      <c r="J1629" t="s">
        <v>70</v>
      </c>
      <c r="K1629" t="s">
        <v>70</v>
      </c>
      <c r="L1629" t="s">
        <v>70</v>
      </c>
      <c r="M1629" t="s">
        <v>70</v>
      </c>
      <c r="N1629" t="s">
        <v>70</v>
      </c>
    </row>
    <row r="1630" spans="1:14" x14ac:dyDescent="0.3">
      <c r="A1630" t="s">
        <v>79</v>
      </c>
      <c r="B1630" t="s">
        <v>29</v>
      </c>
      <c r="C1630">
        <v>0.99468806725900438</v>
      </c>
      <c r="D1630">
        <v>0.86791797010775118</v>
      </c>
      <c r="E1630">
        <v>0.96201849690221797</v>
      </c>
      <c r="F1630" t="s">
        <v>70</v>
      </c>
      <c r="G1630" t="s">
        <v>70</v>
      </c>
      <c r="H1630">
        <v>0.92602927497919418</v>
      </c>
      <c r="I1630">
        <v>0.99439693305809496</v>
      </c>
      <c r="J1630" t="s">
        <v>70</v>
      </c>
      <c r="K1630" t="s">
        <v>70</v>
      </c>
      <c r="L1630" t="s">
        <v>70</v>
      </c>
      <c r="M1630" t="s">
        <v>70</v>
      </c>
      <c r="N1630" t="s">
        <v>70</v>
      </c>
    </row>
    <row r="1631" spans="1:14" x14ac:dyDescent="0.3">
      <c r="A1631" t="s">
        <v>79</v>
      </c>
      <c r="B1631" t="s">
        <v>33</v>
      </c>
      <c r="C1631">
        <v>0.99617367526561162</v>
      </c>
      <c r="D1631">
        <v>0.81980715146645244</v>
      </c>
      <c r="E1631">
        <v>0.94680769720912439</v>
      </c>
      <c r="F1631" t="s">
        <v>70</v>
      </c>
      <c r="G1631" t="s">
        <v>70</v>
      </c>
      <c r="H1631">
        <v>0.85359664098186683</v>
      </c>
      <c r="I1631">
        <v>0.9926349015481738</v>
      </c>
      <c r="J1631">
        <v>0.91224436966088518</v>
      </c>
      <c r="K1631" t="s">
        <v>70</v>
      </c>
      <c r="L1631" t="s">
        <v>70</v>
      </c>
      <c r="M1631" t="s">
        <v>70</v>
      </c>
      <c r="N1631" t="s">
        <v>70</v>
      </c>
    </row>
    <row r="1632" spans="1:14" x14ac:dyDescent="0.3">
      <c r="A1632" t="s">
        <v>79</v>
      </c>
      <c r="B1632" t="s">
        <v>35</v>
      </c>
      <c r="C1632">
        <v>0.98406240021894797</v>
      </c>
      <c r="D1632">
        <v>0.45917740945365254</v>
      </c>
      <c r="E1632">
        <v>0.93162449050763962</v>
      </c>
      <c r="F1632" t="s">
        <v>70</v>
      </c>
      <c r="G1632" t="s">
        <v>70</v>
      </c>
      <c r="H1632">
        <v>0.91096928233619556</v>
      </c>
      <c r="I1632">
        <v>0.99457208714402556</v>
      </c>
      <c r="J1632">
        <v>0.59182221249110512</v>
      </c>
      <c r="K1632" t="s">
        <v>70</v>
      </c>
      <c r="L1632" t="s">
        <v>70</v>
      </c>
      <c r="M1632" t="s">
        <v>70</v>
      </c>
      <c r="N1632" t="s">
        <v>70</v>
      </c>
    </row>
    <row r="1633" spans="1:14" x14ac:dyDescent="0.3">
      <c r="A1633" t="s">
        <v>108</v>
      </c>
      <c r="B1633" t="s">
        <v>6</v>
      </c>
      <c r="C1633">
        <v>0.99161421516413284</v>
      </c>
      <c r="D1633">
        <v>0.95864200820764278</v>
      </c>
      <c r="E1633">
        <v>0.97180973845398877</v>
      </c>
      <c r="F1633" t="s">
        <v>70</v>
      </c>
      <c r="G1633" t="s">
        <v>70</v>
      </c>
      <c r="H1633">
        <v>0.8460569412950365</v>
      </c>
      <c r="I1633">
        <v>0.98920891235152564</v>
      </c>
      <c r="J1633" t="s">
        <v>70</v>
      </c>
      <c r="K1633" t="s">
        <v>70</v>
      </c>
      <c r="L1633" t="s">
        <v>70</v>
      </c>
      <c r="M1633" t="s">
        <v>70</v>
      </c>
      <c r="N1633" t="s">
        <v>70</v>
      </c>
    </row>
    <row r="1634" spans="1:14" x14ac:dyDescent="0.3">
      <c r="A1634" t="s">
        <v>108</v>
      </c>
      <c r="B1634" t="s">
        <v>7</v>
      </c>
      <c r="C1634">
        <v>0.99362396656395879</v>
      </c>
      <c r="D1634">
        <v>0.9842575037811816</v>
      </c>
      <c r="E1634">
        <v>0.96361163067505518</v>
      </c>
      <c r="F1634" t="s">
        <v>70</v>
      </c>
      <c r="G1634" t="s">
        <v>70</v>
      </c>
      <c r="H1634">
        <v>0.89614091818065778</v>
      </c>
      <c r="I1634">
        <v>0.99523370233702335</v>
      </c>
      <c r="J1634" t="s">
        <v>70</v>
      </c>
      <c r="K1634" t="s">
        <v>70</v>
      </c>
      <c r="L1634" t="s">
        <v>70</v>
      </c>
      <c r="M1634" t="s">
        <v>70</v>
      </c>
      <c r="N1634" t="s">
        <v>70</v>
      </c>
    </row>
    <row r="1635" spans="1:14" x14ac:dyDescent="0.3">
      <c r="A1635" t="s">
        <v>108</v>
      </c>
      <c r="B1635" t="s">
        <v>197</v>
      </c>
      <c r="C1635">
        <v>0.99545979858015521</v>
      </c>
      <c r="D1635">
        <v>0.94368495325454238</v>
      </c>
      <c r="E1635">
        <v>0.8415484385029105</v>
      </c>
      <c r="F1635">
        <v>0.49745252431681336</v>
      </c>
      <c r="G1635" t="s">
        <v>70</v>
      </c>
      <c r="H1635">
        <v>0.90703766226206417</v>
      </c>
      <c r="I1635">
        <v>0.9935813162168432</v>
      </c>
      <c r="J1635" t="s">
        <v>70</v>
      </c>
      <c r="K1635" t="s">
        <v>70</v>
      </c>
      <c r="L1635" t="s">
        <v>70</v>
      </c>
      <c r="M1635" t="s">
        <v>70</v>
      </c>
      <c r="N1635" t="s">
        <v>70</v>
      </c>
    </row>
    <row r="1636" spans="1:14" x14ac:dyDescent="0.3">
      <c r="A1636" t="s">
        <v>108</v>
      </c>
      <c r="B1636" t="s">
        <v>8</v>
      </c>
      <c r="C1636">
        <v>0.99320507572656558</v>
      </c>
      <c r="D1636">
        <v>0.98739774485960641</v>
      </c>
      <c r="E1636">
        <v>0.92103679332343602</v>
      </c>
      <c r="F1636">
        <v>0.66639652677279304</v>
      </c>
      <c r="G1636" t="s">
        <v>70</v>
      </c>
      <c r="H1636">
        <v>0.85506760531903003</v>
      </c>
      <c r="I1636">
        <v>0.99527021788012715</v>
      </c>
      <c r="J1636" t="s">
        <v>70</v>
      </c>
      <c r="K1636" t="s">
        <v>70</v>
      </c>
      <c r="L1636" t="s">
        <v>70</v>
      </c>
      <c r="M1636" t="s">
        <v>70</v>
      </c>
      <c r="N1636" t="s">
        <v>70</v>
      </c>
    </row>
    <row r="1637" spans="1:14" x14ac:dyDescent="0.3">
      <c r="A1637" t="s">
        <v>108</v>
      </c>
      <c r="B1637" t="s">
        <v>241</v>
      </c>
      <c r="C1637">
        <v>0.9967864446392054</v>
      </c>
      <c r="D1637">
        <v>0.91826661647216301</v>
      </c>
      <c r="E1637">
        <v>0.91966180263114938</v>
      </c>
      <c r="F1637">
        <v>0.83218940262592656</v>
      </c>
      <c r="G1637" t="s">
        <v>70</v>
      </c>
      <c r="H1637">
        <v>0.86635553669919385</v>
      </c>
      <c r="I1637">
        <v>0.99587388088750484</v>
      </c>
      <c r="J1637" t="s">
        <v>70</v>
      </c>
      <c r="K1637" t="s">
        <v>70</v>
      </c>
      <c r="L1637" t="s">
        <v>70</v>
      </c>
      <c r="M1637" t="s">
        <v>70</v>
      </c>
      <c r="N1637" t="s">
        <v>70</v>
      </c>
    </row>
    <row r="1638" spans="1:14" x14ac:dyDescent="0.3">
      <c r="A1638" t="s">
        <v>108</v>
      </c>
      <c r="B1638" t="s">
        <v>12</v>
      </c>
      <c r="C1638">
        <v>0.99645072402961876</v>
      </c>
      <c r="D1638">
        <v>0.89245097493552994</v>
      </c>
      <c r="E1638">
        <v>0.95257845983685885</v>
      </c>
      <c r="F1638">
        <v>0.89215083981439125</v>
      </c>
      <c r="G1638" t="s">
        <v>70</v>
      </c>
      <c r="H1638">
        <v>0.93373820626830062</v>
      </c>
      <c r="I1638">
        <v>0.99540159411404039</v>
      </c>
      <c r="J1638" t="s">
        <v>70</v>
      </c>
      <c r="K1638" t="s">
        <v>70</v>
      </c>
      <c r="L1638" t="s">
        <v>70</v>
      </c>
      <c r="M1638" t="s">
        <v>70</v>
      </c>
      <c r="N1638" t="s">
        <v>70</v>
      </c>
    </row>
    <row r="1639" spans="1:14" x14ac:dyDescent="0.3">
      <c r="A1639" t="s">
        <v>108</v>
      </c>
      <c r="B1639" t="s">
        <v>13</v>
      </c>
      <c r="C1639">
        <v>0.98746504676501778</v>
      </c>
      <c r="D1639">
        <v>0.97607278241091722</v>
      </c>
      <c r="E1639">
        <v>0.89134868976627557</v>
      </c>
      <c r="F1639">
        <v>0</v>
      </c>
      <c r="G1639">
        <v>0.90649536045681656</v>
      </c>
      <c r="H1639">
        <v>0.81340152864777882</v>
      </c>
      <c r="I1639">
        <v>0.99178956971263499</v>
      </c>
      <c r="J1639" t="s">
        <v>70</v>
      </c>
      <c r="K1639" t="s">
        <v>70</v>
      </c>
      <c r="L1639" t="s">
        <v>70</v>
      </c>
      <c r="M1639" t="s">
        <v>70</v>
      </c>
      <c r="N1639" t="s">
        <v>70</v>
      </c>
    </row>
    <row r="1640" spans="1:14" x14ac:dyDescent="0.3">
      <c r="A1640" t="s">
        <v>108</v>
      </c>
      <c r="B1640" t="s">
        <v>15</v>
      </c>
      <c r="C1640">
        <v>0.99139719509833757</v>
      </c>
      <c r="D1640">
        <v>0.99196936243381084</v>
      </c>
      <c r="E1640">
        <v>0.94567020863487117</v>
      </c>
      <c r="F1640" t="s">
        <v>70</v>
      </c>
      <c r="G1640" t="s">
        <v>70</v>
      </c>
      <c r="H1640">
        <v>0.74168472027526444</v>
      </c>
      <c r="I1640">
        <v>0.98371478873239437</v>
      </c>
      <c r="J1640" t="s">
        <v>70</v>
      </c>
      <c r="K1640">
        <v>0</v>
      </c>
      <c r="L1640" t="s">
        <v>70</v>
      </c>
      <c r="M1640" t="s">
        <v>70</v>
      </c>
      <c r="N1640" t="s">
        <v>70</v>
      </c>
    </row>
    <row r="1641" spans="1:14" x14ac:dyDescent="0.3">
      <c r="A1641" t="s">
        <v>108</v>
      </c>
      <c r="B1641" t="s">
        <v>145</v>
      </c>
      <c r="C1641">
        <v>0.9930102456104084</v>
      </c>
      <c r="D1641">
        <v>0.98578872572240639</v>
      </c>
      <c r="E1641">
        <v>0.91545492314083921</v>
      </c>
      <c r="F1641">
        <v>0.74779750164365544</v>
      </c>
      <c r="G1641" t="s">
        <v>70</v>
      </c>
      <c r="H1641">
        <v>0.80356821048837623</v>
      </c>
      <c r="I1641">
        <v>0.99515549304578843</v>
      </c>
      <c r="J1641" t="s">
        <v>70</v>
      </c>
      <c r="K1641">
        <v>0</v>
      </c>
      <c r="L1641" t="s">
        <v>70</v>
      </c>
      <c r="M1641" t="s">
        <v>70</v>
      </c>
      <c r="N1641">
        <v>0.86673948661933364</v>
      </c>
    </row>
    <row r="1642" spans="1:14" x14ac:dyDescent="0.3">
      <c r="A1642" t="s">
        <v>108</v>
      </c>
      <c r="B1642" t="s">
        <v>17</v>
      </c>
      <c r="C1642">
        <v>0.98618011465203725</v>
      </c>
      <c r="D1642">
        <v>0.97721410979890244</v>
      </c>
      <c r="E1642">
        <v>0.95229578373306745</v>
      </c>
      <c r="F1642">
        <v>0.74203425687085944</v>
      </c>
      <c r="G1642" t="s">
        <v>70</v>
      </c>
      <c r="H1642">
        <v>0.8</v>
      </c>
      <c r="I1642">
        <v>0.99653339496186721</v>
      </c>
      <c r="J1642" t="s">
        <v>70</v>
      </c>
      <c r="K1642" t="s">
        <v>70</v>
      </c>
      <c r="L1642">
        <v>0</v>
      </c>
      <c r="M1642" t="s">
        <v>70</v>
      </c>
      <c r="N1642">
        <v>0.91954363609423617</v>
      </c>
    </row>
    <row r="1643" spans="1:14" x14ac:dyDescent="0.3">
      <c r="A1643" t="s">
        <v>108</v>
      </c>
      <c r="B1643" t="s">
        <v>43</v>
      </c>
      <c r="C1643">
        <v>0.98917496973647456</v>
      </c>
      <c r="D1643">
        <v>0.98250752256770324</v>
      </c>
      <c r="E1643">
        <v>0.92604962609361519</v>
      </c>
      <c r="F1643">
        <v>0.76307372253283057</v>
      </c>
      <c r="G1643">
        <v>0</v>
      </c>
      <c r="H1643">
        <v>0.8766581632653061</v>
      </c>
      <c r="I1643">
        <v>0.99569700414061879</v>
      </c>
      <c r="J1643" t="s">
        <v>70</v>
      </c>
      <c r="K1643" t="s">
        <v>70</v>
      </c>
      <c r="L1643" t="s">
        <v>70</v>
      </c>
      <c r="M1643" t="s">
        <v>70</v>
      </c>
      <c r="N1643">
        <v>0.86500168747890649</v>
      </c>
    </row>
    <row r="1644" spans="1:14" x14ac:dyDescent="0.3">
      <c r="A1644" t="s">
        <v>108</v>
      </c>
      <c r="B1644" t="s">
        <v>21</v>
      </c>
      <c r="C1644">
        <v>0.99651001013983542</v>
      </c>
      <c r="D1644">
        <v>0.89919796642854011</v>
      </c>
      <c r="E1644">
        <v>0.96188606097223284</v>
      </c>
      <c r="F1644">
        <v>0.75848303393213568</v>
      </c>
      <c r="G1644">
        <v>0</v>
      </c>
      <c r="H1644">
        <v>0.83670741023682205</v>
      </c>
      <c r="I1644">
        <v>0.99442130902805059</v>
      </c>
      <c r="J1644">
        <v>0</v>
      </c>
      <c r="K1644" t="s">
        <v>70</v>
      </c>
      <c r="L1644" t="s">
        <v>70</v>
      </c>
      <c r="M1644" t="s">
        <v>70</v>
      </c>
      <c r="N1644" t="s">
        <v>70</v>
      </c>
    </row>
    <row r="1645" spans="1:14" x14ac:dyDescent="0.3">
      <c r="A1645" t="s">
        <v>108</v>
      </c>
      <c r="B1645" t="s">
        <v>23</v>
      </c>
      <c r="C1645">
        <v>0.99003178397291003</v>
      </c>
      <c r="D1645">
        <v>0.76062012549510682</v>
      </c>
      <c r="E1645">
        <v>0.95713001088551275</v>
      </c>
      <c r="F1645" t="s">
        <v>70</v>
      </c>
      <c r="G1645" t="s">
        <v>70</v>
      </c>
      <c r="H1645">
        <v>0.86127520880016295</v>
      </c>
      <c r="I1645">
        <v>0.99632183908045979</v>
      </c>
      <c r="J1645">
        <v>4.8960940050048959E-3</v>
      </c>
      <c r="K1645" t="s">
        <v>70</v>
      </c>
      <c r="L1645" t="s">
        <v>70</v>
      </c>
      <c r="M1645" t="s">
        <v>70</v>
      </c>
      <c r="N1645" t="s">
        <v>70</v>
      </c>
    </row>
    <row r="1646" spans="1:14" x14ac:dyDescent="0.3">
      <c r="A1646" t="s">
        <v>108</v>
      </c>
      <c r="B1646" t="s">
        <v>25</v>
      </c>
      <c r="C1646">
        <v>0.994672821915212</v>
      </c>
      <c r="D1646">
        <v>0.9688883267990388</v>
      </c>
      <c r="E1646">
        <v>0.88324277667732687</v>
      </c>
      <c r="F1646">
        <v>0.68122237170862965</v>
      </c>
      <c r="G1646">
        <v>0.91849182145827557</v>
      </c>
      <c r="H1646">
        <v>0.71285845439326023</v>
      </c>
      <c r="I1646">
        <v>0.99541494727189361</v>
      </c>
      <c r="J1646" t="s">
        <v>70</v>
      </c>
      <c r="K1646" t="s">
        <v>70</v>
      </c>
      <c r="L1646" t="s">
        <v>70</v>
      </c>
      <c r="M1646" t="s">
        <v>70</v>
      </c>
      <c r="N1646" t="s">
        <v>70</v>
      </c>
    </row>
    <row r="1647" spans="1:14" x14ac:dyDescent="0.3">
      <c r="A1647" t="s">
        <v>108</v>
      </c>
      <c r="B1647" t="s">
        <v>27</v>
      </c>
      <c r="C1647">
        <v>0.99722836636121515</v>
      </c>
      <c r="D1647">
        <v>0.90417108949484037</v>
      </c>
      <c r="E1647">
        <v>0.8319129964479397</v>
      </c>
      <c r="F1647">
        <v>0.45284777470789922</v>
      </c>
      <c r="G1647">
        <v>0.8635526237594342</v>
      </c>
      <c r="H1647">
        <v>0.91108294096341902</v>
      </c>
      <c r="I1647">
        <v>0.99300259454359618</v>
      </c>
      <c r="J1647" t="s">
        <v>70</v>
      </c>
      <c r="K1647" t="s">
        <v>70</v>
      </c>
      <c r="L1647" t="s">
        <v>70</v>
      </c>
      <c r="M1647" t="s">
        <v>70</v>
      </c>
      <c r="N1647" t="s">
        <v>70</v>
      </c>
    </row>
    <row r="1648" spans="1:14" x14ac:dyDescent="0.3">
      <c r="A1648" t="s">
        <v>108</v>
      </c>
      <c r="B1648" t="s">
        <v>29</v>
      </c>
      <c r="C1648">
        <v>0.98571880884534002</v>
      </c>
      <c r="D1648">
        <v>0.95968127490039845</v>
      </c>
      <c r="E1648">
        <v>0.9369896608421816</v>
      </c>
      <c r="F1648">
        <v>0.90436131215339799</v>
      </c>
      <c r="G1648" t="s">
        <v>70</v>
      </c>
      <c r="H1648">
        <v>0.66786850477200421</v>
      </c>
      <c r="I1648">
        <v>0.99436795994993743</v>
      </c>
      <c r="J1648">
        <v>0.27682905686546461</v>
      </c>
      <c r="K1648" t="s">
        <v>70</v>
      </c>
      <c r="L1648" t="s">
        <v>70</v>
      </c>
      <c r="M1648" t="s">
        <v>70</v>
      </c>
      <c r="N1648" t="s">
        <v>70</v>
      </c>
    </row>
    <row r="1649" spans="1:14" x14ac:dyDescent="0.3">
      <c r="A1649" t="s">
        <v>108</v>
      </c>
      <c r="B1649" t="s">
        <v>163</v>
      </c>
      <c r="C1649">
        <v>0.99809020650757685</v>
      </c>
      <c r="D1649">
        <v>0.95730958230958241</v>
      </c>
      <c r="E1649">
        <v>0.93666404405979542</v>
      </c>
      <c r="F1649">
        <v>0.87869242199108466</v>
      </c>
      <c r="G1649" t="s">
        <v>70</v>
      </c>
      <c r="H1649">
        <v>0.80544747081712065</v>
      </c>
      <c r="I1649">
        <v>0.99720323182100679</v>
      </c>
      <c r="J1649" t="s">
        <v>70</v>
      </c>
      <c r="K1649" t="s">
        <v>70</v>
      </c>
      <c r="L1649" t="s">
        <v>70</v>
      </c>
      <c r="M1649" t="s">
        <v>70</v>
      </c>
      <c r="N1649" t="s">
        <v>70</v>
      </c>
    </row>
    <row r="1650" spans="1:14" x14ac:dyDescent="0.3">
      <c r="A1650" t="s">
        <v>108</v>
      </c>
      <c r="B1650" t="s">
        <v>33</v>
      </c>
      <c r="C1650">
        <v>0.99780511387295079</v>
      </c>
      <c r="D1650">
        <v>0.97051499153302123</v>
      </c>
      <c r="E1650">
        <v>0.94923419199441039</v>
      </c>
      <c r="F1650">
        <v>0.92160476325489082</v>
      </c>
      <c r="G1650" t="s">
        <v>70</v>
      </c>
      <c r="H1650">
        <v>0.90498946611171061</v>
      </c>
      <c r="I1650">
        <v>0.99585646157454444</v>
      </c>
      <c r="J1650">
        <v>0.92873402206268596</v>
      </c>
      <c r="K1650" t="s">
        <v>70</v>
      </c>
      <c r="L1650" t="s">
        <v>70</v>
      </c>
      <c r="M1650" t="s">
        <v>70</v>
      </c>
      <c r="N1650" t="s">
        <v>70</v>
      </c>
    </row>
    <row r="1651" spans="1:14" x14ac:dyDescent="0.3">
      <c r="A1651" t="s">
        <v>108</v>
      </c>
      <c r="B1651" t="s">
        <v>35</v>
      </c>
      <c r="C1651">
        <v>0.99811755176732642</v>
      </c>
      <c r="D1651">
        <v>0.86679684183716788</v>
      </c>
      <c r="E1651">
        <v>0.94374273063031799</v>
      </c>
      <c r="F1651">
        <v>0.83926791339367601</v>
      </c>
      <c r="G1651" t="s">
        <v>70</v>
      </c>
      <c r="H1651">
        <v>0.90119491198766544</v>
      </c>
      <c r="I1651">
        <v>0.99457333857648444</v>
      </c>
      <c r="J1651" t="s">
        <v>70</v>
      </c>
      <c r="K1651" t="s">
        <v>70</v>
      </c>
      <c r="L1651" t="s">
        <v>70</v>
      </c>
      <c r="M1651" t="s">
        <v>70</v>
      </c>
      <c r="N1651" t="s">
        <v>70</v>
      </c>
    </row>
    <row r="1652" spans="1:14" x14ac:dyDescent="0.3">
      <c r="A1652" t="s">
        <v>340</v>
      </c>
      <c r="B1652" t="s">
        <v>6</v>
      </c>
      <c r="C1652">
        <v>0.95123769173433759</v>
      </c>
      <c r="D1652">
        <v>0.81584633853541422</v>
      </c>
      <c r="E1652">
        <v>0.90027624309392262</v>
      </c>
      <c r="F1652" t="s">
        <v>70</v>
      </c>
      <c r="G1652" t="s">
        <v>70</v>
      </c>
      <c r="H1652">
        <v>0.84795215657847045</v>
      </c>
      <c r="I1652">
        <v>0.98644042118021358</v>
      </c>
      <c r="J1652">
        <v>2.7218290691344585E-2</v>
      </c>
      <c r="K1652" t="s">
        <v>70</v>
      </c>
      <c r="L1652" t="s">
        <v>70</v>
      </c>
      <c r="M1652" t="s">
        <v>70</v>
      </c>
      <c r="N1652" t="s">
        <v>70</v>
      </c>
    </row>
    <row r="1653" spans="1:14" x14ac:dyDescent="0.3">
      <c r="A1653" t="s">
        <v>340</v>
      </c>
      <c r="B1653" t="s">
        <v>7</v>
      </c>
      <c r="C1653">
        <v>0.97404619223305122</v>
      </c>
      <c r="D1653">
        <v>0.77353078274588549</v>
      </c>
      <c r="E1653">
        <v>0.88657320638728543</v>
      </c>
      <c r="F1653" t="s">
        <v>70</v>
      </c>
      <c r="G1653" t="s">
        <v>70</v>
      </c>
      <c r="H1653">
        <v>0.92403430219321558</v>
      </c>
      <c r="I1653">
        <v>0.98142158706280558</v>
      </c>
      <c r="J1653" t="s">
        <v>70</v>
      </c>
      <c r="K1653" t="s">
        <v>70</v>
      </c>
      <c r="L1653" t="s">
        <v>70</v>
      </c>
      <c r="M1653" t="s">
        <v>70</v>
      </c>
      <c r="N1653" t="s">
        <v>70</v>
      </c>
    </row>
    <row r="1654" spans="1:14" x14ac:dyDescent="0.3">
      <c r="A1654" t="s">
        <v>340</v>
      </c>
      <c r="B1654" t="s">
        <v>8</v>
      </c>
      <c r="C1654">
        <v>0.98993584098628762</v>
      </c>
      <c r="D1654">
        <v>0.93852140077821</v>
      </c>
      <c r="E1654">
        <v>0.96465918632165482</v>
      </c>
      <c r="F1654" t="s">
        <v>70</v>
      </c>
      <c r="G1654" t="s">
        <v>70</v>
      </c>
      <c r="H1654">
        <v>0.88710289836729528</v>
      </c>
      <c r="I1654">
        <v>0.99336464623872356</v>
      </c>
      <c r="J1654" t="s">
        <v>70</v>
      </c>
      <c r="K1654" t="s">
        <v>70</v>
      </c>
      <c r="L1654" t="s">
        <v>70</v>
      </c>
      <c r="M1654" t="s">
        <v>70</v>
      </c>
      <c r="N1654" t="s">
        <v>70</v>
      </c>
    </row>
    <row r="1655" spans="1:14" x14ac:dyDescent="0.3">
      <c r="A1655" t="s">
        <v>340</v>
      </c>
      <c r="B1655" t="s">
        <v>416</v>
      </c>
      <c r="C1655">
        <v>0.9889546827794562</v>
      </c>
      <c r="D1655">
        <v>0.97823138478231397</v>
      </c>
      <c r="E1655">
        <v>0.96486273783621124</v>
      </c>
      <c r="F1655" t="s">
        <v>70</v>
      </c>
      <c r="G1655">
        <v>0.95148247978436662</v>
      </c>
      <c r="H1655">
        <v>0.90199459676955795</v>
      </c>
      <c r="I1655">
        <v>0.99374670383485275</v>
      </c>
      <c r="J1655" t="s">
        <v>70</v>
      </c>
      <c r="K1655" t="s">
        <v>70</v>
      </c>
      <c r="L1655" t="s">
        <v>70</v>
      </c>
      <c r="M1655" t="s">
        <v>70</v>
      </c>
      <c r="N1655" t="s">
        <v>70</v>
      </c>
    </row>
    <row r="1656" spans="1:14" x14ac:dyDescent="0.3">
      <c r="A1656" t="s">
        <v>340</v>
      </c>
      <c r="B1656" t="s">
        <v>12</v>
      </c>
      <c r="C1656">
        <v>0.9916196274105612</v>
      </c>
      <c r="D1656">
        <v>0.93382039573820397</v>
      </c>
      <c r="E1656">
        <v>0.96432761779296439</v>
      </c>
      <c r="F1656" t="s">
        <v>70</v>
      </c>
      <c r="G1656">
        <v>0.97205081669691484</v>
      </c>
      <c r="H1656">
        <v>0.83027604630454144</v>
      </c>
      <c r="I1656">
        <v>0.99416730621642357</v>
      </c>
      <c r="J1656" t="s">
        <v>70</v>
      </c>
      <c r="K1656" t="s">
        <v>70</v>
      </c>
      <c r="L1656" t="s">
        <v>70</v>
      </c>
      <c r="M1656" t="s">
        <v>70</v>
      </c>
      <c r="N1656" t="s">
        <v>70</v>
      </c>
    </row>
    <row r="1657" spans="1:14" x14ac:dyDescent="0.3">
      <c r="A1657" t="s">
        <v>340</v>
      </c>
      <c r="B1657" t="s">
        <v>243</v>
      </c>
      <c r="C1657">
        <v>0.98692315293652622</v>
      </c>
      <c r="D1657">
        <v>0.97977339488040283</v>
      </c>
      <c r="E1657">
        <v>0.8868454095575744</v>
      </c>
      <c r="F1657">
        <v>0.92224295117744381</v>
      </c>
      <c r="G1657" t="s">
        <v>70</v>
      </c>
      <c r="H1657">
        <v>0.7356955051959434</v>
      </c>
      <c r="I1657">
        <v>0.99210304377827196</v>
      </c>
      <c r="J1657" t="s">
        <v>70</v>
      </c>
      <c r="K1657" t="s">
        <v>70</v>
      </c>
      <c r="L1657" t="s">
        <v>70</v>
      </c>
      <c r="M1657" t="s">
        <v>70</v>
      </c>
      <c r="N1657" t="s">
        <v>70</v>
      </c>
    </row>
    <row r="1658" spans="1:14" x14ac:dyDescent="0.3">
      <c r="A1658" t="s">
        <v>340</v>
      </c>
      <c r="B1658" t="s">
        <v>13</v>
      </c>
      <c r="C1658">
        <v>0.99021568347378941</v>
      </c>
      <c r="D1658">
        <v>0.97600241992404124</v>
      </c>
      <c r="E1658">
        <v>0.8684600282437227</v>
      </c>
      <c r="F1658">
        <v>0.7422615287428932</v>
      </c>
      <c r="G1658" t="s">
        <v>70</v>
      </c>
      <c r="H1658">
        <v>0.83648364836483646</v>
      </c>
      <c r="I1658">
        <v>0.99316213341437476</v>
      </c>
      <c r="J1658" t="s">
        <v>70</v>
      </c>
      <c r="K1658" t="s">
        <v>70</v>
      </c>
      <c r="L1658" t="s">
        <v>70</v>
      </c>
      <c r="M1658" t="s">
        <v>70</v>
      </c>
      <c r="N1658" t="s">
        <v>70</v>
      </c>
    </row>
    <row r="1659" spans="1:14" x14ac:dyDescent="0.3">
      <c r="A1659" t="s">
        <v>340</v>
      </c>
      <c r="B1659" t="s">
        <v>109</v>
      </c>
      <c r="C1659">
        <v>0.98658827852287356</v>
      </c>
      <c r="D1659">
        <v>0.94666434520182241</v>
      </c>
      <c r="E1659">
        <v>0.92566207216973839</v>
      </c>
      <c r="F1659">
        <v>0.89475476839237056</v>
      </c>
      <c r="G1659" t="s">
        <v>70</v>
      </c>
      <c r="H1659">
        <v>0.89373591707976563</v>
      </c>
      <c r="I1659">
        <v>0.99216277317256962</v>
      </c>
      <c r="J1659" t="s">
        <v>70</v>
      </c>
      <c r="K1659" t="s">
        <v>70</v>
      </c>
      <c r="L1659" t="s">
        <v>70</v>
      </c>
      <c r="M1659" t="s">
        <v>70</v>
      </c>
      <c r="N1659" t="s">
        <v>70</v>
      </c>
    </row>
    <row r="1660" spans="1:14" x14ac:dyDescent="0.3">
      <c r="A1660" t="s">
        <v>340</v>
      </c>
      <c r="B1660" t="s">
        <v>15</v>
      </c>
      <c r="C1660">
        <v>0.98921674146579197</v>
      </c>
      <c r="D1660">
        <v>0.78630390959520902</v>
      </c>
      <c r="E1660">
        <v>0.92037734004594562</v>
      </c>
      <c r="F1660">
        <v>0.68638292400668643</v>
      </c>
      <c r="G1660" t="s">
        <v>70</v>
      </c>
      <c r="H1660">
        <v>0.80252697331061895</v>
      </c>
      <c r="I1660">
        <v>0.98559348575007844</v>
      </c>
      <c r="J1660">
        <v>0.91856677524429964</v>
      </c>
      <c r="K1660" t="s">
        <v>70</v>
      </c>
      <c r="L1660" t="s">
        <v>70</v>
      </c>
      <c r="M1660" t="s">
        <v>70</v>
      </c>
      <c r="N1660" t="s">
        <v>70</v>
      </c>
    </row>
    <row r="1661" spans="1:14" x14ac:dyDescent="0.3">
      <c r="A1661" t="s">
        <v>340</v>
      </c>
      <c r="B1661" t="s">
        <v>17</v>
      </c>
      <c r="C1661">
        <v>0.99358694273351278</v>
      </c>
      <c r="D1661">
        <v>0.95822912786675885</v>
      </c>
      <c r="E1661">
        <v>0.96636790439607356</v>
      </c>
      <c r="F1661" t="s">
        <v>70</v>
      </c>
      <c r="G1661" t="s">
        <v>70</v>
      </c>
      <c r="H1661">
        <v>0.89233638521532721</v>
      </c>
      <c r="I1661">
        <v>0.99163085274824703</v>
      </c>
      <c r="J1661" t="s">
        <v>70</v>
      </c>
      <c r="K1661" t="s">
        <v>70</v>
      </c>
      <c r="L1661" t="s">
        <v>70</v>
      </c>
      <c r="M1661" t="s">
        <v>70</v>
      </c>
      <c r="N1661" t="s">
        <v>70</v>
      </c>
    </row>
    <row r="1662" spans="1:14" x14ac:dyDescent="0.3">
      <c r="A1662" t="s">
        <v>340</v>
      </c>
      <c r="B1662" t="s">
        <v>21</v>
      </c>
      <c r="C1662">
        <v>0.98227532702871057</v>
      </c>
      <c r="D1662">
        <v>0.97453690749342436</v>
      </c>
      <c r="E1662">
        <v>0.85559818625741191</v>
      </c>
      <c r="F1662">
        <v>0</v>
      </c>
      <c r="G1662">
        <v>0.92984220783302962</v>
      </c>
      <c r="H1662">
        <v>0.89103260869565215</v>
      </c>
      <c r="I1662">
        <v>0.99438289904821342</v>
      </c>
      <c r="J1662" t="s">
        <v>70</v>
      </c>
      <c r="K1662" t="s">
        <v>70</v>
      </c>
      <c r="L1662" t="s">
        <v>70</v>
      </c>
      <c r="M1662" t="s">
        <v>70</v>
      </c>
      <c r="N1662" t="s">
        <v>70</v>
      </c>
    </row>
    <row r="1663" spans="1:14" x14ac:dyDescent="0.3">
      <c r="A1663" t="s">
        <v>340</v>
      </c>
      <c r="B1663" t="s">
        <v>421</v>
      </c>
      <c r="C1663">
        <v>0.99339280462699719</v>
      </c>
      <c r="D1663">
        <v>0.97674981417137718</v>
      </c>
      <c r="E1663">
        <v>0.94992714737552864</v>
      </c>
      <c r="F1663" t="s">
        <v>70</v>
      </c>
      <c r="G1663">
        <v>0.97210096792560263</v>
      </c>
      <c r="H1663">
        <v>0.87553868913616772</v>
      </c>
      <c r="I1663">
        <v>0.99319201609159835</v>
      </c>
      <c r="J1663" t="s">
        <v>70</v>
      </c>
      <c r="K1663" t="s">
        <v>70</v>
      </c>
      <c r="L1663" t="s">
        <v>70</v>
      </c>
      <c r="M1663" t="s">
        <v>70</v>
      </c>
      <c r="N1663" t="s">
        <v>70</v>
      </c>
    </row>
    <row r="1664" spans="1:14" x14ac:dyDescent="0.3">
      <c r="A1664" t="s">
        <v>340</v>
      </c>
      <c r="B1664" t="s">
        <v>23</v>
      </c>
      <c r="C1664">
        <v>0.99530009006796039</v>
      </c>
      <c r="D1664">
        <v>0.938323310423826</v>
      </c>
      <c r="E1664">
        <v>0.84150829040218189</v>
      </c>
      <c r="F1664" t="s">
        <v>70</v>
      </c>
      <c r="G1664">
        <v>0.95323429485044298</v>
      </c>
      <c r="H1664">
        <v>0.92623740129678356</v>
      </c>
      <c r="I1664">
        <v>0.990618271301138</v>
      </c>
      <c r="J1664" t="s">
        <v>70</v>
      </c>
      <c r="K1664" t="s">
        <v>70</v>
      </c>
      <c r="L1664" t="s">
        <v>70</v>
      </c>
      <c r="M1664" t="s">
        <v>70</v>
      </c>
      <c r="N1664" t="s">
        <v>70</v>
      </c>
    </row>
    <row r="1665" spans="1:14" x14ac:dyDescent="0.3">
      <c r="A1665" t="s">
        <v>340</v>
      </c>
      <c r="B1665" t="s">
        <v>25</v>
      </c>
      <c r="C1665">
        <v>0.99508040237902917</v>
      </c>
      <c r="D1665">
        <v>0.93775087607518315</v>
      </c>
      <c r="E1665">
        <v>0.92445035376798523</v>
      </c>
      <c r="F1665">
        <v>0.10678336980306344</v>
      </c>
      <c r="G1665">
        <v>0.64363885088919293</v>
      </c>
      <c r="H1665">
        <v>0.92244027838735976</v>
      </c>
      <c r="I1665">
        <v>0.99197881784907715</v>
      </c>
      <c r="J1665" t="s">
        <v>70</v>
      </c>
      <c r="K1665" t="s">
        <v>70</v>
      </c>
      <c r="L1665" t="s">
        <v>70</v>
      </c>
      <c r="M1665" t="s">
        <v>70</v>
      </c>
      <c r="N1665" t="s">
        <v>70</v>
      </c>
    </row>
    <row r="1666" spans="1:14" x14ac:dyDescent="0.3">
      <c r="A1666" t="s">
        <v>340</v>
      </c>
      <c r="B1666" t="s">
        <v>27</v>
      </c>
      <c r="C1666">
        <v>0.99057519618153878</v>
      </c>
      <c r="D1666">
        <v>0.975778933825586</v>
      </c>
      <c r="E1666">
        <v>0.9700038955979744</v>
      </c>
      <c r="F1666" t="s">
        <v>70</v>
      </c>
      <c r="G1666" t="s">
        <v>70</v>
      </c>
      <c r="H1666">
        <v>0.86631305477376053</v>
      </c>
      <c r="I1666">
        <v>0.99317194289261324</v>
      </c>
      <c r="J1666" t="s">
        <v>70</v>
      </c>
      <c r="K1666" t="s">
        <v>70</v>
      </c>
      <c r="L1666" t="s">
        <v>70</v>
      </c>
      <c r="M1666" t="s">
        <v>70</v>
      </c>
      <c r="N1666" t="s">
        <v>70</v>
      </c>
    </row>
    <row r="1667" spans="1:14" x14ac:dyDescent="0.3">
      <c r="A1667" t="s">
        <v>340</v>
      </c>
      <c r="B1667" t="s">
        <v>29</v>
      </c>
      <c r="C1667">
        <v>0.98500054543471161</v>
      </c>
      <c r="D1667">
        <v>0.69789475077077789</v>
      </c>
      <c r="E1667">
        <v>0.91131009124336104</v>
      </c>
      <c r="F1667">
        <v>0.46816689356931207</v>
      </c>
      <c r="G1667">
        <v>0.45032321147264925</v>
      </c>
      <c r="H1667">
        <v>0.76909627363129718</v>
      </c>
      <c r="I1667">
        <v>0.98919394861122223</v>
      </c>
      <c r="J1667">
        <v>0.63499153311900258</v>
      </c>
      <c r="K1667" t="s">
        <v>70</v>
      </c>
      <c r="L1667" t="s">
        <v>70</v>
      </c>
      <c r="M1667" t="s">
        <v>70</v>
      </c>
      <c r="N1667" t="s">
        <v>70</v>
      </c>
    </row>
    <row r="1668" spans="1:14" x14ac:dyDescent="0.3">
      <c r="A1668" t="s">
        <v>340</v>
      </c>
      <c r="B1668" t="s">
        <v>33</v>
      </c>
      <c r="C1668">
        <v>0.992331374195354</v>
      </c>
      <c r="D1668">
        <v>0.94350498148642958</v>
      </c>
      <c r="E1668">
        <v>0.97911219968627017</v>
      </c>
      <c r="F1668" t="s">
        <v>70</v>
      </c>
      <c r="G1668" t="s">
        <v>70</v>
      </c>
      <c r="H1668">
        <v>0.85527321043016113</v>
      </c>
      <c r="I1668">
        <v>0.99489953632148376</v>
      </c>
      <c r="J1668" t="s">
        <v>70</v>
      </c>
      <c r="K1668" t="s">
        <v>70</v>
      </c>
      <c r="L1668" t="s">
        <v>70</v>
      </c>
      <c r="M1668" t="s">
        <v>70</v>
      </c>
      <c r="N1668">
        <v>0</v>
      </c>
    </row>
    <row r="1669" spans="1:14" x14ac:dyDescent="0.3">
      <c r="A1669" t="s">
        <v>340</v>
      </c>
      <c r="B1669" t="s">
        <v>35</v>
      </c>
      <c r="C1669">
        <v>0.98741902932847236</v>
      </c>
      <c r="D1669">
        <v>0.91640337249288684</v>
      </c>
      <c r="E1669">
        <v>0.96783080178815162</v>
      </c>
      <c r="F1669" t="s">
        <v>70</v>
      </c>
      <c r="G1669" t="s">
        <v>70</v>
      </c>
      <c r="H1669">
        <v>0.87823809674060516</v>
      </c>
      <c r="I1669">
        <v>0.99539524174980798</v>
      </c>
      <c r="J1669" t="s">
        <v>70</v>
      </c>
      <c r="K1669" t="s">
        <v>70</v>
      </c>
      <c r="L1669">
        <v>0</v>
      </c>
      <c r="M1669" t="s">
        <v>70</v>
      </c>
      <c r="N1669" t="s">
        <v>70</v>
      </c>
    </row>
    <row r="1670" spans="1:14" x14ac:dyDescent="0.3">
      <c r="A1670" t="s">
        <v>278</v>
      </c>
      <c r="B1670" t="s">
        <v>6</v>
      </c>
      <c r="C1670">
        <v>0.99274532810577221</v>
      </c>
      <c r="D1670">
        <v>0.82400427122263753</v>
      </c>
      <c r="E1670">
        <v>0.894965563208176</v>
      </c>
      <c r="F1670">
        <v>0</v>
      </c>
      <c r="G1670" t="s">
        <v>70</v>
      </c>
      <c r="H1670">
        <v>0.33695215118616806</v>
      </c>
      <c r="I1670">
        <v>0.98732124428718859</v>
      </c>
      <c r="J1670" t="s">
        <v>70</v>
      </c>
      <c r="K1670" t="s">
        <v>70</v>
      </c>
      <c r="L1670" t="s">
        <v>70</v>
      </c>
      <c r="M1670" t="s">
        <v>70</v>
      </c>
      <c r="N1670" t="s">
        <v>70</v>
      </c>
    </row>
    <row r="1671" spans="1:14" x14ac:dyDescent="0.3">
      <c r="A1671" t="s">
        <v>278</v>
      </c>
      <c r="B1671" t="s">
        <v>7</v>
      </c>
      <c r="C1671">
        <v>0.99612234153962842</v>
      </c>
      <c r="D1671">
        <v>0.9117468046256848</v>
      </c>
      <c r="E1671">
        <v>0.94361029101644878</v>
      </c>
      <c r="F1671">
        <v>0.91061542944090124</v>
      </c>
      <c r="G1671" t="s">
        <v>70</v>
      </c>
      <c r="H1671">
        <v>0.86326808208646288</v>
      </c>
      <c r="I1671">
        <v>0.99406934306569339</v>
      </c>
      <c r="J1671" t="s">
        <v>70</v>
      </c>
      <c r="K1671" t="s">
        <v>70</v>
      </c>
      <c r="L1671" t="s">
        <v>70</v>
      </c>
      <c r="M1671" t="s">
        <v>70</v>
      </c>
      <c r="N1671" t="s">
        <v>70</v>
      </c>
    </row>
    <row r="1672" spans="1:14" x14ac:dyDescent="0.3">
      <c r="A1672" t="s">
        <v>278</v>
      </c>
      <c r="B1672" t="s">
        <v>8</v>
      </c>
      <c r="C1672">
        <v>0.99447248935390165</v>
      </c>
      <c r="D1672">
        <v>0.98715311306100162</v>
      </c>
      <c r="E1672">
        <v>0.88422075365814845</v>
      </c>
      <c r="F1672" t="s">
        <v>70</v>
      </c>
      <c r="G1672">
        <v>0</v>
      </c>
      <c r="H1672">
        <v>0.55754650156098329</v>
      </c>
      <c r="I1672">
        <v>0.99129390573401377</v>
      </c>
      <c r="J1672" t="s">
        <v>70</v>
      </c>
      <c r="K1672" t="s">
        <v>70</v>
      </c>
      <c r="L1672" t="s">
        <v>70</v>
      </c>
      <c r="M1672" t="s">
        <v>70</v>
      </c>
      <c r="N1672" t="s">
        <v>70</v>
      </c>
    </row>
    <row r="1673" spans="1:14" x14ac:dyDescent="0.3">
      <c r="A1673" t="s">
        <v>278</v>
      </c>
      <c r="B1673" t="s">
        <v>12</v>
      </c>
      <c r="C1673">
        <v>0.9910966419051388</v>
      </c>
      <c r="D1673">
        <v>0.97670352518665537</v>
      </c>
      <c r="E1673">
        <v>0.8869026176753122</v>
      </c>
      <c r="F1673">
        <v>0</v>
      </c>
      <c r="G1673" t="s">
        <v>70</v>
      </c>
      <c r="H1673">
        <v>0.88857570686162246</v>
      </c>
      <c r="I1673">
        <v>0.98859201441008704</v>
      </c>
      <c r="J1673" t="s">
        <v>70</v>
      </c>
      <c r="K1673" t="s">
        <v>70</v>
      </c>
      <c r="L1673" t="s">
        <v>70</v>
      </c>
      <c r="M1673" t="s">
        <v>70</v>
      </c>
      <c r="N1673" t="s">
        <v>70</v>
      </c>
    </row>
    <row r="1674" spans="1:14" x14ac:dyDescent="0.3">
      <c r="A1674" t="s">
        <v>278</v>
      </c>
      <c r="B1674" t="s">
        <v>13</v>
      </c>
      <c r="C1674">
        <v>0.98967606154546239</v>
      </c>
      <c r="D1674">
        <v>0.84212079687994101</v>
      </c>
      <c r="E1674">
        <v>0.77221293220453369</v>
      </c>
      <c r="F1674">
        <v>0</v>
      </c>
      <c r="G1674">
        <v>0</v>
      </c>
      <c r="H1674">
        <v>0</v>
      </c>
      <c r="I1674">
        <v>0.98912963099903883</v>
      </c>
      <c r="J1674" t="s">
        <v>70</v>
      </c>
      <c r="K1674" t="s">
        <v>70</v>
      </c>
      <c r="L1674" t="s">
        <v>70</v>
      </c>
      <c r="M1674" t="s">
        <v>70</v>
      </c>
      <c r="N1674" t="s">
        <v>70</v>
      </c>
    </row>
    <row r="1675" spans="1:14" x14ac:dyDescent="0.3">
      <c r="A1675" t="s">
        <v>278</v>
      </c>
      <c r="B1675" t="s">
        <v>15</v>
      </c>
      <c r="C1675">
        <v>0.99736446110623045</v>
      </c>
      <c r="D1675">
        <v>0.88216797683078196</v>
      </c>
      <c r="E1675">
        <v>0.86870443282451282</v>
      </c>
      <c r="F1675">
        <v>0</v>
      </c>
      <c r="G1675">
        <v>0</v>
      </c>
      <c r="H1675">
        <v>0.75393146829995039</v>
      </c>
      <c r="I1675">
        <v>0.99063057703747759</v>
      </c>
      <c r="J1675" t="s">
        <v>70</v>
      </c>
      <c r="K1675" t="s">
        <v>70</v>
      </c>
      <c r="L1675" t="s">
        <v>70</v>
      </c>
      <c r="M1675" t="s">
        <v>70</v>
      </c>
      <c r="N1675" t="s">
        <v>70</v>
      </c>
    </row>
    <row r="1676" spans="1:14" x14ac:dyDescent="0.3">
      <c r="A1676" t="s">
        <v>278</v>
      </c>
      <c r="B1676" t="s">
        <v>17</v>
      </c>
      <c r="C1676">
        <v>0.99771606435443438</v>
      </c>
      <c r="D1676">
        <v>0.96608245550308758</v>
      </c>
      <c r="E1676">
        <v>0.95347267802501556</v>
      </c>
      <c r="F1676" t="s">
        <v>70</v>
      </c>
      <c r="G1676" t="s">
        <v>70</v>
      </c>
      <c r="H1676">
        <v>0.72963564632165234</v>
      </c>
      <c r="I1676">
        <v>0.994322912724245</v>
      </c>
      <c r="J1676" t="s">
        <v>70</v>
      </c>
      <c r="K1676" t="s">
        <v>70</v>
      </c>
      <c r="L1676" t="s">
        <v>70</v>
      </c>
      <c r="M1676" t="s">
        <v>70</v>
      </c>
      <c r="N1676" t="s">
        <v>70</v>
      </c>
    </row>
    <row r="1677" spans="1:14" x14ac:dyDescent="0.3">
      <c r="A1677" t="s">
        <v>278</v>
      </c>
      <c r="B1677" t="s">
        <v>21</v>
      </c>
      <c r="C1677">
        <v>0.99245404505586843</v>
      </c>
      <c r="D1677">
        <v>0.9758506904306522</v>
      </c>
      <c r="E1677">
        <v>0.91244436201780399</v>
      </c>
      <c r="F1677" t="s">
        <v>70</v>
      </c>
      <c r="G1677" t="s">
        <v>70</v>
      </c>
      <c r="H1677">
        <v>0.77282395804814352</v>
      </c>
      <c r="I1677">
        <v>0.99466033817858202</v>
      </c>
      <c r="J1677" t="s">
        <v>70</v>
      </c>
      <c r="K1677" t="s">
        <v>70</v>
      </c>
      <c r="L1677" t="s">
        <v>70</v>
      </c>
      <c r="M1677" t="s">
        <v>70</v>
      </c>
      <c r="N1677" t="s">
        <v>70</v>
      </c>
    </row>
    <row r="1678" spans="1:14" x14ac:dyDescent="0.3">
      <c r="A1678" t="s">
        <v>278</v>
      </c>
      <c r="B1678" t="s">
        <v>25</v>
      </c>
      <c r="C1678">
        <v>0.86942162407629109</v>
      </c>
      <c r="D1678">
        <v>0.94268156668926439</v>
      </c>
      <c r="E1678">
        <v>0.85525713553395211</v>
      </c>
      <c r="F1678">
        <v>0</v>
      </c>
      <c r="G1678">
        <v>0.76377838854332414</v>
      </c>
      <c r="H1678">
        <v>0.79835390946502061</v>
      </c>
      <c r="I1678">
        <v>0.99504567270475319</v>
      </c>
      <c r="J1678">
        <v>4.1080179334793035E-2</v>
      </c>
      <c r="K1678" t="s">
        <v>70</v>
      </c>
      <c r="L1678" t="s">
        <v>70</v>
      </c>
      <c r="M1678" t="s">
        <v>70</v>
      </c>
      <c r="N1678" t="s">
        <v>70</v>
      </c>
    </row>
    <row r="1679" spans="1:14" x14ac:dyDescent="0.3">
      <c r="A1679" t="s">
        <v>278</v>
      </c>
      <c r="B1679" t="s">
        <v>27</v>
      </c>
      <c r="C1679">
        <v>0.99754410158277618</v>
      </c>
      <c r="D1679">
        <v>0.94704475572258284</v>
      </c>
      <c r="E1679">
        <v>0.93496039592376357</v>
      </c>
      <c r="F1679">
        <v>0.87080479225622176</v>
      </c>
      <c r="G1679">
        <v>0.70075115095711171</v>
      </c>
      <c r="H1679">
        <v>0.95700118696634362</v>
      </c>
      <c r="I1679">
        <v>0.99670321245112325</v>
      </c>
      <c r="J1679" t="s">
        <v>70</v>
      </c>
      <c r="K1679" t="s">
        <v>70</v>
      </c>
      <c r="L1679" t="s">
        <v>70</v>
      </c>
      <c r="M1679" t="s">
        <v>70</v>
      </c>
      <c r="N1679" t="s">
        <v>70</v>
      </c>
    </row>
    <row r="1680" spans="1:14" x14ac:dyDescent="0.3">
      <c r="A1680" t="s">
        <v>278</v>
      </c>
      <c r="B1680" t="s">
        <v>29</v>
      </c>
      <c r="C1680">
        <v>0.99776704489066803</v>
      </c>
      <c r="D1680">
        <v>0.93859537449607477</v>
      </c>
      <c r="E1680">
        <v>0.95515164324210078</v>
      </c>
      <c r="F1680">
        <v>0.84174213022854683</v>
      </c>
      <c r="G1680" t="s">
        <v>70</v>
      </c>
      <c r="H1680">
        <v>0.90660079194972198</v>
      </c>
      <c r="I1680">
        <v>0.99591899591899602</v>
      </c>
      <c r="J1680" t="s">
        <v>70</v>
      </c>
      <c r="K1680" t="s">
        <v>70</v>
      </c>
      <c r="L1680" t="s">
        <v>70</v>
      </c>
      <c r="M1680" t="s">
        <v>70</v>
      </c>
      <c r="N1680" t="s">
        <v>70</v>
      </c>
    </row>
    <row r="1681" spans="1:14" x14ac:dyDescent="0.3">
      <c r="A1681" t="s">
        <v>278</v>
      </c>
      <c r="B1681" t="s">
        <v>33</v>
      </c>
      <c r="C1681">
        <v>0.99677973379132678</v>
      </c>
      <c r="D1681">
        <v>0.97690164988215122</v>
      </c>
      <c r="E1681">
        <v>0.67976518033633648</v>
      </c>
      <c r="F1681">
        <v>0.64478255660716421</v>
      </c>
      <c r="G1681">
        <v>0.57313562544131225</v>
      </c>
      <c r="H1681">
        <v>0.46875715266651408</v>
      </c>
      <c r="I1681">
        <v>0.99646425826287477</v>
      </c>
      <c r="J1681" t="s">
        <v>70</v>
      </c>
      <c r="K1681" t="s">
        <v>70</v>
      </c>
      <c r="L1681" t="s">
        <v>70</v>
      </c>
      <c r="M1681" t="s">
        <v>70</v>
      </c>
      <c r="N1681" t="s">
        <v>70</v>
      </c>
    </row>
    <row r="1682" spans="1:14" x14ac:dyDescent="0.3">
      <c r="A1682" t="s">
        <v>278</v>
      </c>
      <c r="B1682" t="s">
        <v>35</v>
      </c>
      <c r="C1682">
        <v>0.99672908602712962</v>
      </c>
      <c r="D1682">
        <v>0.97398855338464563</v>
      </c>
      <c r="E1682">
        <v>0.85688682215602219</v>
      </c>
      <c r="F1682">
        <v>0.71454948301329391</v>
      </c>
      <c r="G1682">
        <v>0.73376599833218525</v>
      </c>
      <c r="H1682">
        <v>0.86713850564414985</v>
      </c>
      <c r="I1682">
        <v>0.99581908019764365</v>
      </c>
      <c r="J1682" t="s">
        <v>70</v>
      </c>
      <c r="K1682" t="s">
        <v>70</v>
      </c>
      <c r="L1682" t="s">
        <v>70</v>
      </c>
      <c r="M1682" t="s">
        <v>70</v>
      </c>
      <c r="N1682" t="s">
        <v>70</v>
      </c>
    </row>
    <row r="1683" spans="1:14" x14ac:dyDescent="0.3">
      <c r="A1683" t="s">
        <v>81</v>
      </c>
      <c r="B1683" t="s">
        <v>6</v>
      </c>
      <c r="C1683">
        <v>0.9938503546013604</v>
      </c>
      <c r="D1683">
        <v>0.98683291770573556</v>
      </c>
      <c r="E1683">
        <v>0.97185467788086355</v>
      </c>
      <c r="F1683" t="s">
        <v>70</v>
      </c>
      <c r="G1683" t="s">
        <v>70</v>
      </c>
      <c r="H1683">
        <v>0.91673832579354697</v>
      </c>
      <c r="I1683">
        <v>0.99133012226750639</v>
      </c>
      <c r="J1683" t="s">
        <v>70</v>
      </c>
      <c r="K1683" t="s">
        <v>70</v>
      </c>
      <c r="L1683" t="s">
        <v>70</v>
      </c>
      <c r="M1683" t="s">
        <v>70</v>
      </c>
      <c r="N1683" t="s">
        <v>70</v>
      </c>
    </row>
    <row r="1684" spans="1:14" x14ac:dyDescent="0.3">
      <c r="A1684" t="s">
        <v>81</v>
      </c>
      <c r="B1684" t="s">
        <v>7</v>
      </c>
      <c r="C1684">
        <v>0.99275960536465879</v>
      </c>
      <c r="D1684">
        <v>0.96557020683909756</v>
      </c>
      <c r="E1684">
        <v>0.98033113624840462</v>
      </c>
      <c r="F1684" t="s">
        <v>70</v>
      </c>
      <c r="G1684" t="s">
        <v>70</v>
      </c>
      <c r="H1684">
        <v>0.94380486400921004</v>
      </c>
      <c r="I1684">
        <v>0.99165250794119819</v>
      </c>
      <c r="J1684" t="s">
        <v>70</v>
      </c>
      <c r="K1684" t="s">
        <v>70</v>
      </c>
      <c r="L1684" t="s">
        <v>70</v>
      </c>
      <c r="M1684" t="s">
        <v>70</v>
      </c>
      <c r="N1684" t="s">
        <v>70</v>
      </c>
    </row>
    <row r="1685" spans="1:14" x14ac:dyDescent="0.3">
      <c r="A1685" t="s">
        <v>81</v>
      </c>
      <c r="B1685" t="s">
        <v>8</v>
      </c>
      <c r="C1685">
        <v>0.99667532821205285</v>
      </c>
      <c r="D1685">
        <v>0.97581655779229437</v>
      </c>
      <c r="E1685">
        <v>0.96127179262023676</v>
      </c>
      <c r="F1685" t="s">
        <v>70</v>
      </c>
      <c r="G1685" t="s">
        <v>70</v>
      </c>
      <c r="H1685">
        <v>0.85810879340072344</v>
      </c>
      <c r="I1685">
        <v>0.99598889231718601</v>
      </c>
      <c r="J1685" t="s">
        <v>70</v>
      </c>
      <c r="K1685" t="s">
        <v>70</v>
      </c>
      <c r="L1685" t="s">
        <v>70</v>
      </c>
      <c r="M1685" t="s">
        <v>70</v>
      </c>
      <c r="N1685" t="s">
        <v>70</v>
      </c>
    </row>
    <row r="1686" spans="1:14" x14ac:dyDescent="0.3">
      <c r="A1686" t="s">
        <v>81</v>
      </c>
      <c r="B1686" t="s">
        <v>12</v>
      </c>
      <c r="C1686">
        <v>0.99071419556084461</v>
      </c>
      <c r="D1686">
        <v>0.9800221235989498</v>
      </c>
      <c r="E1686">
        <v>0.9625271811980578</v>
      </c>
      <c r="F1686" t="s">
        <v>70</v>
      </c>
      <c r="G1686" t="s">
        <v>70</v>
      </c>
      <c r="H1686">
        <v>0.81773056686190804</v>
      </c>
      <c r="I1686">
        <v>0.99589416058394165</v>
      </c>
      <c r="J1686">
        <v>0</v>
      </c>
      <c r="K1686" t="s">
        <v>70</v>
      </c>
      <c r="L1686" t="s">
        <v>70</v>
      </c>
      <c r="M1686" t="s">
        <v>70</v>
      </c>
      <c r="N1686" t="s">
        <v>70</v>
      </c>
    </row>
    <row r="1687" spans="1:14" x14ac:dyDescent="0.3">
      <c r="A1687" t="s">
        <v>81</v>
      </c>
      <c r="B1687" t="s">
        <v>188</v>
      </c>
      <c r="C1687">
        <v>0.98695839105718242</v>
      </c>
      <c r="D1687">
        <v>0.97588495914393902</v>
      </c>
      <c r="E1687">
        <v>0.90775093471383361</v>
      </c>
      <c r="F1687">
        <v>0.90624671916010502</v>
      </c>
      <c r="G1687" t="s">
        <v>70</v>
      </c>
      <c r="H1687">
        <v>0.77217289491657726</v>
      </c>
      <c r="I1687">
        <v>0.99010819165378683</v>
      </c>
      <c r="J1687" t="s">
        <v>70</v>
      </c>
      <c r="K1687" t="s">
        <v>70</v>
      </c>
      <c r="L1687" t="s">
        <v>70</v>
      </c>
      <c r="M1687" t="s">
        <v>70</v>
      </c>
      <c r="N1687" t="s">
        <v>70</v>
      </c>
    </row>
    <row r="1688" spans="1:14" x14ac:dyDescent="0.3">
      <c r="A1688" t="s">
        <v>81</v>
      </c>
      <c r="B1688" t="s">
        <v>13</v>
      </c>
      <c r="C1688">
        <v>0.99092483752054117</v>
      </c>
      <c r="D1688">
        <v>0.97326254671435675</v>
      </c>
      <c r="E1688">
        <v>0.93539226862887359</v>
      </c>
      <c r="F1688" t="s">
        <v>70</v>
      </c>
      <c r="G1688">
        <v>0.97039159503342876</v>
      </c>
      <c r="H1688">
        <v>0.82957393483709274</v>
      </c>
      <c r="I1688">
        <v>0.99224806201550397</v>
      </c>
      <c r="J1688" t="s">
        <v>70</v>
      </c>
      <c r="K1688" t="s">
        <v>70</v>
      </c>
      <c r="L1688" t="s">
        <v>70</v>
      </c>
      <c r="M1688" t="s">
        <v>70</v>
      </c>
      <c r="N1688" t="s">
        <v>70</v>
      </c>
    </row>
    <row r="1689" spans="1:14" x14ac:dyDescent="0.3">
      <c r="A1689" t="s">
        <v>81</v>
      </c>
      <c r="B1689" t="s">
        <v>15</v>
      </c>
      <c r="C1689">
        <v>0.99683586159183635</v>
      </c>
      <c r="D1689">
        <v>0.97668367172253223</v>
      </c>
      <c r="E1689">
        <v>0.92284055561852241</v>
      </c>
      <c r="F1689" t="s">
        <v>70</v>
      </c>
      <c r="G1689" t="s">
        <v>70</v>
      </c>
      <c r="H1689">
        <v>0.73169538321741867</v>
      </c>
      <c r="I1689">
        <v>0.99624377155998478</v>
      </c>
      <c r="J1689" t="s">
        <v>70</v>
      </c>
      <c r="K1689" t="s">
        <v>70</v>
      </c>
      <c r="L1689" t="s">
        <v>70</v>
      </c>
      <c r="M1689" t="s">
        <v>70</v>
      </c>
      <c r="N1689" t="s">
        <v>70</v>
      </c>
    </row>
    <row r="1690" spans="1:14" x14ac:dyDescent="0.3">
      <c r="A1690" t="s">
        <v>81</v>
      </c>
      <c r="B1690" t="s">
        <v>17</v>
      </c>
      <c r="C1690">
        <v>0.99581904448724579</v>
      </c>
      <c r="D1690">
        <v>0.9376084496416448</v>
      </c>
      <c r="E1690">
        <v>0.95320983990083274</v>
      </c>
      <c r="F1690" t="s">
        <v>70</v>
      </c>
      <c r="G1690">
        <v>0.90390576565406078</v>
      </c>
      <c r="H1690">
        <v>0.73478477451870949</v>
      </c>
      <c r="I1690">
        <v>0.9927199504337052</v>
      </c>
      <c r="J1690" t="s">
        <v>70</v>
      </c>
      <c r="K1690" t="s">
        <v>70</v>
      </c>
      <c r="L1690" t="s">
        <v>70</v>
      </c>
      <c r="M1690" t="s">
        <v>70</v>
      </c>
      <c r="N1690" t="s">
        <v>70</v>
      </c>
    </row>
    <row r="1691" spans="1:14" x14ac:dyDescent="0.3">
      <c r="A1691" t="s">
        <v>81</v>
      </c>
      <c r="B1691" t="s">
        <v>21</v>
      </c>
      <c r="C1691">
        <v>0.99537320149072905</v>
      </c>
      <c r="D1691">
        <v>0.98315646361267417</v>
      </c>
      <c r="E1691">
        <v>0.94086229511290598</v>
      </c>
      <c r="F1691" t="s">
        <v>70</v>
      </c>
      <c r="G1691">
        <v>0.77830757741138623</v>
      </c>
      <c r="H1691">
        <v>0.84455726444676726</v>
      </c>
      <c r="I1691">
        <v>0.99654913728432104</v>
      </c>
      <c r="J1691">
        <v>0.90955806783144921</v>
      </c>
      <c r="K1691" t="s">
        <v>70</v>
      </c>
      <c r="L1691" t="s">
        <v>70</v>
      </c>
      <c r="M1691" t="s">
        <v>70</v>
      </c>
      <c r="N1691" t="s">
        <v>70</v>
      </c>
    </row>
    <row r="1692" spans="1:14" x14ac:dyDescent="0.3">
      <c r="A1692" t="s">
        <v>81</v>
      </c>
      <c r="B1692" t="s">
        <v>23</v>
      </c>
      <c r="C1692">
        <v>0.99078060447923477</v>
      </c>
      <c r="D1692">
        <v>0.98255726680476763</v>
      </c>
      <c r="E1692">
        <v>0.79913423336166511</v>
      </c>
      <c r="F1692">
        <v>6.5165404543642891E-2</v>
      </c>
      <c r="G1692">
        <v>0.77251304494192896</v>
      </c>
      <c r="H1692">
        <v>0.41079859033180399</v>
      </c>
      <c r="I1692">
        <v>0.99561707035755476</v>
      </c>
      <c r="J1692" t="s">
        <v>70</v>
      </c>
      <c r="K1692" t="s">
        <v>70</v>
      </c>
      <c r="L1692" t="s">
        <v>70</v>
      </c>
      <c r="M1692" t="s">
        <v>70</v>
      </c>
      <c r="N1692" t="s">
        <v>70</v>
      </c>
    </row>
    <row r="1693" spans="1:14" x14ac:dyDescent="0.3">
      <c r="A1693" t="s">
        <v>81</v>
      </c>
      <c r="B1693" t="s">
        <v>25</v>
      </c>
      <c r="C1693">
        <v>0.97564019169244243</v>
      </c>
      <c r="D1693">
        <v>0.95817373513621595</v>
      </c>
      <c r="E1693">
        <v>0.72545648079914848</v>
      </c>
      <c r="F1693">
        <v>0.74883135252617594</v>
      </c>
      <c r="G1693">
        <v>0</v>
      </c>
      <c r="H1693">
        <v>0.82604817127564678</v>
      </c>
      <c r="I1693">
        <v>0.99388497561730782</v>
      </c>
      <c r="J1693">
        <v>0.91541926787741201</v>
      </c>
      <c r="K1693" t="s">
        <v>70</v>
      </c>
      <c r="L1693" t="s">
        <v>70</v>
      </c>
      <c r="M1693" t="s">
        <v>70</v>
      </c>
      <c r="N1693">
        <v>0.84036646307606888</v>
      </c>
    </row>
    <row r="1694" spans="1:14" x14ac:dyDescent="0.3">
      <c r="A1694" t="s">
        <v>81</v>
      </c>
      <c r="B1694" t="s">
        <v>237</v>
      </c>
      <c r="C1694">
        <v>0.99751676185746196</v>
      </c>
      <c r="D1694">
        <v>0.98633392751039795</v>
      </c>
      <c r="E1694">
        <v>0.94343506032647284</v>
      </c>
      <c r="F1694">
        <v>0.9073206025199928</v>
      </c>
      <c r="G1694" t="s">
        <v>70</v>
      </c>
      <c r="H1694">
        <v>0.91633889656638678</v>
      </c>
      <c r="I1694">
        <v>0.99506266616027361</v>
      </c>
      <c r="J1694" t="s">
        <v>70</v>
      </c>
      <c r="K1694" t="s">
        <v>70</v>
      </c>
      <c r="L1694" t="s">
        <v>70</v>
      </c>
      <c r="M1694" t="s">
        <v>70</v>
      </c>
      <c r="N1694" t="s">
        <v>70</v>
      </c>
    </row>
    <row r="1695" spans="1:14" x14ac:dyDescent="0.3">
      <c r="A1695" t="s">
        <v>81</v>
      </c>
      <c r="B1695" t="s">
        <v>27</v>
      </c>
      <c r="C1695">
        <v>0.99703147056381303</v>
      </c>
      <c r="D1695">
        <v>0.96813583349442622</v>
      </c>
      <c r="E1695">
        <v>0.89722782494488484</v>
      </c>
      <c r="F1695">
        <v>0.71295091267060429</v>
      </c>
      <c r="G1695">
        <v>0.91779959718026183</v>
      </c>
      <c r="H1695">
        <v>0.67429886728451149</v>
      </c>
      <c r="I1695">
        <v>0.99213079685231875</v>
      </c>
      <c r="J1695" t="s">
        <v>70</v>
      </c>
      <c r="K1695" t="s">
        <v>70</v>
      </c>
      <c r="L1695" t="s">
        <v>70</v>
      </c>
      <c r="M1695" t="s">
        <v>70</v>
      </c>
      <c r="N1695" t="s">
        <v>70</v>
      </c>
    </row>
    <row r="1696" spans="1:14" x14ac:dyDescent="0.3">
      <c r="A1696" t="s">
        <v>81</v>
      </c>
      <c r="B1696" t="s">
        <v>29</v>
      </c>
      <c r="C1696">
        <v>0.99715285670879239</v>
      </c>
      <c r="D1696">
        <v>0.96801003044957923</v>
      </c>
      <c r="E1696">
        <v>0.87735616390092663</v>
      </c>
      <c r="F1696">
        <v>0.68569676498381482</v>
      </c>
      <c r="G1696">
        <v>0.73866548225084561</v>
      </c>
      <c r="H1696" t="s">
        <v>70</v>
      </c>
      <c r="I1696">
        <v>0.99587644907803641</v>
      </c>
      <c r="J1696" t="s">
        <v>70</v>
      </c>
      <c r="K1696" t="s">
        <v>70</v>
      </c>
      <c r="L1696" t="s">
        <v>70</v>
      </c>
      <c r="M1696" t="s">
        <v>70</v>
      </c>
      <c r="N1696" t="s">
        <v>70</v>
      </c>
    </row>
    <row r="1697" spans="1:14" x14ac:dyDescent="0.3">
      <c r="A1697" t="s">
        <v>81</v>
      </c>
      <c r="B1697" t="s">
        <v>33</v>
      </c>
      <c r="C1697">
        <v>0.97862586380437644</v>
      </c>
      <c r="D1697">
        <v>0.98594789749398282</v>
      </c>
      <c r="E1697">
        <v>0.95257527197219338</v>
      </c>
      <c r="F1697">
        <v>0.9196684646757004</v>
      </c>
      <c r="G1697" t="s">
        <v>70</v>
      </c>
      <c r="H1697">
        <v>0.71991531540201126</v>
      </c>
      <c r="I1697">
        <v>0.99492619926199277</v>
      </c>
      <c r="J1697">
        <v>0</v>
      </c>
      <c r="K1697" t="s">
        <v>70</v>
      </c>
      <c r="L1697" t="s">
        <v>70</v>
      </c>
      <c r="M1697" t="s">
        <v>70</v>
      </c>
      <c r="N1697" t="s">
        <v>70</v>
      </c>
    </row>
    <row r="1698" spans="1:14" x14ac:dyDescent="0.3">
      <c r="A1698" t="s">
        <v>81</v>
      </c>
      <c r="B1698" t="s">
        <v>35</v>
      </c>
      <c r="C1698">
        <v>0.99548409508212998</v>
      </c>
      <c r="D1698">
        <v>0.97850274725274722</v>
      </c>
      <c r="E1698">
        <v>0.9180408247529096</v>
      </c>
      <c r="F1698">
        <v>0.73034784733053948</v>
      </c>
      <c r="G1698" t="s">
        <v>70</v>
      </c>
      <c r="H1698">
        <v>0.91862150764364803</v>
      </c>
      <c r="I1698">
        <v>0.99590575511780599</v>
      </c>
      <c r="J1698" t="s">
        <v>70</v>
      </c>
      <c r="K1698" t="s">
        <v>70</v>
      </c>
      <c r="L1698" t="s">
        <v>70</v>
      </c>
      <c r="M1698" t="s">
        <v>70</v>
      </c>
      <c r="N1698" t="s">
        <v>70</v>
      </c>
    </row>
    <row r="1699" spans="1:14" x14ac:dyDescent="0.3">
      <c r="A1699" t="s">
        <v>372</v>
      </c>
      <c r="B1699" t="s">
        <v>7</v>
      </c>
      <c r="C1699">
        <v>0.98603385298541324</v>
      </c>
      <c r="D1699">
        <v>0.89577258555181072</v>
      </c>
      <c r="E1699">
        <v>0.93161103047895499</v>
      </c>
      <c r="F1699" t="s">
        <v>70</v>
      </c>
      <c r="G1699" t="s">
        <v>70</v>
      </c>
      <c r="H1699">
        <v>0.7658933018744265</v>
      </c>
      <c r="I1699">
        <v>0.98687587066500482</v>
      </c>
      <c r="J1699" t="s">
        <v>70</v>
      </c>
      <c r="K1699" t="s">
        <v>70</v>
      </c>
      <c r="L1699" t="s">
        <v>70</v>
      </c>
      <c r="M1699" t="s">
        <v>70</v>
      </c>
      <c r="N1699" t="s">
        <v>70</v>
      </c>
    </row>
    <row r="1700" spans="1:14" x14ac:dyDescent="0.3">
      <c r="A1700" t="s">
        <v>372</v>
      </c>
      <c r="B1700" t="s">
        <v>418</v>
      </c>
      <c r="C1700">
        <v>0.98803389318902135</v>
      </c>
      <c r="D1700">
        <v>0.85755201993441121</v>
      </c>
      <c r="E1700">
        <v>0.8659073346100864</v>
      </c>
      <c r="F1700" t="s">
        <v>70</v>
      </c>
      <c r="G1700">
        <v>0.95353635388297442</v>
      </c>
      <c r="H1700">
        <v>0.87971600759514568</v>
      </c>
      <c r="I1700">
        <v>0.9848101265822784</v>
      </c>
      <c r="J1700" t="s">
        <v>70</v>
      </c>
      <c r="K1700" t="s">
        <v>70</v>
      </c>
      <c r="L1700" t="s">
        <v>70</v>
      </c>
      <c r="M1700" t="s">
        <v>70</v>
      </c>
      <c r="N1700" t="s">
        <v>70</v>
      </c>
    </row>
    <row r="1701" spans="1:14" x14ac:dyDescent="0.3">
      <c r="A1701" t="s">
        <v>372</v>
      </c>
      <c r="B1701" t="s">
        <v>8</v>
      </c>
      <c r="C1701">
        <v>0.99000223164472201</v>
      </c>
      <c r="D1701">
        <v>0.86504636530525791</v>
      </c>
      <c r="E1701">
        <v>0.74939915309197724</v>
      </c>
      <c r="F1701">
        <v>0</v>
      </c>
      <c r="G1701">
        <v>0.86016859852476291</v>
      </c>
      <c r="H1701">
        <v>0.9226536227453378</v>
      </c>
      <c r="I1701">
        <v>0.99223004865296638</v>
      </c>
      <c r="J1701" t="s">
        <v>70</v>
      </c>
      <c r="K1701" t="s">
        <v>70</v>
      </c>
      <c r="L1701" t="s">
        <v>70</v>
      </c>
      <c r="M1701" t="s">
        <v>70</v>
      </c>
      <c r="N1701" t="s">
        <v>70</v>
      </c>
    </row>
    <row r="1702" spans="1:14" x14ac:dyDescent="0.3">
      <c r="A1702" t="s">
        <v>372</v>
      </c>
      <c r="B1702" t="s">
        <v>15</v>
      </c>
      <c r="C1702">
        <v>0.92754347946880045</v>
      </c>
      <c r="D1702">
        <v>0.93101309441764302</v>
      </c>
      <c r="E1702">
        <v>0.87649915169952608</v>
      </c>
      <c r="F1702">
        <v>0.78203411018840963</v>
      </c>
      <c r="G1702" t="s">
        <v>70</v>
      </c>
      <c r="H1702">
        <v>0.73278895306379876</v>
      </c>
      <c r="I1702">
        <v>0.98966632484026185</v>
      </c>
      <c r="J1702">
        <v>0.4169240271772699</v>
      </c>
      <c r="K1702" t="s">
        <v>70</v>
      </c>
      <c r="L1702" t="s">
        <v>70</v>
      </c>
      <c r="M1702" t="s">
        <v>70</v>
      </c>
      <c r="N1702" t="s">
        <v>70</v>
      </c>
    </row>
    <row r="1703" spans="1:14" x14ac:dyDescent="0.3">
      <c r="A1703" t="s">
        <v>372</v>
      </c>
      <c r="B1703" t="s">
        <v>21</v>
      </c>
      <c r="C1703">
        <v>0.99174867061915517</v>
      </c>
      <c r="D1703">
        <v>0.93347405574683795</v>
      </c>
      <c r="E1703">
        <v>0.82659125766871167</v>
      </c>
      <c r="F1703" t="s">
        <v>70</v>
      </c>
      <c r="G1703">
        <v>0.93240886822220381</v>
      </c>
      <c r="H1703">
        <v>0.63674147963424776</v>
      </c>
      <c r="I1703">
        <v>0.99532357821692563</v>
      </c>
      <c r="J1703" t="s">
        <v>70</v>
      </c>
      <c r="K1703" t="s">
        <v>70</v>
      </c>
      <c r="L1703" t="s">
        <v>70</v>
      </c>
      <c r="M1703" t="s">
        <v>70</v>
      </c>
      <c r="N1703" t="s">
        <v>70</v>
      </c>
    </row>
    <row r="1704" spans="1:14" x14ac:dyDescent="0.3">
      <c r="A1704" t="s">
        <v>372</v>
      </c>
      <c r="B1704" t="s">
        <v>23</v>
      </c>
      <c r="C1704">
        <v>0.99590221845414717</v>
      </c>
      <c r="D1704">
        <v>0.87812644139921736</v>
      </c>
      <c r="E1704">
        <v>0.71459629657395607</v>
      </c>
      <c r="F1704">
        <v>0</v>
      </c>
      <c r="G1704">
        <v>0.92168188311285015</v>
      </c>
      <c r="H1704">
        <v>0.74042733234609692</v>
      </c>
      <c r="I1704">
        <v>0.99501886792452843</v>
      </c>
      <c r="J1704" t="s">
        <v>70</v>
      </c>
      <c r="K1704" t="s">
        <v>70</v>
      </c>
      <c r="L1704" t="s">
        <v>70</v>
      </c>
      <c r="M1704" t="s">
        <v>70</v>
      </c>
      <c r="N1704" t="s">
        <v>70</v>
      </c>
    </row>
    <row r="1705" spans="1:14" x14ac:dyDescent="0.3">
      <c r="A1705" t="s">
        <v>372</v>
      </c>
      <c r="B1705" t="s">
        <v>25</v>
      </c>
      <c r="C1705">
        <v>0.98884675023819757</v>
      </c>
      <c r="D1705">
        <v>0.94602024645040261</v>
      </c>
      <c r="E1705">
        <v>0.7528428418699582</v>
      </c>
      <c r="F1705">
        <v>0.41142995520038744</v>
      </c>
      <c r="G1705">
        <v>0.87668579092467025</v>
      </c>
      <c r="H1705">
        <v>0.24697259400892288</v>
      </c>
      <c r="I1705">
        <v>0.99185867895545321</v>
      </c>
      <c r="J1705" t="s">
        <v>70</v>
      </c>
      <c r="K1705" t="s">
        <v>70</v>
      </c>
      <c r="L1705" t="s">
        <v>70</v>
      </c>
      <c r="M1705" t="s">
        <v>70</v>
      </c>
      <c r="N1705" t="s">
        <v>70</v>
      </c>
    </row>
    <row r="1706" spans="1:14" x14ac:dyDescent="0.3">
      <c r="A1706" t="s">
        <v>372</v>
      </c>
      <c r="B1706" t="s">
        <v>27</v>
      </c>
      <c r="C1706">
        <v>0.99382890451902639</v>
      </c>
      <c r="D1706">
        <v>0.98635410050618777</v>
      </c>
      <c r="E1706">
        <v>0.85748735442889068</v>
      </c>
      <c r="F1706">
        <v>0.52238193018480494</v>
      </c>
      <c r="G1706">
        <v>0.98034472331418199</v>
      </c>
      <c r="H1706">
        <v>0.77893458268263061</v>
      </c>
      <c r="I1706">
        <v>0.9935688885526216</v>
      </c>
      <c r="J1706" t="s">
        <v>70</v>
      </c>
      <c r="K1706" t="s">
        <v>70</v>
      </c>
      <c r="L1706" t="s">
        <v>70</v>
      </c>
      <c r="M1706" t="s">
        <v>70</v>
      </c>
      <c r="N1706" t="s">
        <v>70</v>
      </c>
    </row>
    <row r="1707" spans="1:14" x14ac:dyDescent="0.3">
      <c r="A1707" t="s">
        <v>372</v>
      </c>
      <c r="B1707" t="s">
        <v>29</v>
      </c>
      <c r="C1707">
        <v>0.97539767254171983</v>
      </c>
      <c r="D1707">
        <v>0.95095800270950259</v>
      </c>
      <c r="E1707">
        <v>0.88732761712255082</v>
      </c>
      <c r="F1707">
        <v>0.7491909385113269</v>
      </c>
      <c r="G1707">
        <v>0.83054841473864605</v>
      </c>
      <c r="H1707">
        <v>0.59125822970007313</v>
      </c>
      <c r="I1707">
        <v>0.99218326754895136</v>
      </c>
      <c r="J1707">
        <v>1.9286403085824497E-2</v>
      </c>
      <c r="K1707" t="s">
        <v>70</v>
      </c>
      <c r="L1707" t="s">
        <v>70</v>
      </c>
      <c r="M1707" t="s">
        <v>70</v>
      </c>
      <c r="N1707" t="s">
        <v>70</v>
      </c>
    </row>
    <row r="1708" spans="1:14" x14ac:dyDescent="0.3">
      <c r="A1708" t="s">
        <v>372</v>
      </c>
      <c r="B1708" t="s">
        <v>33</v>
      </c>
      <c r="C1708">
        <v>0.99814655651248585</v>
      </c>
      <c r="D1708">
        <v>0.88825868499737981</v>
      </c>
      <c r="E1708">
        <v>0.9114398603326288</v>
      </c>
      <c r="F1708">
        <v>0.77283430412690546</v>
      </c>
      <c r="G1708" t="s">
        <v>70</v>
      </c>
      <c r="H1708">
        <v>0.79929714955095665</v>
      </c>
      <c r="I1708">
        <v>0.9945584577114428</v>
      </c>
      <c r="J1708" t="s">
        <v>70</v>
      </c>
      <c r="K1708" t="s">
        <v>70</v>
      </c>
      <c r="L1708" t="s">
        <v>70</v>
      </c>
      <c r="M1708" t="s">
        <v>70</v>
      </c>
      <c r="N1708" t="s">
        <v>70</v>
      </c>
    </row>
    <row r="1709" spans="1:14" x14ac:dyDescent="0.3">
      <c r="A1709" t="s">
        <v>372</v>
      </c>
      <c r="B1709" t="s">
        <v>35</v>
      </c>
      <c r="C1709">
        <v>0.99741752067099798</v>
      </c>
      <c r="D1709">
        <v>0.90282783476573325</v>
      </c>
      <c r="E1709">
        <v>0.8950202698614389</v>
      </c>
      <c r="F1709">
        <v>0.64043330723048808</v>
      </c>
      <c r="G1709" t="s">
        <v>70</v>
      </c>
      <c r="H1709">
        <v>0.80083420229405633</v>
      </c>
      <c r="I1709">
        <v>0.99555078244860384</v>
      </c>
      <c r="J1709" t="s">
        <v>70</v>
      </c>
      <c r="K1709" t="s">
        <v>70</v>
      </c>
      <c r="L1709" t="s">
        <v>70</v>
      </c>
      <c r="M1709" t="s">
        <v>70</v>
      </c>
      <c r="N1709" t="s">
        <v>70</v>
      </c>
    </row>
    <row r="1710" spans="1:14" x14ac:dyDescent="0.3">
      <c r="A1710" t="s">
        <v>98</v>
      </c>
      <c r="B1710" t="s">
        <v>6</v>
      </c>
      <c r="C1710">
        <v>0.99619708601716062</v>
      </c>
      <c r="D1710">
        <v>0.8538734408971278</v>
      </c>
      <c r="E1710">
        <v>0.92561924092468517</v>
      </c>
      <c r="F1710">
        <v>0</v>
      </c>
      <c r="G1710" t="s">
        <v>70</v>
      </c>
      <c r="H1710">
        <v>0.9481368821292776</v>
      </c>
      <c r="I1710">
        <v>0.99237223493516402</v>
      </c>
      <c r="J1710" t="s">
        <v>70</v>
      </c>
      <c r="K1710" t="s">
        <v>70</v>
      </c>
      <c r="L1710" t="s">
        <v>70</v>
      </c>
      <c r="M1710" t="s">
        <v>70</v>
      </c>
      <c r="N1710" t="s">
        <v>70</v>
      </c>
    </row>
    <row r="1711" spans="1:14" x14ac:dyDescent="0.3">
      <c r="A1711" t="s">
        <v>98</v>
      </c>
      <c r="B1711" t="s">
        <v>7</v>
      </c>
      <c r="C1711">
        <v>0.99769928539408803</v>
      </c>
      <c r="D1711">
        <v>0.96428188351389044</v>
      </c>
      <c r="E1711">
        <v>0.97098483298087634</v>
      </c>
      <c r="F1711" t="s">
        <v>70</v>
      </c>
      <c r="G1711" t="s">
        <v>70</v>
      </c>
      <c r="H1711">
        <v>0.71758835758835759</v>
      </c>
      <c r="I1711">
        <v>0.99386126457949664</v>
      </c>
      <c r="J1711" t="s">
        <v>70</v>
      </c>
      <c r="K1711" t="s">
        <v>70</v>
      </c>
      <c r="L1711" t="s">
        <v>70</v>
      </c>
      <c r="M1711" t="s">
        <v>70</v>
      </c>
      <c r="N1711" t="s">
        <v>70</v>
      </c>
    </row>
    <row r="1712" spans="1:14" x14ac:dyDescent="0.3">
      <c r="A1712" t="s">
        <v>98</v>
      </c>
      <c r="B1712" t="s">
        <v>8</v>
      </c>
      <c r="C1712">
        <v>0.99553907440383305</v>
      </c>
      <c r="D1712">
        <v>0.86554401426922678</v>
      </c>
      <c r="E1712">
        <v>0.96419876666790238</v>
      </c>
      <c r="F1712" t="s">
        <v>70</v>
      </c>
      <c r="G1712" t="s">
        <v>70</v>
      </c>
      <c r="H1712">
        <v>0.80250662187479815</v>
      </c>
      <c r="I1712">
        <v>0.99484692331009406</v>
      </c>
      <c r="J1712" t="s">
        <v>70</v>
      </c>
      <c r="K1712" t="s">
        <v>70</v>
      </c>
      <c r="L1712" t="s">
        <v>70</v>
      </c>
      <c r="M1712" t="s">
        <v>70</v>
      </c>
      <c r="N1712" t="s">
        <v>70</v>
      </c>
    </row>
    <row r="1713" spans="1:14" x14ac:dyDescent="0.3">
      <c r="A1713" t="s">
        <v>98</v>
      </c>
      <c r="B1713" t="s">
        <v>12</v>
      </c>
      <c r="C1713">
        <v>0.987128690708034</v>
      </c>
      <c r="D1713">
        <v>0.89257587399154825</v>
      </c>
      <c r="E1713">
        <v>0.93953833908198459</v>
      </c>
      <c r="F1713" t="s">
        <v>70</v>
      </c>
      <c r="G1713">
        <v>0</v>
      </c>
      <c r="H1713">
        <v>0.73026901080279605</v>
      </c>
      <c r="I1713">
        <v>0.98757028706717964</v>
      </c>
      <c r="J1713">
        <v>0</v>
      </c>
      <c r="K1713" t="s">
        <v>70</v>
      </c>
      <c r="L1713" t="s">
        <v>70</v>
      </c>
      <c r="M1713" t="s">
        <v>70</v>
      </c>
      <c r="N1713" t="s">
        <v>70</v>
      </c>
    </row>
    <row r="1714" spans="1:14" x14ac:dyDescent="0.3">
      <c r="A1714" t="s">
        <v>98</v>
      </c>
      <c r="B1714" t="s">
        <v>13</v>
      </c>
      <c r="C1714">
        <v>0.97463151196188702</v>
      </c>
      <c r="D1714">
        <v>0.95212316861186996</v>
      </c>
      <c r="E1714">
        <v>0.93089094680894335</v>
      </c>
      <c r="F1714">
        <v>0.60184976314008576</v>
      </c>
      <c r="G1714" t="s">
        <v>70</v>
      </c>
      <c r="H1714">
        <v>0.87406833801180916</v>
      </c>
      <c r="I1714">
        <v>0.99408928293669319</v>
      </c>
      <c r="J1714">
        <v>0.90669131618137921</v>
      </c>
      <c r="K1714" t="s">
        <v>70</v>
      </c>
      <c r="L1714" t="s">
        <v>70</v>
      </c>
      <c r="M1714" t="s">
        <v>70</v>
      </c>
      <c r="N1714" t="s">
        <v>70</v>
      </c>
    </row>
    <row r="1715" spans="1:14" x14ac:dyDescent="0.3">
      <c r="A1715" t="s">
        <v>98</v>
      </c>
      <c r="B1715" t="s">
        <v>15</v>
      </c>
      <c r="C1715">
        <v>0.98697794724284804</v>
      </c>
      <c r="D1715">
        <v>0.95760062990622985</v>
      </c>
      <c r="E1715">
        <v>0.92929923060927444</v>
      </c>
      <c r="F1715">
        <v>0.69518868594982586</v>
      </c>
      <c r="G1715">
        <v>0.63464255439389661</v>
      </c>
      <c r="H1715">
        <v>0.8887165568049632</v>
      </c>
      <c r="I1715">
        <v>0.99411899488276179</v>
      </c>
      <c r="J1715" t="s">
        <v>70</v>
      </c>
      <c r="K1715" t="s">
        <v>70</v>
      </c>
      <c r="L1715" t="s">
        <v>70</v>
      </c>
      <c r="M1715" t="s">
        <v>70</v>
      </c>
      <c r="N1715" t="s">
        <v>70</v>
      </c>
    </row>
    <row r="1716" spans="1:14" x14ac:dyDescent="0.3">
      <c r="A1716" t="s">
        <v>98</v>
      </c>
      <c r="B1716" t="s">
        <v>17</v>
      </c>
      <c r="C1716">
        <v>0.99077387536273376</v>
      </c>
      <c r="D1716">
        <v>0.97287048524145037</v>
      </c>
      <c r="E1716">
        <v>0.86035411855273292</v>
      </c>
      <c r="F1716">
        <v>0</v>
      </c>
      <c r="G1716">
        <v>0.922271223814774</v>
      </c>
      <c r="H1716">
        <v>0.28833179461685959</v>
      </c>
      <c r="I1716">
        <v>0.99143187958317236</v>
      </c>
      <c r="J1716" t="s">
        <v>70</v>
      </c>
      <c r="K1716" t="s">
        <v>70</v>
      </c>
      <c r="L1716" t="s">
        <v>70</v>
      </c>
      <c r="M1716" t="s">
        <v>70</v>
      </c>
      <c r="N1716" t="s">
        <v>70</v>
      </c>
    </row>
    <row r="1717" spans="1:14" x14ac:dyDescent="0.3">
      <c r="A1717" t="s">
        <v>98</v>
      </c>
      <c r="B1717" t="s">
        <v>21</v>
      </c>
      <c r="C1717">
        <v>0.99652661599987258</v>
      </c>
      <c r="D1717">
        <v>0.94710977332760005</v>
      </c>
      <c r="E1717">
        <v>0.71077406611784721</v>
      </c>
      <c r="F1717">
        <v>0.34517245800743684</v>
      </c>
      <c r="G1717">
        <v>0.74611986628462268</v>
      </c>
      <c r="H1717" t="s">
        <v>70</v>
      </c>
      <c r="I1717">
        <v>0.99053102037724416</v>
      </c>
      <c r="J1717" t="s">
        <v>70</v>
      </c>
      <c r="K1717" t="s">
        <v>70</v>
      </c>
      <c r="L1717" t="s">
        <v>70</v>
      </c>
      <c r="M1717" t="s">
        <v>70</v>
      </c>
      <c r="N1717" t="s">
        <v>70</v>
      </c>
    </row>
    <row r="1718" spans="1:14" x14ac:dyDescent="0.3">
      <c r="A1718" t="s">
        <v>98</v>
      </c>
      <c r="B1718" t="s">
        <v>23</v>
      </c>
      <c r="C1718">
        <v>0.99261871863864437</v>
      </c>
      <c r="D1718">
        <v>0.97113282111978161</v>
      </c>
      <c r="E1718">
        <v>0.96477418288500483</v>
      </c>
      <c r="F1718" t="s">
        <v>70</v>
      </c>
      <c r="G1718" t="s">
        <v>70</v>
      </c>
      <c r="H1718">
        <v>0.82464179682457728</v>
      </c>
      <c r="I1718">
        <v>0.99369444655473682</v>
      </c>
      <c r="J1718">
        <v>0.85845783473766202</v>
      </c>
      <c r="K1718" t="s">
        <v>70</v>
      </c>
      <c r="L1718" t="s">
        <v>70</v>
      </c>
      <c r="M1718" t="s">
        <v>70</v>
      </c>
      <c r="N1718" t="s">
        <v>70</v>
      </c>
    </row>
    <row r="1719" spans="1:14" x14ac:dyDescent="0.3">
      <c r="A1719" t="s">
        <v>98</v>
      </c>
      <c r="B1719" t="s">
        <v>25</v>
      </c>
      <c r="C1719">
        <v>0.99758517721683315</v>
      </c>
      <c r="D1719">
        <v>0.93733886335612604</v>
      </c>
      <c r="E1719">
        <v>0.89422355588897229</v>
      </c>
      <c r="F1719" t="s">
        <v>70</v>
      </c>
      <c r="G1719" t="s">
        <v>70</v>
      </c>
      <c r="H1719">
        <v>0.81154851288007634</v>
      </c>
      <c r="I1719">
        <v>0.99418337670289303</v>
      </c>
      <c r="J1719" t="s">
        <v>70</v>
      </c>
      <c r="K1719" t="s">
        <v>70</v>
      </c>
      <c r="L1719" t="s">
        <v>70</v>
      </c>
      <c r="M1719" t="s">
        <v>70</v>
      </c>
      <c r="N1719" t="s">
        <v>70</v>
      </c>
    </row>
    <row r="1720" spans="1:14" x14ac:dyDescent="0.3">
      <c r="A1720" t="s">
        <v>122</v>
      </c>
      <c r="B1720" t="s">
        <v>6</v>
      </c>
      <c r="C1720">
        <v>0.98350627662169521</v>
      </c>
      <c r="D1720">
        <v>0.90869166411874258</v>
      </c>
      <c r="E1720">
        <v>0.87299228076904634</v>
      </c>
      <c r="F1720" t="s">
        <v>70</v>
      </c>
      <c r="G1720" t="s">
        <v>70</v>
      </c>
      <c r="H1720">
        <v>0.70430356316520126</v>
      </c>
      <c r="I1720">
        <v>0.98781687476352642</v>
      </c>
      <c r="J1720" t="s">
        <v>70</v>
      </c>
      <c r="K1720" t="s">
        <v>70</v>
      </c>
      <c r="L1720" t="s">
        <v>70</v>
      </c>
      <c r="M1720" t="s">
        <v>70</v>
      </c>
      <c r="N1720" t="s">
        <v>70</v>
      </c>
    </row>
    <row r="1721" spans="1:14" x14ac:dyDescent="0.3">
      <c r="A1721" t="s">
        <v>122</v>
      </c>
      <c r="B1721" t="s">
        <v>7</v>
      </c>
      <c r="C1721">
        <v>0.9858554841186068</v>
      </c>
      <c r="D1721">
        <v>0.93576253838280443</v>
      </c>
      <c r="E1721">
        <v>0.94677473574123183</v>
      </c>
      <c r="F1721" t="s">
        <v>70</v>
      </c>
      <c r="G1721" t="s">
        <v>70</v>
      </c>
      <c r="H1721">
        <v>0.92097753333679244</v>
      </c>
      <c r="I1721">
        <v>0.99170937594211639</v>
      </c>
      <c r="J1721" t="s">
        <v>70</v>
      </c>
      <c r="K1721" t="s">
        <v>70</v>
      </c>
      <c r="L1721" t="s">
        <v>70</v>
      </c>
      <c r="M1721" t="s">
        <v>70</v>
      </c>
      <c r="N1721" t="s">
        <v>70</v>
      </c>
    </row>
    <row r="1722" spans="1:14" x14ac:dyDescent="0.3">
      <c r="A1722" t="s">
        <v>122</v>
      </c>
      <c r="B1722" t="s">
        <v>8</v>
      </c>
      <c r="C1722">
        <v>0.99329700679256561</v>
      </c>
      <c r="D1722">
        <v>0.95720046832314298</v>
      </c>
      <c r="E1722">
        <v>0.93423351866560755</v>
      </c>
      <c r="F1722" t="s">
        <v>70</v>
      </c>
      <c r="G1722" t="s">
        <v>70</v>
      </c>
      <c r="H1722">
        <v>0.94142636457260565</v>
      </c>
      <c r="I1722">
        <v>0.99178245928582098</v>
      </c>
      <c r="J1722" t="s">
        <v>70</v>
      </c>
      <c r="K1722" t="s">
        <v>70</v>
      </c>
      <c r="L1722" t="s">
        <v>70</v>
      </c>
      <c r="M1722" t="s">
        <v>70</v>
      </c>
      <c r="N1722" t="s">
        <v>70</v>
      </c>
    </row>
    <row r="1723" spans="1:14" x14ac:dyDescent="0.3">
      <c r="A1723" t="s">
        <v>122</v>
      </c>
      <c r="B1723" t="s">
        <v>12</v>
      </c>
      <c r="C1723">
        <v>0.99525206602315741</v>
      </c>
      <c r="D1723">
        <v>0.95063621338537196</v>
      </c>
      <c r="E1723">
        <v>0.95867683429513595</v>
      </c>
      <c r="F1723" t="s">
        <v>70</v>
      </c>
      <c r="G1723" t="s">
        <v>70</v>
      </c>
      <c r="H1723">
        <v>0.92708632748874198</v>
      </c>
      <c r="I1723">
        <v>0.99507836753236922</v>
      </c>
      <c r="J1723" t="s">
        <v>70</v>
      </c>
      <c r="K1723" t="s">
        <v>70</v>
      </c>
      <c r="L1723" t="s">
        <v>70</v>
      </c>
      <c r="M1723" t="s">
        <v>70</v>
      </c>
      <c r="N1723" t="s">
        <v>70</v>
      </c>
    </row>
    <row r="1724" spans="1:14" x14ac:dyDescent="0.3">
      <c r="A1724" t="s">
        <v>122</v>
      </c>
      <c r="B1724" t="s">
        <v>13</v>
      </c>
      <c r="C1724">
        <v>0.97987002025658343</v>
      </c>
      <c r="D1724">
        <v>0.94531734363098519</v>
      </c>
      <c r="E1724">
        <v>0.92248214402725903</v>
      </c>
      <c r="F1724" t="s">
        <v>70</v>
      </c>
      <c r="G1724" t="s">
        <v>70</v>
      </c>
      <c r="H1724">
        <v>0.83966698759698699</v>
      </c>
      <c r="I1724">
        <v>0.98951264651449722</v>
      </c>
      <c r="J1724">
        <v>0.98932725071104721</v>
      </c>
      <c r="K1724" t="s">
        <v>70</v>
      </c>
      <c r="L1724" t="s">
        <v>70</v>
      </c>
      <c r="M1724" t="s">
        <v>70</v>
      </c>
      <c r="N1724" t="s">
        <v>70</v>
      </c>
    </row>
    <row r="1725" spans="1:14" x14ac:dyDescent="0.3">
      <c r="A1725" t="s">
        <v>122</v>
      </c>
      <c r="B1725" t="s">
        <v>15</v>
      </c>
      <c r="C1725">
        <v>0.98945987876461461</v>
      </c>
      <c r="D1725">
        <v>0.97161839268022598</v>
      </c>
      <c r="E1725">
        <v>0.95795196852545017</v>
      </c>
      <c r="F1725" t="s">
        <v>70</v>
      </c>
      <c r="G1725" t="s">
        <v>70</v>
      </c>
      <c r="H1725">
        <v>0.86635851069233505</v>
      </c>
      <c r="I1725">
        <v>0.993769236543803</v>
      </c>
      <c r="J1725">
        <v>0.84459975974664192</v>
      </c>
      <c r="K1725" t="s">
        <v>70</v>
      </c>
      <c r="L1725" t="s">
        <v>70</v>
      </c>
      <c r="M1725" t="s">
        <v>70</v>
      </c>
      <c r="N1725" t="s">
        <v>70</v>
      </c>
    </row>
    <row r="1726" spans="1:14" x14ac:dyDescent="0.3">
      <c r="A1726" t="s">
        <v>122</v>
      </c>
      <c r="B1726" t="s">
        <v>17</v>
      </c>
      <c r="C1726">
        <v>0.99005415598302882</v>
      </c>
      <c r="D1726">
        <v>0.98084580988187142</v>
      </c>
      <c r="E1726">
        <v>0.90271343481138322</v>
      </c>
      <c r="F1726" t="s">
        <v>70</v>
      </c>
      <c r="G1726">
        <v>0.96437659033078882</v>
      </c>
      <c r="H1726">
        <v>0.8736714975845411</v>
      </c>
      <c r="I1726">
        <v>0.99376804985560119</v>
      </c>
      <c r="J1726">
        <v>0.95017434656061783</v>
      </c>
      <c r="K1726" t="s">
        <v>70</v>
      </c>
      <c r="L1726" t="s">
        <v>70</v>
      </c>
      <c r="M1726" t="s">
        <v>70</v>
      </c>
      <c r="N1726" t="s">
        <v>70</v>
      </c>
    </row>
    <row r="1727" spans="1:14" x14ac:dyDescent="0.3">
      <c r="A1727" t="s">
        <v>122</v>
      </c>
      <c r="B1727" t="s">
        <v>21</v>
      </c>
      <c r="C1727">
        <v>0.99302590756012843</v>
      </c>
      <c r="D1727">
        <v>0.93830274747219944</v>
      </c>
      <c r="E1727">
        <v>0.94845323282533078</v>
      </c>
      <c r="F1727">
        <v>0.87217432071587275</v>
      </c>
      <c r="G1727">
        <v>0.8635057471264368</v>
      </c>
      <c r="H1727">
        <v>0.91287995560762081</v>
      </c>
      <c r="I1727">
        <v>0.99438418339872303</v>
      </c>
      <c r="J1727" t="s">
        <v>70</v>
      </c>
      <c r="K1727" t="s">
        <v>70</v>
      </c>
      <c r="L1727" t="s">
        <v>70</v>
      </c>
      <c r="M1727" t="s">
        <v>70</v>
      </c>
      <c r="N1727" t="s">
        <v>70</v>
      </c>
    </row>
    <row r="1728" spans="1:14" x14ac:dyDescent="0.3">
      <c r="A1728" t="s">
        <v>122</v>
      </c>
      <c r="B1728" t="s">
        <v>23</v>
      </c>
      <c r="C1728">
        <v>0.99652810957158799</v>
      </c>
      <c r="D1728">
        <v>0.96698638348890997</v>
      </c>
      <c r="E1728">
        <v>0.8988650693568726</v>
      </c>
      <c r="F1728">
        <v>0.64524402202609943</v>
      </c>
      <c r="G1728">
        <v>0.87002956882474958</v>
      </c>
      <c r="H1728">
        <v>0.90592498470516258</v>
      </c>
      <c r="I1728">
        <v>0.99508297480024599</v>
      </c>
      <c r="J1728" t="s">
        <v>70</v>
      </c>
      <c r="K1728" t="s">
        <v>70</v>
      </c>
      <c r="L1728" t="s">
        <v>70</v>
      </c>
      <c r="M1728" t="s">
        <v>70</v>
      </c>
      <c r="N1728" t="s">
        <v>70</v>
      </c>
    </row>
    <row r="1729" spans="1:14" x14ac:dyDescent="0.3">
      <c r="A1729" t="s">
        <v>122</v>
      </c>
      <c r="B1729" t="s">
        <v>25</v>
      </c>
      <c r="C1729">
        <v>0.99774061585334539</v>
      </c>
      <c r="D1729">
        <v>0.95956102734356996</v>
      </c>
      <c r="E1729">
        <v>0.92843053630451</v>
      </c>
      <c r="F1729" t="s">
        <v>70</v>
      </c>
      <c r="G1729">
        <v>0.89126629060494067</v>
      </c>
      <c r="H1729">
        <v>0.87794646424290856</v>
      </c>
      <c r="I1729">
        <v>0.99587597372842518</v>
      </c>
      <c r="J1729" t="s">
        <v>70</v>
      </c>
      <c r="K1729" t="s">
        <v>70</v>
      </c>
      <c r="L1729" t="s">
        <v>70</v>
      </c>
      <c r="M1729" t="s">
        <v>70</v>
      </c>
      <c r="N1729" t="s">
        <v>70</v>
      </c>
    </row>
    <row r="1730" spans="1:14" x14ac:dyDescent="0.3">
      <c r="A1730" t="s">
        <v>122</v>
      </c>
      <c r="B1730" t="s">
        <v>48</v>
      </c>
      <c r="C1730">
        <v>0.99734601941153522</v>
      </c>
      <c r="D1730">
        <v>0.97530422333571942</v>
      </c>
      <c r="E1730">
        <v>0.9496887586964482</v>
      </c>
      <c r="F1730">
        <v>0</v>
      </c>
      <c r="G1730" t="s">
        <v>70</v>
      </c>
      <c r="H1730">
        <v>0.86583025830258298</v>
      </c>
      <c r="I1730">
        <v>0.99526066350710896</v>
      </c>
      <c r="J1730" t="s">
        <v>70</v>
      </c>
      <c r="K1730" t="s">
        <v>70</v>
      </c>
      <c r="L1730">
        <v>0.94876660341555963</v>
      </c>
      <c r="M1730" t="s">
        <v>70</v>
      </c>
      <c r="N1730" t="s">
        <v>70</v>
      </c>
    </row>
    <row r="1731" spans="1:14" x14ac:dyDescent="0.3">
      <c r="A1731" t="s">
        <v>122</v>
      </c>
      <c r="B1731" t="s">
        <v>194</v>
      </c>
      <c r="C1731">
        <v>0.99494638587851281</v>
      </c>
      <c r="D1731">
        <v>0.96835724177575722</v>
      </c>
      <c r="E1731">
        <v>0.95991909298983336</v>
      </c>
      <c r="F1731" t="s">
        <v>70</v>
      </c>
      <c r="G1731" t="s">
        <v>70</v>
      </c>
      <c r="H1731">
        <v>0.89988263970389093</v>
      </c>
      <c r="I1731">
        <v>0.99323965058868202</v>
      </c>
      <c r="J1731">
        <v>0.90529654297494455</v>
      </c>
      <c r="K1731" t="s">
        <v>70</v>
      </c>
      <c r="L1731">
        <v>0.97202797202797198</v>
      </c>
      <c r="M1731" t="s">
        <v>70</v>
      </c>
      <c r="N1731" t="s">
        <v>70</v>
      </c>
    </row>
    <row r="1732" spans="1:14" x14ac:dyDescent="0.3">
      <c r="A1732" t="s">
        <v>122</v>
      </c>
      <c r="B1732" t="s">
        <v>27</v>
      </c>
      <c r="C1732">
        <v>0.99515933275000701</v>
      </c>
      <c r="D1732">
        <v>0.95681824236127755</v>
      </c>
      <c r="E1732">
        <v>0.95530293910261921</v>
      </c>
      <c r="F1732" t="s">
        <v>70</v>
      </c>
      <c r="G1732" t="s">
        <v>70</v>
      </c>
      <c r="H1732">
        <v>0.86998719417672032</v>
      </c>
      <c r="I1732">
        <v>0.99469696969696964</v>
      </c>
      <c r="J1732">
        <v>0.77635398230088493</v>
      </c>
      <c r="K1732" t="s">
        <v>70</v>
      </c>
      <c r="L1732">
        <v>0.98161764705882359</v>
      </c>
      <c r="M1732" t="s">
        <v>70</v>
      </c>
      <c r="N1732" t="s">
        <v>70</v>
      </c>
    </row>
    <row r="1733" spans="1:14" x14ac:dyDescent="0.3">
      <c r="A1733" t="s">
        <v>122</v>
      </c>
      <c r="B1733" t="s">
        <v>172</v>
      </c>
      <c r="C1733">
        <v>0.99613686534216339</v>
      </c>
      <c r="D1733">
        <v>0.98346549687869078</v>
      </c>
      <c r="E1733">
        <v>0.95411406492049644</v>
      </c>
      <c r="F1733" t="s">
        <v>70</v>
      </c>
      <c r="G1733" t="s">
        <v>70</v>
      </c>
      <c r="H1733">
        <v>0.87698234925185914</v>
      </c>
      <c r="I1733">
        <v>0.99459205266870443</v>
      </c>
      <c r="J1733" t="s">
        <v>70</v>
      </c>
      <c r="K1733" t="s">
        <v>70</v>
      </c>
      <c r="L1733">
        <v>0.93282359366466416</v>
      </c>
      <c r="M1733" t="s">
        <v>70</v>
      </c>
      <c r="N1733" t="s">
        <v>70</v>
      </c>
    </row>
    <row r="1734" spans="1:14" x14ac:dyDescent="0.3">
      <c r="A1734" t="s">
        <v>122</v>
      </c>
      <c r="B1734" t="s">
        <v>132</v>
      </c>
      <c r="C1734">
        <v>0.9937395277989336</v>
      </c>
      <c r="D1734">
        <v>0.97218805316372159</v>
      </c>
      <c r="E1734">
        <v>0.95113729443639339</v>
      </c>
      <c r="F1734" t="s">
        <v>70</v>
      </c>
      <c r="G1734">
        <v>0</v>
      </c>
      <c r="H1734">
        <v>0.86768326039387311</v>
      </c>
      <c r="I1734">
        <v>0.99388171312032636</v>
      </c>
      <c r="J1734" t="s">
        <v>70</v>
      </c>
      <c r="K1734" t="s">
        <v>70</v>
      </c>
      <c r="L1734">
        <v>0.88059701492537312</v>
      </c>
      <c r="M1734" t="s">
        <v>70</v>
      </c>
      <c r="N1734" t="s">
        <v>70</v>
      </c>
    </row>
    <row r="1735" spans="1:14" x14ac:dyDescent="0.3">
      <c r="A1735" t="s">
        <v>122</v>
      </c>
      <c r="B1735" t="s">
        <v>174</v>
      </c>
      <c r="C1735">
        <v>0.99450867982865798</v>
      </c>
      <c r="D1735">
        <v>0.97905294576353219</v>
      </c>
      <c r="E1735">
        <v>0.92578566861751843</v>
      </c>
      <c r="F1735" t="s">
        <v>70</v>
      </c>
      <c r="G1735">
        <v>0.91820580474934044</v>
      </c>
      <c r="H1735">
        <v>0.77419131638124894</v>
      </c>
      <c r="I1735">
        <v>0.99479530800901117</v>
      </c>
      <c r="J1735" t="s">
        <v>70</v>
      </c>
      <c r="K1735" t="s">
        <v>70</v>
      </c>
      <c r="L1735">
        <v>0.90544871794871795</v>
      </c>
      <c r="M1735" t="s">
        <v>70</v>
      </c>
      <c r="N1735" t="s">
        <v>70</v>
      </c>
    </row>
    <row r="1736" spans="1:14" x14ac:dyDescent="0.3">
      <c r="A1736" t="s">
        <v>122</v>
      </c>
      <c r="B1736" t="s">
        <v>146</v>
      </c>
      <c r="C1736">
        <v>0.99472477250074964</v>
      </c>
      <c r="D1736">
        <v>0.96528712125289284</v>
      </c>
      <c r="E1736">
        <v>0.95483008283869275</v>
      </c>
      <c r="F1736" t="s">
        <v>70</v>
      </c>
      <c r="G1736">
        <v>0.76788321167883211</v>
      </c>
      <c r="H1736">
        <v>0.86645103204508322</v>
      </c>
      <c r="I1736">
        <v>0.99550735863671558</v>
      </c>
      <c r="J1736" t="s">
        <v>70</v>
      </c>
      <c r="K1736" t="s">
        <v>70</v>
      </c>
      <c r="L1736">
        <v>0.95367615809604755</v>
      </c>
      <c r="M1736" t="s">
        <v>70</v>
      </c>
      <c r="N1736" t="s">
        <v>70</v>
      </c>
    </row>
    <row r="1737" spans="1:14" x14ac:dyDescent="0.3">
      <c r="A1737" t="s">
        <v>122</v>
      </c>
      <c r="B1737" t="s">
        <v>29</v>
      </c>
      <c r="C1737">
        <v>0.99623345494905124</v>
      </c>
      <c r="D1737">
        <v>0.79051401236517893</v>
      </c>
      <c r="E1737">
        <v>0.95360193717629638</v>
      </c>
      <c r="F1737" t="s">
        <v>70</v>
      </c>
      <c r="G1737" t="s">
        <v>70</v>
      </c>
      <c r="H1737">
        <v>0.8536397812713602</v>
      </c>
      <c r="I1737">
        <v>0.99239602731222842</v>
      </c>
      <c r="J1737" t="s">
        <v>70</v>
      </c>
      <c r="K1737" t="s">
        <v>70</v>
      </c>
      <c r="L1737" t="s">
        <v>70</v>
      </c>
      <c r="M1737" t="s">
        <v>70</v>
      </c>
      <c r="N1737" t="s">
        <v>70</v>
      </c>
    </row>
    <row r="1738" spans="1:14" x14ac:dyDescent="0.3">
      <c r="A1738" t="s">
        <v>122</v>
      </c>
      <c r="B1738" t="s">
        <v>33</v>
      </c>
      <c r="C1738">
        <v>0.99770010529140962</v>
      </c>
      <c r="D1738">
        <v>0.96841144942410762</v>
      </c>
      <c r="E1738">
        <v>0.93259106861914565</v>
      </c>
      <c r="F1738" t="s">
        <v>70</v>
      </c>
      <c r="G1738" t="s">
        <v>70</v>
      </c>
      <c r="H1738">
        <v>0.73440163654960788</v>
      </c>
      <c r="I1738">
        <v>0.99123661148977604</v>
      </c>
      <c r="J1738" t="s">
        <v>70</v>
      </c>
      <c r="K1738" t="s">
        <v>70</v>
      </c>
      <c r="L1738" t="s">
        <v>70</v>
      </c>
      <c r="M1738" t="s">
        <v>70</v>
      </c>
      <c r="N1738" t="s">
        <v>70</v>
      </c>
    </row>
    <row r="1739" spans="1:14" x14ac:dyDescent="0.3">
      <c r="A1739" t="s">
        <v>434</v>
      </c>
      <c r="B1739" t="s">
        <v>6</v>
      </c>
      <c r="C1739">
        <v>0.99386909048443917</v>
      </c>
      <c r="D1739">
        <v>0.9274809160305344</v>
      </c>
      <c r="E1739">
        <v>0.88768231661875863</v>
      </c>
      <c r="F1739" t="s">
        <v>70</v>
      </c>
      <c r="G1739" t="s">
        <v>70</v>
      </c>
      <c r="H1739">
        <v>0.81021365294424175</v>
      </c>
      <c r="I1739">
        <v>0.99482102056359478</v>
      </c>
      <c r="J1739">
        <v>0.91866478608368596</v>
      </c>
      <c r="K1739" t="s">
        <v>70</v>
      </c>
      <c r="L1739" t="s">
        <v>70</v>
      </c>
      <c r="M1739" t="s">
        <v>70</v>
      </c>
      <c r="N1739" t="s">
        <v>70</v>
      </c>
    </row>
    <row r="1740" spans="1:14" x14ac:dyDescent="0.3">
      <c r="A1740" t="s">
        <v>434</v>
      </c>
      <c r="B1740" t="s">
        <v>7</v>
      </c>
      <c r="C1740">
        <v>0.91662440409777879</v>
      </c>
      <c r="D1740">
        <v>0.98157691519707502</v>
      </c>
      <c r="E1740">
        <v>0.78933309979419364</v>
      </c>
      <c r="F1740" t="s">
        <v>70</v>
      </c>
      <c r="G1740" t="s">
        <v>70</v>
      </c>
      <c r="H1740">
        <v>0.6420922570016474</v>
      </c>
      <c r="I1740">
        <v>0.99482936918304044</v>
      </c>
      <c r="J1740">
        <v>0</v>
      </c>
      <c r="K1740" t="s">
        <v>70</v>
      </c>
      <c r="L1740" t="s">
        <v>70</v>
      </c>
      <c r="M1740" t="s">
        <v>70</v>
      </c>
      <c r="N1740" t="s">
        <v>70</v>
      </c>
    </row>
    <row r="1741" spans="1:14" x14ac:dyDescent="0.3">
      <c r="A1741" t="s">
        <v>434</v>
      </c>
      <c r="B1741" t="s">
        <v>8</v>
      </c>
      <c r="C1741">
        <v>0.99673082287308223</v>
      </c>
      <c r="D1741">
        <v>0.95713503792321519</v>
      </c>
      <c r="E1741">
        <v>0.96475466482377337</v>
      </c>
      <c r="F1741" t="s">
        <v>70</v>
      </c>
      <c r="G1741" t="s">
        <v>70</v>
      </c>
      <c r="H1741">
        <v>0.93037380597426977</v>
      </c>
      <c r="I1741">
        <v>0.99669510414264839</v>
      </c>
      <c r="J1741" t="s">
        <v>70</v>
      </c>
      <c r="K1741" t="s">
        <v>70</v>
      </c>
      <c r="L1741" t="s">
        <v>70</v>
      </c>
      <c r="M1741" t="s">
        <v>70</v>
      </c>
      <c r="N1741" t="s">
        <v>70</v>
      </c>
    </row>
    <row r="1742" spans="1:14" x14ac:dyDescent="0.3">
      <c r="A1742" t="s">
        <v>434</v>
      </c>
      <c r="B1742" t="s">
        <v>444</v>
      </c>
      <c r="C1742">
        <v>0.99130105900151277</v>
      </c>
      <c r="D1742">
        <v>0.96023365535834637</v>
      </c>
      <c r="E1742">
        <v>0.85243631327672287</v>
      </c>
      <c r="F1742">
        <v>0.62752540712623972</v>
      </c>
      <c r="G1742">
        <v>0.93054600467611059</v>
      </c>
      <c r="H1742">
        <v>0.62602314422805527</v>
      </c>
      <c r="I1742">
        <v>0.99549102025219716</v>
      </c>
      <c r="J1742" t="s">
        <v>70</v>
      </c>
      <c r="K1742" t="s">
        <v>70</v>
      </c>
      <c r="L1742">
        <v>0</v>
      </c>
      <c r="M1742" t="s">
        <v>70</v>
      </c>
      <c r="N1742" t="s">
        <v>70</v>
      </c>
    </row>
    <row r="1743" spans="1:14" x14ac:dyDescent="0.3">
      <c r="A1743" t="s">
        <v>434</v>
      </c>
      <c r="B1743" t="s">
        <v>12</v>
      </c>
      <c r="C1743">
        <v>0.99361632918598042</v>
      </c>
      <c r="D1743">
        <v>0.96078671650021441</v>
      </c>
      <c r="E1743">
        <v>0.74508964867987504</v>
      </c>
      <c r="F1743">
        <v>0.28706807920969113</v>
      </c>
      <c r="G1743">
        <v>0.90447138775195002</v>
      </c>
      <c r="H1743">
        <v>0.54588173867641299</v>
      </c>
      <c r="I1743">
        <v>0.99536034642746685</v>
      </c>
      <c r="J1743" t="s">
        <v>70</v>
      </c>
      <c r="K1743" t="s">
        <v>70</v>
      </c>
      <c r="L1743" t="s">
        <v>70</v>
      </c>
      <c r="M1743" t="s">
        <v>70</v>
      </c>
      <c r="N1743" t="s">
        <v>70</v>
      </c>
    </row>
    <row r="1744" spans="1:14" x14ac:dyDescent="0.3">
      <c r="A1744" t="s">
        <v>434</v>
      </c>
      <c r="B1744" t="s">
        <v>441</v>
      </c>
      <c r="C1744">
        <v>0.99620957083364503</v>
      </c>
      <c r="D1744">
        <v>0.98075293958185084</v>
      </c>
      <c r="E1744">
        <v>0.93811286096328916</v>
      </c>
      <c r="F1744" t="s">
        <v>70</v>
      </c>
      <c r="G1744">
        <v>0.96411463148163723</v>
      </c>
      <c r="H1744">
        <v>0.92780291603821019</v>
      </c>
      <c r="I1744">
        <v>0.99667874396135281</v>
      </c>
      <c r="J1744" t="s">
        <v>70</v>
      </c>
      <c r="K1744" t="s">
        <v>70</v>
      </c>
      <c r="L1744" t="s">
        <v>70</v>
      </c>
      <c r="M1744" t="s">
        <v>70</v>
      </c>
      <c r="N1744" t="s">
        <v>70</v>
      </c>
    </row>
    <row r="1745" spans="1:14" x14ac:dyDescent="0.3">
      <c r="A1745" t="s">
        <v>434</v>
      </c>
      <c r="B1745" t="s">
        <v>13</v>
      </c>
      <c r="C1745">
        <v>0.99316506108390279</v>
      </c>
      <c r="D1745">
        <v>0.9657750563970352</v>
      </c>
      <c r="E1745">
        <v>0.83062192665121415</v>
      </c>
      <c r="F1745">
        <v>0</v>
      </c>
      <c r="G1745">
        <v>0.97071876286773118</v>
      </c>
      <c r="H1745">
        <v>0.88482052760559315</v>
      </c>
      <c r="I1745">
        <v>0.99066992964209244</v>
      </c>
      <c r="J1745" t="s">
        <v>70</v>
      </c>
      <c r="K1745" t="s">
        <v>70</v>
      </c>
      <c r="L1745" t="s">
        <v>70</v>
      </c>
      <c r="M1745" t="s">
        <v>70</v>
      </c>
      <c r="N1745" t="s">
        <v>70</v>
      </c>
    </row>
    <row r="1746" spans="1:14" x14ac:dyDescent="0.3">
      <c r="A1746" t="s">
        <v>434</v>
      </c>
      <c r="B1746" t="s">
        <v>15</v>
      </c>
      <c r="C1746">
        <v>0.99538434798282482</v>
      </c>
      <c r="D1746">
        <v>0.98319454451016197</v>
      </c>
      <c r="E1746">
        <v>0.74403022780694628</v>
      </c>
      <c r="F1746">
        <v>0</v>
      </c>
      <c r="G1746">
        <v>0.92163883112149736</v>
      </c>
      <c r="H1746">
        <v>0.65795379537953791</v>
      </c>
      <c r="I1746">
        <v>0.99346305868045004</v>
      </c>
      <c r="J1746" t="s">
        <v>70</v>
      </c>
      <c r="K1746" t="s">
        <v>70</v>
      </c>
      <c r="L1746" t="s">
        <v>70</v>
      </c>
      <c r="M1746" t="s">
        <v>70</v>
      </c>
      <c r="N1746" t="s">
        <v>70</v>
      </c>
    </row>
    <row r="1747" spans="1:14" x14ac:dyDescent="0.3">
      <c r="A1747" t="s">
        <v>434</v>
      </c>
      <c r="B1747" t="s">
        <v>17</v>
      </c>
      <c r="C1747">
        <v>0.99516876520011444</v>
      </c>
      <c r="D1747">
        <v>0.97295967728711275</v>
      </c>
      <c r="E1747">
        <v>0.87999332987474987</v>
      </c>
      <c r="F1747" t="s">
        <v>70</v>
      </c>
      <c r="G1747">
        <v>0.79359711914276931</v>
      </c>
      <c r="H1747">
        <v>0.72567187958576163</v>
      </c>
      <c r="I1747">
        <v>0.99426824608330144</v>
      </c>
      <c r="J1747" t="s">
        <v>70</v>
      </c>
      <c r="K1747" t="s">
        <v>70</v>
      </c>
      <c r="L1747" t="s">
        <v>70</v>
      </c>
      <c r="M1747" t="s">
        <v>70</v>
      </c>
      <c r="N1747" t="s">
        <v>70</v>
      </c>
    </row>
    <row r="1748" spans="1:14" x14ac:dyDescent="0.3">
      <c r="A1748" t="s">
        <v>434</v>
      </c>
      <c r="B1748" t="s">
        <v>21</v>
      </c>
      <c r="C1748">
        <v>0.99460186395568639</v>
      </c>
      <c r="D1748">
        <v>0.98161147108231339</v>
      </c>
      <c r="E1748">
        <v>0.81757024853010141</v>
      </c>
      <c r="F1748">
        <v>0</v>
      </c>
      <c r="G1748">
        <v>0.92049931877600621</v>
      </c>
      <c r="H1748">
        <v>0.38091946076736949</v>
      </c>
      <c r="I1748">
        <v>0.99308755760368661</v>
      </c>
      <c r="J1748">
        <v>0.94731277533039637</v>
      </c>
      <c r="K1748" t="s">
        <v>70</v>
      </c>
      <c r="L1748" t="s">
        <v>70</v>
      </c>
      <c r="M1748" t="s">
        <v>70</v>
      </c>
      <c r="N1748" t="s">
        <v>70</v>
      </c>
    </row>
    <row r="1749" spans="1:14" x14ac:dyDescent="0.3">
      <c r="A1749" t="s">
        <v>434</v>
      </c>
      <c r="B1749" t="s">
        <v>23</v>
      </c>
      <c r="C1749">
        <v>0.99609377090233897</v>
      </c>
      <c r="D1749">
        <v>0.97067085261070718</v>
      </c>
      <c r="E1749">
        <v>0.76654821550753749</v>
      </c>
      <c r="F1749" t="s">
        <v>70</v>
      </c>
      <c r="G1749">
        <v>0.91698334830373796</v>
      </c>
      <c r="H1749">
        <v>0.56485645105499827</v>
      </c>
      <c r="I1749">
        <v>0.99366460575528581</v>
      </c>
      <c r="J1749" t="s">
        <v>70</v>
      </c>
      <c r="K1749" t="s">
        <v>70</v>
      </c>
      <c r="L1749" t="s">
        <v>70</v>
      </c>
      <c r="M1749" t="s">
        <v>70</v>
      </c>
      <c r="N1749" t="s">
        <v>70</v>
      </c>
    </row>
    <row r="1750" spans="1:14" x14ac:dyDescent="0.3">
      <c r="A1750" t="s">
        <v>434</v>
      </c>
      <c r="B1750" t="s">
        <v>436</v>
      </c>
      <c r="C1750">
        <v>0.99506722120127677</v>
      </c>
      <c r="D1750">
        <v>0.95617733798045279</v>
      </c>
      <c r="E1750">
        <v>0.82933018441284356</v>
      </c>
      <c r="F1750">
        <v>0.8177148948541525</v>
      </c>
      <c r="G1750">
        <v>0.71753907600138256</v>
      </c>
      <c r="H1750">
        <v>0</v>
      </c>
      <c r="I1750">
        <v>0.99401463090223896</v>
      </c>
      <c r="J1750" t="s">
        <v>70</v>
      </c>
      <c r="K1750">
        <v>0.94342629482071716</v>
      </c>
      <c r="L1750" t="s">
        <v>70</v>
      </c>
      <c r="M1750" t="s">
        <v>70</v>
      </c>
      <c r="N1750">
        <v>0</v>
      </c>
    </row>
    <row r="1751" spans="1:14" x14ac:dyDescent="0.3">
      <c r="A1751" t="s">
        <v>362</v>
      </c>
      <c r="B1751" t="s">
        <v>17</v>
      </c>
      <c r="C1751">
        <v>0.99301244759335683</v>
      </c>
      <c r="D1751">
        <v>0.95931765314034645</v>
      </c>
      <c r="E1751">
        <v>0.9099708729294772</v>
      </c>
      <c r="F1751">
        <v>0.86150798852332477</v>
      </c>
      <c r="G1751" t="s">
        <v>70</v>
      </c>
      <c r="H1751">
        <v>0.79610689541405477</v>
      </c>
      <c r="I1751">
        <v>0.9950852403624636</v>
      </c>
      <c r="J1751" t="s">
        <v>70</v>
      </c>
      <c r="K1751" t="s">
        <v>70</v>
      </c>
      <c r="L1751" t="s">
        <v>70</v>
      </c>
      <c r="M1751" t="s">
        <v>70</v>
      </c>
      <c r="N1751" t="s">
        <v>70</v>
      </c>
    </row>
    <row r="1752" spans="1:14" x14ac:dyDescent="0.3">
      <c r="A1752" t="s">
        <v>362</v>
      </c>
      <c r="B1752" t="s">
        <v>21</v>
      </c>
      <c r="C1752">
        <v>0.99664439451277198</v>
      </c>
      <c r="D1752">
        <v>0.91647738027635817</v>
      </c>
      <c r="E1752">
        <v>0.71650984986653465</v>
      </c>
      <c r="F1752">
        <v>0.7552501768633646</v>
      </c>
      <c r="G1752">
        <v>0.97577197149643702</v>
      </c>
      <c r="H1752">
        <v>0.47957766046123917</v>
      </c>
      <c r="I1752">
        <v>0.99265095840593998</v>
      </c>
      <c r="J1752" t="s">
        <v>70</v>
      </c>
      <c r="K1752" t="s">
        <v>70</v>
      </c>
      <c r="L1752" t="s">
        <v>70</v>
      </c>
      <c r="M1752" t="s">
        <v>70</v>
      </c>
      <c r="N1752" t="s">
        <v>70</v>
      </c>
    </row>
    <row r="1753" spans="1:14" x14ac:dyDescent="0.3">
      <c r="A1753" t="s">
        <v>362</v>
      </c>
      <c r="B1753" t="s">
        <v>380</v>
      </c>
      <c r="C1753">
        <v>0.97459369726945444</v>
      </c>
      <c r="D1753">
        <v>0.96669443823535384</v>
      </c>
      <c r="E1753">
        <v>0.93932221624529322</v>
      </c>
      <c r="F1753">
        <v>0.90304621730359602</v>
      </c>
      <c r="G1753">
        <v>0.96426054565589436</v>
      </c>
      <c r="H1753">
        <v>0.51227830832196453</v>
      </c>
      <c r="I1753">
        <v>0.99550339150979361</v>
      </c>
      <c r="J1753">
        <v>0</v>
      </c>
      <c r="K1753" t="s">
        <v>70</v>
      </c>
      <c r="L1753">
        <v>0.91872791519434638</v>
      </c>
      <c r="M1753" t="s">
        <v>70</v>
      </c>
      <c r="N1753" t="s">
        <v>70</v>
      </c>
    </row>
    <row r="1754" spans="1:14" x14ac:dyDescent="0.3">
      <c r="A1754" t="s">
        <v>362</v>
      </c>
      <c r="B1754" t="s">
        <v>23</v>
      </c>
      <c r="C1754">
        <v>0.99585898444356324</v>
      </c>
      <c r="D1754">
        <v>0.94876571047626523</v>
      </c>
      <c r="E1754">
        <v>0.84147297420472156</v>
      </c>
      <c r="F1754">
        <v>0.6224092749940443</v>
      </c>
      <c r="G1754">
        <v>0.76545733265201843</v>
      </c>
      <c r="H1754">
        <v>0.53971255673222396</v>
      </c>
      <c r="I1754">
        <v>0.99582098624724558</v>
      </c>
      <c r="J1754" t="s">
        <v>70</v>
      </c>
      <c r="K1754" t="s">
        <v>70</v>
      </c>
      <c r="L1754">
        <v>0.97592997811816196</v>
      </c>
      <c r="M1754" t="s">
        <v>70</v>
      </c>
      <c r="N1754" t="s">
        <v>70</v>
      </c>
    </row>
    <row r="1755" spans="1:14" x14ac:dyDescent="0.3">
      <c r="A1755" t="s">
        <v>362</v>
      </c>
      <c r="B1755" t="s">
        <v>411</v>
      </c>
      <c r="C1755">
        <v>0.99585354304508644</v>
      </c>
      <c r="D1755">
        <v>0.97006224681355602</v>
      </c>
      <c r="E1755">
        <v>0.90722805269222384</v>
      </c>
      <c r="F1755">
        <v>0.70545022654291123</v>
      </c>
      <c r="G1755" t="s">
        <v>70</v>
      </c>
      <c r="H1755">
        <v>0.53952</v>
      </c>
      <c r="I1755">
        <v>0.99338553942066443</v>
      </c>
      <c r="J1755" t="s">
        <v>70</v>
      </c>
      <c r="K1755" t="s">
        <v>70</v>
      </c>
      <c r="L1755">
        <v>0.96666666666666679</v>
      </c>
      <c r="M1755" t="s">
        <v>70</v>
      </c>
      <c r="N1755" t="s">
        <v>70</v>
      </c>
    </row>
    <row r="1756" spans="1:14" x14ac:dyDescent="0.3">
      <c r="A1756" t="s">
        <v>362</v>
      </c>
      <c r="B1756" t="s">
        <v>25</v>
      </c>
      <c r="C1756">
        <v>0.99487960729550162</v>
      </c>
      <c r="D1756">
        <v>0.94680233682825876</v>
      </c>
      <c r="E1756">
        <v>0.96227197683780763</v>
      </c>
      <c r="F1756" t="s">
        <v>70</v>
      </c>
      <c r="G1756" t="s">
        <v>70</v>
      </c>
      <c r="H1756">
        <v>0.64705063349886294</v>
      </c>
      <c r="I1756">
        <v>0.99425067075507856</v>
      </c>
      <c r="J1756" t="s">
        <v>70</v>
      </c>
      <c r="K1756" t="s">
        <v>70</v>
      </c>
      <c r="L1756" t="s">
        <v>70</v>
      </c>
      <c r="M1756" t="s">
        <v>70</v>
      </c>
      <c r="N1756" t="s">
        <v>70</v>
      </c>
    </row>
    <row r="1757" spans="1:14" x14ac:dyDescent="0.3">
      <c r="A1757" t="s">
        <v>362</v>
      </c>
      <c r="B1757" t="s">
        <v>388</v>
      </c>
      <c r="C1757">
        <v>0.99561288632792044</v>
      </c>
      <c r="D1757">
        <v>0.97901134521880062</v>
      </c>
      <c r="E1757">
        <v>0.98286422269516305</v>
      </c>
      <c r="F1757" t="s">
        <v>70</v>
      </c>
      <c r="G1757" t="s">
        <v>70</v>
      </c>
      <c r="H1757">
        <v>0.87952532461948574</v>
      </c>
      <c r="I1757">
        <v>0.99471061709467223</v>
      </c>
      <c r="J1757" t="s">
        <v>70</v>
      </c>
      <c r="K1757" t="s">
        <v>70</v>
      </c>
      <c r="L1757">
        <v>0.95725062866722543</v>
      </c>
      <c r="M1757" t="s">
        <v>70</v>
      </c>
      <c r="N1757" t="s">
        <v>70</v>
      </c>
    </row>
    <row r="1758" spans="1:14" x14ac:dyDescent="0.3">
      <c r="A1758" t="s">
        <v>362</v>
      </c>
      <c r="B1758" t="s">
        <v>382</v>
      </c>
      <c r="C1758">
        <v>0.99419359024263643</v>
      </c>
      <c r="D1758">
        <v>0.94936534487848079</v>
      </c>
      <c r="E1758">
        <v>0.98115287115617755</v>
      </c>
      <c r="F1758" t="s">
        <v>70</v>
      </c>
      <c r="G1758" t="s">
        <v>70</v>
      </c>
      <c r="H1758">
        <v>0.83863101976835319</v>
      </c>
      <c r="I1758">
        <v>0.99538532533456403</v>
      </c>
      <c r="J1758" t="s">
        <v>70</v>
      </c>
      <c r="K1758" t="s">
        <v>70</v>
      </c>
      <c r="L1758">
        <v>0.93306492199295421</v>
      </c>
      <c r="M1758" t="s">
        <v>70</v>
      </c>
      <c r="N1758" t="s">
        <v>70</v>
      </c>
    </row>
    <row r="1759" spans="1:14" x14ac:dyDescent="0.3">
      <c r="A1759" t="s">
        <v>362</v>
      </c>
      <c r="B1759" t="s">
        <v>406</v>
      </c>
      <c r="C1759">
        <v>0.99320962644842403</v>
      </c>
      <c r="D1759">
        <v>0.97183728207420639</v>
      </c>
      <c r="E1759">
        <v>0.97817566814862822</v>
      </c>
      <c r="F1759" t="s">
        <v>70</v>
      </c>
      <c r="G1759" t="s">
        <v>70</v>
      </c>
      <c r="H1759">
        <v>0.83729844589808755</v>
      </c>
      <c r="I1759">
        <v>0.99448444921096979</v>
      </c>
      <c r="J1759" t="s">
        <v>70</v>
      </c>
      <c r="K1759" t="s">
        <v>70</v>
      </c>
      <c r="L1759">
        <v>0.96385542168674698</v>
      </c>
      <c r="M1759" t="s">
        <v>70</v>
      </c>
      <c r="N1759" t="s">
        <v>70</v>
      </c>
    </row>
    <row r="1760" spans="1:14" x14ac:dyDescent="0.3">
      <c r="A1760" t="s">
        <v>362</v>
      </c>
      <c r="B1760" t="s">
        <v>365</v>
      </c>
      <c r="C1760">
        <v>0.99381972871016921</v>
      </c>
      <c r="D1760">
        <v>0.96798423839428638</v>
      </c>
      <c r="E1760">
        <v>0.98282722295521363</v>
      </c>
      <c r="F1760" t="s">
        <v>70</v>
      </c>
      <c r="G1760" t="s">
        <v>70</v>
      </c>
      <c r="H1760">
        <v>0.87566517442351555</v>
      </c>
      <c r="I1760">
        <v>0.99470655926352125</v>
      </c>
      <c r="J1760" t="s">
        <v>70</v>
      </c>
      <c r="K1760" t="s">
        <v>70</v>
      </c>
      <c r="L1760">
        <v>0.95692938763551116</v>
      </c>
      <c r="M1760" t="s">
        <v>70</v>
      </c>
      <c r="N1760" t="s">
        <v>70</v>
      </c>
    </row>
    <row r="1761" spans="1:14" x14ac:dyDescent="0.3">
      <c r="A1761" t="s">
        <v>362</v>
      </c>
      <c r="B1761" t="s">
        <v>419</v>
      </c>
      <c r="C1761">
        <v>0.99396665030325104</v>
      </c>
      <c r="D1761">
        <v>0.9688760210939924</v>
      </c>
      <c r="E1761">
        <v>0.98021129957492481</v>
      </c>
      <c r="F1761" t="s">
        <v>70</v>
      </c>
      <c r="G1761" t="s">
        <v>70</v>
      </c>
      <c r="H1761">
        <v>0.82770562770562772</v>
      </c>
      <c r="I1761">
        <v>0.99379072441548477</v>
      </c>
      <c r="J1761" t="s">
        <v>70</v>
      </c>
      <c r="K1761" t="s">
        <v>70</v>
      </c>
      <c r="L1761">
        <v>0.96557863501483676</v>
      </c>
      <c r="M1761" t="s">
        <v>70</v>
      </c>
      <c r="N1761" t="s">
        <v>70</v>
      </c>
    </row>
    <row r="1762" spans="1:14" x14ac:dyDescent="0.3">
      <c r="A1762" t="s">
        <v>362</v>
      </c>
      <c r="B1762" t="s">
        <v>394</v>
      </c>
      <c r="C1762">
        <v>0.9938492609932984</v>
      </c>
      <c r="D1762">
        <v>0.99036770248764561</v>
      </c>
      <c r="E1762">
        <v>0.9821115916042612</v>
      </c>
      <c r="F1762" t="s">
        <v>70</v>
      </c>
      <c r="G1762" t="s">
        <v>70</v>
      </c>
      <c r="H1762">
        <v>0.88363316140395021</v>
      </c>
      <c r="I1762">
        <v>0.99405669003352637</v>
      </c>
      <c r="J1762">
        <v>0</v>
      </c>
      <c r="K1762" t="s">
        <v>70</v>
      </c>
      <c r="L1762">
        <v>0.96310100633619078</v>
      </c>
      <c r="M1762" t="s">
        <v>70</v>
      </c>
      <c r="N1762" t="s">
        <v>70</v>
      </c>
    </row>
    <row r="1763" spans="1:14" x14ac:dyDescent="0.3">
      <c r="A1763" t="s">
        <v>362</v>
      </c>
      <c r="B1763" t="s">
        <v>397</v>
      </c>
      <c r="C1763">
        <v>0.99458410565338284</v>
      </c>
      <c r="D1763">
        <v>0.98800586763310039</v>
      </c>
      <c r="E1763">
        <v>0.98164940939395884</v>
      </c>
      <c r="F1763" t="s">
        <v>70</v>
      </c>
      <c r="G1763" t="s">
        <v>70</v>
      </c>
      <c r="H1763">
        <v>0.88484646194926564</v>
      </c>
      <c r="I1763">
        <v>0.99532459569249643</v>
      </c>
      <c r="J1763" t="s">
        <v>70</v>
      </c>
      <c r="K1763" t="s">
        <v>70</v>
      </c>
      <c r="L1763">
        <v>0.94897422409258281</v>
      </c>
      <c r="M1763" t="s">
        <v>70</v>
      </c>
      <c r="N1763" t="s">
        <v>70</v>
      </c>
    </row>
    <row r="1764" spans="1:14" x14ac:dyDescent="0.3">
      <c r="A1764" t="s">
        <v>362</v>
      </c>
      <c r="B1764" t="s">
        <v>27</v>
      </c>
      <c r="C1764">
        <v>0.99456377433374799</v>
      </c>
      <c r="D1764">
        <v>0.9741979703287712</v>
      </c>
      <c r="E1764">
        <v>0.9798178442337484</v>
      </c>
      <c r="F1764" t="s">
        <v>70</v>
      </c>
      <c r="G1764" t="s">
        <v>70</v>
      </c>
      <c r="H1764">
        <v>0.84869296475941103</v>
      </c>
      <c r="I1764">
        <v>0.9934331093463652</v>
      </c>
      <c r="J1764" t="s">
        <v>70</v>
      </c>
      <c r="K1764" t="s">
        <v>70</v>
      </c>
      <c r="L1764">
        <v>0.95978835978835964</v>
      </c>
      <c r="M1764" t="s">
        <v>70</v>
      </c>
      <c r="N1764" t="s">
        <v>70</v>
      </c>
    </row>
    <row r="1765" spans="1:14" x14ac:dyDescent="0.3">
      <c r="A1765" t="s">
        <v>362</v>
      </c>
      <c r="B1765" t="s">
        <v>392</v>
      </c>
      <c r="C1765">
        <v>0.99622349440196445</v>
      </c>
      <c r="D1765">
        <v>0.97376640964592298</v>
      </c>
      <c r="E1765">
        <v>0.9784362103492914</v>
      </c>
      <c r="F1765" t="s">
        <v>70</v>
      </c>
      <c r="G1765" t="s">
        <v>70</v>
      </c>
      <c r="H1765">
        <v>0.8422270080561538</v>
      </c>
      <c r="I1765">
        <v>0.99519780471072483</v>
      </c>
      <c r="J1765" t="s">
        <v>70</v>
      </c>
      <c r="K1765" t="s">
        <v>70</v>
      </c>
      <c r="L1765">
        <v>0.9285714285714286</v>
      </c>
      <c r="M1765" t="s">
        <v>70</v>
      </c>
      <c r="N1765" t="s">
        <v>70</v>
      </c>
    </row>
    <row r="1766" spans="1:14" x14ac:dyDescent="0.3">
      <c r="A1766" t="s">
        <v>362</v>
      </c>
      <c r="B1766" t="s">
        <v>29</v>
      </c>
      <c r="C1766">
        <v>0.99307581099246722</v>
      </c>
      <c r="D1766">
        <v>0.96958495904351205</v>
      </c>
      <c r="E1766">
        <v>0.8484789731857223</v>
      </c>
      <c r="F1766" t="s">
        <v>70</v>
      </c>
      <c r="G1766">
        <v>0</v>
      </c>
      <c r="H1766">
        <v>0.55045303867403317</v>
      </c>
      <c r="I1766">
        <v>0.99558310732274324</v>
      </c>
      <c r="J1766" t="s">
        <v>70</v>
      </c>
      <c r="K1766" t="s">
        <v>70</v>
      </c>
      <c r="L1766" t="s">
        <v>70</v>
      </c>
      <c r="M1766" t="s">
        <v>70</v>
      </c>
      <c r="N1766" t="s">
        <v>70</v>
      </c>
    </row>
    <row r="1767" spans="1:14" x14ac:dyDescent="0.3">
      <c r="A1767" t="s">
        <v>362</v>
      </c>
      <c r="B1767" t="s">
        <v>33</v>
      </c>
      <c r="C1767">
        <v>0.99233678638792056</v>
      </c>
      <c r="D1767">
        <v>0.97437628058334336</v>
      </c>
      <c r="E1767">
        <v>0.88701406800735771</v>
      </c>
      <c r="F1767">
        <v>0.66158285964145169</v>
      </c>
      <c r="G1767">
        <v>0</v>
      </c>
      <c r="H1767">
        <v>0.60729881472239555</v>
      </c>
      <c r="I1767">
        <v>0.99584811655469163</v>
      </c>
      <c r="J1767">
        <v>0</v>
      </c>
      <c r="K1767" t="s">
        <v>70</v>
      </c>
      <c r="L1767" t="s">
        <v>70</v>
      </c>
      <c r="M1767" t="s">
        <v>70</v>
      </c>
      <c r="N1767" t="s">
        <v>70</v>
      </c>
    </row>
    <row r="1768" spans="1:14" x14ac:dyDescent="0.3">
      <c r="A1768" t="s">
        <v>362</v>
      </c>
      <c r="B1768" t="s">
        <v>35</v>
      </c>
      <c r="C1768">
        <v>0.9937709412123058</v>
      </c>
      <c r="D1768">
        <v>0.94655569176506016</v>
      </c>
      <c r="E1768">
        <v>0.9413401272292472</v>
      </c>
      <c r="F1768" t="s">
        <v>70</v>
      </c>
      <c r="G1768" t="s">
        <v>70</v>
      </c>
      <c r="H1768">
        <v>0.80336043360433607</v>
      </c>
      <c r="I1768">
        <v>0.99110105580693819</v>
      </c>
      <c r="J1768" t="s">
        <v>70</v>
      </c>
      <c r="K1768" t="s">
        <v>70</v>
      </c>
      <c r="L1768" t="s">
        <v>70</v>
      </c>
      <c r="M1768" t="s">
        <v>70</v>
      </c>
      <c r="N1768" t="s">
        <v>70</v>
      </c>
    </row>
    <row r="1769" spans="1:14" x14ac:dyDescent="0.3">
      <c r="A1769" t="s">
        <v>76</v>
      </c>
      <c r="B1769" t="s">
        <v>6</v>
      </c>
      <c r="C1769">
        <v>0.98775045673724882</v>
      </c>
      <c r="D1769">
        <v>0.96471215789257725</v>
      </c>
      <c r="E1769">
        <v>0.90806814529090318</v>
      </c>
      <c r="F1769">
        <v>0.8211058908565233</v>
      </c>
      <c r="G1769">
        <v>0</v>
      </c>
      <c r="H1769">
        <v>0.88639481232073825</v>
      </c>
      <c r="I1769">
        <v>0.99257444691112318</v>
      </c>
      <c r="J1769" t="s">
        <v>70</v>
      </c>
      <c r="K1769" t="s">
        <v>70</v>
      </c>
      <c r="L1769" t="s">
        <v>70</v>
      </c>
      <c r="M1769" t="s">
        <v>70</v>
      </c>
      <c r="N1769" t="s">
        <v>70</v>
      </c>
    </row>
    <row r="1770" spans="1:14" x14ac:dyDescent="0.3">
      <c r="A1770" t="s">
        <v>76</v>
      </c>
      <c r="B1770" t="s">
        <v>7</v>
      </c>
      <c r="C1770">
        <v>0.989589950613742</v>
      </c>
      <c r="D1770">
        <v>0.95917215428033864</v>
      </c>
      <c r="E1770">
        <v>0.88167854455314065</v>
      </c>
      <c r="F1770">
        <v>0.85623080793185402</v>
      </c>
      <c r="G1770" t="s">
        <v>70</v>
      </c>
      <c r="H1770">
        <v>0.70251352211263129</v>
      </c>
      <c r="I1770">
        <v>0.98740514746147223</v>
      </c>
      <c r="J1770" t="s">
        <v>70</v>
      </c>
      <c r="K1770" t="s">
        <v>70</v>
      </c>
      <c r="L1770" t="s">
        <v>70</v>
      </c>
      <c r="M1770" t="s">
        <v>70</v>
      </c>
      <c r="N1770" t="s">
        <v>70</v>
      </c>
    </row>
    <row r="1771" spans="1:14" x14ac:dyDescent="0.3">
      <c r="A1771" t="s">
        <v>76</v>
      </c>
      <c r="B1771" t="s">
        <v>8</v>
      </c>
      <c r="C1771">
        <v>0.95301851225288803</v>
      </c>
      <c r="D1771">
        <v>0.95718874144197441</v>
      </c>
      <c r="E1771">
        <v>0.85896948017352914</v>
      </c>
      <c r="F1771">
        <v>0.86851012450268206</v>
      </c>
      <c r="G1771" t="s">
        <v>70</v>
      </c>
      <c r="H1771">
        <v>0.39228026012166983</v>
      </c>
      <c r="I1771">
        <v>0.98775952897427965</v>
      </c>
      <c r="J1771" t="s">
        <v>70</v>
      </c>
      <c r="K1771" t="s">
        <v>70</v>
      </c>
      <c r="L1771" t="s">
        <v>70</v>
      </c>
      <c r="M1771" t="s">
        <v>70</v>
      </c>
      <c r="N1771" t="s">
        <v>70</v>
      </c>
    </row>
    <row r="1772" spans="1:14" x14ac:dyDescent="0.3">
      <c r="A1772" t="s">
        <v>76</v>
      </c>
      <c r="B1772" t="s">
        <v>12</v>
      </c>
      <c r="C1772">
        <v>0.9893628639451324</v>
      </c>
      <c r="D1772">
        <v>0.97078398648784525</v>
      </c>
      <c r="E1772">
        <v>0.85483546801629784</v>
      </c>
      <c r="F1772">
        <v>0.27715039577836409</v>
      </c>
      <c r="G1772" t="s">
        <v>70</v>
      </c>
      <c r="H1772">
        <v>0.87771302711879962</v>
      </c>
      <c r="I1772">
        <v>0.99268311080938376</v>
      </c>
      <c r="J1772" t="s">
        <v>70</v>
      </c>
      <c r="K1772" t="s">
        <v>70</v>
      </c>
      <c r="L1772" t="s">
        <v>70</v>
      </c>
      <c r="M1772" t="s">
        <v>70</v>
      </c>
      <c r="N1772" t="s">
        <v>70</v>
      </c>
    </row>
    <row r="1773" spans="1:14" x14ac:dyDescent="0.3">
      <c r="A1773" t="s">
        <v>76</v>
      </c>
      <c r="B1773" t="s">
        <v>13</v>
      </c>
      <c r="C1773">
        <v>0.9905794064227692</v>
      </c>
      <c r="D1773">
        <v>0.96360661287592397</v>
      </c>
      <c r="E1773">
        <v>0.94008078994613997</v>
      </c>
      <c r="F1773">
        <v>0.91424054801738897</v>
      </c>
      <c r="G1773" t="s">
        <v>70</v>
      </c>
      <c r="H1773">
        <v>0.88893642051227206</v>
      </c>
      <c r="I1773">
        <v>0.99048503132977483</v>
      </c>
      <c r="J1773" t="s">
        <v>70</v>
      </c>
      <c r="K1773" t="s">
        <v>70</v>
      </c>
      <c r="L1773" t="s">
        <v>70</v>
      </c>
      <c r="M1773" t="s">
        <v>70</v>
      </c>
      <c r="N1773" t="s">
        <v>70</v>
      </c>
    </row>
    <row r="1774" spans="1:14" x14ac:dyDescent="0.3">
      <c r="A1774" t="s">
        <v>76</v>
      </c>
      <c r="B1774" t="s">
        <v>15</v>
      </c>
      <c r="C1774">
        <v>0.99671754766730636</v>
      </c>
      <c r="D1774">
        <v>0.9663340146687508</v>
      </c>
      <c r="E1774">
        <v>0.90499494217677778</v>
      </c>
      <c r="F1774">
        <v>0.39872380788134865</v>
      </c>
      <c r="G1774" t="s">
        <v>70</v>
      </c>
      <c r="H1774">
        <v>0.86112280111101758</v>
      </c>
      <c r="I1774">
        <v>0.99199634118454161</v>
      </c>
      <c r="J1774" t="s">
        <v>70</v>
      </c>
      <c r="K1774" t="s">
        <v>70</v>
      </c>
      <c r="L1774" t="s">
        <v>70</v>
      </c>
      <c r="M1774" t="s">
        <v>70</v>
      </c>
      <c r="N1774" t="s">
        <v>70</v>
      </c>
    </row>
    <row r="1775" spans="1:14" x14ac:dyDescent="0.3">
      <c r="A1775" t="s">
        <v>76</v>
      </c>
      <c r="B1775" t="s">
        <v>17</v>
      </c>
      <c r="C1775">
        <v>0.99454357134467319</v>
      </c>
      <c r="D1775">
        <v>0.94839523012379356</v>
      </c>
      <c r="E1775">
        <v>0.86273323716904748</v>
      </c>
      <c r="F1775">
        <v>0.69199886307112912</v>
      </c>
      <c r="G1775" t="s">
        <v>70</v>
      </c>
      <c r="H1775">
        <v>0.58578542326844729</v>
      </c>
      <c r="I1775">
        <v>0.99260388867708715</v>
      </c>
      <c r="J1775">
        <v>0.96980037536256603</v>
      </c>
      <c r="K1775" t="s">
        <v>70</v>
      </c>
      <c r="L1775" t="s">
        <v>70</v>
      </c>
      <c r="M1775" t="s">
        <v>70</v>
      </c>
      <c r="N1775" t="s">
        <v>70</v>
      </c>
    </row>
    <row r="1776" spans="1:14" x14ac:dyDescent="0.3">
      <c r="A1776" t="s">
        <v>76</v>
      </c>
      <c r="B1776" t="s">
        <v>21</v>
      </c>
      <c r="C1776">
        <v>0.99580760041473204</v>
      </c>
      <c r="D1776">
        <v>0.97885440517191624</v>
      </c>
      <c r="E1776">
        <v>0.89910495049504946</v>
      </c>
      <c r="F1776">
        <v>0.84215698317160059</v>
      </c>
      <c r="G1776">
        <v>0.50710451531417744</v>
      </c>
      <c r="H1776">
        <v>0.74134377576257215</v>
      </c>
      <c r="I1776">
        <v>0.99395536267823925</v>
      </c>
      <c r="J1776" t="s">
        <v>70</v>
      </c>
      <c r="K1776" t="s">
        <v>70</v>
      </c>
      <c r="L1776" t="s">
        <v>70</v>
      </c>
      <c r="M1776" t="s">
        <v>70</v>
      </c>
      <c r="N1776">
        <v>0</v>
      </c>
    </row>
    <row r="1777" spans="1:14" x14ac:dyDescent="0.3">
      <c r="A1777" t="s">
        <v>76</v>
      </c>
      <c r="B1777" t="s">
        <v>23</v>
      </c>
      <c r="C1777">
        <v>0.99768072844189437</v>
      </c>
      <c r="D1777">
        <v>0.95620556571196424</v>
      </c>
      <c r="E1777">
        <v>0.92209915044628443</v>
      </c>
      <c r="F1777" t="s">
        <v>70</v>
      </c>
      <c r="G1777">
        <v>1.0861694424330196E-2</v>
      </c>
      <c r="H1777">
        <v>0.9386099341927342</v>
      </c>
      <c r="I1777">
        <v>0.99400925153560316</v>
      </c>
      <c r="J1777" t="s">
        <v>70</v>
      </c>
      <c r="K1777" t="s">
        <v>70</v>
      </c>
      <c r="L1777" t="s">
        <v>70</v>
      </c>
      <c r="M1777" t="s">
        <v>70</v>
      </c>
      <c r="N1777" t="s">
        <v>70</v>
      </c>
    </row>
    <row r="1778" spans="1:14" x14ac:dyDescent="0.3">
      <c r="A1778" t="s">
        <v>76</v>
      </c>
      <c r="B1778" t="s">
        <v>25</v>
      </c>
      <c r="C1778">
        <v>0.99799262597296201</v>
      </c>
      <c r="D1778">
        <v>0.94620246732922797</v>
      </c>
      <c r="E1778">
        <v>0.92620468104635156</v>
      </c>
      <c r="F1778">
        <v>0</v>
      </c>
      <c r="G1778" t="s">
        <v>70</v>
      </c>
      <c r="H1778">
        <v>0.9079698561315368</v>
      </c>
      <c r="I1778">
        <v>0.99582162121097018</v>
      </c>
      <c r="J1778" t="s">
        <v>70</v>
      </c>
      <c r="K1778" t="s">
        <v>70</v>
      </c>
      <c r="L1778" t="s">
        <v>70</v>
      </c>
      <c r="M1778" t="s">
        <v>70</v>
      </c>
      <c r="N1778" t="s">
        <v>70</v>
      </c>
    </row>
    <row r="1779" spans="1:14" x14ac:dyDescent="0.3">
      <c r="A1779" t="s">
        <v>76</v>
      </c>
      <c r="B1779" t="s">
        <v>27</v>
      </c>
      <c r="C1779">
        <v>0.99211334120425043</v>
      </c>
      <c r="D1779">
        <v>0.98704133674664118</v>
      </c>
      <c r="E1779">
        <v>0.91543641405003795</v>
      </c>
      <c r="F1779" t="s">
        <v>70</v>
      </c>
      <c r="G1779" t="s">
        <v>70</v>
      </c>
      <c r="H1779">
        <v>0.79920212765957444</v>
      </c>
      <c r="I1779">
        <v>0.99507927829414977</v>
      </c>
      <c r="J1779" t="s">
        <v>70</v>
      </c>
      <c r="K1779" t="s">
        <v>70</v>
      </c>
      <c r="L1779" t="s">
        <v>70</v>
      </c>
      <c r="M1779" t="s">
        <v>70</v>
      </c>
      <c r="N1779" t="s">
        <v>70</v>
      </c>
    </row>
    <row r="1780" spans="1:14" x14ac:dyDescent="0.3">
      <c r="A1780" t="s">
        <v>76</v>
      </c>
      <c r="B1780" t="s">
        <v>29</v>
      </c>
      <c r="C1780">
        <v>0.99176600023826045</v>
      </c>
      <c r="D1780">
        <v>0.95387548860711224</v>
      </c>
      <c r="E1780">
        <v>0.87394162681043075</v>
      </c>
      <c r="F1780">
        <v>0.64234179259844215</v>
      </c>
      <c r="G1780">
        <v>0</v>
      </c>
      <c r="H1780">
        <v>0.76413373860182365</v>
      </c>
      <c r="I1780">
        <v>0.99434769324778483</v>
      </c>
      <c r="J1780" t="s">
        <v>70</v>
      </c>
      <c r="K1780" t="s">
        <v>70</v>
      </c>
      <c r="L1780" t="s">
        <v>70</v>
      </c>
      <c r="M1780" t="s">
        <v>70</v>
      </c>
      <c r="N1780" t="s">
        <v>70</v>
      </c>
    </row>
    <row r="1781" spans="1:14" x14ac:dyDescent="0.3">
      <c r="A1781" t="s">
        <v>76</v>
      </c>
      <c r="B1781" t="s">
        <v>67</v>
      </c>
      <c r="C1781">
        <v>0.99544625665997699</v>
      </c>
      <c r="D1781">
        <v>0.98523135167955422</v>
      </c>
      <c r="E1781">
        <v>0.90324111743965285</v>
      </c>
      <c r="F1781">
        <v>0.83288655788655785</v>
      </c>
      <c r="G1781" t="s">
        <v>70</v>
      </c>
      <c r="H1781">
        <v>0.84663638330088686</v>
      </c>
      <c r="I1781">
        <v>0.99316213341437476</v>
      </c>
      <c r="J1781" t="s">
        <v>70</v>
      </c>
      <c r="K1781" t="s">
        <v>70</v>
      </c>
      <c r="L1781" t="s">
        <v>70</v>
      </c>
      <c r="M1781" t="s">
        <v>70</v>
      </c>
      <c r="N1781" t="s">
        <v>70</v>
      </c>
    </row>
    <row r="1782" spans="1:14" x14ac:dyDescent="0.3">
      <c r="A1782" t="s">
        <v>76</v>
      </c>
      <c r="B1782" t="s">
        <v>33</v>
      </c>
      <c r="C1782">
        <v>0.99733763614360638</v>
      </c>
      <c r="D1782">
        <v>0.97414101141556797</v>
      </c>
      <c r="E1782">
        <v>0.87895423042613052</v>
      </c>
      <c r="F1782">
        <v>0.92396326840966236</v>
      </c>
      <c r="G1782" t="s">
        <v>70</v>
      </c>
      <c r="H1782">
        <v>0.63856063025657406</v>
      </c>
      <c r="I1782">
        <v>0.99358876507403437</v>
      </c>
      <c r="J1782" t="s">
        <v>70</v>
      </c>
      <c r="K1782" t="s">
        <v>70</v>
      </c>
      <c r="L1782" t="s">
        <v>70</v>
      </c>
      <c r="M1782" t="s">
        <v>70</v>
      </c>
      <c r="N1782" t="s">
        <v>70</v>
      </c>
    </row>
    <row r="1783" spans="1:14" x14ac:dyDescent="0.3">
      <c r="A1783" t="s">
        <v>76</v>
      </c>
      <c r="B1783" t="s">
        <v>238</v>
      </c>
      <c r="C1783">
        <v>0.99755337011273681</v>
      </c>
      <c r="D1783">
        <v>0.98090809421193903</v>
      </c>
      <c r="E1783">
        <v>0.89569812187697428</v>
      </c>
      <c r="F1783">
        <v>0.84686033455215504</v>
      </c>
      <c r="G1783" t="s">
        <v>70</v>
      </c>
      <c r="H1783">
        <v>0.64071598015958597</v>
      </c>
      <c r="I1783">
        <v>0.99332566168009195</v>
      </c>
      <c r="J1783" t="s">
        <v>70</v>
      </c>
      <c r="K1783" t="s">
        <v>70</v>
      </c>
      <c r="L1783" t="s">
        <v>70</v>
      </c>
      <c r="M1783" t="s">
        <v>70</v>
      </c>
      <c r="N1783" t="s">
        <v>70</v>
      </c>
    </row>
    <row r="1784" spans="1:14" x14ac:dyDescent="0.3">
      <c r="A1784" t="s">
        <v>76</v>
      </c>
      <c r="B1784" t="s">
        <v>173</v>
      </c>
      <c r="C1784">
        <v>0.99710059120077321</v>
      </c>
      <c r="D1784">
        <v>0.97608239557505239</v>
      </c>
      <c r="E1784">
        <v>0.92974262652926543</v>
      </c>
      <c r="F1784">
        <v>0.92996605043511782</v>
      </c>
      <c r="G1784" t="s">
        <v>70</v>
      </c>
      <c r="H1784">
        <v>0.80983493810178819</v>
      </c>
      <c r="I1784">
        <v>0.99326923076923079</v>
      </c>
      <c r="J1784" t="s">
        <v>70</v>
      </c>
      <c r="K1784" t="s">
        <v>70</v>
      </c>
      <c r="L1784" t="s">
        <v>70</v>
      </c>
      <c r="M1784" t="s">
        <v>70</v>
      </c>
      <c r="N1784" t="s">
        <v>70</v>
      </c>
    </row>
    <row r="1785" spans="1:14" x14ac:dyDescent="0.3">
      <c r="A1785" t="s">
        <v>76</v>
      </c>
      <c r="B1785" t="s">
        <v>35</v>
      </c>
      <c r="C1785">
        <v>0.99738225792644197</v>
      </c>
      <c r="D1785">
        <v>0.94408628309613596</v>
      </c>
      <c r="E1785">
        <v>0.95982963086687823</v>
      </c>
      <c r="F1785">
        <v>0.91967672024562042</v>
      </c>
      <c r="G1785" t="s">
        <v>70</v>
      </c>
      <c r="H1785">
        <v>0.89172825916024534</v>
      </c>
      <c r="I1785">
        <v>0.99336419753086425</v>
      </c>
      <c r="J1785" t="s">
        <v>70</v>
      </c>
      <c r="K1785" t="s">
        <v>70</v>
      </c>
      <c r="L1785" t="s">
        <v>70</v>
      </c>
      <c r="M1785" t="s">
        <v>70</v>
      </c>
      <c r="N1785" t="s">
        <v>70</v>
      </c>
    </row>
    <row r="1786" spans="1:14" x14ac:dyDescent="0.3">
      <c r="A1786" t="s">
        <v>106</v>
      </c>
      <c r="B1786" t="s">
        <v>6</v>
      </c>
      <c r="C1786">
        <v>0.99515859562688258</v>
      </c>
      <c r="D1786">
        <v>0.96204438372479983</v>
      </c>
      <c r="E1786">
        <v>0.95353389103389119</v>
      </c>
      <c r="F1786" t="s">
        <v>70</v>
      </c>
      <c r="G1786" t="s">
        <v>70</v>
      </c>
      <c r="H1786">
        <v>0.78925883403495345</v>
      </c>
      <c r="I1786">
        <v>0.98998547511658119</v>
      </c>
      <c r="J1786" t="s">
        <v>70</v>
      </c>
      <c r="K1786" t="s">
        <v>70</v>
      </c>
      <c r="L1786">
        <v>0</v>
      </c>
      <c r="M1786" t="s">
        <v>70</v>
      </c>
      <c r="N1786" t="s">
        <v>70</v>
      </c>
    </row>
    <row r="1787" spans="1:14" x14ac:dyDescent="0.3">
      <c r="A1787" t="s">
        <v>106</v>
      </c>
      <c r="B1787" t="s">
        <v>7</v>
      </c>
      <c r="C1787">
        <v>0.9946122489376048</v>
      </c>
      <c r="D1787">
        <v>0.90062412095639943</v>
      </c>
      <c r="E1787">
        <v>0.87566351460610958</v>
      </c>
      <c r="F1787">
        <v>0.67925185873605953</v>
      </c>
      <c r="G1787" t="s">
        <v>70</v>
      </c>
      <c r="H1787">
        <v>0.90197930936747117</v>
      </c>
      <c r="I1787">
        <v>0.98580664338262602</v>
      </c>
      <c r="J1787" t="s">
        <v>70</v>
      </c>
      <c r="K1787" t="s">
        <v>70</v>
      </c>
      <c r="L1787" t="s">
        <v>70</v>
      </c>
      <c r="M1787" t="s">
        <v>70</v>
      </c>
      <c r="N1787" t="s">
        <v>70</v>
      </c>
    </row>
    <row r="1788" spans="1:14" x14ac:dyDescent="0.3">
      <c r="A1788" t="s">
        <v>106</v>
      </c>
      <c r="B1788" t="s">
        <v>8</v>
      </c>
      <c r="C1788">
        <v>0.99297463396999441</v>
      </c>
      <c r="D1788">
        <v>0.98029834424072582</v>
      </c>
      <c r="E1788">
        <v>0.83246973182013495</v>
      </c>
      <c r="F1788">
        <v>0</v>
      </c>
      <c r="G1788" t="s">
        <v>70</v>
      </c>
      <c r="H1788">
        <v>0.53820453224869258</v>
      </c>
      <c r="I1788">
        <v>0.99447427815394196</v>
      </c>
      <c r="J1788" t="s">
        <v>70</v>
      </c>
      <c r="K1788" t="s">
        <v>70</v>
      </c>
      <c r="L1788" t="s">
        <v>70</v>
      </c>
      <c r="M1788" t="s">
        <v>70</v>
      </c>
      <c r="N1788" t="s">
        <v>70</v>
      </c>
    </row>
    <row r="1789" spans="1:14" x14ac:dyDescent="0.3">
      <c r="A1789" t="s">
        <v>106</v>
      </c>
      <c r="B1789" t="s">
        <v>127</v>
      </c>
      <c r="C1789">
        <v>0.99787655535846076</v>
      </c>
      <c r="D1789">
        <v>0.95931671107727445</v>
      </c>
      <c r="E1789">
        <v>0.88074705042061263</v>
      </c>
      <c r="F1789">
        <v>0.76265588549084473</v>
      </c>
      <c r="G1789">
        <v>0</v>
      </c>
      <c r="H1789">
        <v>0.87117520951081662</v>
      </c>
      <c r="I1789">
        <v>0.99430856791262878</v>
      </c>
      <c r="J1789" t="s">
        <v>70</v>
      </c>
      <c r="K1789" t="s">
        <v>70</v>
      </c>
      <c r="L1789" t="s">
        <v>70</v>
      </c>
      <c r="M1789" t="s">
        <v>70</v>
      </c>
      <c r="N1789" t="s">
        <v>70</v>
      </c>
    </row>
    <row r="1790" spans="1:14" x14ac:dyDescent="0.3">
      <c r="A1790" t="s">
        <v>106</v>
      </c>
      <c r="B1790" t="s">
        <v>12</v>
      </c>
      <c r="C1790">
        <v>0.99786528812528519</v>
      </c>
      <c r="D1790">
        <v>0.98541874101117377</v>
      </c>
      <c r="E1790">
        <v>0.94719879603600521</v>
      </c>
      <c r="F1790">
        <v>0.88367246201941529</v>
      </c>
      <c r="G1790" t="s">
        <v>70</v>
      </c>
      <c r="H1790">
        <v>0.62662081811017978</v>
      </c>
      <c r="I1790">
        <v>0.99267144951014441</v>
      </c>
      <c r="J1790" t="s">
        <v>70</v>
      </c>
      <c r="K1790" t="s">
        <v>70</v>
      </c>
      <c r="L1790" t="s">
        <v>70</v>
      </c>
      <c r="M1790" t="s">
        <v>70</v>
      </c>
      <c r="N1790" t="s">
        <v>70</v>
      </c>
    </row>
    <row r="1791" spans="1:14" x14ac:dyDescent="0.3">
      <c r="A1791" t="s">
        <v>106</v>
      </c>
      <c r="B1791" t="s">
        <v>147</v>
      </c>
      <c r="C1791">
        <v>0.9965935622153328</v>
      </c>
      <c r="D1791">
        <v>0.98399607622300123</v>
      </c>
      <c r="E1791">
        <v>0.94096722557278445</v>
      </c>
      <c r="F1791" t="s">
        <v>70</v>
      </c>
      <c r="G1791">
        <v>0.69590326655838297</v>
      </c>
      <c r="H1791">
        <v>0.84342905051351913</v>
      </c>
      <c r="I1791">
        <v>0.99265969076995164</v>
      </c>
      <c r="J1791" t="s">
        <v>70</v>
      </c>
      <c r="K1791" t="s">
        <v>70</v>
      </c>
      <c r="L1791" t="s">
        <v>70</v>
      </c>
      <c r="M1791" t="s">
        <v>70</v>
      </c>
      <c r="N1791" t="s">
        <v>70</v>
      </c>
    </row>
    <row r="1792" spans="1:14" x14ac:dyDescent="0.3">
      <c r="A1792" t="s">
        <v>106</v>
      </c>
      <c r="B1792" t="s">
        <v>13</v>
      </c>
      <c r="C1792">
        <v>0.99708047152650559</v>
      </c>
      <c r="D1792">
        <v>0.98593413241577499</v>
      </c>
      <c r="E1792">
        <v>0.94492350486787202</v>
      </c>
      <c r="F1792">
        <v>0.8227779451642061</v>
      </c>
      <c r="G1792" t="s">
        <v>70</v>
      </c>
      <c r="H1792">
        <v>0.86348540464953683</v>
      </c>
      <c r="I1792">
        <v>0.99479565283943061</v>
      </c>
      <c r="J1792">
        <v>0.38223090065901882</v>
      </c>
      <c r="K1792" t="s">
        <v>70</v>
      </c>
      <c r="L1792" t="s">
        <v>70</v>
      </c>
      <c r="M1792" t="s">
        <v>70</v>
      </c>
      <c r="N1792" t="s">
        <v>70</v>
      </c>
    </row>
    <row r="1793" spans="1:14" x14ac:dyDescent="0.3">
      <c r="A1793" t="s">
        <v>106</v>
      </c>
      <c r="B1793" t="s">
        <v>15</v>
      </c>
      <c r="C1793">
        <v>0.99398416531345435</v>
      </c>
      <c r="D1793">
        <v>0.94740201231416121</v>
      </c>
      <c r="E1793">
        <v>0.9445952084231124</v>
      </c>
      <c r="F1793">
        <v>0.74473269850791035</v>
      </c>
      <c r="G1793">
        <v>0.81047480491998414</v>
      </c>
      <c r="H1793">
        <v>0.91201767537283984</v>
      </c>
      <c r="I1793">
        <v>0.99052461289577076</v>
      </c>
      <c r="J1793">
        <v>0.78611898016997173</v>
      </c>
      <c r="K1793" t="s">
        <v>70</v>
      </c>
      <c r="L1793" t="s">
        <v>70</v>
      </c>
      <c r="M1793" t="s">
        <v>70</v>
      </c>
      <c r="N1793" t="s">
        <v>70</v>
      </c>
    </row>
    <row r="1794" spans="1:14" x14ac:dyDescent="0.3">
      <c r="A1794" t="s">
        <v>106</v>
      </c>
      <c r="B1794" t="s">
        <v>244</v>
      </c>
      <c r="C1794">
        <v>0.98494306890182604</v>
      </c>
      <c r="D1794">
        <v>0.96465613819522245</v>
      </c>
      <c r="E1794">
        <v>0.97306557362345603</v>
      </c>
      <c r="F1794">
        <v>0.7399985133427488</v>
      </c>
      <c r="G1794">
        <v>0.80395694643190441</v>
      </c>
      <c r="H1794">
        <v>0.92915121019576163</v>
      </c>
      <c r="I1794">
        <v>0.99294956225304098</v>
      </c>
      <c r="J1794" t="s">
        <v>70</v>
      </c>
      <c r="K1794" t="s">
        <v>70</v>
      </c>
      <c r="L1794" t="s">
        <v>70</v>
      </c>
      <c r="M1794" t="s">
        <v>70</v>
      </c>
      <c r="N1794" t="s">
        <v>70</v>
      </c>
    </row>
    <row r="1795" spans="1:14" x14ac:dyDescent="0.3">
      <c r="A1795" t="s">
        <v>106</v>
      </c>
      <c r="B1795" t="s">
        <v>17</v>
      </c>
      <c r="C1795">
        <v>0.98560791362045441</v>
      </c>
      <c r="D1795">
        <v>0.9853311704000276</v>
      </c>
      <c r="E1795">
        <v>0.94202332558180801</v>
      </c>
      <c r="F1795">
        <v>0.93480589908074863</v>
      </c>
      <c r="G1795" t="s">
        <v>70</v>
      </c>
      <c r="H1795">
        <v>0.78696118378726143</v>
      </c>
      <c r="I1795">
        <v>0.99041332704699037</v>
      </c>
      <c r="J1795" t="s">
        <v>70</v>
      </c>
      <c r="K1795" t="s">
        <v>70</v>
      </c>
      <c r="L1795" t="s">
        <v>70</v>
      </c>
      <c r="M1795" t="s">
        <v>70</v>
      </c>
      <c r="N1795" t="s">
        <v>70</v>
      </c>
    </row>
    <row r="1796" spans="1:14" x14ac:dyDescent="0.3">
      <c r="A1796" t="s">
        <v>106</v>
      </c>
      <c r="B1796" t="s">
        <v>21</v>
      </c>
      <c r="C1796">
        <v>0.9780262143407864</v>
      </c>
      <c r="D1796">
        <v>0.9736348783214378</v>
      </c>
      <c r="E1796">
        <v>0.92210276837852123</v>
      </c>
      <c r="F1796">
        <v>0.63630246148397385</v>
      </c>
      <c r="G1796" t="s">
        <v>70</v>
      </c>
      <c r="H1796">
        <v>0.8081129782508486</v>
      </c>
      <c r="I1796">
        <v>0.9888428434810328</v>
      </c>
      <c r="J1796">
        <v>0</v>
      </c>
      <c r="K1796" t="s">
        <v>70</v>
      </c>
      <c r="L1796" t="s">
        <v>70</v>
      </c>
      <c r="M1796" t="s">
        <v>70</v>
      </c>
      <c r="N1796">
        <v>0.9833825128125484</v>
      </c>
    </row>
    <row r="1797" spans="1:14" x14ac:dyDescent="0.3">
      <c r="A1797" t="s">
        <v>106</v>
      </c>
      <c r="B1797" t="s">
        <v>178</v>
      </c>
      <c r="C1797">
        <v>0.99621358473070076</v>
      </c>
      <c r="D1797">
        <v>0.98231230812168557</v>
      </c>
      <c r="E1797">
        <v>0.96066576035931839</v>
      </c>
      <c r="F1797">
        <v>0.81246598290839944</v>
      </c>
      <c r="G1797" t="s">
        <v>70</v>
      </c>
      <c r="H1797">
        <v>0.89440276976341604</v>
      </c>
      <c r="I1797">
        <v>0.99423945196948482</v>
      </c>
      <c r="J1797" t="s">
        <v>70</v>
      </c>
      <c r="K1797" t="s">
        <v>70</v>
      </c>
      <c r="L1797" t="s">
        <v>70</v>
      </c>
      <c r="M1797" t="s">
        <v>70</v>
      </c>
      <c r="N1797">
        <v>0.95935592780158419</v>
      </c>
    </row>
    <row r="1798" spans="1:14" x14ac:dyDescent="0.3">
      <c r="A1798" t="s">
        <v>106</v>
      </c>
      <c r="B1798" t="s">
        <v>230</v>
      </c>
      <c r="C1798">
        <v>0.95813166032918495</v>
      </c>
      <c r="D1798">
        <v>0.95668283481541361</v>
      </c>
      <c r="E1798">
        <v>0.95608804076764597</v>
      </c>
      <c r="F1798">
        <v>0.94265167911750336</v>
      </c>
      <c r="G1798" t="s">
        <v>70</v>
      </c>
      <c r="H1798">
        <v>0.89085006173121772</v>
      </c>
      <c r="I1798">
        <v>0.99584998462957275</v>
      </c>
      <c r="J1798" t="s">
        <v>70</v>
      </c>
      <c r="K1798" t="s">
        <v>70</v>
      </c>
      <c r="L1798">
        <v>0</v>
      </c>
      <c r="M1798" t="s">
        <v>70</v>
      </c>
      <c r="N1798">
        <v>0.38789705541386504</v>
      </c>
    </row>
    <row r="1799" spans="1:14" x14ac:dyDescent="0.3">
      <c r="A1799" t="s">
        <v>106</v>
      </c>
      <c r="B1799" t="s">
        <v>23</v>
      </c>
      <c r="C1799">
        <v>0.9959116554676648</v>
      </c>
      <c r="D1799">
        <v>0.9388613822231362</v>
      </c>
      <c r="E1799">
        <v>0.90501763973074545</v>
      </c>
      <c r="F1799">
        <v>0.64716903467559939</v>
      </c>
      <c r="G1799" t="s">
        <v>70</v>
      </c>
      <c r="H1799">
        <v>0.64523734674630617</v>
      </c>
      <c r="I1799">
        <v>0.99317088312897717</v>
      </c>
      <c r="J1799" t="s">
        <v>70</v>
      </c>
      <c r="K1799" t="s">
        <v>70</v>
      </c>
      <c r="L1799" t="s">
        <v>70</v>
      </c>
      <c r="M1799" t="s">
        <v>70</v>
      </c>
      <c r="N1799" t="s">
        <v>70</v>
      </c>
    </row>
    <row r="1800" spans="1:14" x14ac:dyDescent="0.3">
      <c r="A1800" t="s">
        <v>88</v>
      </c>
      <c r="B1800" t="s">
        <v>7</v>
      </c>
      <c r="C1800">
        <v>0.97881977446873425</v>
      </c>
      <c r="D1800">
        <v>0.91235772602204201</v>
      </c>
      <c r="E1800">
        <v>0.87272896818612744</v>
      </c>
      <c r="F1800">
        <v>0</v>
      </c>
      <c r="G1800" t="s">
        <v>70</v>
      </c>
      <c r="H1800">
        <v>0.7283376399655469</v>
      </c>
      <c r="I1800">
        <v>0.98587740384615397</v>
      </c>
      <c r="J1800" t="s">
        <v>70</v>
      </c>
      <c r="K1800" t="s">
        <v>70</v>
      </c>
      <c r="L1800" t="s">
        <v>70</v>
      </c>
      <c r="M1800" t="s">
        <v>70</v>
      </c>
      <c r="N1800" t="s">
        <v>70</v>
      </c>
    </row>
    <row r="1801" spans="1:14" x14ac:dyDescent="0.3">
      <c r="A1801" t="s">
        <v>88</v>
      </c>
      <c r="B1801" t="s">
        <v>8</v>
      </c>
      <c r="C1801">
        <v>0.98623578695391978</v>
      </c>
      <c r="D1801">
        <v>0.93583415597235919</v>
      </c>
      <c r="E1801">
        <v>0.89781387886081032</v>
      </c>
      <c r="F1801">
        <v>0</v>
      </c>
      <c r="G1801" t="s">
        <v>70</v>
      </c>
      <c r="H1801">
        <v>0.7981377755146577</v>
      </c>
      <c r="I1801">
        <v>0.99133900513528017</v>
      </c>
      <c r="J1801" t="s">
        <v>70</v>
      </c>
      <c r="K1801" t="s">
        <v>70</v>
      </c>
      <c r="L1801" t="s">
        <v>70</v>
      </c>
      <c r="M1801" t="s">
        <v>70</v>
      </c>
      <c r="N1801" t="s">
        <v>70</v>
      </c>
    </row>
    <row r="1802" spans="1:14" x14ac:dyDescent="0.3">
      <c r="A1802" t="s">
        <v>88</v>
      </c>
      <c r="B1802" t="s">
        <v>12</v>
      </c>
      <c r="C1802">
        <v>0.98942142447966397</v>
      </c>
      <c r="D1802">
        <v>0.96425509110396557</v>
      </c>
      <c r="E1802">
        <v>0.93690017380790436</v>
      </c>
      <c r="F1802">
        <v>0.88383455479740547</v>
      </c>
      <c r="G1802">
        <v>0.8629152542372881</v>
      </c>
      <c r="H1802">
        <v>0.91562462061430117</v>
      </c>
      <c r="I1802">
        <v>0.99487736727724319</v>
      </c>
      <c r="J1802" t="s">
        <v>70</v>
      </c>
      <c r="K1802" t="s">
        <v>70</v>
      </c>
      <c r="L1802" t="s">
        <v>70</v>
      </c>
      <c r="M1802" t="s">
        <v>70</v>
      </c>
      <c r="N1802" t="s">
        <v>70</v>
      </c>
    </row>
    <row r="1803" spans="1:14" x14ac:dyDescent="0.3">
      <c r="A1803" t="s">
        <v>88</v>
      </c>
      <c r="B1803" t="s">
        <v>87</v>
      </c>
      <c r="C1803">
        <v>0.9907055721882122</v>
      </c>
      <c r="D1803">
        <v>0.98052249188437157</v>
      </c>
      <c r="E1803">
        <v>0.95238095238095244</v>
      </c>
      <c r="F1803">
        <v>0.9063524539650456</v>
      </c>
      <c r="G1803" t="s">
        <v>70</v>
      </c>
      <c r="H1803">
        <v>0.93182445487165322</v>
      </c>
      <c r="I1803">
        <v>0.9946899890676244</v>
      </c>
      <c r="J1803" t="s">
        <v>70</v>
      </c>
      <c r="K1803" t="s">
        <v>70</v>
      </c>
      <c r="L1803" t="s">
        <v>70</v>
      </c>
      <c r="M1803" t="s">
        <v>70</v>
      </c>
      <c r="N1803" t="s">
        <v>70</v>
      </c>
    </row>
    <row r="1804" spans="1:14" x14ac:dyDescent="0.3">
      <c r="A1804" t="s">
        <v>88</v>
      </c>
      <c r="B1804" t="s">
        <v>13</v>
      </c>
      <c r="C1804">
        <v>0.85947146866230117</v>
      </c>
      <c r="D1804">
        <v>0.95794105237779525</v>
      </c>
      <c r="E1804">
        <v>0.9397496713722352</v>
      </c>
      <c r="F1804" t="s">
        <v>70</v>
      </c>
      <c r="G1804" t="s">
        <v>70</v>
      </c>
      <c r="H1804">
        <v>0.84891257381535357</v>
      </c>
      <c r="I1804">
        <v>0.99175337186897883</v>
      </c>
      <c r="J1804">
        <v>0.89872472426470584</v>
      </c>
      <c r="K1804" t="s">
        <v>70</v>
      </c>
      <c r="L1804" t="s">
        <v>70</v>
      </c>
      <c r="M1804" t="s">
        <v>70</v>
      </c>
      <c r="N1804" t="s">
        <v>70</v>
      </c>
    </row>
    <row r="1805" spans="1:14" x14ac:dyDescent="0.3">
      <c r="A1805" t="s">
        <v>88</v>
      </c>
      <c r="B1805" t="s">
        <v>15</v>
      </c>
      <c r="C1805">
        <v>0.98850382509092438</v>
      </c>
      <c r="D1805">
        <v>0.95781749069503475</v>
      </c>
      <c r="E1805">
        <v>0.97204191394658757</v>
      </c>
      <c r="F1805" t="s">
        <v>70</v>
      </c>
      <c r="G1805">
        <v>0</v>
      </c>
      <c r="H1805">
        <v>0.87879767291531996</v>
      </c>
      <c r="I1805">
        <v>0.99191872546755944</v>
      </c>
      <c r="J1805" t="s">
        <v>70</v>
      </c>
      <c r="K1805" t="s">
        <v>70</v>
      </c>
      <c r="L1805" t="s">
        <v>70</v>
      </c>
      <c r="M1805" t="s">
        <v>70</v>
      </c>
      <c r="N1805" t="s">
        <v>70</v>
      </c>
    </row>
    <row r="1806" spans="1:14" x14ac:dyDescent="0.3">
      <c r="A1806" t="s">
        <v>88</v>
      </c>
      <c r="B1806" t="s">
        <v>17</v>
      </c>
      <c r="C1806">
        <v>0.98921917888220523</v>
      </c>
      <c r="D1806">
        <v>0.9771255454570722</v>
      </c>
      <c r="E1806">
        <v>0.96821351931330479</v>
      </c>
      <c r="F1806" t="s">
        <v>70</v>
      </c>
      <c r="G1806">
        <v>0.94749776586237722</v>
      </c>
      <c r="H1806">
        <v>0.8438054791659414</v>
      </c>
      <c r="I1806">
        <v>0.98962940369071217</v>
      </c>
      <c r="J1806" t="s">
        <v>70</v>
      </c>
      <c r="K1806" t="s">
        <v>70</v>
      </c>
      <c r="L1806" t="s">
        <v>70</v>
      </c>
      <c r="M1806" t="s">
        <v>70</v>
      </c>
      <c r="N1806" t="s">
        <v>70</v>
      </c>
    </row>
    <row r="1807" spans="1:14" x14ac:dyDescent="0.3">
      <c r="A1807" t="s">
        <v>88</v>
      </c>
      <c r="B1807" t="s">
        <v>21</v>
      </c>
      <c r="C1807">
        <v>0.98256141008813036</v>
      </c>
      <c r="D1807">
        <v>0.97908530484459222</v>
      </c>
      <c r="E1807">
        <v>0.95208619899128843</v>
      </c>
      <c r="F1807">
        <v>0.76861199372561639</v>
      </c>
      <c r="G1807">
        <v>0.79470198675496684</v>
      </c>
      <c r="H1807">
        <v>0.82974165091367358</v>
      </c>
      <c r="I1807">
        <v>0.99579897308230902</v>
      </c>
      <c r="J1807" t="s">
        <v>70</v>
      </c>
      <c r="K1807" t="s">
        <v>70</v>
      </c>
      <c r="L1807" t="s">
        <v>70</v>
      </c>
      <c r="M1807" t="s">
        <v>70</v>
      </c>
      <c r="N1807" t="s">
        <v>70</v>
      </c>
    </row>
    <row r="1808" spans="1:14" x14ac:dyDescent="0.3">
      <c r="A1808" t="s">
        <v>88</v>
      </c>
      <c r="B1808" t="s">
        <v>171</v>
      </c>
      <c r="C1808">
        <v>0.98268374470892195</v>
      </c>
      <c r="D1808">
        <v>0.97430634739642719</v>
      </c>
      <c r="E1808">
        <v>0.89752210185531067</v>
      </c>
      <c r="F1808">
        <v>0.76043093482547919</v>
      </c>
      <c r="G1808" t="s">
        <v>70</v>
      </c>
      <c r="H1808">
        <v>0.8769414575866189</v>
      </c>
      <c r="I1808">
        <v>0.99445788775271238</v>
      </c>
      <c r="J1808" t="s">
        <v>70</v>
      </c>
      <c r="K1808" t="s">
        <v>70</v>
      </c>
      <c r="L1808">
        <v>0</v>
      </c>
      <c r="M1808" t="s">
        <v>70</v>
      </c>
      <c r="N1808">
        <v>0.89498970487302676</v>
      </c>
    </row>
    <row r="1809" spans="1:14" x14ac:dyDescent="0.3">
      <c r="A1809" t="s">
        <v>88</v>
      </c>
      <c r="B1809" t="s">
        <v>155</v>
      </c>
      <c r="C1809">
        <v>0.98636710655469517</v>
      </c>
      <c r="D1809">
        <v>0.94243044922146879</v>
      </c>
      <c r="E1809">
        <v>0.91460233897042043</v>
      </c>
      <c r="F1809">
        <v>0.84770425501097457</v>
      </c>
      <c r="G1809">
        <v>0.95803357314148685</v>
      </c>
      <c r="H1809">
        <v>0.67745732783990587</v>
      </c>
      <c r="I1809">
        <v>0.99327599687255663</v>
      </c>
      <c r="J1809" t="s">
        <v>70</v>
      </c>
      <c r="K1809">
        <v>0</v>
      </c>
      <c r="L1809" t="s">
        <v>70</v>
      </c>
      <c r="M1809" t="s">
        <v>70</v>
      </c>
      <c r="N1809">
        <v>0.88637506284565104</v>
      </c>
    </row>
    <row r="1810" spans="1:14" x14ac:dyDescent="0.3">
      <c r="A1810" t="s">
        <v>88</v>
      </c>
      <c r="B1810" t="s">
        <v>182</v>
      </c>
      <c r="C1810">
        <v>0.98428980186794801</v>
      </c>
      <c r="D1810">
        <v>0.95666501240694801</v>
      </c>
      <c r="E1810">
        <v>0.86935121143972505</v>
      </c>
      <c r="F1810">
        <v>0.80370430942840787</v>
      </c>
      <c r="G1810">
        <v>0.91638981173864897</v>
      </c>
      <c r="H1810">
        <v>0</v>
      </c>
      <c r="I1810">
        <v>0.99493887720937479</v>
      </c>
      <c r="J1810" t="s">
        <v>70</v>
      </c>
      <c r="K1810" t="s">
        <v>70</v>
      </c>
      <c r="L1810" t="s">
        <v>70</v>
      </c>
      <c r="M1810" t="s">
        <v>70</v>
      </c>
      <c r="N1810">
        <v>0.71448087431693985</v>
      </c>
    </row>
    <row r="1811" spans="1:14" x14ac:dyDescent="0.3">
      <c r="A1811" t="s">
        <v>88</v>
      </c>
      <c r="B1811" t="s">
        <v>91</v>
      </c>
      <c r="C1811">
        <v>0.98750482296025877</v>
      </c>
      <c r="D1811">
        <v>0.97111102352894796</v>
      </c>
      <c r="E1811">
        <v>0.96564306966822</v>
      </c>
      <c r="F1811">
        <v>0.82253737064009202</v>
      </c>
      <c r="G1811" t="s">
        <v>70</v>
      </c>
      <c r="H1811" t="s">
        <v>70</v>
      </c>
      <c r="I1811">
        <v>0.99469597970635715</v>
      </c>
      <c r="J1811" t="s">
        <v>70</v>
      </c>
      <c r="K1811" t="s">
        <v>70</v>
      </c>
      <c r="L1811" t="s">
        <v>70</v>
      </c>
      <c r="M1811" t="s">
        <v>70</v>
      </c>
      <c r="N1811" t="s">
        <v>70</v>
      </c>
    </row>
    <row r="1812" spans="1:14" x14ac:dyDescent="0.3">
      <c r="A1812" t="s">
        <v>88</v>
      </c>
      <c r="B1812" t="s">
        <v>23</v>
      </c>
      <c r="C1812">
        <v>0.98903317328677443</v>
      </c>
      <c r="D1812">
        <v>0.91980304003425395</v>
      </c>
      <c r="E1812">
        <v>0.78958305221967351</v>
      </c>
      <c r="F1812">
        <v>0.8368284309176951</v>
      </c>
      <c r="G1812">
        <v>0</v>
      </c>
      <c r="H1812">
        <v>0.58982511923688397</v>
      </c>
      <c r="I1812">
        <v>0.99555623659209325</v>
      </c>
      <c r="J1812" t="s">
        <v>70</v>
      </c>
      <c r="K1812" t="s">
        <v>70</v>
      </c>
      <c r="L1812" t="s">
        <v>70</v>
      </c>
      <c r="M1812" t="s">
        <v>70</v>
      </c>
      <c r="N1812" t="s">
        <v>70</v>
      </c>
    </row>
    <row r="1813" spans="1:14" x14ac:dyDescent="0.3">
      <c r="A1813" t="s">
        <v>88</v>
      </c>
      <c r="B1813" t="s">
        <v>144</v>
      </c>
      <c r="C1813">
        <v>0.98859622994766183</v>
      </c>
      <c r="D1813">
        <v>0.92493979428777195</v>
      </c>
      <c r="E1813">
        <v>0.93527018075139601</v>
      </c>
      <c r="F1813">
        <v>0.93725178713264501</v>
      </c>
      <c r="G1813" t="s">
        <v>70</v>
      </c>
      <c r="H1813" t="s">
        <v>70</v>
      </c>
      <c r="I1813">
        <v>0.99193057247259442</v>
      </c>
      <c r="J1813" t="s">
        <v>70</v>
      </c>
      <c r="K1813" t="s">
        <v>70</v>
      </c>
      <c r="L1813" t="s">
        <v>70</v>
      </c>
      <c r="M1813" t="s">
        <v>70</v>
      </c>
      <c r="N1813">
        <v>0.68593448940269752</v>
      </c>
    </row>
    <row r="1814" spans="1:14" x14ac:dyDescent="0.3">
      <c r="A1814" t="s">
        <v>88</v>
      </c>
      <c r="B1814" t="s">
        <v>175</v>
      </c>
      <c r="C1814">
        <v>0.98580650587715801</v>
      </c>
      <c r="D1814">
        <v>0.9710563094540372</v>
      </c>
      <c r="E1814">
        <v>0.95355398059588525</v>
      </c>
      <c r="F1814">
        <v>0.95404002620708239</v>
      </c>
      <c r="G1814" t="s">
        <v>70</v>
      </c>
      <c r="H1814" t="s">
        <v>70</v>
      </c>
      <c r="I1814">
        <v>0.99499576564785597</v>
      </c>
      <c r="J1814" t="s">
        <v>70</v>
      </c>
      <c r="K1814">
        <v>0</v>
      </c>
      <c r="L1814">
        <v>0</v>
      </c>
      <c r="M1814" t="s">
        <v>70</v>
      </c>
      <c r="N1814">
        <v>0.8200312989045383</v>
      </c>
    </row>
    <row r="1815" spans="1:14" x14ac:dyDescent="0.3">
      <c r="A1815" t="s">
        <v>88</v>
      </c>
      <c r="B1815" t="s">
        <v>25</v>
      </c>
      <c r="C1815">
        <v>0.99354113393880605</v>
      </c>
      <c r="D1815">
        <v>0.945495439210296</v>
      </c>
      <c r="E1815">
        <v>0.89548437950008342</v>
      </c>
      <c r="F1815">
        <v>0</v>
      </c>
      <c r="G1815" t="s">
        <v>70</v>
      </c>
      <c r="H1815">
        <v>0.80987338030250777</v>
      </c>
      <c r="I1815">
        <v>0.99577540517704877</v>
      </c>
      <c r="J1815" t="s">
        <v>70</v>
      </c>
      <c r="K1815" t="s">
        <v>70</v>
      </c>
      <c r="L1815" t="s">
        <v>70</v>
      </c>
      <c r="M1815" t="s">
        <v>70</v>
      </c>
      <c r="N1815" t="s">
        <v>70</v>
      </c>
    </row>
    <row r="1816" spans="1:14" x14ac:dyDescent="0.3">
      <c r="A1816" t="s">
        <v>88</v>
      </c>
      <c r="B1816" t="s">
        <v>27</v>
      </c>
      <c r="C1816">
        <v>0.98169053157209618</v>
      </c>
      <c r="D1816">
        <v>0.97647170437835018</v>
      </c>
      <c r="E1816">
        <v>0.9221967963386728</v>
      </c>
      <c r="F1816" t="s">
        <v>70</v>
      </c>
      <c r="G1816">
        <v>0.95961185418305806</v>
      </c>
      <c r="H1816">
        <v>0.49204650831015051</v>
      </c>
      <c r="I1816">
        <v>0.99753466872110941</v>
      </c>
      <c r="J1816">
        <v>0.90305173542894557</v>
      </c>
      <c r="K1816" t="s">
        <v>70</v>
      </c>
      <c r="L1816" t="s">
        <v>70</v>
      </c>
      <c r="M1816" t="s">
        <v>70</v>
      </c>
      <c r="N1816" t="s">
        <v>70</v>
      </c>
    </row>
    <row r="1817" spans="1:14" x14ac:dyDescent="0.3">
      <c r="A1817" t="s">
        <v>88</v>
      </c>
      <c r="B1817" t="s">
        <v>29</v>
      </c>
      <c r="C1817">
        <v>0.99183273977447517</v>
      </c>
      <c r="D1817">
        <v>0.96893480050902003</v>
      </c>
      <c r="E1817">
        <v>0.96364814095090034</v>
      </c>
      <c r="F1817" t="s">
        <v>70</v>
      </c>
      <c r="G1817">
        <v>0.95362359948943398</v>
      </c>
      <c r="H1817">
        <v>0.84770192049679916</v>
      </c>
      <c r="I1817">
        <v>0.99580810433162559</v>
      </c>
      <c r="J1817" t="s">
        <v>70</v>
      </c>
      <c r="K1817" t="s">
        <v>70</v>
      </c>
      <c r="L1817" t="s">
        <v>70</v>
      </c>
      <c r="M1817" t="s">
        <v>70</v>
      </c>
      <c r="N1817" t="s">
        <v>70</v>
      </c>
    </row>
    <row r="1818" spans="1:14" x14ac:dyDescent="0.3">
      <c r="A1818" t="s">
        <v>88</v>
      </c>
      <c r="B1818" t="s">
        <v>33</v>
      </c>
      <c r="C1818">
        <v>0.99533795012059256</v>
      </c>
      <c r="D1818">
        <v>0.94101694915254241</v>
      </c>
      <c r="E1818">
        <v>0.97503366828965077</v>
      </c>
      <c r="F1818" t="s">
        <v>70</v>
      </c>
      <c r="G1818" t="s">
        <v>70</v>
      </c>
      <c r="H1818">
        <v>0.91076814947140305</v>
      </c>
      <c r="I1818">
        <v>0.99768625636279495</v>
      </c>
      <c r="J1818" t="s">
        <v>70</v>
      </c>
      <c r="K1818" t="s">
        <v>70</v>
      </c>
      <c r="L1818" t="s">
        <v>70</v>
      </c>
      <c r="M1818" t="s">
        <v>70</v>
      </c>
      <c r="N1818" t="s">
        <v>70</v>
      </c>
    </row>
    <row r="1819" spans="1:14" x14ac:dyDescent="0.3">
      <c r="A1819" t="s">
        <v>88</v>
      </c>
      <c r="B1819" t="s">
        <v>35</v>
      </c>
      <c r="C1819">
        <v>0.98943016316090682</v>
      </c>
      <c r="D1819">
        <v>0.96065701994524844</v>
      </c>
      <c r="E1819">
        <v>0.93742928705748318</v>
      </c>
      <c r="F1819">
        <v>0.5470790962855806</v>
      </c>
      <c r="G1819">
        <v>0</v>
      </c>
      <c r="H1819">
        <v>0.7011286400199539</v>
      </c>
      <c r="I1819">
        <v>0.9969694614966198</v>
      </c>
      <c r="J1819">
        <v>0.97597112409762798</v>
      </c>
      <c r="K1819" t="s">
        <v>70</v>
      </c>
      <c r="L1819" t="s">
        <v>70</v>
      </c>
      <c r="M1819" t="s">
        <v>70</v>
      </c>
      <c r="N1819" t="s">
        <v>70</v>
      </c>
    </row>
    <row r="1820" spans="1:14" x14ac:dyDescent="0.3">
      <c r="A1820" t="s">
        <v>135</v>
      </c>
      <c r="B1820" t="s">
        <v>6</v>
      </c>
      <c r="C1820">
        <v>0.98921535238449076</v>
      </c>
      <c r="D1820">
        <v>0.6998077931154989</v>
      </c>
      <c r="E1820">
        <v>0.89985516242499486</v>
      </c>
      <c r="F1820" t="s">
        <v>70</v>
      </c>
      <c r="G1820" t="s">
        <v>70</v>
      </c>
      <c r="H1820">
        <v>0.92775822811012199</v>
      </c>
      <c r="I1820">
        <v>0.99132304384550396</v>
      </c>
      <c r="J1820" t="s">
        <v>70</v>
      </c>
      <c r="K1820" t="s">
        <v>70</v>
      </c>
      <c r="L1820" t="s">
        <v>70</v>
      </c>
      <c r="M1820" t="s">
        <v>70</v>
      </c>
      <c r="N1820" t="s">
        <v>70</v>
      </c>
    </row>
    <row r="1821" spans="1:14" x14ac:dyDescent="0.3">
      <c r="A1821" t="s">
        <v>135</v>
      </c>
      <c r="B1821" t="s">
        <v>7</v>
      </c>
      <c r="C1821">
        <v>0.99384541897080703</v>
      </c>
      <c r="D1821">
        <v>0.95987523039841205</v>
      </c>
      <c r="E1821">
        <v>0.95224827056110684</v>
      </c>
      <c r="F1821" t="s">
        <v>70</v>
      </c>
      <c r="G1821" t="s">
        <v>70</v>
      </c>
      <c r="H1821">
        <v>0.90261975611179179</v>
      </c>
      <c r="I1821">
        <v>0.99055226975958199</v>
      </c>
      <c r="J1821" t="s">
        <v>70</v>
      </c>
      <c r="K1821" t="s">
        <v>70</v>
      </c>
      <c r="L1821" t="s">
        <v>70</v>
      </c>
      <c r="M1821" t="s">
        <v>70</v>
      </c>
      <c r="N1821" t="s">
        <v>70</v>
      </c>
    </row>
    <row r="1822" spans="1:14" x14ac:dyDescent="0.3">
      <c r="A1822" t="s">
        <v>135</v>
      </c>
      <c r="B1822" t="s">
        <v>8</v>
      </c>
      <c r="C1822">
        <v>0.99217947577416721</v>
      </c>
      <c r="D1822">
        <v>0.93255512321660183</v>
      </c>
      <c r="E1822">
        <v>0.93907734640354279</v>
      </c>
      <c r="F1822" t="s">
        <v>70</v>
      </c>
      <c r="G1822" t="s">
        <v>70</v>
      </c>
      <c r="H1822">
        <v>0.89816054690253011</v>
      </c>
      <c r="I1822">
        <v>0.98122634367903105</v>
      </c>
      <c r="J1822" t="s">
        <v>70</v>
      </c>
      <c r="K1822" t="s">
        <v>70</v>
      </c>
      <c r="L1822" t="s">
        <v>70</v>
      </c>
      <c r="M1822" t="s">
        <v>70</v>
      </c>
      <c r="N1822" t="s">
        <v>70</v>
      </c>
    </row>
    <row r="1823" spans="1:14" x14ac:dyDescent="0.3">
      <c r="A1823" t="s">
        <v>135</v>
      </c>
      <c r="B1823" t="s">
        <v>12</v>
      </c>
      <c r="C1823">
        <v>0.99561871251282119</v>
      </c>
      <c r="D1823">
        <v>0.91096108022239874</v>
      </c>
      <c r="E1823">
        <v>0.95506051029060357</v>
      </c>
      <c r="F1823" t="s">
        <v>70</v>
      </c>
      <c r="G1823" t="s">
        <v>70</v>
      </c>
      <c r="H1823">
        <v>0.83353863841668718</v>
      </c>
      <c r="I1823">
        <v>0.99165070854078896</v>
      </c>
      <c r="J1823" t="s">
        <v>70</v>
      </c>
      <c r="K1823" t="s">
        <v>70</v>
      </c>
      <c r="L1823" t="s">
        <v>70</v>
      </c>
      <c r="M1823" t="s">
        <v>70</v>
      </c>
      <c r="N1823" t="s">
        <v>70</v>
      </c>
    </row>
    <row r="1824" spans="1:14" x14ac:dyDescent="0.3">
      <c r="A1824" t="s">
        <v>135</v>
      </c>
      <c r="B1824" t="s">
        <v>13</v>
      </c>
      <c r="C1824">
        <v>0.99436437546193635</v>
      </c>
      <c r="D1824">
        <v>0.96552961010079275</v>
      </c>
      <c r="E1824">
        <v>0.95174848507679555</v>
      </c>
      <c r="F1824" t="s">
        <v>70</v>
      </c>
      <c r="G1824" t="s">
        <v>70</v>
      </c>
      <c r="H1824">
        <v>0.78382327660305995</v>
      </c>
      <c r="I1824">
        <v>0.98971837282074204</v>
      </c>
      <c r="J1824" t="s">
        <v>70</v>
      </c>
      <c r="K1824" t="s">
        <v>70</v>
      </c>
      <c r="L1824" t="s">
        <v>70</v>
      </c>
      <c r="M1824" t="s">
        <v>70</v>
      </c>
      <c r="N1824" t="s">
        <v>70</v>
      </c>
    </row>
    <row r="1825" spans="1:14" x14ac:dyDescent="0.3">
      <c r="A1825" t="s">
        <v>135</v>
      </c>
      <c r="B1825" t="s">
        <v>15</v>
      </c>
      <c r="C1825">
        <v>0.99464292451050662</v>
      </c>
      <c r="D1825">
        <v>0.83293716411740393</v>
      </c>
      <c r="E1825">
        <v>0.94086917635580125</v>
      </c>
      <c r="F1825" t="s">
        <v>70</v>
      </c>
      <c r="G1825" t="s">
        <v>70</v>
      </c>
      <c r="H1825">
        <v>0.68152952303742742</v>
      </c>
      <c r="I1825">
        <v>0.99508674957776755</v>
      </c>
      <c r="J1825">
        <v>0.95332345045875244</v>
      </c>
      <c r="K1825" t="s">
        <v>70</v>
      </c>
      <c r="L1825" t="s">
        <v>70</v>
      </c>
      <c r="M1825" t="s">
        <v>70</v>
      </c>
      <c r="N1825" t="s">
        <v>70</v>
      </c>
    </row>
    <row r="1826" spans="1:14" x14ac:dyDescent="0.3">
      <c r="A1826" t="s">
        <v>135</v>
      </c>
      <c r="B1826" t="s">
        <v>17</v>
      </c>
      <c r="C1826">
        <v>0.99129589811445584</v>
      </c>
      <c r="D1826">
        <v>0.98010907414179638</v>
      </c>
      <c r="E1826">
        <v>0.91258232235701919</v>
      </c>
      <c r="F1826">
        <v>0</v>
      </c>
      <c r="G1826" t="s">
        <v>70</v>
      </c>
      <c r="H1826">
        <v>0.86046511627906974</v>
      </c>
      <c r="I1826">
        <v>0.99036378576230677</v>
      </c>
      <c r="J1826" t="s">
        <v>70</v>
      </c>
      <c r="K1826" t="s">
        <v>70</v>
      </c>
      <c r="L1826" t="s">
        <v>70</v>
      </c>
      <c r="M1826" t="s">
        <v>70</v>
      </c>
      <c r="N1826" t="s">
        <v>70</v>
      </c>
    </row>
    <row r="1827" spans="1:14" x14ac:dyDescent="0.3">
      <c r="A1827" t="s">
        <v>135</v>
      </c>
      <c r="B1827" t="s">
        <v>169</v>
      </c>
      <c r="C1827">
        <v>0.99664565751522283</v>
      </c>
      <c r="D1827">
        <v>0.92337624436590038</v>
      </c>
      <c r="E1827">
        <v>0.95482928125415156</v>
      </c>
      <c r="F1827">
        <v>0.83123887900355875</v>
      </c>
      <c r="G1827" t="s">
        <v>70</v>
      </c>
      <c r="H1827">
        <v>0.79950854462191445</v>
      </c>
      <c r="I1827">
        <v>0.99279914202543285</v>
      </c>
      <c r="J1827" t="s">
        <v>70</v>
      </c>
      <c r="K1827" t="s">
        <v>70</v>
      </c>
      <c r="L1827" t="s">
        <v>70</v>
      </c>
      <c r="M1827" t="s">
        <v>70</v>
      </c>
      <c r="N1827" t="s">
        <v>70</v>
      </c>
    </row>
    <row r="1828" spans="1:14" x14ac:dyDescent="0.3">
      <c r="A1828" t="s">
        <v>135</v>
      </c>
      <c r="B1828" t="s">
        <v>21</v>
      </c>
      <c r="C1828">
        <v>0.95385895254301378</v>
      </c>
      <c r="D1828">
        <v>0.95019068147902519</v>
      </c>
      <c r="E1828">
        <v>0.8974413046534514</v>
      </c>
      <c r="F1828">
        <v>0</v>
      </c>
      <c r="G1828" t="s">
        <v>70</v>
      </c>
      <c r="H1828">
        <v>0.89728808461577025</v>
      </c>
      <c r="I1828">
        <v>0.99260034382240825</v>
      </c>
      <c r="J1828">
        <v>0.87878157812662439</v>
      </c>
      <c r="K1828" t="s">
        <v>70</v>
      </c>
      <c r="L1828" t="s">
        <v>70</v>
      </c>
      <c r="M1828" t="s">
        <v>70</v>
      </c>
      <c r="N1828" t="s">
        <v>70</v>
      </c>
    </row>
    <row r="1829" spans="1:14" x14ac:dyDescent="0.3">
      <c r="A1829" t="s">
        <v>135</v>
      </c>
      <c r="B1829" t="s">
        <v>23</v>
      </c>
      <c r="C1829">
        <v>0.97424555195124363</v>
      </c>
      <c r="D1829">
        <v>0.95619811050672776</v>
      </c>
      <c r="E1829">
        <v>0.81188263433694241</v>
      </c>
      <c r="F1829">
        <v>0.42270255626294095</v>
      </c>
      <c r="G1829">
        <v>0</v>
      </c>
      <c r="H1829">
        <v>0.68912301528416675</v>
      </c>
      <c r="I1829">
        <v>0.9953336444237052</v>
      </c>
      <c r="J1829" t="s">
        <v>70</v>
      </c>
      <c r="K1829" t="s">
        <v>70</v>
      </c>
      <c r="L1829" t="s">
        <v>70</v>
      </c>
      <c r="M1829" t="s">
        <v>70</v>
      </c>
      <c r="N1829" t="s">
        <v>70</v>
      </c>
    </row>
    <row r="1830" spans="1:14" x14ac:dyDescent="0.3">
      <c r="A1830" t="s">
        <v>135</v>
      </c>
      <c r="B1830" t="s">
        <v>25</v>
      </c>
      <c r="C1830">
        <v>0.99294886890991441</v>
      </c>
      <c r="D1830">
        <v>0.97895957005866041</v>
      </c>
      <c r="E1830">
        <v>0.95111557926724777</v>
      </c>
      <c r="F1830">
        <v>0.78859560889320524</v>
      </c>
      <c r="G1830">
        <v>0.84640460210930013</v>
      </c>
      <c r="H1830">
        <v>0.6986588814889152</v>
      </c>
      <c r="I1830">
        <v>0.9922299922299922</v>
      </c>
      <c r="J1830">
        <v>0.92109576211660038</v>
      </c>
      <c r="K1830" t="s">
        <v>70</v>
      </c>
      <c r="L1830" t="s">
        <v>70</v>
      </c>
      <c r="M1830" t="s">
        <v>70</v>
      </c>
      <c r="N1830" t="s">
        <v>70</v>
      </c>
    </row>
    <row r="1831" spans="1:14" x14ac:dyDescent="0.3">
      <c r="A1831" t="s">
        <v>135</v>
      </c>
      <c r="B1831" t="s">
        <v>27</v>
      </c>
      <c r="C1831">
        <v>0.96951010620075362</v>
      </c>
      <c r="D1831">
        <v>0.97250093832103079</v>
      </c>
      <c r="E1831">
        <v>0.91941391941391937</v>
      </c>
      <c r="F1831">
        <v>0</v>
      </c>
      <c r="G1831" t="s">
        <v>70</v>
      </c>
      <c r="H1831">
        <v>0.93236545682102623</v>
      </c>
      <c r="I1831">
        <v>0.99236046149048962</v>
      </c>
      <c r="J1831">
        <v>0</v>
      </c>
      <c r="K1831" t="s">
        <v>70</v>
      </c>
      <c r="L1831" t="s">
        <v>70</v>
      </c>
      <c r="M1831" t="s">
        <v>70</v>
      </c>
      <c r="N1831" t="s">
        <v>70</v>
      </c>
    </row>
    <row r="1832" spans="1:14" x14ac:dyDescent="0.3">
      <c r="A1832" t="s">
        <v>135</v>
      </c>
      <c r="B1832" t="s">
        <v>29</v>
      </c>
      <c r="C1832">
        <v>0.97749869178440596</v>
      </c>
      <c r="D1832">
        <v>0.96420776953295517</v>
      </c>
      <c r="E1832">
        <v>0.9665218091099308</v>
      </c>
      <c r="F1832" t="s">
        <v>70</v>
      </c>
      <c r="G1832" t="s">
        <v>70</v>
      </c>
      <c r="H1832">
        <v>0.92482785003825563</v>
      </c>
      <c r="I1832">
        <v>0.99547652472313197</v>
      </c>
      <c r="J1832">
        <v>0</v>
      </c>
      <c r="K1832" t="s">
        <v>70</v>
      </c>
      <c r="L1832" t="s">
        <v>70</v>
      </c>
      <c r="M1832" t="s">
        <v>70</v>
      </c>
      <c r="N1832" t="s">
        <v>70</v>
      </c>
    </row>
    <row r="1833" spans="1:14" x14ac:dyDescent="0.3">
      <c r="A1833" t="s">
        <v>135</v>
      </c>
      <c r="B1833" t="s">
        <v>33</v>
      </c>
      <c r="C1833">
        <v>0.99802959031424043</v>
      </c>
      <c r="D1833">
        <v>0.87782411604714417</v>
      </c>
      <c r="E1833">
        <v>0.71502359392934578</v>
      </c>
      <c r="F1833" t="s">
        <v>70</v>
      </c>
      <c r="G1833" t="s">
        <v>70</v>
      </c>
      <c r="H1833">
        <v>0.25850492390331242</v>
      </c>
      <c r="I1833">
        <v>0.99201252936570083</v>
      </c>
      <c r="J1833" t="s">
        <v>70</v>
      </c>
      <c r="K1833" t="s">
        <v>70</v>
      </c>
      <c r="L1833" t="s">
        <v>70</v>
      </c>
      <c r="M1833" t="s">
        <v>70</v>
      </c>
      <c r="N1833" t="s">
        <v>70</v>
      </c>
    </row>
    <row r="1834" spans="1:14" x14ac:dyDescent="0.3">
      <c r="A1834" t="s">
        <v>135</v>
      </c>
      <c r="B1834" t="s">
        <v>35</v>
      </c>
      <c r="C1834">
        <v>0.99871197859902905</v>
      </c>
      <c r="D1834">
        <v>0.87851408994726765</v>
      </c>
      <c r="E1834">
        <v>0.917264844693228</v>
      </c>
      <c r="F1834" t="s">
        <v>70</v>
      </c>
      <c r="G1834" t="s">
        <v>70</v>
      </c>
      <c r="H1834">
        <v>0.91500991631596762</v>
      </c>
      <c r="I1834">
        <v>0.99537179882752236</v>
      </c>
      <c r="J1834" t="s">
        <v>70</v>
      </c>
      <c r="K1834" t="s">
        <v>70</v>
      </c>
      <c r="L1834" t="s">
        <v>70</v>
      </c>
      <c r="M1834" t="s">
        <v>70</v>
      </c>
      <c r="N1834" t="s">
        <v>70</v>
      </c>
    </row>
    <row r="1835" spans="1:14" x14ac:dyDescent="0.3">
      <c r="A1835" t="s">
        <v>75</v>
      </c>
      <c r="B1835" t="s">
        <v>6</v>
      </c>
      <c r="C1835">
        <v>0.99307233768326075</v>
      </c>
      <c r="D1835">
        <v>0.97864905834896321</v>
      </c>
      <c r="E1835">
        <v>0.91896272285251202</v>
      </c>
      <c r="F1835" t="s">
        <v>70</v>
      </c>
      <c r="G1835">
        <v>0.91932168550873583</v>
      </c>
      <c r="H1835">
        <v>0.85400108873162761</v>
      </c>
      <c r="I1835">
        <v>0.99517426273458442</v>
      </c>
      <c r="J1835" t="s">
        <v>70</v>
      </c>
      <c r="K1835" t="s">
        <v>70</v>
      </c>
      <c r="L1835" t="s">
        <v>70</v>
      </c>
      <c r="M1835" t="s">
        <v>70</v>
      </c>
      <c r="N1835" t="s">
        <v>70</v>
      </c>
    </row>
    <row r="1836" spans="1:14" x14ac:dyDescent="0.3">
      <c r="A1836" t="s">
        <v>75</v>
      </c>
      <c r="B1836" t="s">
        <v>7</v>
      </c>
      <c r="C1836">
        <v>0.98495418057824824</v>
      </c>
      <c r="D1836">
        <v>0.91706566347469221</v>
      </c>
      <c r="E1836">
        <v>0.80469670867712395</v>
      </c>
      <c r="F1836">
        <v>0</v>
      </c>
      <c r="G1836" t="s">
        <v>70</v>
      </c>
      <c r="H1836">
        <v>0.85914246641460867</v>
      </c>
      <c r="I1836">
        <v>0.99168256390690579</v>
      </c>
      <c r="J1836" t="s">
        <v>70</v>
      </c>
      <c r="K1836" t="s">
        <v>70</v>
      </c>
      <c r="L1836" t="s">
        <v>70</v>
      </c>
      <c r="M1836" t="s">
        <v>70</v>
      </c>
      <c r="N1836" t="s">
        <v>70</v>
      </c>
    </row>
    <row r="1837" spans="1:14" x14ac:dyDescent="0.3">
      <c r="A1837" t="s">
        <v>75</v>
      </c>
      <c r="B1837" t="s">
        <v>8</v>
      </c>
      <c r="C1837">
        <v>0.98814899827848601</v>
      </c>
      <c r="D1837">
        <v>0.9600033313206604</v>
      </c>
      <c r="E1837">
        <v>0.94721427145044279</v>
      </c>
      <c r="F1837" t="s">
        <v>70</v>
      </c>
      <c r="G1837">
        <v>0.84377758164165928</v>
      </c>
      <c r="H1837">
        <v>0.67618782995276461</v>
      </c>
      <c r="I1837">
        <v>0.99210526315789482</v>
      </c>
      <c r="J1837" t="s">
        <v>70</v>
      </c>
      <c r="K1837" t="s">
        <v>70</v>
      </c>
      <c r="L1837" t="s">
        <v>70</v>
      </c>
      <c r="M1837" t="s">
        <v>70</v>
      </c>
      <c r="N1837" t="s">
        <v>70</v>
      </c>
    </row>
    <row r="1838" spans="1:14" x14ac:dyDescent="0.3">
      <c r="A1838" t="s">
        <v>75</v>
      </c>
      <c r="B1838" t="s">
        <v>191</v>
      </c>
      <c r="C1838">
        <v>0.98120038991783876</v>
      </c>
      <c r="D1838">
        <v>0.98509199622785359</v>
      </c>
      <c r="E1838">
        <v>0.82942862296330444</v>
      </c>
      <c r="F1838" t="s">
        <v>70</v>
      </c>
      <c r="G1838">
        <v>0.6921414297948697</v>
      </c>
      <c r="H1838">
        <v>0.82826475849731662</v>
      </c>
      <c r="I1838">
        <v>0.99379833090881242</v>
      </c>
      <c r="J1838">
        <v>0.91153094966449444</v>
      </c>
      <c r="K1838" t="s">
        <v>70</v>
      </c>
      <c r="L1838" t="s">
        <v>70</v>
      </c>
      <c r="M1838" t="s">
        <v>70</v>
      </c>
      <c r="N1838" t="s">
        <v>70</v>
      </c>
    </row>
    <row r="1839" spans="1:14" x14ac:dyDescent="0.3">
      <c r="A1839" t="s">
        <v>75</v>
      </c>
      <c r="B1839" t="s">
        <v>12</v>
      </c>
      <c r="C1839">
        <v>0.98708807091925221</v>
      </c>
      <c r="D1839">
        <v>0.9180365296803652</v>
      </c>
      <c r="E1839">
        <v>0.96518692976032616</v>
      </c>
      <c r="F1839" t="s">
        <v>70</v>
      </c>
      <c r="G1839">
        <v>0.85615763546798029</v>
      </c>
      <c r="H1839">
        <v>0.84119041348432977</v>
      </c>
      <c r="I1839">
        <v>0.99412310547479121</v>
      </c>
      <c r="J1839" t="s">
        <v>70</v>
      </c>
      <c r="K1839" t="s">
        <v>70</v>
      </c>
      <c r="L1839" t="s">
        <v>70</v>
      </c>
      <c r="M1839" t="s">
        <v>70</v>
      </c>
      <c r="N1839" t="s">
        <v>70</v>
      </c>
    </row>
    <row r="1840" spans="1:14" x14ac:dyDescent="0.3">
      <c r="A1840" t="s">
        <v>75</v>
      </c>
      <c r="B1840" t="s">
        <v>13</v>
      </c>
      <c r="C1840">
        <v>0.99154887442973605</v>
      </c>
      <c r="D1840">
        <v>0.95139638278585925</v>
      </c>
      <c r="E1840">
        <v>0.96329366638894565</v>
      </c>
      <c r="F1840" t="s">
        <v>70</v>
      </c>
      <c r="G1840">
        <v>0.97635371484538958</v>
      </c>
      <c r="H1840">
        <v>0.82803409552158025</v>
      </c>
      <c r="I1840">
        <v>0.99099511599511603</v>
      </c>
      <c r="J1840" t="s">
        <v>70</v>
      </c>
      <c r="K1840" t="s">
        <v>70</v>
      </c>
      <c r="L1840" t="s">
        <v>70</v>
      </c>
      <c r="M1840" t="s">
        <v>70</v>
      </c>
      <c r="N1840" t="s">
        <v>70</v>
      </c>
    </row>
    <row r="1841" spans="1:14" x14ac:dyDescent="0.3">
      <c r="A1841" t="s">
        <v>75</v>
      </c>
      <c r="B1841" t="s">
        <v>15</v>
      </c>
      <c r="C1841">
        <v>0.99562580626028685</v>
      </c>
      <c r="D1841">
        <v>0.97351458806048075</v>
      </c>
      <c r="E1841">
        <v>0.92390293258481959</v>
      </c>
      <c r="F1841" t="s">
        <v>70</v>
      </c>
      <c r="G1841">
        <v>0.97584587138462997</v>
      </c>
      <c r="H1841">
        <v>0.53781373844121527</v>
      </c>
      <c r="I1841">
        <v>0.9928836633663366</v>
      </c>
      <c r="J1841" t="s">
        <v>70</v>
      </c>
      <c r="K1841" t="s">
        <v>70</v>
      </c>
      <c r="L1841" t="s">
        <v>70</v>
      </c>
      <c r="M1841" t="s">
        <v>70</v>
      </c>
      <c r="N1841" t="s">
        <v>70</v>
      </c>
    </row>
    <row r="1842" spans="1:14" x14ac:dyDescent="0.3">
      <c r="A1842" t="s">
        <v>75</v>
      </c>
      <c r="B1842" t="s">
        <v>17</v>
      </c>
      <c r="C1842">
        <v>0.98967714069754875</v>
      </c>
      <c r="D1842">
        <v>0.93022695803985322</v>
      </c>
      <c r="E1842">
        <v>0.92915683329757559</v>
      </c>
      <c r="F1842" t="s">
        <v>70</v>
      </c>
      <c r="G1842">
        <v>0.92865914926872839</v>
      </c>
      <c r="H1842">
        <v>0.87316754703543242</v>
      </c>
      <c r="I1842">
        <v>0.99311083894672381</v>
      </c>
      <c r="J1842" t="s">
        <v>70</v>
      </c>
      <c r="K1842" t="s">
        <v>70</v>
      </c>
      <c r="L1842" t="s">
        <v>70</v>
      </c>
      <c r="M1842" t="s">
        <v>70</v>
      </c>
      <c r="N1842" t="s">
        <v>70</v>
      </c>
    </row>
    <row r="1843" spans="1:14" x14ac:dyDescent="0.3">
      <c r="A1843" t="s">
        <v>75</v>
      </c>
      <c r="B1843" t="s">
        <v>21</v>
      </c>
      <c r="C1843">
        <v>0.99061609084319879</v>
      </c>
      <c r="D1843">
        <v>0.93291710340427481</v>
      </c>
      <c r="E1843">
        <v>0.85225107590635951</v>
      </c>
      <c r="F1843">
        <v>0</v>
      </c>
      <c r="G1843" t="s">
        <v>70</v>
      </c>
      <c r="H1843">
        <v>0.88164829899377095</v>
      </c>
      <c r="I1843">
        <v>0.99384710044608515</v>
      </c>
      <c r="J1843" t="s">
        <v>70</v>
      </c>
      <c r="K1843" t="s">
        <v>70</v>
      </c>
      <c r="L1843" t="s">
        <v>70</v>
      </c>
      <c r="M1843" t="s">
        <v>70</v>
      </c>
      <c r="N1843" t="s">
        <v>70</v>
      </c>
    </row>
    <row r="1844" spans="1:14" x14ac:dyDescent="0.3">
      <c r="A1844" t="s">
        <v>75</v>
      </c>
      <c r="B1844" t="s">
        <v>23</v>
      </c>
      <c r="C1844">
        <v>0.99671621331314642</v>
      </c>
      <c r="D1844">
        <v>0.92493391658284396</v>
      </c>
      <c r="E1844">
        <v>0.9302990752825524</v>
      </c>
      <c r="F1844" t="s">
        <v>70</v>
      </c>
      <c r="G1844">
        <v>0.88840830449826991</v>
      </c>
      <c r="H1844">
        <v>0.86771636675235642</v>
      </c>
      <c r="I1844">
        <v>0.99049357365579116</v>
      </c>
      <c r="J1844" t="s">
        <v>70</v>
      </c>
      <c r="K1844" t="s">
        <v>70</v>
      </c>
      <c r="L1844" t="s">
        <v>70</v>
      </c>
      <c r="M1844" t="s">
        <v>70</v>
      </c>
      <c r="N1844" t="s">
        <v>70</v>
      </c>
    </row>
    <row r="1845" spans="1:14" x14ac:dyDescent="0.3">
      <c r="A1845" t="s">
        <v>75</v>
      </c>
      <c r="B1845" t="s">
        <v>25</v>
      </c>
      <c r="C1845">
        <v>0.99615144962064284</v>
      </c>
      <c r="D1845">
        <v>0.92298512740049943</v>
      </c>
      <c r="E1845">
        <v>0.96743110425900958</v>
      </c>
      <c r="F1845" t="s">
        <v>70</v>
      </c>
      <c r="G1845">
        <v>0</v>
      </c>
      <c r="H1845">
        <v>0.90470319916168396</v>
      </c>
      <c r="I1845">
        <v>0.99568367504239241</v>
      </c>
      <c r="J1845" t="s">
        <v>70</v>
      </c>
      <c r="K1845" t="s">
        <v>70</v>
      </c>
      <c r="L1845" t="s">
        <v>70</v>
      </c>
      <c r="M1845" t="s">
        <v>70</v>
      </c>
      <c r="N1845" t="s">
        <v>70</v>
      </c>
    </row>
    <row r="1846" spans="1:14" x14ac:dyDescent="0.3">
      <c r="A1846" t="s">
        <v>75</v>
      </c>
      <c r="B1846" t="s">
        <v>27</v>
      </c>
      <c r="C1846">
        <v>0.99525119596264044</v>
      </c>
      <c r="D1846">
        <v>0.98888911793201539</v>
      </c>
      <c r="E1846">
        <v>0.95692931772085021</v>
      </c>
      <c r="F1846" t="s">
        <v>70</v>
      </c>
      <c r="G1846">
        <v>0.98131760078662722</v>
      </c>
      <c r="H1846">
        <v>0.87510707555250988</v>
      </c>
      <c r="I1846">
        <v>0.99451135843878635</v>
      </c>
      <c r="J1846" t="s">
        <v>70</v>
      </c>
      <c r="K1846" t="s">
        <v>70</v>
      </c>
      <c r="L1846" t="s">
        <v>70</v>
      </c>
      <c r="M1846" t="s">
        <v>70</v>
      </c>
      <c r="N1846" t="s">
        <v>70</v>
      </c>
    </row>
    <row r="1847" spans="1:14" x14ac:dyDescent="0.3">
      <c r="A1847" t="s">
        <v>75</v>
      </c>
      <c r="B1847" t="s">
        <v>29</v>
      </c>
      <c r="C1847">
        <v>0.9963478785306632</v>
      </c>
      <c r="D1847">
        <v>0.9736031916637824</v>
      </c>
      <c r="E1847">
        <v>0.88693411382941489</v>
      </c>
      <c r="F1847" t="s">
        <v>70</v>
      </c>
      <c r="G1847">
        <v>0.89757547225328072</v>
      </c>
      <c r="H1847">
        <v>0.79868142218036264</v>
      </c>
      <c r="I1847">
        <v>0.99515868746637981</v>
      </c>
      <c r="J1847" t="s">
        <v>70</v>
      </c>
      <c r="K1847" t="s">
        <v>70</v>
      </c>
      <c r="L1847" t="s">
        <v>70</v>
      </c>
      <c r="M1847" t="s">
        <v>70</v>
      </c>
      <c r="N1847" t="s">
        <v>70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E6D6-6CE1-4A3F-AD6E-1E95B6E6E1B4}">
  <dimension ref="A2:N186"/>
  <sheetViews>
    <sheetView tabSelected="1" topLeftCell="A163" workbookViewId="0">
      <selection activeCell="J176" sqref="J176"/>
    </sheetView>
  </sheetViews>
  <sheetFormatPr defaultRowHeight="14.4" x14ac:dyDescent="0.3"/>
  <cols>
    <col min="1" max="1" width="19.21875" bestFit="1" customWidth="1"/>
    <col min="2" max="2" width="13.5546875" bestFit="1" customWidth="1"/>
    <col min="3" max="11" width="12" bestFit="1" customWidth="1"/>
    <col min="12" max="13" width="10.55468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</row>
    <row r="5" spans="1:14" x14ac:dyDescent="0.3">
      <c r="A5" t="s">
        <v>5</v>
      </c>
      <c r="B5" t="s">
        <v>6</v>
      </c>
      <c r="C5">
        <v>0.98790872562391718</v>
      </c>
      <c r="D5">
        <v>0.96223759589271918</v>
      </c>
      <c r="E5">
        <v>0.84353949785670546</v>
      </c>
      <c r="F5" t="s">
        <v>70</v>
      </c>
      <c r="G5" t="s">
        <v>70</v>
      </c>
      <c r="H5">
        <v>0.88360027069704494</v>
      </c>
      <c r="I5">
        <v>0.98665242925787522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</row>
    <row r="6" spans="1:14" x14ac:dyDescent="0.3">
      <c r="A6" t="s">
        <v>5</v>
      </c>
      <c r="B6" t="s">
        <v>7</v>
      </c>
      <c r="C6">
        <v>0.99190120519862157</v>
      </c>
      <c r="D6">
        <v>0.9416400093625652</v>
      </c>
      <c r="E6">
        <v>0.90693739424703879</v>
      </c>
      <c r="F6" t="s">
        <v>70</v>
      </c>
      <c r="G6" t="s">
        <v>70</v>
      </c>
      <c r="H6">
        <v>0.93427745088261682</v>
      </c>
      <c r="I6">
        <v>0.9876106194690264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</row>
    <row r="7" spans="1:14" x14ac:dyDescent="0.3">
      <c r="A7" t="s">
        <v>5</v>
      </c>
      <c r="B7" t="s">
        <v>8</v>
      </c>
      <c r="C7">
        <v>0.993524595561604</v>
      </c>
      <c r="D7">
        <v>0.93065442020665901</v>
      </c>
      <c r="E7">
        <v>0.87596452008365189</v>
      </c>
      <c r="F7">
        <v>0.71941825352807054</v>
      </c>
      <c r="G7" t="s">
        <v>70</v>
      </c>
      <c r="H7">
        <v>0.81338458850253359</v>
      </c>
      <c r="I7">
        <v>0.99118808872683084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</row>
    <row r="8" spans="1:14" x14ac:dyDescent="0.3">
      <c r="A8" t="s">
        <v>5</v>
      </c>
      <c r="B8" t="s">
        <v>12</v>
      </c>
      <c r="C8">
        <v>0.98677276015294002</v>
      </c>
      <c r="D8">
        <v>0.97484445238307882</v>
      </c>
      <c r="E8">
        <v>0.88416793120890236</v>
      </c>
      <c r="F8">
        <v>0.83780774464926389</v>
      </c>
      <c r="G8" t="s">
        <v>70</v>
      </c>
      <c r="H8">
        <v>0.90849194729136162</v>
      </c>
      <c r="I8">
        <v>0.98881837413115758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</row>
    <row r="9" spans="1:14" x14ac:dyDescent="0.3">
      <c r="A9" t="s">
        <v>5</v>
      </c>
      <c r="B9" t="s">
        <v>13</v>
      </c>
      <c r="C9">
        <v>0.99020310633213859</v>
      </c>
      <c r="D9">
        <v>0.94168011551855957</v>
      </c>
      <c r="E9">
        <v>0.96553099551271404</v>
      </c>
      <c r="F9" t="s">
        <v>70</v>
      </c>
      <c r="G9" t="s">
        <v>70</v>
      </c>
      <c r="H9">
        <v>0.90846174641795086</v>
      </c>
      <c r="I9">
        <v>0.99058752087444957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</row>
    <row r="10" spans="1:14" x14ac:dyDescent="0.3">
      <c r="A10" t="s">
        <v>5</v>
      </c>
      <c r="B10" t="s">
        <v>15</v>
      </c>
      <c r="C10">
        <v>0.98879954049396901</v>
      </c>
      <c r="D10">
        <v>0.90309582969578939</v>
      </c>
      <c r="E10">
        <v>0.89908687865175141</v>
      </c>
      <c r="F10">
        <v>0.76030451176327218</v>
      </c>
      <c r="G10" t="s">
        <v>70</v>
      </c>
      <c r="H10">
        <v>0.5201961242120009</v>
      </c>
      <c r="I10">
        <v>0.99206777050442818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</row>
    <row r="11" spans="1:14" x14ac:dyDescent="0.3">
      <c r="A11" t="s">
        <v>5</v>
      </c>
      <c r="B11" t="s">
        <v>17</v>
      </c>
      <c r="C11">
        <v>0.55261437908496736</v>
      </c>
      <c r="D11">
        <v>0.90553061419428804</v>
      </c>
      <c r="E11">
        <v>0.80124136643643828</v>
      </c>
      <c r="F11">
        <v>0.71936622750365964</v>
      </c>
      <c r="G11" t="s">
        <v>70</v>
      </c>
      <c r="H11">
        <v>0.68712667353244083</v>
      </c>
      <c r="I11">
        <v>0.99308952558428443</v>
      </c>
      <c r="J11">
        <v>1.8456677079966965E-2</v>
      </c>
      <c r="K11" t="s">
        <v>70</v>
      </c>
      <c r="L11" t="s">
        <v>70</v>
      </c>
      <c r="M11" t="s">
        <v>70</v>
      </c>
      <c r="N11" t="s">
        <v>70</v>
      </c>
    </row>
    <row r="12" spans="1:14" x14ac:dyDescent="0.3">
      <c r="A12" t="s">
        <v>5</v>
      </c>
      <c r="B12" t="s">
        <v>19</v>
      </c>
      <c r="C12">
        <v>0.98432257670957124</v>
      </c>
      <c r="D12">
        <v>0.96557935200439315</v>
      </c>
      <c r="E12">
        <v>0.93424367446785195</v>
      </c>
      <c r="F12">
        <v>0.89516695957820736</v>
      </c>
      <c r="G12" t="s">
        <v>70</v>
      </c>
      <c r="H12">
        <v>0.88326478962353683</v>
      </c>
      <c r="I12">
        <v>0.98966508664231878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</row>
    <row r="13" spans="1:14" x14ac:dyDescent="0.3">
      <c r="A13" t="s">
        <v>5</v>
      </c>
      <c r="B13" t="s">
        <v>21</v>
      </c>
      <c r="C13">
        <v>0.98877861453294102</v>
      </c>
      <c r="D13">
        <v>0.9731246904294546</v>
      </c>
      <c r="E13">
        <v>0.86287392993650691</v>
      </c>
      <c r="F13">
        <v>0.6846916193591841</v>
      </c>
      <c r="G13">
        <v>0.2097560975609756</v>
      </c>
      <c r="H13">
        <v>0.63907849829351537</v>
      </c>
      <c r="I13">
        <v>0.99246288542063199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</row>
    <row r="14" spans="1:14" x14ac:dyDescent="0.3">
      <c r="A14" t="s">
        <v>5</v>
      </c>
      <c r="B14" t="s">
        <v>23</v>
      </c>
      <c r="C14">
        <v>0.99268899720004145</v>
      </c>
      <c r="D14">
        <v>0.96842716192687162</v>
      </c>
      <c r="E14">
        <v>0.9293170446752852</v>
      </c>
      <c r="F14">
        <v>0.89990199281280625</v>
      </c>
      <c r="G14" t="s">
        <v>70</v>
      </c>
      <c r="H14">
        <v>0.64488206016013805</v>
      </c>
      <c r="I14">
        <v>0.99264092254001957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</row>
    <row r="15" spans="1:14" x14ac:dyDescent="0.3">
      <c r="A15" t="s">
        <v>5</v>
      </c>
      <c r="B15" t="s">
        <v>25</v>
      </c>
      <c r="C15">
        <v>0.99298547314115038</v>
      </c>
      <c r="D15">
        <v>0.95629528098688077</v>
      </c>
      <c r="E15">
        <v>0.81151296625781366</v>
      </c>
      <c r="F15">
        <v>0.39546530185460349</v>
      </c>
      <c r="G15" t="s">
        <v>70</v>
      </c>
      <c r="H15">
        <v>0.88048624440179146</v>
      </c>
      <c r="I15">
        <v>0.99087534797401799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</row>
    <row r="16" spans="1:14" x14ac:dyDescent="0.3">
      <c r="A16" t="s">
        <v>5</v>
      </c>
      <c r="B16" t="s">
        <v>27</v>
      </c>
      <c r="C16">
        <v>0.99201871372560557</v>
      </c>
      <c r="D16">
        <v>0.96536086648446195</v>
      </c>
      <c r="E16">
        <v>0.95995345680209443</v>
      </c>
      <c r="F16" t="s">
        <v>70</v>
      </c>
      <c r="G16" t="s">
        <v>70</v>
      </c>
      <c r="H16">
        <v>0.93806537018942859</v>
      </c>
      <c r="I16">
        <v>0.99087816944959795</v>
      </c>
      <c r="J16" t="s">
        <v>70</v>
      </c>
      <c r="K16" t="s">
        <v>70</v>
      </c>
      <c r="L16" t="s">
        <v>70</v>
      </c>
      <c r="M16" t="s">
        <v>70</v>
      </c>
      <c r="N16" t="s">
        <v>70</v>
      </c>
    </row>
    <row r="17" spans="1:14" x14ac:dyDescent="0.3">
      <c r="A17" t="s">
        <v>5</v>
      </c>
      <c r="B17" t="s">
        <v>29</v>
      </c>
      <c r="C17">
        <v>0.99354213415083803</v>
      </c>
      <c r="D17">
        <v>0.93084128323274284</v>
      </c>
      <c r="E17">
        <v>0.95192549710546182</v>
      </c>
      <c r="F17">
        <v>0</v>
      </c>
      <c r="G17" t="s">
        <v>70</v>
      </c>
      <c r="H17">
        <v>0.94037029155139396</v>
      </c>
      <c r="I17">
        <v>0.99443809523809523</v>
      </c>
      <c r="J17">
        <v>0</v>
      </c>
      <c r="K17" t="s">
        <v>70</v>
      </c>
      <c r="L17" t="s">
        <v>70</v>
      </c>
      <c r="M17" t="s">
        <v>70</v>
      </c>
      <c r="N17" t="s">
        <v>70</v>
      </c>
    </row>
    <row r="18" spans="1:14" x14ac:dyDescent="0.3">
      <c r="A18" t="s">
        <v>5</v>
      </c>
      <c r="B18" t="s">
        <v>31</v>
      </c>
      <c r="C18">
        <v>0.99406133813361164</v>
      </c>
      <c r="D18">
        <v>0.97354539963760822</v>
      </c>
      <c r="E18">
        <v>0.97315861331231435</v>
      </c>
      <c r="F18" t="s">
        <v>70</v>
      </c>
      <c r="G18">
        <v>0.9741476208317722</v>
      </c>
      <c r="H18">
        <v>0.90776913837789996</v>
      </c>
      <c r="I18">
        <v>0.99362959551769126</v>
      </c>
      <c r="J18" t="s">
        <v>70</v>
      </c>
      <c r="K18" t="s">
        <v>70</v>
      </c>
      <c r="L18" t="s">
        <v>70</v>
      </c>
      <c r="M18" t="s">
        <v>70</v>
      </c>
      <c r="N18" t="s">
        <v>70</v>
      </c>
    </row>
    <row r="19" spans="1:14" x14ac:dyDescent="0.3">
      <c r="A19" t="s">
        <v>5</v>
      </c>
      <c r="B19" t="s">
        <v>33</v>
      </c>
      <c r="C19">
        <v>0.99294666594324776</v>
      </c>
      <c r="D19">
        <v>0.94446030599734643</v>
      </c>
      <c r="E19">
        <v>0.92001584716291762</v>
      </c>
      <c r="F19">
        <v>0.3990915498472864</v>
      </c>
      <c r="G19" t="s">
        <v>70</v>
      </c>
      <c r="H19">
        <v>0.92448132780083003</v>
      </c>
      <c r="I19">
        <v>0.98727103384042236</v>
      </c>
      <c r="J19">
        <v>0.97684210526315784</v>
      </c>
      <c r="K19" t="s">
        <v>70</v>
      </c>
      <c r="L19" t="s">
        <v>70</v>
      </c>
      <c r="M19" t="s">
        <v>70</v>
      </c>
      <c r="N19" t="s">
        <v>70</v>
      </c>
    </row>
    <row r="20" spans="1:14" x14ac:dyDescent="0.3">
      <c r="A20" t="s">
        <v>5</v>
      </c>
      <c r="B20" t="s">
        <v>35</v>
      </c>
      <c r="C20">
        <v>0.99273981490967456</v>
      </c>
      <c r="D20">
        <v>0.97653573132472637</v>
      </c>
      <c r="E20">
        <v>0.93430466050247518</v>
      </c>
      <c r="F20">
        <v>0</v>
      </c>
      <c r="G20" t="s">
        <v>70</v>
      </c>
      <c r="H20">
        <v>0.83560377242187023</v>
      </c>
      <c r="I20">
        <v>0.99326441102756879</v>
      </c>
      <c r="J20" t="s">
        <v>70</v>
      </c>
      <c r="K20" t="s">
        <v>70</v>
      </c>
      <c r="L20" t="s">
        <v>70</v>
      </c>
      <c r="M20" t="s">
        <v>70</v>
      </c>
      <c r="N20" t="s">
        <v>70</v>
      </c>
    </row>
    <row r="21" spans="1:14" x14ac:dyDescent="0.3">
      <c r="A21" t="s">
        <v>14</v>
      </c>
      <c r="B21" t="s">
        <v>6</v>
      </c>
      <c r="C21">
        <v>0.975311088214314</v>
      </c>
      <c r="D21">
        <v>0.97339329754823722</v>
      </c>
      <c r="E21">
        <v>0.87753637746462709</v>
      </c>
      <c r="F21" t="s">
        <v>70</v>
      </c>
      <c r="G21" t="s">
        <v>70</v>
      </c>
      <c r="H21">
        <v>0.79365079365079361</v>
      </c>
      <c r="I21">
        <v>0.97931331705214764</v>
      </c>
      <c r="J21" t="s">
        <v>70</v>
      </c>
      <c r="K21" t="s">
        <v>70</v>
      </c>
      <c r="L21" t="s">
        <v>70</v>
      </c>
      <c r="M21" t="s">
        <v>70</v>
      </c>
      <c r="N21" t="s">
        <v>70</v>
      </c>
    </row>
    <row r="22" spans="1:14" x14ac:dyDescent="0.3">
      <c r="A22" t="s">
        <v>14</v>
      </c>
      <c r="B22" t="s">
        <v>7</v>
      </c>
      <c r="C22">
        <v>0.99044804837822975</v>
      </c>
      <c r="D22">
        <v>0.98532104583796121</v>
      </c>
      <c r="E22">
        <v>0.95976678076231359</v>
      </c>
      <c r="F22" t="s">
        <v>70</v>
      </c>
      <c r="G22" t="s">
        <v>70</v>
      </c>
      <c r="H22">
        <v>0.68490257168506097</v>
      </c>
      <c r="I22">
        <v>0.99275469466213218</v>
      </c>
      <c r="J22" t="s">
        <v>70</v>
      </c>
      <c r="K22" t="s">
        <v>70</v>
      </c>
      <c r="L22" t="s">
        <v>70</v>
      </c>
      <c r="M22" t="s">
        <v>70</v>
      </c>
      <c r="N22" t="s">
        <v>70</v>
      </c>
    </row>
    <row r="23" spans="1:14" x14ac:dyDescent="0.3">
      <c r="A23" t="s">
        <v>14</v>
      </c>
      <c r="B23" t="s">
        <v>38</v>
      </c>
      <c r="C23">
        <v>0.98583351889248061</v>
      </c>
      <c r="D23">
        <v>0.95777838370702839</v>
      </c>
      <c r="E23">
        <v>0.91810412419633058</v>
      </c>
      <c r="F23">
        <v>0.68101127184776156</v>
      </c>
      <c r="G23" t="s">
        <v>70</v>
      </c>
      <c r="H23">
        <v>0.73588081811295347</v>
      </c>
      <c r="I23">
        <v>0.99501599345384217</v>
      </c>
      <c r="J23" t="s">
        <v>70</v>
      </c>
      <c r="K23" t="s">
        <v>70</v>
      </c>
      <c r="L23" t="s">
        <v>70</v>
      </c>
      <c r="M23" t="s">
        <v>70</v>
      </c>
      <c r="N23" t="s">
        <v>70</v>
      </c>
    </row>
    <row r="24" spans="1:14" x14ac:dyDescent="0.3">
      <c r="A24" t="s">
        <v>14</v>
      </c>
      <c r="B24" t="s">
        <v>15</v>
      </c>
      <c r="C24">
        <v>0.99567678261611536</v>
      </c>
      <c r="D24">
        <v>0.94858835831300103</v>
      </c>
      <c r="E24">
        <v>0.95745826602046324</v>
      </c>
      <c r="F24">
        <v>0.76405133426901872</v>
      </c>
      <c r="G24" t="s">
        <v>70</v>
      </c>
      <c r="H24">
        <v>0.69878459510909352</v>
      </c>
      <c r="I24">
        <v>0.99319828478485883</v>
      </c>
      <c r="J24" t="s">
        <v>70</v>
      </c>
      <c r="K24" t="s">
        <v>70</v>
      </c>
      <c r="L24" t="s">
        <v>70</v>
      </c>
      <c r="M24" t="s">
        <v>70</v>
      </c>
      <c r="N24" t="s">
        <v>70</v>
      </c>
    </row>
    <row r="25" spans="1:14" x14ac:dyDescent="0.3">
      <c r="A25" t="s">
        <v>14</v>
      </c>
      <c r="B25" t="s">
        <v>17</v>
      </c>
      <c r="C25">
        <v>0.98633653763870277</v>
      </c>
      <c r="D25">
        <v>0.94876502318538836</v>
      </c>
      <c r="E25">
        <v>0.93485958988717777</v>
      </c>
      <c r="F25" t="s">
        <v>70</v>
      </c>
      <c r="G25" t="s">
        <v>70</v>
      </c>
      <c r="H25">
        <v>0.63855511605343684</v>
      </c>
      <c r="I25">
        <v>0.99496183206106881</v>
      </c>
      <c r="J25" t="s">
        <v>70</v>
      </c>
      <c r="K25" t="s">
        <v>70</v>
      </c>
      <c r="L25" t="s">
        <v>70</v>
      </c>
      <c r="M25" t="s">
        <v>70</v>
      </c>
      <c r="N25" t="s">
        <v>70</v>
      </c>
    </row>
    <row r="26" spans="1:14" x14ac:dyDescent="0.3">
      <c r="A26" t="s">
        <v>14</v>
      </c>
      <c r="B26" t="s">
        <v>21</v>
      </c>
      <c r="C26">
        <v>0.97761677071805897</v>
      </c>
      <c r="D26">
        <v>0.96928440976257679</v>
      </c>
      <c r="E26">
        <v>0.88260355029585802</v>
      </c>
      <c r="F26">
        <v>0.41097987751531057</v>
      </c>
      <c r="G26" t="s">
        <v>70</v>
      </c>
      <c r="H26">
        <v>0.70103540655998842</v>
      </c>
      <c r="I26">
        <v>0.99626981659931602</v>
      </c>
      <c r="J26">
        <v>0.94647124422494822</v>
      </c>
      <c r="K26" t="s">
        <v>70</v>
      </c>
      <c r="L26" t="s">
        <v>70</v>
      </c>
      <c r="M26" t="s">
        <v>70</v>
      </c>
      <c r="N26" t="s">
        <v>70</v>
      </c>
    </row>
    <row r="27" spans="1:14" x14ac:dyDescent="0.3">
      <c r="A27" t="s">
        <v>16</v>
      </c>
      <c r="B27" t="s">
        <v>6</v>
      </c>
      <c r="C27">
        <v>0.97696369328536037</v>
      </c>
      <c r="D27">
        <v>0.97470998862034397</v>
      </c>
      <c r="E27">
        <v>0.80453697949036673</v>
      </c>
      <c r="F27" t="s">
        <v>70</v>
      </c>
      <c r="G27" t="s">
        <v>70</v>
      </c>
      <c r="H27">
        <v>0.75934065934065931</v>
      </c>
      <c r="I27">
        <v>0.97854889589905358</v>
      </c>
      <c r="J27" t="s">
        <v>70</v>
      </c>
      <c r="K27" t="s">
        <v>70</v>
      </c>
      <c r="L27" t="s">
        <v>70</v>
      </c>
      <c r="M27" t="s">
        <v>70</v>
      </c>
      <c r="N27" t="s">
        <v>70</v>
      </c>
    </row>
    <row r="28" spans="1:14" x14ac:dyDescent="0.3">
      <c r="A28" t="s">
        <v>16</v>
      </c>
      <c r="B28" t="s">
        <v>7</v>
      </c>
      <c r="C28">
        <v>0.99144668927886759</v>
      </c>
      <c r="D28">
        <v>0.97848184818481843</v>
      </c>
      <c r="E28">
        <v>0.93951656415236862</v>
      </c>
      <c r="F28" t="s">
        <v>70</v>
      </c>
      <c r="G28" t="s">
        <v>70</v>
      </c>
      <c r="H28">
        <v>0.92472559589530423</v>
      </c>
      <c r="I28">
        <v>0.99217431333435635</v>
      </c>
      <c r="J28">
        <v>0.95770745855157802</v>
      </c>
      <c r="K28" t="s">
        <v>70</v>
      </c>
      <c r="L28" t="s">
        <v>70</v>
      </c>
      <c r="M28" t="s">
        <v>70</v>
      </c>
      <c r="N28" t="s">
        <v>70</v>
      </c>
    </row>
    <row r="29" spans="1:14" x14ac:dyDescent="0.3">
      <c r="A29" t="s">
        <v>16</v>
      </c>
      <c r="B29" t="s">
        <v>39</v>
      </c>
      <c r="C29">
        <v>0.99319561461184425</v>
      </c>
      <c r="D29">
        <v>0.95202071145181899</v>
      </c>
      <c r="E29">
        <v>0.9357542677323234</v>
      </c>
      <c r="F29" t="s">
        <v>70</v>
      </c>
      <c r="G29">
        <v>0.921692607003891</v>
      </c>
      <c r="H29">
        <v>0.78570531340283889</v>
      </c>
      <c r="I29">
        <v>0.9920460571168852</v>
      </c>
      <c r="J29" t="s">
        <v>70</v>
      </c>
      <c r="K29" t="s">
        <v>70</v>
      </c>
      <c r="L29" t="s">
        <v>70</v>
      </c>
      <c r="M29" t="s">
        <v>70</v>
      </c>
      <c r="N29" t="s">
        <v>70</v>
      </c>
    </row>
    <row r="30" spans="1:14" x14ac:dyDescent="0.3">
      <c r="A30" t="s">
        <v>16</v>
      </c>
      <c r="B30" t="s">
        <v>8</v>
      </c>
      <c r="C30">
        <v>0.98358063165728638</v>
      </c>
      <c r="D30">
        <v>0.941191005683222</v>
      </c>
      <c r="E30">
        <v>0.94782684435153719</v>
      </c>
      <c r="F30" t="s">
        <v>70</v>
      </c>
      <c r="G30" t="s">
        <v>70</v>
      </c>
      <c r="H30">
        <v>0.93252043785506444</v>
      </c>
      <c r="I30">
        <v>0.99372239014182762</v>
      </c>
      <c r="J30" t="s">
        <v>70</v>
      </c>
      <c r="K30" t="s">
        <v>70</v>
      </c>
      <c r="L30" t="s">
        <v>70</v>
      </c>
      <c r="M30" t="s">
        <v>70</v>
      </c>
      <c r="N30" t="s">
        <v>70</v>
      </c>
    </row>
    <row r="31" spans="1:14" x14ac:dyDescent="0.3">
      <c r="A31" t="s">
        <v>16</v>
      </c>
      <c r="B31" t="s">
        <v>40</v>
      </c>
      <c r="C31">
        <v>0.9951818001192132</v>
      </c>
      <c r="D31">
        <v>0.91234626917561157</v>
      </c>
      <c r="E31">
        <v>0.95174623518103163</v>
      </c>
      <c r="F31">
        <v>0.83527649319351271</v>
      </c>
      <c r="G31" t="s">
        <v>70</v>
      </c>
      <c r="H31">
        <v>0.94027215124130037</v>
      </c>
      <c r="I31">
        <v>0.99490268767377199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</row>
    <row r="32" spans="1:14" x14ac:dyDescent="0.3">
      <c r="A32" t="s">
        <v>16</v>
      </c>
      <c r="B32" t="s">
        <v>12</v>
      </c>
      <c r="C32">
        <v>0.99256579133335221</v>
      </c>
      <c r="D32">
        <v>0.96122590024069965</v>
      </c>
      <c r="E32">
        <v>0.88797121113798594</v>
      </c>
      <c r="F32">
        <v>0</v>
      </c>
      <c r="G32">
        <v>0</v>
      </c>
      <c r="H32">
        <v>0.58731343283582094</v>
      </c>
      <c r="I32">
        <v>0.99368519529118282</v>
      </c>
      <c r="J32">
        <v>0</v>
      </c>
      <c r="K32" t="s">
        <v>70</v>
      </c>
      <c r="L32" t="s">
        <v>70</v>
      </c>
      <c r="M32" t="s">
        <v>70</v>
      </c>
      <c r="N32" t="s">
        <v>70</v>
      </c>
    </row>
    <row r="33" spans="1:14" x14ac:dyDescent="0.3">
      <c r="A33" t="s">
        <v>16</v>
      </c>
      <c r="B33" t="s">
        <v>13</v>
      </c>
      <c r="C33">
        <v>0.99347886510872119</v>
      </c>
      <c r="D33">
        <v>0.82983175335212234</v>
      </c>
      <c r="E33">
        <v>0.88719914940232625</v>
      </c>
      <c r="F33">
        <v>0.74177956069972384</v>
      </c>
      <c r="G33" t="s">
        <v>70</v>
      </c>
      <c r="H33">
        <v>0.84933774834437081</v>
      </c>
      <c r="I33">
        <v>0.99156700398650721</v>
      </c>
      <c r="J33" t="s">
        <v>70</v>
      </c>
      <c r="K33" t="s">
        <v>70</v>
      </c>
      <c r="L33" t="s">
        <v>70</v>
      </c>
      <c r="M33" t="s">
        <v>70</v>
      </c>
      <c r="N33" t="s">
        <v>70</v>
      </c>
    </row>
    <row r="34" spans="1:14" x14ac:dyDescent="0.3">
      <c r="A34" t="s">
        <v>16</v>
      </c>
      <c r="B34" t="s">
        <v>41</v>
      </c>
      <c r="C34">
        <v>0.98973216925169005</v>
      </c>
      <c r="D34">
        <v>0.96911091478596101</v>
      </c>
      <c r="E34">
        <v>0.94000583884780065</v>
      </c>
      <c r="F34">
        <v>0.90366437912728204</v>
      </c>
      <c r="G34" t="s">
        <v>70</v>
      </c>
      <c r="H34">
        <v>0.9227387446063664</v>
      </c>
      <c r="I34">
        <v>0.99421519475511</v>
      </c>
      <c r="J34" t="s">
        <v>70</v>
      </c>
      <c r="K34" t="s">
        <v>70</v>
      </c>
      <c r="L34" t="s">
        <v>70</v>
      </c>
      <c r="M34" t="s">
        <v>70</v>
      </c>
      <c r="N34" t="s">
        <v>70</v>
      </c>
    </row>
    <row r="35" spans="1:14" x14ac:dyDescent="0.3">
      <c r="A35" t="s">
        <v>16</v>
      </c>
      <c r="B35" t="s">
        <v>15</v>
      </c>
      <c r="C35">
        <v>0.99360785843356725</v>
      </c>
      <c r="D35">
        <v>0.95475599507495079</v>
      </c>
      <c r="E35">
        <v>0.97237055955421403</v>
      </c>
      <c r="F35" t="s">
        <v>70</v>
      </c>
      <c r="G35" t="s">
        <v>70</v>
      </c>
      <c r="H35">
        <v>0.9229694594279948</v>
      </c>
      <c r="I35">
        <v>0.99373139006425315</v>
      </c>
      <c r="J35" t="s">
        <v>70</v>
      </c>
      <c r="K35" t="s">
        <v>70</v>
      </c>
      <c r="L35" t="s">
        <v>70</v>
      </c>
      <c r="M35" t="s">
        <v>70</v>
      </c>
      <c r="N35" t="s">
        <v>70</v>
      </c>
    </row>
    <row r="36" spans="1:14" x14ac:dyDescent="0.3">
      <c r="A36" t="s">
        <v>16</v>
      </c>
      <c r="B36" t="s">
        <v>17</v>
      </c>
      <c r="C36">
        <v>0.9898685257454628</v>
      </c>
      <c r="D36">
        <v>0.96669606632563077</v>
      </c>
      <c r="E36">
        <v>0.86902816971137187</v>
      </c>
      <c r="F36">
        <v>0.66706459998074519</v>
      </c>
      <c r="G36" t="s">
        <v>70</v>
      </c>
      <c r="H36">
        <v>0.29304187858456876</v>
      </c>
      <c r="I36">
        <v>0.98802302068750958</v>
      </c>
      <c r="J36" t="s">
        <v>70</v>
      </c>
      <c r="K36" t="s">
        <v>70</v>
      </c>
      <c r="L36">
        <v>0</v>
      </c>
      <c r="M36" t="s">
        <v>70</v>
      </c>
      <c r="N36" t="s">
        <v>70</v>
      </c>
    </row>
    <row r="37" spans="1:14" x14ac:dyDescent="0.3">
      <c r="A37" t="s">
        <v>18</v>
      </c>
      <c r="B37" t="s">
        <v>6</v>
      </c>
      <c r="C37">
        <v>0.97429899594612002</v>
      </c>
      <c r="D37">
        <v>0.97671680837148478</v>
      </c>
      <c r="E37">
        <v>0.87983134223471537</v>
      </c>
      <c r="F37" t="s">
        <v>70</v>
      </c>
      <c r="G37" t="s">
        <v>70</v>
      </c>
      <c r="H37">
        <v>0.75772994129158511</v>
      </c>
      <c r="I37">
        <v>0.98371576609918576</v>
      </c>
      <c r="J37" t="s">
        <v>70</v>
      </c>
      <c r="K37" t="s">
        <v>70</v>
      </c>
      <c r="L37" t="s">
        <v>70</v>
      </c>
      <c r="M37" t="s">
        <v>70</v>
      </c>
      <c r="N37" t="s">
        <v>70</v>
      </c>
    </row>
    <row r="38" spans="1:14" x14ac:dyDescent="0.3">
      <c r="A38" t="s">
        <v>18</v>
      </c>
      <c r="B38" t="s">
        <v>7</v>
      </c>
      <c r="C38">
        <v>0.99270109173823062</v>
      </c>
      <c r="D38">
        <v>0.9815222082913696</v>
      </c>
      <c r="E38">
        <v>0.94904716278079437</v>
      </c>
      <c r="F38" t="s">
        <v>70</v>
      </c>
      <c r="G38" t="s">
        <v>70</v>
      </c>
      <c r="H38">
        <v>0.89720799603502399</v>
      </c>
      <c r="I38">
        <v>0.98670734364785362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</row>
    <row r="39" spans="1:14" x14ac:dyDescent="0.3">
      <c r="A39" t="s">
        <v>18</v>
      </c>
      <c r="B39" t="s">
        <v>8</v>
      </c>
      <c r="C39">
        <v>0.99385773106568642</v>
      </c>
      <c r="D39">
        <v>0.93254533621796565</v>
      </c>
      <c r="E39">
        <v>0.94208005067500677</v>
      </c>
      <c r="F39" t="s">
        <v>70</v>
      </c>
      <c r="G39" t="s">
        <v>70</v>
      </c>
      <c r="H39">
        <v>0.88297105800408315</v>
      </c>
      <c r="I39">
        <v>0.99286245353159841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</row>
    <row r="40" spans="1:14" x14ac:dyDescent="0.3">
      <c r="A40" t="s">
        <v>18</v>
      </c>
      <c r="B40" t="s">
        <v>12</v>
      </c>
      <c r="C40">
        <v>0.99684982297677804</v>
      </c>
      <c r="D40">
        <v>0.96791274569052344</v>
      </c>
      <c r="E40">
        <v>0.96747319617502159</v>
      </c>
      <c r="F40" t="s">
        <v>70</v>
      </c>
      <c r="G40" t="s">
        <v>70</v>
      </c>
      <c r="H40">
        <v>0.87423406344155186</v>
      </c>
      <c r="I40">
        <v>0.99034358859196037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</row>
    <row r="41" spans="1:14" x14ac:dyDescent="0.3">
      <c r="A41" t="s">
        <v>18</v>
      </c>
      <c r="B41" t="s">
        <v>42</v>
      </c>
      <c r="C41">
        <v>0.99688277851443463</v>
      </c>
      <c r="D41">
        <v>0.95906332425535556</v>
      </c>
      <c r="E41">
        <v>0.90544715447154478</v>
      </c>
      <c r="F41">
        <v>0</v>
      </c>
      <c r="G41">
        <v>0.94373372580097359</v>
      </c>
      <c r="H41">
        <v>0.86555150295560301</v>
      </c>
      <c r="I41">
        <v>0.99486078085449103</v>
      </c>
      <c r="J41" t="s">
        <v>70</v>
      </c>
      <c r="K41" t="s">
        <v>70</v>
      </c>
      <c r="L41" t="s">
        <v>70</v>
      </c>
      <c r="M41" t="s">
        <v>70</v>
      </c>
      <c r="N41" t="s">
        <v>70</v>
      </c>
    </row>
    <row r="42" spans="1:14" x14ac:dyDescent="0.3">
      <c r="A42" t="s">
        <v>18</v>
      </c>
      <c r="B42" t="s">
        <v>15</v>
      </c>
      <c r="C42">
        <v>0.99661495695839319</v>
      </c>
      <c r="D42">
        <v>0.944064988077436</v>
      </c>
      <c r="E42">
        <v>0.9674312363186448</v>
      </c>
      <c r="F42">
        <v>0.82591093117408909</v>
      </c>
      <c r="G42">
        <v>0.92116685172100521</v>
      </c>
      <c r="H42">
        <v>0.94777118806198579</v>
      </c>
      <c r="I42">
        <v>0.99524977015016858</v>
      </c>
      <c r="J42" t="s">
        <v>70</v>
      </c>
      <c r="K42" t="s">
        <v>70</v>
      </c>
      <c r="L42" t="s">
        <v>70</v>
      </c>
      <c r="M42" t="s">
        <v>70</v>
      </c>
      <c r="N42" t="s">
        <v>70</v>
      </c>
    </row>
    <row r="43" spans="1:14" x14ac:dyDescent="0.3">
      <c r="A43" t="s">
        <v>18</v>
      </c>
      <c r="B43" t="s">
        <v>17</v>
      </c>
      <c r="C43">
        <v>0.99231154178608805</v>
      </c>
      <c r="D43">
        <v>0.98253188695198523</v>
      </c>
      <c r="E43">
        <v>0.90703231363396397</v>
      </c>
      <c r="F43">
        <v>0.80838264104644486</v>
      </c>
      <c r="G43">
        <v>0.91272189349112443</v>
      </c>
      <c r="H43">
        <v>0.86659316427783906</v>
      </c>
      <c r="I43">
        <v>0.99473194917880381</v>
      </c>
      <c r="J43">
        <v>0</v>
      </c>
      <c r="K43" t="s">
        <v>70</v>
      </c>
      <c r="L43" t="s">
        <v>70</v>
      </c>
      <c r="M43" t="s">
        <v>70</v>
      </c>
      <c r="N43" t="s">
        <v>70</v>
      </c>
    </row>
    <row r="44" spans="1:14" x14ac:dyDescent="0.3">
      <c r="A44" t="s">
        <v>18</v>
      </c>
      <c r="B44" t="s">
        <v>43</v>
      </c>
      <c r="C44">
        <v>0.98686616791354942</v>
      </c>
      <c r="D44">
        <v>0.97183689093858805</v>
      </c>
      <c r="E44">
        <v>0.86765095924321456</v>
      </c>
      <c r="F44">
        <v>0.79196826565247613</v>
      </c>
      <c r="G44">
        <v>0.90305137118578604</v>
      </c>
      <c r="H44">
        <v>0.80355523308543442</v>
      </c>
      <c r="I44">
        <v>0.99215412102850919</v>
      </c>
      <c r="J44" t="s">
        <v>70</v>
      </c>
      <c r="K44" t="s">
        <v>70</v>
      </c>
      <c r="L44" t="s">
        <v>70</v>
      </c>
      <c r="M44" t="s">
        <v>70</v>
      </c>
      <c r="N44">
        <v>0.98238195912614523</v>
      </c>
    </row>
    <row r="45" spans="1:14" x14ac:dyDescent="0.3">
      <c r="A45" t="s">
        <v>18</v>
      </c>
      <c r="B45" t="s">
        <v>44</v>
      </c>
      <c r="C45">
        <v>0.91368344539342161</v>
      </c>
      <c r="D45">
        <v>0.97880104257167677</v>
      </c>
      <c r="E45">
        <v>0.87137086778365924</v>
      </c>
      <c r="F45">
        <v>0.75472440944881891</v>
      </c>
      <c r="G45" t="s">
        <v>70</v>
      </c>
      <c r="H45">
        <v>0.71157766000815326</v>
      </c>
      <c r="I45">
        <v>0.99272129607889181</v>
      </c>
      <c r="J45" t="s">
        <v>70</v>
      </c>
      <c r="K45">
        <v>0</v>
      </c>
      <c r="L45" t="s">
        <v>70</v>
      </c>
      <c r="M45" t="s">
        <v>70</v>
      </c>
      <c r="N45">
        <v>0.6725206611570248</v>
      </c>
    </row>
    <row r="46" spans="1:14" x14ac:dyDescent="0.3">
      <c r="A46" t="s">
        <v>18</v>
      </c>
      <c r="B46" t="s">
        <v>45</v>
      </c>
      <c r="C46">
        <v>0.91311120398161161</v>
      </c>
      <c r="D46">
        <v>0.98085989726268397</v>
      </c>
      <c r="E46">
        <v>0.87759103641456582</v>
      </c>
      <c r="F46">
        <v>0.85029895781270248</v>
      </c>
      <c r="G46" t="s">
        <v>70</v>
      </c>
      <c r="H46">
        <v>0.76582023377670294</v>
      </c>
      <c r="I46">
        <v>0.99671464330413018</v>
      </c>
      <c r="J46">
        <v>0</v>
      </c>
      <c r="K46" t="s">
        <v>70</v>
      </c>
      <c r="L46" t="s">
        <v>70</v>
      </c>
      <c r="M46" t="s">
        <v>70</v>
      </c>
      <c r="N46">
        <v>0.73489398210565016</v>
      </c>
    </row>
    <row r="47" spans="1:14" x14ac:dyDescent="0.3">
      <c r="A47" t="s">
        <v>18</v>
      </c>
      <c r="B47" t="s">
        <v>46</v>
      </c>
      <c r="C47">
        <v>0.91135097221681016</v>
      </c>
      <c r="D47">
        <v>0.9305306066049468</v>
      </c>
      <c r="E47">
        <v>0.8024864435921174</v>
      </c>
      <c r="F47">
        <v>0.76280310832319076</v>
      </c>
      <c r="G47" t="s">
        <v>70</v>
      </c>
      <c r="H47">
        <v>0.63272727272727269</v>
      </c>
      <c r="I47">
        <v>0.9914880201765448</v>
      </c>
      <c r="J47" t="s">
        <v>70</v>
      </c>
      <c r="K47">
        <v>0.2231404958677686</v>
      </c>
      <c r="L47">
        <v>0</v>
      </c>
      <c r="M47" t="s">
        <v>70</v>
      </c>
      <c r="N47">
        <v>0.74965629296337954</v>
      </c>
    </row>
    <row r="48" spans="1:14" x14ac:dyDescent="0.3">
      <c r="A48" t="s">
        <v>18</v>
      </c>
      <c r="B48" t="s">
        <v>21</v>
      </c>
      <c r="C48">
        <v>0.99454565053357757</v>
      </c>
      <c r="D48">
        <v>0.92888520643456784</v>
      </c>
      <c r="E48">
        <v>0.79567229739689282</v>
      </c>
      <c r="F48">
        <v>0.47943549959065918</v>
      </c>
      <c r="G48">
        <v>0.78807720498411926</v>
      </c>
      <c r="H48">
        <v>0.8558394160583942</v>
      </c>
      <c r="I48">
        <v>0.99628425452856484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</row>
    <row r="49" spans="1:14" x14ac:dyDescent="0.3">
      <c r="A49" t="s">
        <v>20</v>
      </c>
      <c r="B49" t="s">
        <v>6</v>
      </c>
      <c r="C49">
        <v>0.90845090576081045</v>
      </c>
      <c r="D49">
        <v>0.98396689940522364</v>
      </c>
      <c r="E49">
        <v>0.61105284388866477</v>
      </c>
      <c r="F49" t="s">
        <v>70</v>
      </c>
      <c r="G49" t="s">
        <v>70</v>
      </c>
      <c r="H49">
        <v>0.23871409028727769</v>
      </c>
      <c r="I49">
        <v>0.99000307597662263</v>
      </c>
      <c r="J49">
        <v>0.92007906157349717</v>
      </c>
      <c r="K49" t="s">
        <v>70</v>
      </c>
      <c r="L49" t="s">
        <v>70</v>
      </c>
      <c r="M49" t="s">
        <v>70</v>
      </c>
      <c r="N49" t="s">
        <v>70</v>
      </c>
    </row>
    <row r="50" spans="1:14" x14ac:dyDescent="0.3">
      <c r="A50" t="s">
        <v>20</v>
      </c>
      <c r="B50" t="s">
        <v>7</v>
      </c>
      <c r="C50">
        <v>0.98493404904914883</v>
      </c>
      <c r="D50">
        <v>0.97564411323669742</v>
      </c>
      <c r="E50">
        <v>0.96828782877095976</v>
      </c>
      <c r="F50" t="s">
        <v>70</v>
      </c>
      <c r="G50" t="s">
        <v>70</v>
      </c>
      <c r="H50">
        <v>0.81875837427422959</v>
      </c>
      <c r="I50">
        <v>0.99369540448158</v>
      </c>
      <c r="J50">
        <v>0</v>
      </c>
      <c r="K50" t="s">
        <v>70</v>
      </c>
      <c r="L50" t="s">
        <v>70</v>
      </c>
      <c r="M50" t="s">
        <v>70</v>
      </c>
      <c r="N50" t="s">
        <v>70</v>
      </c>
    </row>
    <row r="51" spans="1:14" x14ac:dyDescent="0.3">
      <c r="A51" t="s">
        <v>20</v>
      </c>
      <c r="B51" t="s">
        <v>8</v>
      </c>
      <c r="C51">
        <v>0.99475393454908823</v>
      </c>
      <c r="D51">
        <v>0.97620228061477443</v>
      </c>
      <c r="E51">
        <v>0.97844588738437921</v>
      </c>
      <c r="F51" t="s">
        <v>70</v>
      </c>
      <c r="G51" t="s">
        <v>70</v>
      </c>
      <c r="H51">
        <v>0.90137732349342925</v>
      </c>
      <c r="I51">
        <v>0.99276410998552822</v>
      </c>
      <c r="J51" t="s">
        <v>70</v>
      </c>
      <c r="K51" t="s">
        <v>70</v>
      </c>
      <c r="L51" t="s">
        <v>70</v>
      </c>
      <c r="M51" t="s">
        <v>70</v>
      </c>
      <c r="N51" t="s">
        <v>70</v>
      </c>
    </row>
    <row r="52" spans="1:14" x14ac:dyDescent="0.3">
      <c r="A52" t="s">
        <v>20</v>
      </c>
      <c r="B52" t="s">
        <v>12</v>
      </c>
      <c r="C52">
        <v>0.98893757751136835</v>
      </c>
      <c r="D52">
        <v>0.8783823529411765</v>
      </c>
      <c r="E52">
        <v>0.95040723066286681</v>
      </c>
      <c r="F52" t="s">
        <v>70</v>
      </c>
      <c r="G52" t="s">
        <v>70</v>
      </c>
      <c r="H52">
        <v>0.76426406641191202</v>
      </c>
      <c r="I52">
        <v>0.98396299151888977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</row>
    <row r="53" spans="1:14" x14ac:dyDescent="0.3">
      <c r="A53" t="s">
        <v>20</v>
      </c>
      <c r="B53" t="s">
        <v>13</v>
      </c>
      <c r="C53">
        <v>0.99400089538874803</v>
      </c>
      <c r="D53">
        <v>0.96738576803640963</v>
      </c>
      <c r="E53">
        <v>0.91680913331981118</v>
      </c>
      <c r="F53">
        <v>0.65122275492526494</v>
      </c>
      <c r="G53">
        <v>0.95977193538169159</v>
      </c>
      <c r="H53">
        <v>0.62221917055753917</v>
      </c>
      <c r="I53">
        <v>0.99286645700698017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</row>
    <row r="54" spans="1:14" x14ac:dyDescent="0.3">
      <c r="A54" t="s">
        <v>22</v>
      </c>
      <c r="B54" t="s">
        <v>8</v>
      </c>
      <c r="C54">
        <v>0.98536543495987283</v>
      </c>
      <c r="D54">
        <v>0.97136824949996281</v>
      </c>
      <c r="E54">
        <v>0.88406881077038146</v>
      </c>
      <c r="F54">
        <v>0.9009222715281896</v>
      </c>
      <c r="G54" t="s">
        <v>70</v>
      </c>
      <c r="H54">
        <v>0.67264573991031396</v>
      </c>
      <c r="I54">
        <v>0.98665066746662677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</row>
    <row r="55" spans="1:14" x14ac:dyDescent="0.3">
      <c r="A55" t="s">
        <v>22</v>
      </c>
      <c r="B55" t="s">
        <v>12</v>
      </c>
      <c r="C55">
        <v>0.98260748959778077</v>
      </c>
      <c r="D55">
        <v>0.9660205709630334</v>
      </c>
      <c r="E55">
        <v>0.85903562119895738</v>
      </c>
      <c r="F55">
        <v>0.93010662334509742</v>
      </c>
      <c r="G55" t="s">
        <v>70</v>
      </c>
      <c r="H55">
        <v>0.77765383900353224</v>
      </c>
      <c r="I55">
        <v>0.99031585220500595</v>
      </c>
      <c r="J55" t="s">
        <v>70</v>
      </c>
      <c r="K55" t="s">
        <v>70</v>
      </c>
      <c r="L55" t="s">
        <v>70</v>
      </c>
      <c r="M55" t="s">
        <v>70</v>
      </c>
      <c r="N55" t="s">
        <v>70</v>
      </c>
    </row>
    <row r="56" spans="1:14" x14ac:dyDescent="0.3">
      <c r="A56" t="s">
        <v>22</v>
      </c>
      <c r="B56" t="s">
        <v>13</v>
      </c>
      <c r="C56">
        <v>0.98806041716614723</v>
      </c>
      <c r="D56">
        <v>0.97505272871078297</v>
      </c>
      <c r="E56">
        <v>0.78748494262347046</v>
      </c>
      <c r="F56">
        <v>0.26736755308183879</v>
      </c>
      <c r="G56">
        <v>0.96026518391787841</v>
      </c>
      <c r="H56">
        <v>0.8705251537612364</v>
      </c>
      <c r="I56">
        <v>0.98695981804397281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</row>
    <row r="57" spans="1:14" x14ac:dyDescent="0.3">
      <c r="A57" t="s">
        <v>22</v>
      </c>
      <c r="B57" t="s">
        <v>15</v>
      </c>
      <c r="C57">
        <v>0.98528495219986278</v>
      </c>
      <c r="D57">
        <v>0.94699627927915997</v>
      </c>
      <c r="E57">
        <v>0.75748891774504101</v>
      </c>
      <c r="F57">
        <v>0.47251225229064558</v>
      </c>
      <c r="G57">
        <v>0.8015490462653978</v>
      </c>
      <c r="H57">
        <v>0.52627475440511462</v>
      </c>
      <c r="I57">
        <v>0.99330676092351655</v>
      </c>
      <c r="J57" t="s">
        <v>70</v>
      </c>
      <c r="K57" t="s">
        <v>70</v>
      </c>
      <c r="L57" t="s">
        <v>70</v>
      </c>
      <c r="M57" t="s">
        <v>70</v>
      </c>
      <c r="N57" t="s">
        <v>70</v>
      </c>
    </row>
    <row r="58" spans="1:14" x14ac:dyDescent="0.3">
      <c r="A58" t="s">
        <v>22</v>
      </c>
      <c r="B58" t="s">
        <v>17</v>
      </c>
      <c r="C58">
        <v>0.99391801980521322</v>
      </c>
      <c r="D58">
        <v>0.96891132597472962</v>
      </c>
      <c r="E58">
        <v>0.91459199238703004</v>
      </c>
      <c r="F58">
        <v>0.83353596265136409</v>
      </c>
      <c r="G58" t="s">
        <v>70</v>
      </c>
      <c r="H58">
        <v>0.91461953265428397</v>
      </c>
      <c r="I58">
        <v>0.98941478905186764</v>
      </c>
      <c r="J58" t="s">
        <v>70</v>
      </c>
      <c r="K58" t="s">
        <v>70</v>
      </c>
      <c r="L58" t="s">
        <v>70</v>
      </c>
      <c r="M58" t="s">
        <v>70</v>
      </c>
      <c r="N58" t="s">
        <v>70</v>
      </c>
    </row>
    <row r="59" spans="1:14" x14ac:dyDescent="0.3">
      <c r="A59" t="s">
        <v>22</v>
      </c>
      <c r="B59" t="s">
        <v>21</v>
      </c>
      <c r="C59">
        <v>0.9862557384391446</v>
      </c>
      <c r="D59">
        <v>0.96509222038306919</v>
      </c>
      <c r="E59">
        <v>0.86505483549351947</v>
      </c>
      <c r="F59">
        <v>0.89101739526231427</v>
      </c>
      <c r="G59" t="s">
        <v>70</v>
      </c>
      <c r="H59">
        <v>0.81688585483385201</v>
      </c>
      <c r="I59">
        <v>0.99040963497137757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</row>
    <row r="60" spans="1:14" x14ac:dyDescent="0.3">
      <c r="A60" t="s">
        <v>22</v>
      </c>
      <c r="B60" t="s">
        <v>23</v>
      </c>
      <c r="C60">
        <v>0.97682365093101797</v>
      </c>
      <c r="D60">
        <v>0.92876227072138318</v>
      </c>
      <c r="E60">
        <v>0.91982591547380244</v>
      </c>
      <c r="F60">
        <v>0.68457951141171747</v>
      </c>
      <c r="G60">
        <v>0.59397810218978098</v>
      </c>
      <c r="H60">
        <v>0.89119229045271176</v>
      </c>
      <c r="I60">
        <v>0.9914257530920404</v>
      </c>
      <c r="J60">
        <v>0.91045969980708596</v>
      </c>
      <c r="K60" t="s">
        <v>70</v>
      </c>
      <c r="L60" t="s">
        <v>70</v>
      </c>
      <c r="M60" t="s">
        <v>70</v>
      </c>
      <c r="N60" t="s">
        <v>70</v>
      </c>
    </row>
    <row r="61" spans="1:14" x14ac:dyDescent="0.3">
      <c r="A61" t="s">
        <v>22</v>
      </c>
      <c r="B61" t="s">
        <v>25</v>
      </c>
      <c r="C61">
        <v>0.99614254224834675</v>
      </c>
      <c r="D61">
        <v>0.97288578231815037</v>
      </c>
      <c r="E61">
        <v>0.928454515694904</v>
      </c>
      <c r="F61">
        <v>0.83961225531000783</v>
      </c>
      <c r="G61">
        <v>0.95895316804407715</v>
      </c>
      <c r="H61">
        <v>0.91764224314367582</v>
      </c>
      <c r="I61">
        <v>0.99082283403328664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</row>
    <row r="62" spans="1:14" x14ac:dyDescent="0.3">
      <c r="A62" t="s">
        <v>22</v>
      </c>
      <c r="B62" t="s">
        <v>27</v>
      </c>
      <c r="C62">
        <v>0.99223046849115359</v>
      </c>
      <c r="D62">
        <v>0.96047182369471962</v>
      </c>
      <c r="E62">
        <v>0.87731725697061036</v>
      </c>
      <c r="F62">
        <v>0</v>
      </c>
      <c r="G62">
        <v>0</v>
      </c>
      <c r="H62">
        <v>0.89511538330435969</v>
      </c>
      <c r="I62">
        <v>0.99546537545154101</v>
      </c>
      <c r="J62">
        <v>0.95414454708857599</v>
      </c>
      <c r="K62" t="s">
        <v>70</v>
      </c>
      <c r="L62" t="s">
        <v>70</v>
      </c>
      <c r="M62" t="s">
        <v>70</v>
      </c>
      <c r="N62" t="s">
        <v>70</v>
      </c>
    </row>
    <row r="63" spans="1:14" x14ac:dyDescent="0.3">
      <c r="A63" t="s">
        <v>22</v>
      </c>
      <c r="B63" t="s">
        <v>29</v>
      </c>
      <c r="C63">
        <v>0.99669272079544835</v>
      </c>
      <c r="D63">
        <v>0.96317218563715234</v>
      </c>
      <c r="E63">
        <v>0.85973166926677069</v>
      </c>
      <c r="F63">
        <v>0.64348342993015306</v>
      </c>
      <c r="G63">
        <v>0</v>
      </c>
      <c r="H63">
        <v>0.7885007475873318</v>
      </c>
      <c r="I63">
        <v>0.99261964543863657</v>
      </c>
      <c r="J63" t="s">
        <v>70</v>
      </c>
      <c r="K63" t="s">
        <v>70</v>
      </c>
      <c r="L63" t="s">
        <v>70</v>
      </c>
      <c r="M63" t="s">
        <v>70</v>
      </c>
      <c r="N63" t="s">
        <v>70</v>
      </c>
    </row>
    <row r="64" spans="1:14" x14ac:dyDescent="0.3">
      <c r="A64" t="s">
        <v>22</v>
      </c>
      <c r="B64" t="s">
        <v>33</v>
      </c>
      <c r="C64">
        <v>0.99679916833091675</v>
      </c>
      <c r="D64">
        <v>0.98252125364801424</v>
      </c>
      <c r="E64">
        <v>0.95077939540829037</v>
      </c>
      <c r="F64">
        <v>0.81764019930032861</v>
      </c>
      <c r="G64" t="s">
        <v>70</v>
      </c>
      <c r="H64">
        <v>0.85253205824820688</v>
      </c>
      <c r="I64">
        <v>0.9930795847750864</v>
      </c>
      <c r="J64" t="s">
        <v>70</v>
      </c>
      <c r="K64" t="s">
        <v>70</v>
      </c>
      <c r="L64" t="s">
        <v>70</v>
      </c>
      <c r="M64" t="s">
        <v>70</v>
      </c>
      <c r="N64" t="s">
        <v>70</v>
      </c>
    </row>
    <row r="65" spans="1:14" x14ac:dyDescent="0.3">
      <c r="A65" t="s">
        <v>22</v>
      </c>
      <c r="B65" t="s">
        <v>35</v>
      </c>
      <c r="C65">
        <v>0.99678117158432122</v>
      </c>
      <c r="D65">
        <v>0.98720418009496758</v>
      </c>
      <c r="E65">
        <v>0.93581147176522883</v>
      </c>
      <c r="F65">
        <v>0.82214563159910281</v>
      </c>
      <c r="G65">
        <v>0</v>
      </c>
      <c r="H65">
        <v>0.76620202153663208</v>
      </c>
      <c r="I65">
        <v>0.99294694878871514</v>
      </c>
      <c r="J65" t="s">
        <v>70</v>
      </c>
      <c r="K65" t="s">
        <v>70</v>
      </c>
      <c r="L65" t="s">
        <v>70</v>
      </c>
      <c r="M65" t="s">
        <v>70</v>
      </c>
      <c r="N65" t="s">
        <v>70</v>
      </c>
    </row>
    <row r="66" spans="1:14" x14ac:dyDescent="0.3">
      <c r="A66" t="s">
        <v>24</v>
      </c>
      <c r="B66" t="s">
        <v>6</v>
      </c>
      <c r="C66">
        <v>0.97869980031062798</v>
      </c>
      <c r="D66">
        <v>0.95070944606313479</v>
      </c>
      <c r="E66">
        <v>0.85776626210282281</v>
      </c>
      <c r="F66" t="s">
        <v>70</v>
      </c>
      <c r="G66" t="s">
        <v>70</v>
      </c>
      <c r="H66">
        <v>0.88194444444444442</v>
      </c>
      <c r="I66">
        <v>0.98847669318266296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</row>
    <row r="67" spans="1:14" x14ac:dyDescent="0.3">
      <c r="A67" t="s">
        <v>24</v>
      </c>
      <c r="B67" t="s">
        <v>7</v>
      </c>
      <c r="C67">
        <v>0.99267500371557782</v>
      </c>
      <c r="D67">
        <v>0.9644457396816144</v>
      </c>
      <c r="E67">
        <v>0.86649161785497875</v>
      </c>
      <c r="F67" t="s">
        <v>70</v>
      </c>
      <c r="G67" t="s">
        <v>70</v>
      </c>
      <c r="H67">
        <v>0.89593847632780577</v>
      </c>
      <c r="I67">
        <v>0.990908407844316</v>
      </c>
      <c r="J67" t="s">
        <v>70</v>
      </c>
      <c r="K67" t="s">
        <v>70</v>
      </c>
      <c r="L67" t="s">
        <v>70</v>
      </c>
      <c r="M67" t="s">
        <v>70</v>
      </c>
      <c r="N67" t="s">
        <v>70</v>
      </c>
    </row>
    <row r="68" spans="1:14" x14ac:dyDescent="0.3">
      <c r="A68" t="s">
        <v>24</v>
      </c>
      <c r="B68" t="s">
        <v>8</v>
      </c>
      <c r="C68">
        <v>0.99228125064322925</v>
      </c>
      <c r="D68">
        <v>0.9526537240717502</v>
      </c>
      <c r="E68">
        <v>0.88966660526800512</v>
      </c>
      <c r="F68" t="s">
        <v>70</v>
      </c>
      <c r="G68" t="s">
        <v>70</v>
      </c>
      <c r="H68">
        <v>0.87862219792236196</v>
      </c>
      <c r="I68">
        <v>0.99340389630311399</v>
      </c>
      <c r="J68" t="s">
        <v>70</v>
      </c>
      <c r="K68" t="s">
        <v>70</v>
      </c>
      <c r="L68" t="s">
        <v>70</v>
      </c>
      <c r="M68" t="s">
        <v>70</v>
      </c>
      <c r="N68" t="s">
        <v>70</v>
      </c>
    </row>
    <row r="69" spans="1:14" x14ac:dyDescent="0.3">
      <c r="A69" t="s">
        <v>24</v>
      </c>
      <c r="B69" t="s">
        <v>12</v>
      </c>
      <c r="C69">
        <v>0.9933712859705216</v>
      </c>
      <c r="D69">
        <v>0.9417824445565286</v>
      </c>
      <c r="E69">
        <v>0.81779486475353558</v>
      </c>
      <c r="F69" t="s">
        <v>70</v>
      </c>
      <c r="G69" t="s">
        <v>70</v>
      </c>
      <c r="H69">
        <v>0.81544433952365969</v>
      </c>
      <c r="I69">
        <v>0.99164696611505121</v>
      </c>
      <c r="J69">
        <v>0</v>
      </c>
      <c r="K69" t="s">
        <v>70</v>
      </c>
      <c r="L69" t="s">
        <v>70</v>
      </c>
      <c r="M69" t="s">
        <v>70</v>
      </c>
      <c r="N69" t="s">
        <v>70</v>
      </c>
    </row>
    <row r="70" spans="1:14" x14ac:dyDescent="0.3">
      <c r="A70" t="s">
        <v>24</v>
      </c>
      <c r="B70" t="s">
        <v>13</v>
      </c>
      <c r="C70">
        <v>0.98875820131221004</v>
      </c>
      <c r="D70">
        <v>0.95670495049504956</v>
      </c>
      <c r="E70">
        <v>0.82468955441928415</v>
      </c>
      <c r="F70" t="s">
        <v>70</v>
      </c>
      <c r="G70" t="s">
        <v>70</v>
      </c>
      <c r="H70">
        <v>0.79943460794524623</v>
      </c>
      <c r="I70">
        <v>0.99001934235976796</v>
      </c>
      <c r="J70" t="s">
        <v>70</v>
      </c>
      <c r="K70" t="s">
        <v>70</v>
      </c>
      <c r="L70" t="s">
        <v>70</v>
      </c>
      <c r="M70" t="s">
        <v>70</v>
      </c>
      <c r="N70" t="s">
        <v>70</v>
      </c>
    </row>
    <row r="71" spans="1:14" x14ac:dyDescent="0.3">
      <c r="A71" t="s">
        <v>24</v>
      </c>
      <c r="B71" t="s">
        <v>15</v>
      </c>
      <c r="C71">
        <v>0.99544064600003657</v>
      </c>
      <c r="D71">
        <v>0.92966466531323344</v>
      </c>
      <c r="E71">
        <v>0.92279302339424962</v>
      </c>
      <c r="F71" t="s">
        <v>70</v>
      </c>
      <c r="G71">
        <v>0</v>
      </c>
      <c r="H71">
        <v>0.86692015209125473</v>
      </c>
      <c r="I71">
        <v>0.99315381104518485</v>
      </c>
      <c r="J71" t="s">
        <v>70</v>
      </c>
      <c r="K71" t="s">
        <v>70</v>
      </c>
      <c r="L71" t="s">
        <v>70</v>
      </c>
      <c r="M71" t="s">
        <v>70</v>
      </c>
      <c r="N71" t="s">
        <v>70</v>
      </c>
    </row>
    <row r="72" spans="1:14" x14ac:dyDescent="0.3">
      <c r="A72" t="s">
        <v>24</v>
      </c>
      <c r="B72" t="s">
        <v>17</v>
      </c>
      <c r="C72">
        <v>0.99494964411234843</v>
      </c>
      <c r="D72">
        <v>0.9062420597950368</v>
      </c>
      <c r="E72">
        <v>0.92025469981807162</v>
      </c>
      <c r="F72" t="s">
        <v>70</v>
      </c>
      <c r="G72" t="s">
        <v>70</v>
      </c>
      <c r="H72">
        <v>0.89239185201180449</v>
      </c>
      <c r="I72">
        <v>0.99352084762558124</v>
      </c>
      <c r="J72">
        <v>0.43178442605559092</v>
      </c>
      <c r="K72" t="s">
        <v>70</v>
      </c>
      <c r="L72" t="s">
        <v>70</v>
      </c>
      <c r="M72" t="s">
        <v>70</v>
      </c>
      <c r="N72" t="s">
        <v>70</v>
      </c>
    </row>
    <row r="73" spans="1:14" x14ac:dyDescent="0.3">
      <c r="A73" t="s">
        <v>24</v>
      </c>
      <c r="B73" t="s">
        <v>21</v>
      </c>
      <c r="C73">
        <v>0.99669862075711635</v>
      </c>
      <c r="D73">
        <v>0.95443041635935044</v>
      </c>
      <c r="E73">
        <v>0.90937696664568923</v>
      </c>
      <c r="F73" t="s">
        <v>70</v>
      </c>
      <c r="G73" t="s">
        <v>70</v>
      </c>
      <c r="H73">
        <v>0.92195488721804519</v>
      </c>
      <c r="I73">
        <v>0.99296636085626921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</row>
    <row r="74" spans="1:14" x14ac:dyDescent="0.3">
      <c r="A74" t="s">
        <v>24</v>
      </c>
      <c r="B74" t="s">
        <v>23</v>
      </c>
      <c r="C74">
        <v>0.9949464829404564</v>
      </c>
      <c r="D74">
        <v>0.94568716929365315</v>
      </c>
      <c r="E74">
        <v>0.88298662704309061</v>
      </c>
      <c r="F74" t="s">
        <v>70</v>
      </c>
      <c r="G74" t="s">
        <v>70</v>
      </c>
      <c r="H74">
        <v>0.79290254237288138</v>
      </c>
      <c r="I74">
        <v>0.99293862031504621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</row>
    <row r="75" spans="1:14" x14ac:dyDescent="0.3">
      <c r="A75" t="s">
        <v>24</v>
      </c>
      <c r="B75" t="s">
        <v>25</v>
      </c>
      <c r="C75">
        <v>0.99011689417593485</v>
      </c>
      <c r="D75">
        <v>0.96110899286453522</v>
      </c>
      <c r="E75">
        <v>0.8719923002887392</v>
      </c>
      <c r="F75">
        <v>0.85252857637686175</v>
      </c>
      <c r="G75" t="s">
        <v>70</v>
      </c>
      <c r="H75">
        <v>0.56997245179063361</v>
      </c>
      <c r="I75">
        <v>0.99186991869918695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</row>
    <row r="76" spans="1:14" x14ac:dyDescent="0.3">
      <c r="A76" t="s">
        <v>24</v>
      </c>
      <c r="B76" t="s">
        <v>47</v>
      </c>
      <c r="C76">
        <v>0.98382984016418917</v>
      </c>
      <c r="D76">
        <v>0.96997677912853442</v>
      </c>
      <c r="E76">
        <v>0.87592877008011294</v>
      </c>
      <c r="F76">
        <v>0.85919276841872372</v>
      </c>
      <c r="G76" t="s">
        <v>70</v>
      </c>
      <c r="H76">
        <v>0.8215758857747224</v>
      </c>
      <c r="I76">
        <v>0.99253034547152197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</row>
    <row r="77" spans="1:14" x14ac:dyDescent="0.3">
      <c r="A77" t="s">
        <v>24</v>
      </c>
      <c r="B77" t="s">
        <v>48</v>
      </c>
      <c r="C77">
        <v>0.8305578684429642</v>
      </c>
      <c r="D77">
        <v>0.95231291302018217</v>
      </c>
      <c r="E77">
        <v>0.86056831451926818</v>
      </c>
      <c r="F77">
        <v>0.91958762886597922</v>
      </c>
      <c r="G77" t="s">
        <v>70</v>
      </c>
      <c r="H77">
        <v>0.73457231355730279</v>
      </c>
      <c r="I77">
        <v>0.99165636588380723</v>
      </c>
      <c r="J77" t="s">
        <v>70</v>
      </c>
      <c r="K77" t="s">
        <v>70</v>
      </c>
      <c r="L77" t="s">
        <v>70</v>
      </c>
      <c r="M77" t="s">
        <v>70</v>
      </c>
      <c r="N77">
        <v>0</v>
      </c>
    </row>
    <row r="78" spans="1:14" x14ac:dyDescent="0.3">
      <c r="A78" t="s">
        <v>24</v>
      </c>
      <c r="B78" t="s">
        <v>27</v>
      </c>
      <c r="C78">
        <v>0.99057131442269275</v>
      </c>
      <c r="D78">
        <v>0.94203882553450924</v>
      </c>
      <c r="E78">
        <v>0.90308151093439359</v>
      </c>
      <c r="F78">
        <v>0.88110974485090687</v>
      </c>
      <c r="G78" t="s">
        <v>70</v>
      </c>
      <c r="H78">
        <v>0.85158826592605452</v>
      </c>
      <c r="I78">
        <v>0.99485901230721296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</row>
    <row r="79" spans="1:14" x14ac:dyDescent="0.3">
      <c r="A79" t="s">
        <v>24</v>
      </c>
      <c r="B79" t="s">
        <v>29</v>
      </c>
      <c r="C79">
        <v>0.99421365577237719</v>
      </c>
      <c r="D79">
        <v>0.9864118692082392</v>
      </c>
      <c r="E79">
        <v>0.94632937697318464</v>
      </c>
      <c r="F79" t="s">
        <v>70</v>
      </c>
      <c r="G79" t="s">
        <v>70</v>
      </c>
      <c r="H79">
        <v>0.81760894648087334</v>
      </c>
      <c r="I79">
        <v>0.99477806788511758</v>
      </c>
      <c r="J79" t="s">
        <v>70</v>
      </c>
      <c r="K79" t="s">
        <v>70</v>
      </c>
      <c r="L79" t="s">
        <v>70</v>
      </c>
      <c r="M79" t="s">
        <v>70</v>
      </c>
      <c r="N79" t="s">
        <v>70</v>
      </c>
    </row>
    <row r="80" spans="1:14" x14ac:dyDescent="0.3">
      <c r="A80" t="s">
        <v>24</v>
      </c>
      <c r="B80" t="s">
        <v>33</v>
      </c>
      <c r="C80">
        <v>0.98119605425400735</v>
      </c>
      <c r="D80">
        <v>0.95325345622119817</v>
      </c>
      <c r="E80">
        <v>0.91137307598338624</v>
      </c>
      <c r="F80" t="s">
        <v>70</v>
      </c>
      <c r="G80" t="s">
        <v>70</v>
      </c>
      <c r="H80">
        <v>0.88857345635202267</v>
      </c>
      <c r="I80">
        <v>0.9915110356536504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</row>
    <row r="81" spans="1:14" x14ac:dyDescent="0.3">
      <c r="A81" t="s">
        <v>24</v>
      </c>
      <c r="B81" t="s">
        <v>35</v>
      </c>
      <c r="C81">
        <v>0.97707241974313686</v>
      </c>
      <c r="D81">
        <v>0.93603666588984702</v>
      </c>
      <c r="E81">
        <v>0.7998019349432467</v>
      </c>
      <c r="F81">
        <v>0.77760076469651107</v>
      </c>
      <c r="G81" t="s">
        <v>70</v>
      </c>
      <c r="H81">
        <v>0.6350781076478863</v>
      </c>
      <c r="I81">
        <v>0.99344085191758624</v>
      </c>
      <c r="J81" t="s">
        <v>70</v>
      </c>
      <c r="K81" t="s">
        <v>70</v>
      </c>
      <c r="L81" t="s">
        <v>70</v>
      </c>
      <c r="M81" t="s">
        <v>70</v>
      </c>
      <c r="N81" t="s">
        <v>70</v>
      </c>
    </row>
    <row r="82" spans="1:14" x14ac:dyDescent="0.3">
      <c r="A82" t="s">
        <v>26</v>
      </c>
      <c r="B82" t="s">
        <v>6</v>
      </c>
      <c r="C82">
        <v>0.96704504374231803</v>
      </c>
      <c r="D82">
        <v>0.93863998840075402</v>
      </c>
      <c r="E82">
        <v>0.90884208418171497</v>
      </c>
      <c r="F82" t="s">
        <v>70</v>
      </c>
      <c r="G82" t="s">
        <v>70</v>
      </c>
      <c r="H82">
        <v>0.75420676625140226</v>
      </c>
      <c r="I82">
        <v>0.98062615101289119</v>
      </c>
      <c r="J82" t="s">
        <v>70</v>
      </c>
      <c r="K82" t="s">
        <v>70</v>
      </c>
      <c r="L82" t="s">
        <v>70</v>
      </c>
      <c r="M82" t="s">
        <v>70</v>
      </c>
      <c r="N82" t="s">
        <v>70</v>
      </c>
    </row>
    <row r="83" spans="1:14" x14ac:dyDescent="0.3">
      <c r="A83" t="s">
        <v>26</v>
      </c>
      <c r="B83" t="s">
        <v>7</v>
      </c>
      <c r="C83">
        <v>0.98834815215265881</v>
      </c>
      <c r="D83">
        <v>0.91561534765598185</v>
      </c>
      <c r="E83">
        <v>0.93913270637408564</v>
      </c>
      <c r="F83" t="s">
        <v>70</v>
      </c>
      <c r="G83" t="s">
        <v>70</v>
      </c>
      <c r="H83">
        <v>0.83753485460649857</v>
      </c>
      <c r="I83">
        <v>0.98854143564722396</v>
      </c>
      <c r="J83" t="s">
        <v>70</v>
      </c>
      <c r="K83" t="s">
        <v>70</v>
      </c>
      <c r="L83" t="s">
        <v>70</v>
      </c>
      <c r="M83" t="s">
        <v>70</v>
      </c>
      <c r="N83" t="s">
        <v>70</v>
      </c>
    </row>
    <row r="84" spans="1:14" x14ac:dyDescent="0.3">
      <c r="A84" t="s">
        <v>26</v>
      </c>
      <c r="B84" t="s">
        <v>49</v>
      </c>
      <c r="C84">
        <v>0.991916148607074</v>
      </c>
      <c r="D84">
        <v>0.97800809439174285</v>
      </c>
      <c r="E84">
        <v>0.92784361324943299</v>
      </c>
      <c r="F84" t="s">
        <v>70</v>
      </c>
      <c r="G84" t="s">
        <v>70</v>
      </c>
      <c r="H84">
        <v>0.76132930513595165</v>
      </c>
      <c r="I84">
        <v>0.99217671421997244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</row>
    <row r="85" spans="1:14" x14ac:dyDescent="0.3">
      <c r="A85" t="s">
        <v>26</v>
      </c>
      <c r="B85" t="s">
        <v>50</v>
      </c>
      <c r="C85">
        <v>0.98128562195193603</v>
      </c>
      <c r="D85">
        <v>0.97136083451872923</v>
      </c>
      <c r="E85">
        <v>0.93937651331719119</v>
      </c>
      <c r="F85" t="s">
        <v>70</v>
      </c>
      <c r="G85" t="s">
        <v>70</v>
      </c>
      <c r="H85">
        <v>0.843916532905297</v>
      </c>
      <c r="I85">
        <v>0.99315797476052925</v>
      </c>
      <c r="J85" t="s">
        <v>70</v>
      </c>
      <c r="K85" t="s">
        <v>70</v>
      </c>
      <c r="L85" t="s">
        <v>70</v>
      </c>
      <c r="M85" t="s">
        <v>70</v>
      </c>
      <c r="N85" t="s">
        <v>70</v>
      </c>
    </row>
    <row r="86" spans="1:14" x14ac:dyDescent="0.3">
      <c r="A86" t="s">
        <v>26</v>
      </c>
      <c r="B86" t="s">
        <v>13</v>
      </c>
      <c r="C86">
        <v>0.98036891621601596</v>
      </c>
      <c r="D86">
        <v>0.96261726078799237</v>
      </c>
      <c r="E86">
        <v>0.94845762897780606</v>
      </c>
      <c r="F86">
        <v>0</v>
      </c>
      <c r="G86" t="s">
        <v>70</v>
      </c>
      <c r="H86">
        <v>0.88721346432107229</v>
      </c>
      <c r="I86">
        <v>0.98483362257602036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</row>
    <row r="87" spans="1:14" x14ac:dyDescent="0.3">
      <c r="A87" t="s">
        <v>26</v>
      </c>
      <c r="B87" t="s">
        <v>19</v>
      </c>
      <c r="C87">
        <v>0.99489679830976763</v>
      </c>
      <c r="D87">
        <v>0.97061975682767276</v>
      </c>
      <c r="E87">
        <v>0.90306257150400437</v>
      </c>
      <c r="F87">
        <v>0.80546135407116104</v>
      </c>
      <c r="G87" t="s">
        <v>70</v>
      </c>
      <c r="H87">
        <v>0.87070298560723203</v>
      </c>
      <c r="I87">
        <v>0.98994176813128643</v>
      </c>
      <c r="J87" t="s">
        <v>70</v>
      </c>
      <c r="K87" t="s">
        <v>70</v>
      </c>
      <c r="L87" t="s">
        <v>70</v>
      </c>
      <c r="M87" t="s">
        <v>70</v>
      </c>
      <c r="N87" t="s">
        <v>70</v>
      </c>
    </row>
    <row r="88" spans="1:14" x14ac:dyDescent="0.3">
      <c r="A88" t="s">
        <v>28</v>
      </c>
      <c r="B88" t="s">
        <v>6</v>
      </c>
      <c r="C88">
        <v>0.99033665322248743</v>
      </c>
      <c r="D88">
        <v>0.94136043784206402</v>
      </c>
      <c r="E88">
        <v>0.83169014084507042</v>
      </c>
      <c r="F88" t="s">
        <v>70</v>
      </c>
      <c r="G88" t="s">
        <v>70</v>
      </c>
      <c r="H88">
        <v>0.87694855250385428</v>
      </c>
      <c r="I88">
        <v>0.98568635119280401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</row>
    <row r="89" spans="1:14" x14ac:dyDescent="0.3">
      <c r="A89" t="s">
        <v>28</v>
      </c>
      <c r="B89" t="s">
        <v>8</v>
      </c>
      <c r="C89">
        <v>0.98808447473179961</v>
      </c>
      <c r="D89">
        <v>0.95778957789577901</v>
      </c>
      <c r="E89">
        <v>0.93918719879340617</v>
      </c>
      <c r="F89" t="s">
        <v>70</v>
      </c>
      <c r="G89" t="s">
        <v>70</v>
      </c>
      <c r="H89">
        <v>0.71555860178204245</v>
      </c>
      <c r="I89">
        <v>0.9912950519242516</v>
      </c>
      <c r="J89" t="s">
        <v>70</v>
      </c>
      <c r="K89" t="s">
        <v>70</v>
      </c>
      <c r="L89" t="s">
        <v>70</v>
      </c>
      <c r="M89" t="s">
        <v>70</v>
      </c>
      <c r="N89" t="s">
        <v>70</v>
      </c>
    </row>
    <row r="90" spans="1:14" x14ac:dyDescent="0.3">
      <c r="A90" t="s">
        <v>28</v>
      </c>
      <c r="B90" t="s">
        <v>12</v>
      </c>
      <c r="C90">
        <v>0.99221163972179482</v>
      </c>
      <c r="D90">
        <v>0.95672483221476523</v>
      </c>
      <c r="E90">
        <v>0.91238272715589241</v>
      </c>
      <c r="F90" t="s">
        <v>70</v>
      </c>
      <c r="G90">
        <v>0</v>
      </c>
      <c r="H90">
        <v>0.719613484609956</v>
      </c>
      <c r="I90">
        <v>0.98989435002296744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</row>
    <row r="91" spans="1:14" x14ac:dyDescent="0.3">
      <c r="A91" t="s">
        <v>28</v>
      </c>
      <c r="B91" t="s">
        <v>13</v>
      </c>
      <c r="C91">
        <v>0.99339265555481759</v>
      </c>
      <c r="D91">
        <v>0.97059411882376478</v>
      </c>
      <c r="E91">
        <v>0.93982524591965722</v>
      </c>
      <c r="F91" t="s">
        <v>70</v>
      </c>
      <c r="G91" t="s">
        <v>70</v>
      </c>
      <c r="H91">
        <v>0.88643700706959261</v>
      </c>
      <c r="I91">
        <v>0.9936404529238404</v>
      </c>
      <c r="J91">
        <v>0.95033017513637663</v>
      </c>
      <c r="K91" t="s">
        <v>70</v>
      </c>
      <c r="L91" t="s">
        <v>70</v>
      </c>
      <c r="M91" t="s">
        <v>70</v>
      </c>
      <c r="N91" t="s">
        <v>70</v>
      </c>
    </row>
    <row r="92" spans="1:14" x14ac:dyDescent="0.3">
      <c r="A92" t="s">
        <v>28</v>
      </c>
      <c r="B92" t="s">
        <v>15</v>
      </c>
      <c r="C92">
        <v>0.99542408577445918</v>
      </c>
      <c r="D92">
        <v>0.97258449809402803</v>
      </c>
      <c r="E92">
        <v>0.86474241498676441</v>
      </c>
      <c r="F92">
        <v>0</v>
      </c>
      <c r="G92" t="s">
        <v>70</v>
      </c>
      <c r="H92">
        <v>0.91149692991742537</v>
      </c>
      <c r="I92">
        <v>0.99098823888804044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</row>
    <row r="93" spans="1:14" x14ac:dyDescent="0.3">
      <c r="A93" t="s">
        <v>28</v>
      </c>
      <c r="B93" t="s">
        <v>17</v>
      </c>
      <c r="C93">
        <v>0.99584817106191637</v>
      </c>
      <c r="D93">
        <v>0.97421000860690998</v>
      </c>
      <c r="E93">
        <v>0.9544418283066114</v>
      </c>
      <c r="F93" t="s">
        <v>70</v>
      </c>
      <c r="G93" t="s">
        <v>70</v>
      </c>
      <c r="H93">
        <v>0.93684024713150915</v>
      </c>
      <c r="I93">
        <v>0.9919367343774228</v>
      </c>
      <c r="J93" t="s">
        <v>70</v>
      </c>
      <c r="K93" t="s">
        <v>70</v>
      </c>
      <c r="L93" t="s">
        <v>70</v>
      </c>
      <c r="M93" t="s">
        <v>70</v>
      </c>
      <c r="N93" t="s">
        <v>70</v>
      </c>
    </row>
    <row r="94" spans="1:14" x14ac:dyDescent="0.3">
      <c r="A94" t="s">
        <v>28</v>
      </c>
      <c r="B94" t="s">
        <v>21</v>
      </c>
      <c r="C94">
        <v>0.99152632814667763</v>
      </c>
      <c r="D94">
        <v>0.98682888715258399</v>
      </c>
      <c r="E94">
        <v>0.92230192633190944</v>
      </c>
      <c r="F94" t="s">
        <v>70</v>
      </c>
      <c r="G94" t="s">
        <v>70</v>
      </c>
      <c r="H94">
        <v>0.92816748041729602</v>
      </c>
      <c r="I94">
        <v>0.9946532351801628</v>
      </c>
      <c r="J94" t="s">
        <v>70</v>
      </c>
      <c r="K94" t="s">
        <v>70</v>
      </c>
      <c r="L94" t="s">
        <v>70</v>
      </c>
      <c r="M94" t="s">
        <v>70</v>
      </c>
      <c r="N94" t="s">
        <v>70</v>
      </c>
    </row>
    <row r="95" spans="1:14" x14ac:dyDescent="0.3">
      <c r="A95" t="s">
        <v>28</v>
      </c>
      <c r="B95" t="s">
        <v>23</v>
      </c>
      <c r="C95">
        <v>0.99194291312676397</v>
      </c>
      <c r="D95">
        <v>0.95324994062227841</v>
      </c>
      <c r="E95">
        <v>0.92948852873079357</v>
      </c>
      <c r="F95" t="s">
        <v>70</v>
      </c>
      <c r="G95" t="s">
        <v>70</v>
      </c>
      <c r="H95">
        <v>0.77833282654967206</v>
      </c>
      <c r="I95">
        <v>0.99086652851331636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</row>
    <row r="96" spans="1:14" x14ac:dyDescent="0.3">
      <c r="A96" t="s">
        <v>28</v>
      </c>
      <c r="B96" t="s">
        <v>51</v>
      </c>
      <c r="C96">
        <v>0.99336338834819959</v>
      </c>
      <c r="D96">
        <v>0.92958051655399565</v>
      </c>
      <c r="E96">
        <v>0.92843282730281917</v>
      </c>
      <c r="F96">
        <v>0.88090998485130356</v>
      </c>
      <c r="G96" t="s">
        <v>70</v>
      </c>
      <c r="H96">
        <v>0.84128960841289613</v>
      </c>
      <c r="I96">
        <v>0.99412617285834159</v>
      </c>
      <c r="J96" t="s">
        <v>70</v>
      </c>
      <c r="K96" t="s">
        <v>70</v>
      </c>
      <c r="L96" t="s">
        <v>70</v>
      </c>
      <c r="M96" t="s">
        <v>70</v>
      </c>
      <c r="N96" t="s">
        <v>70</v>
      </c>
    </row>
    <row r="97" spans="1:14" x14ac:dyDescent="0.3">
      <c r="A97" t="s">
        <v>28</v>
      </c>
      <c r="B97" t="s">
        <v>25</v>
      </c>
      <c r="C97">
        <v>0.99459867349775599</v>
      </c>
      <c r="D97">
        <v>0.95574189666842158</v>
      </c>
      <c r="E97">
        <v>0.93361642448089122</v>
      </c>
      <c r="F97">
        <v>0.65335753176043554</v>
      </c>
      <c r="G97" t="s">
        <v>70</v>
      </c>
      <c r="H97">
        <v>0.81871838111298478</v>
      </c>
      <c r="I97">
        <v>0.99540176135920821</v>
      </c>
      <c r="J97">
        <v>0.93617862082592362</v>
      </c>
      <c r="K97" t="s">
        <v>70</v>
      </c>
      <c r="L97" t="s">
        <v>70</v>
      </c>
      <c r="M97" t="s">
        <v>70</v>
      </c>
      <c r="N97" t="s">
        <v>70</v>
      </c>
    </row>
    <row r="98" spans="1:14" x14ac:dyDescent="0.3">
      <c r="A98" t="s">
        <v>28</v>
      </c>
      <c r="B98" t="s">
        <v>27</v>
      </c>
      <c r="C98">
        <v>0.98679481324092999</v>
      </c>
      <c r="D98">
        <v>0.9643748927815794</v>
      </c>
      <c r="E98">
        <v>0.90773366418527723</v>
      </c>
      <c r="F98">
        <v>0.66751143661003842</v>
      </c>
      <c r="G98" t="s">
        <v>70</v>
      </c>
      <c r="H98">
        <v>0.86562178828365877</v>
      </c>
      <c r="I98">
        <v>0.99481544533003163</v>
      </c>
      <c r="J98">
        <v>0.85870263326910723</v>
      </c>
      <c r="K98" t="s">
        <v>70</v>
      </c>
      <c r="L98" t="s">
        <v>70</v>
      </c>
      <c r="M98" t="s">
        <v>70</v>
      </c>
      <c r="N98" t="s">
        <v>70</v>
      </c>
    </row>
    <row r="99" spans="1:14" x14ac:dyDescent="0.3">
      <c r="A99" t="s">
        <v>28</v>
      </c>
      <c r="B99" t="s">
        <v>29</v>
      </c>
      <c r="C99">
        <v>0.99204701821489361</v>
      </c>
      <c r="D99">
        <v>0.96836257200917242</v>
      </c>
      <c r="E99">
        <v>0.925152500111314</v>
      </c>
      <c r="F99">
        <v>0.91970180493288023</v>
      </c>
      <c r="G99">
        <v>0.85444234404536867</v>
      </c>
      <c r="H99">
        <v>0.87152664269369073</v>
      </c>
      <c r="I99">
        <v>0.99274803271100143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</row>
    <row r="100" spans="1:14" x14ac:dyDescent="0.3">
      <c r="A100" t="s">
        <v>28</v>
      </c>
      <c r="B100" t="s">
        <v>33</v>
      </c>
      <c r="C100">
        <v>0.99494241530508121</v>
      </c>
      <c r="D100">
        <v>0.98586411308709521</v>
      </c>
      <c r="E100">
        <v>0.96348410049367417</v>
      </c>
      <c r="F100">
        <v>0.82714526540849476</v>
      </c>
      <c r="G100">
        <v>6.8496732026143786E-2</v>
      </c>
      <c r="H100">
        <v>0.93153191189923301</v>
      </c>
      <c r="I100">
        <v>0.99388308168795958</v>
      </c>
      <c r="J100" t="s">
        <v>70</v>
      </c>
      <c r="K100" t="s">
        <v>70</v>
      </c>
      <c r="L100" t="s">
        <v>70</v>
      </c>
      <c r="M100" t="s">
        <v>70</v>
      </c>
      <c r="N100" t="s">
        <v>70</v>
      </c>
    </row>
    <row r="101" spans="1:14" x14ac:dyDescent="0.3">
      <c r="A101" t="s">
        <v>30</v>
      </c>
      <c r="B101" t="s">
        <v>6</v>
      </c>
      <c r="C101">
        <v>0.96947381340627359</v>
      </c>
      <c r="D101">
        <v>0.86469572404835349</v>
      </c>
      <c r="E101">
        <v>0.78550964187327821</v>
      </c>
      <c r="F101">
        <v>0</v>
      </c>
      <c r="G101" t="s">
        <v>70</v>
      </c>
      <c r="H101">
        <v>0.64002036659877803</v>
      </c>
      <c r="I101">
        <v>0.96914146043385285</v>
      </c>
      <c r="J101" t="s">
        <v>70</v>
      </c>
      <c r="K101" t="s">
        <v>70</v>
      </c>
      <c r="L101" t="s">
        <v>70</v>
      </c>
      <c r="M101" t="s">
        <v>70</v>
      </c>
      <c r="N101" t="s">
        <v>70</v>
      </c>
    </row>
    <row r="102" spans="1:14" x14ac:dyDescent="0.3">
      <c r="A102" t="s">
        <v>30</v>
      </c>
      <c r="B102" t="s">
        <v>52</v>
      </c>
      <c r="C102">
        <v>0.9685776675672676</v>
      </c>
      <c r="D102">
        <v>0.97154608590115299</v>
      </c>
      <c r="E102">
        <v>0.91166304386558816</v>
      </c>
      <c r="F102" t="s">
        <v>70</v>
      </c>
      <c r="G102" t="s">
        <v>70</v>
      </c>
      <c r="H102">
        <v>0.68088226998364076</v>
      </c>
      <c r="I102">
        <v>0.97757506651463322</v>
      </c>
      <c r="J102" t="s">
        <v>70</v>
      </c>
      <c r="K102" t="s">
        <v>70</v>
      </c>
      <c r="L102" t="s">
        <v>70</v>
      </c>
      <c r="M102" t="s">
        <v>70</v>
      </c>
      <c r="N102" t="s">
        <v>70</v>
      </c>
    </row>
    <row r="103" spans="1:14" x14ac:dyDescent="0.3">
      <c r="A103" t="s">
        <v>30</v>
      </c>
      <c r="B103" t="s">
        <v>7</v>
      </c>
      <c r="C103">
        <v>0.97223656072561015</v>
      </c>
      <c r="D103">
        <v>0.95143956004457064</v>
      </c>
      <c r="E103">
        <v>0.83266733266733262</v>
      </c>
      <c r="F103">
        <v>0</v>
      </c>
      <c r="G103" t="s">
        <v>70</v>
      </c>
      <c r="H103">
        <v>0.5491228070175439</v>
      </c>
      <c r="I103">
        <v>0.97814871016691962</v>
      </c>
      <c r="J103" t="s">
        <v>70</v>
      </c>
      <c r="K103" t="s">
        <v>70</v>
      </c>
      <c r="L103" t="s">
        <v>70</v>
      </c>
      <c r="M103" t="s">
        <v>70</v>
      </c>
      <c r="N103" t="s">
        <v>70</v>
      </c>
    </row>
    <row r="104" spans="1:14" x14ac:dyDescent="0.3">
      <c r="A104" t="s">
        <v>30</v>
      </c>
      <c r="B104" t="s">
        <v>8</v>
      </c>
      <c r="C104">
        <v>0.96801675977653645</v>
      </c>
      <c r="D104">
        <v>0.95793700518311797</v>
      </c>
      <c r="E104">
        <v>0.84799858931405392</v>
      </c>
      <c r="F104" t="s">
        <v>70</v>
      </c>
      <c r="G104" t="s">
        <v>70</v>
      </c>
      <c r="H104">
        <v>0.62038929872900184</v>
      </c>
      <c r="I104">
        <v>0.98023114355231145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</row>
    <row r="105" spans="1:14" x14ac:dyDescent="0.3">
      <c r="A105" t="s">
        <v>30</v>
      </c>
      <c r="B105" t="s">
        <v>15</v>
      </c>
      <c r="C105">
        <v>0.97564107841119563</v>
      </c>
      <c r="D105">
        <v>0.96025531746189075</v>
      </c>
      <c r="E105">
        <v>0.80509598201418109</v>
      </c>
      <c r="F105">
        <v>0</v>
      </c>
      <c r="G105">
        <v>0.20167240531234629</v>
      </c>
      <c r="H105">
        <v>0.65968670720412359</v>
      </c>
      <c r="I105">
        <v>0.98272671190623084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</row>
    <row r="106" spans="1:14" x14ac:dyDescent="0.3">
      <c r="A106" t="s">
        <v>32</v>
      </c>
      <c r="B106" t="s">
        <v>7</v>
      </c>
      <c r="C106">
        <v>0.97569217771974959</v>
      </c>
      <c r="D106">
        <v>0.96102451823663315</v>
      </c>
      <c r="E106">
        <v>0.77970231474124685</v>
      </c>
      <c r="F106">
        <v>0</v>
      </c>
      <c r="G106" t="s">
        <v>70</v>
      </c>
      <c r="H106">
        <v>0.80509522631709129</v>
      </c>
      <c r="I106">
        <v>0.99133034379671159</v>
      </c>
      <c r="J106" t="s">
        <v>70</v>
      </c>
      <c r="K106" t="s">
        <v>70</v>
      </c>
      <c r="L106" t="s">
        <v>70</v>
      </c>
      <c r="M106" t="s">
        <v>70</v>
      </c>
      <c r="N106" t="s">
        <v>70</v>
      </c>
    </row>
    <row r="107" spans="1:14" x14ac:dyDescent="0.3">
      <c r="A107" t="s">
        <v>32</v>
      </c>
      <c r="B107" t="s">
        <v>8</v>
      </c>
      <c r="C107">
        <v>0.9793163810576746</v>
      </c>
      <c r="D107">
        <v>0.88309471887740587</v>
      </c>
      <c r="E107">
        <v>0.75686098417813463</v>
      </c>
      <c r="F107">
        <v>0.10622596403700239</v>
      </c>
      <c r="G107">
        <v>0.87564102564102564</v>
      </c>
      <c r="H107">
        <v>0.83484290970846309</v>
      </c>
      <c r="I107">
        <v>0.99236294896030242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</row>
    <row r="108" spans="1:14" x14ac:dyDescent="0.3">
      <c r="A108" t="s">
        <v>32</v>
      </c>
      <c r="B108" t="s">
        <v>12</v>
      </c>
      <c r="C108">
        <v>0.98096959543858098</v>
      </c>
      <c r="D108">
        <v>0.90974243505958596</v>
      </c>
      <c r="E108">
        <v>0.89992295180207171</v>
      </c>
      <c r="F108" t="s">
        <v>70</v>
      </c>
      <c r="G108">
        <v>0</v>
      </c>
      <c r="H108">
        <v>0.44292133120097482</v>
      </c>
      <c r="I108">
        <v>0.98663480922870161</v>
      </c>
      <c r="J108" t="s">
        <v>70</v>
      </c>
      <c r="K108" t="s">
        <v>70</v>
      </c>
      <c r="L108" t="s">
        <v>70</v>
      </c>
      <c r="M108" t="s">
        <v>70</v>
      </c>
      <c r="N108" t="s">
        <v>70</v>
      </c>
    </row>
    <row r="109" spans="1:14" x14ac:dyDescent="0.3">
      <c r="A109" t="s">
        <v>32</v>
      </c>
      <c r="B109" t="s">
        <v>13</v>
      </c>
      <c r="C109">
        <v>0.97926014763962699</v>
      </c>
      <c r="D109">
        <v>0.95444459991604536</v>
      </c>
      <c r="E109">
        <v>0.91470566401900377</v>
      </c>
      <c r="F109">
        <v>0.86049224640773936</v>
      </c>
      <c r="G109" t="s">
        <v>70</v>
      </c>
      <c r="H109">
        <v>0.65659955257270697</v>
      </c>
      <c r="I109">
        <v>0.98832802789146579</v>
      </c>
      <c r="J109">
        <v>0.90786516853932597</v>
      </c>
      <c r="K109" t="s">
        <v>70</v>
      </c>
      <c r="L109" t="s">
        <v>70</v>
      </c>
      <c r="M109" t="s">
        <v>70</v>
      </c>
      <c r="N109" t="s">
        <v>70</v>
      </c>
    </row>
    <row r="110" spans="1:14" x14ac:dyDescent="0.3">
      <c r="A110" t="s">
        <v>32</v>
      </c>
      <c r="B110" t="s">
        <v>15</v>
      </c>
      <c r="C110">
        <v>0.99333221738645239</v>
      </c>
      <c r="D110">
        <v>0.96919725469068418</v>
      </c>
      <c r="E110">
        <v>0.96136690103576017</v>
      </c>
      <c r="F110">
        <v>0.80536652513619889</v>
      </c>
      <c r="G110" t="s">
        <v>70</v>
      </c>
      <c r="H110">
        <v>0.86618369556166208</v>
      </c>
      <c r="I110">
        <v>0.99535025535482879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</row>
    <row r="111" spans="1:14" x14ac:dyDescent="0.3">
      <c r="A111" t="s">
        <v>32</v>
      </c>
      <c r="B111" t="s">
        <v>17</v>
      </c>
      <c r="C111">
        <v>0.99663622420524256</v>
      </c>
      <c r="D111">
        <v>0.95108512313055216</v>
      </c>
      <c r="E111">
        <v>0.91748568196280844</v>
      </c>
      <c r="F111">
        <v>0.46460302649194696</v>
      </c>
      <c r="G111">
        <v>0</v>
      </c>
      <c r="H111">
        <v>0.72561443932411673</v>
      </c>
      <c r="I111">
        <v>0.99590909090909085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</row>
    <row r="112" spans="1:14" x14ac:dyDescent="0.3">
      <c r="A112" t="s">
        <v>32</v>
      </c>
      <c r="B112" t="s">
        <v>21</v>
      </c>
      <c r="C112">
        <v>0.99705505504162517</v>
      </c>
      <c r="D112">
        <v>0.98709532916386677</v>
      </c>
      <c r="E112">
        <v>0.94121763470958719</v>
      </c>
      <c r="F112">
        <v>0.75636649143169254</v>
      </c>
      <c r="G112">
        <v>0.45607235142118863</v>
      </c>
      <c r="H112">
        <v>0.21682758620689657</v>
      </c>
      <c r="I112">
        <v>0.99471304880852041</v>
      </c>
      <c r="J112" t="s">
        <v>70</v>
      </c>
      <c r="K112" t="s">
        <v>70</v>
      </c>
      <c r="L112" t="s">
        <v>70</v>
      </c>
      <c r="M112" t="s">
        <v>70</v>
      </c>
      <c r="N112" t="s">
        <v>70</v>
      </c>
    </row>
    <row r="113" spans="1:14" x14ac:dyDescent="0.3">
      <c r="A113" t="s">
        <v>32</v>
      </c>
      <c r="B113" t="s">
        <v>53</v>
      </c>
      <c r="C113">
        <v>0.9601790164267916</v>
      </c>
      <c r="D113">
        <v>0.92879487235578517</v>
      </c>
      <c r="E113">
        <v>0.82094353109363827</v>
      </c>
      <c r="F113">
        <v>0.80421855474641268</v>
      </c>
      <c r="G113">
        <v>0.95076335877862606</v>
      </c>
      <c r="H113">
        <v>0</v>
      </c>
      <c r="I113">
        <v>0.99193047796399758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</row>
    <row r="114" spans="1:14" x14ac:dyDescent="0.3">
      <c r="A114" t="s">
        <v>32</v>
      </c>
      <c r="B114" t="s">
        <v>27</v>
      </c>
      <c r="C114">
        <v>0.99051440860731799</v>
      </c>
      <c r="D114">
        <v>0.96853186346488362</v>
      </c>
      <c r="E114">
        <v>0.96603512209955478</v>
      </c>
      <c r="F114" t="s">
        <v>70</v>
      </c>
      <c r="G114" t="s">
        <v>70</v>
      </c>
      <c r="H114">
        <v>0.82450068798732434</v>
      </c>
      <c r="I114">
        <v>0.99503475670307839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</row>
    <row r="115" spans="1:14" x14ac:dyDescent="0.3">
      <c r="A115" t="s">
        <v>32</v>
      </c>
      <c r="B115" t="s">
        <v>29</v>
      </c>
      <c r="C115">
        <v>0.99281312958752077</v>
      </c>
      <c r="D115">
        <v>0.96460771907624165</v>
      </c>
      <c r="E115">
        <v>0.93215514958962142</v>
      </c>
      <c r="F115">
        <v>0</v>
      </c>
      <c r="G115">
        <v>0.2592829705505762</v>
      </c>
      <c r="H115">
        <v>0.7347934634589196</v>
      </c>
      <c r="I115">
        <v>0.98886045461387917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</row>
    <row r="116" spans="1:14" x14ac:dyDescent="0.3">
      <c r="A116" t="s">
        <v>32</v>
      </c>
      <c r="B116" t="s">
        <v>33</v>
      </c>
      <c r="C116">
        <v>0.99576903761084778</v>
      </c>
      <c r="D116">
        <v>0.97487869075542977</v>
      </c>
      <c r="E116">
        <v>0.92971594713333161</v>
      </c>
      <c r="F116" t="s">
        <v>70</v>
      </c>
      <c r="G116" t="s">
        <v>70</v>
      </c>
      <c r="H116">
        <v>0.75498770706541452</v>
      </c>
      <c r="I116">
        <v>0.99353464668745717</v>
      </c>
      <c r="J116" t="s">
        <v>70</v>
      </c>
      <c r="K116" t="s">
        <v>70</v>
      </c>
      <c r="L116" t="s">
        <v>70</v>
      </c>
      <c r="M116" t="s">
        <v>70</v>
      </c>
      <c r="N116" t="s">
        <v>70</v>
      </c>
    </row>
    <row r="117" spans="1:14" x14ac:dyDescent="0.3">
      <c r="A117" t="s">
        <v>32</v>
      </c>
      <c r="B117" t="s">
        <v>35</v>
      </c>
      <c r="C117">
        <v>0.99686158970089045</v>
      </c>
      <c r="D117">
        <v>0.97442319238356645</v>
      </c>
      <c r="E117">
        <v>0.93401015228426398</v>
      </c>
      <c r="F117">
        <v>0.69637010676156585</v>
      </c>
      <c r="G117">
        <v>0.92264993363098835</v>
      </c>
      <c r="H117">
        <v>0.90233323362249485</v>
      </c>
      <c r="I117">
        <v>0.99332827899924181</v>
      </c>
      <c r="J117" t="s">
        <v>70</v>
      </c>
      <c r="K117" t="s">
        <v>70</v>
      </c>
      <c r="L117" t="s">
        <v>70</v>
      </c>
      <c r="M117" t="s">
        <v>70</v>
      </c>
      <c r="N117" t="s">
        <v>70</v>
      </c>
    </row>
    <row r="118" spans="1:14" x14ac:dyDescent="0.3">
      <c r="A118" t="s">
        <v>34</v>
      </c>
      <c r="B118" t="s">
        <v>7</v>
      </c>
      <c r="C118">
        <v>0.98871237769262243</v>
      </c>
      <c r="D118">
        <v>0.86492945447860659</v>
      </c>
      <c r="E118">
        <v>0.833364503459884</v>
      </c>
      <c r="F118" t="s">
        <v>70</v>
      </c>
      <c r="G118" t="s">
        <v>70</v>
      </c>
      <c r="H118">
        <v>0.86776978417266182</v>
      </c>
      <c r="I118">
        <v>0.99186117936117923</v>
      </c>
      <c r="J118" t="s">
        <v>70</v>
      </c>
      <c r="K118" t="s">
        <v>70</v>
      </c>
      <c r="L118" t="s">
        <v>70</v>
      </c>
      <c r="M118" t="s">
        <v>70</v>
      </c>
      <c r="N118" t="s">
        <v>70</v>
      </c>
    </row>
    <row r="119" spans="1:14" x14ac:dyDescent="0.3">
      <c r="A119" t="s">
        <v>34</v>
      </c>
      <c r="B119" t="s">
        <v>8</v>
      </c>
      <c r="C119">
        <v>0.98669961681568275</v>
      </c>
      <c r="D119">
        <v>0.92099000475963821</v>
      </c>
      <c r="E119">
        <v>0.80389007076802843</v>
      </c>
      <c r="F119" t="s">
        <v>70</v>
      </c>
      <c r="G119" t="s">
        <v>70</v>
      </c>
      <c r="H119">
        <v>0.88644147471627155</v>
      </c>
      <c r="I119">
        <v>0.99152143193593956</v>
      </c>
      <c r="J119" t="s">
        <v>70</v>
      </c>
      <c r="K119" t="s">
        <v>70</v>
      </c>
      <c r="L119" t="s">
        <v>70</v>
      </c>
      <c r="M119" t="s">
        <v>70</v>
      </c>
      <c r="N119" t="s">
        <v>70</v>
      </c>
    </row>
    <row r="120" spans="1:14" x14ac:dyDescent="0.3">
      <c r="A120" t="s">
        <v>34</v>
      </c>
      <c r="B120" t="s">
        <v>12</v>
      </c>
      <c r="C120">
        <v>0.96887133838717343</v>
      </c>
      <c r="D120">
        <v>0.84522111269614841</v>
      </c>
      <c r="E120">
        <v>0.79662035298535483</v>
      </c>
      <c r="F120" t="s">
        <v>70</v>
      </c>
      <c r="G120" t="s">
        <v>70</v>
      </c>
      <c r="H120">
        <v>0.79402574016206773</v>
      </c>
      <c r="I120">
        <v>0.99046032707450038</v>
      </c>
      <c r="J120" t="s">
        <v>70</v>
      </c>
      <c r="K120" t="s">
        <v>70</v>
      </c>
      <c r="L120" t="s">
        <v>70</v>
      </c>
      <c r="M120" t="s">
        <v>70</v>
      </c>
      <c r="N120" t="s">
        <v>70</v>
      </c>
    </row>
    <row r="121" spans="1:14" x14ac:dyDescent="0.3">
      <c r="A121" t="s">
        <v>34</v>
      </c>
      <c r="B121" t="s">
        <v>13</v>
      </c>
      <c r="C121">
        <v>0.99097999135725401</v>
      </c>
      <c r="D121">
        <v>0.79537584571946085</v>
      </c>
      <c r="E121">
        <v>0.84536169494386759</v>
      </c>
      <c r="F121" t="s">
        <v>70</v>
      </c>
      <c r="G121" t="s">
        <v>70</v>
      </c>
      <c r="H121">
        <v>0.8503132047105989</v>
      </c>
      <c r="I121">
        <v>0.99126017778441777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</row>
    <row r="122" spans="1:14" x14ac:dyDescent="0.3">
      <c r="A122" t="s">
        <v>34</v>
      </c>
      <c r="B122" t="s">
        <v>15</v>
      </c>
      <c r="C122">
        <v>0.97777331362729758</v>
      </c>
      <c r="D122">
        <v>0.86679715225947995</v>
      </c>
      <c r="E122">
        <v>0.71941830624465353</v>
      </c>
      <c r="F122" t="s">
        <v>70</v>
      </c>
      <c r="G122" t="s">
        <v>70</v>
      </c>
      <c r="H122">
        <v>0.78780749757070523</v>
      </c>
      <c r="I122">
        <v>0.99172310007524456</v>
      </c>
      <c r="J122" t="s">
        <v>70</v>
      </c>
      <c r="K122" t="s">
        <v>70</v>
      </c>
      <c r="L122" t="s">
        <v>70</v>
      </c>
      <c r="M122" t="s">
        <v>70</v>
      </c>
      <c r="N122" t="s">
        <v>70</v>
      </c>
    </row>
    <row r="123" spans="1:14" x14ac:dyDescent="0.3">
      <c r="A123" t="s">
        <v>34</v>
      </c>
      <c r="B123" t="s">
        <v>54</v>
      </c>
      <c r="C123">
        <v>0.99104794942091423</v>
      </c>
      <c r="D123">
        <v>0.93952504566868555</v>
      </c>
      <c r="E123">
        <v>0.91093015972439717</v>
      </c>
      <c r="F123">
        <v>0.80738978546475493</v>
      </c>
      <c r="G123" t="s">
        <v>70</v>
      </c>
      <c r="H123">
        <v>0.86423076923076925</v>
      </c>
      <c r="I123">
        <v>0.98435255877239403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</row>
    <row r="124" spans="1:14" x14ac:dyDescent="0.3">
      <c r="A124" t="s">
        <v>34</v>
      </c>
      <c r="B124" t="s">
        <v>17</v>
      </c>
      <c r="C124">
        <v>0.99223502864854118</v>
      </c>
      <c r="D124">
        <v>0.96372921873302198</v>
      </c>
      <c r="E124">
        <v>0.94895362963302543</v>
      </c>
      <c r="F124">
        <v>0.91488975042403675</v>
      </c>
      <c r="G124">
        <v>0.74570900448904143</v>
      </c>
      <c r="H124">
        <v>0.92374690461958842</v>
      </c>
      <c r="I124">
        <v>0.99070505554296084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</row>
    <row r="125" spans="1:14" x14ac:dyDescent="0.3">
      <c r="A125" t="s">
        <v>34</v>
      </c>
      <c r="B125" t="s">
        <v>21</v>
      </c>
      <c r="C125">
        <v>0.99492428788253162</v>
      </c>
      <c r="D125">
        <v>0.96875917082410679</v>
      </c>
      <c r="E125">
        <v>0.9470585926768964</v>
      </c>
      <c r="F125">
        <v>0.87976173319882789</v>
      </c>
      <c r="G125" t="s">
        <v>70</v>
      </c>
      <c r="H125">
        <v>0.93237666827763122</v>
      </c>
      <c r="I125">
        <v>0.99468371985515058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</row>
    <row r="126" spans="1:14" x14ac:dyDescent="0.3">
      <c r="A126" t="s">
        <v>34</v>
      </c>
      <c r="B126" t="s">
        <v>25</v>
      </c>
      <c r="C126">
        <v>0.99044923947647678</v>
      </c>
      <c r="D126">
        <v>0.98170046904934916</v>
      </c>
      <c r="E126">
        <v>0.91731309914975778</v>
      </c>
      <c r="F126">
        <v>0.88888888888888884</v>
      </c>
      <c r="G126" t="s">
        <v>70</v>
      </c>
      <c r="H126">
        <v>0.90049095916656685</v>
      </c>
      <c r="I126">
        <v>0.99240074441687343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</row>
    <row r="127" spans="1:14" x14ac:dyDescent="0.3">
      <c r="A127" t="s">
        <v>34</v>
      </c>
      <c r="B127" t="s">
        <v>27</v>
      </c>
      <c r="C127">
        <v>0.98008328524416299</v>
      </c>
      <c r="D127">
        <v>0.9492165228161924</v>
      </c>
      <c r="E127">
        <v>0.89810358303508986</v>
      </c>
      <c r="F127">
        <v>0.25087678279167641</v>
      </c>
      <c r="G127">
        <v>0</v>
      </c>
      <c r="H127">
        <v>0.86703517587939694</v>
      </c>
      <c r="I127">
        <v>0.99384687280940875</v>
      </c>
      <c r="J127">
        <v>0.79947632555094916</v>
      </c>
      <c r="K127" t="s">
        <v>70</v>
      </c>
      <c r="L127" t="s">
        <v>70</v>
      </c>
      <c r="M127" t="s">
        <v>70</v>
      </c>
      <c r="N127" t="s">
        <v>70</v>
      </c>
    </row>
    <row r="128" spans="1:14" x14ac:dyDescent="0.3">
      <c r="A128" t="s">
        <v>34</v>
      </c>
      <c r="B128" t="s">
        <v>55</v>
      </c>
      <c r="C128">
        <v>0.99463194104629682</v>
      </c>
      <c r="D128">
        <v>0.98607366758658099</v>
      </c>
      <c r="E128">
        <v>0.91585215708937395</v>
      </c>
      <c r="F128">
        <v>0.8186687069625096</v>
      </c>
      <c r="G128" t="s">
        <v>70</v>
      </c>
      <c r="H128">
        <v>0.85473550335837212</v>
      </c>
      <c r="I128">
        <v>0.98970656014748803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</row>
    <row r="129" spans="1:14" x14ac:dyDescent="0.3">
      <c r="A129" t="s">
        <v>34</v>
      </c>
      <c r="B129" t="s">
        <v>35</v>
      </c>
      <c r="C129">
        <v>0.99470489110125559</v>
      </c>
      <c r="D129">
        <v>0.98556654165246038</v>
      </c>
      <c r="E129">
        <v>0.94732243452668363</v>
      </c>
      <c r="F129" t="s">
        <v>70</v>
      </c>
      <c r="G129" t="s">
        <v>70</v>
      </c>
      <c r="H129">
        <v>0.83316212459967365</v>
      </c>
      <c r="I129">
        <v>0.99022597544765045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</row>
    <row r="130" spans="1:14" x14ac:dyDescent="0.3">
      <c r="A130" t="s">
        <v>36</v>
      </c>
      <c r="B130" t="s">
        <v>6</v>
      </c>
      <c r="C130">
        <v>0.95663913595933925</v>
      </c>
      <c r="D130">
        <v>0.94479194100605757</v>
      </c>
      <c r="E130">
        <v>0.80431376835355417</v>
      </c>
      <c r="F130">
        <v>0.59304622678783092</v>
      </c>
      <c r="G130" t="s">
        <v>70</v>
      </c>
      <c r="H130">
        <v>0.3865939204988309</v>
      </c>
      <c r="I130">
        <v>0.96432544685900756</v>
      </c>
      <c r="J130" t="s">
        <v>70</v>
      </c>
      <c r="K130" t="s">
        <v>70</v>
      </c>
      <c r="L130" t="s">
        <v>70</v>
      </c>
      <c r="M130" t="s">
        <v>70</v>
      </c>
      <c r="N130" t="s">
        <v>70</v>
      </c>
    </row>
    <row r="131" spans="1:14" x14ac:dyDescent="0.3">
      <c r="A131" t="s">
        <v>36</v>
      </c>
      <c r="B131" t="s">
        <v>56</v>
      </c>
      <c r="C131">
        <v>0.97691653171575221</v>
      </c>
      <c r="D131">
        <v>0.96132263893732361</v>
      </c>
      <c r="E131">
        <v>0.74750909005052657</v>
      </c>
      <c r="F131" t="s">
        <v>70</v>
      </c>
      <c r="G131" t="s">
        <v>70</v>
      </c>
      <c r="H131">
        <v>0.68271653322882253</v>
      </c>
      <c r="I131">
        <v>0.98172977751583923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</row>
    <row r="132" spans="1:14" x14ac:dyDescent="0.3">
      <c r="A132" t="s">
        <v>36</v>
      </c>
      <c r="B132" t="s">
        <v>7</v>
      </c>
      <c r="C132">
        <v>0.9656850771248926</v>
      </c>
      <c r="D132">
        <v>0.97856663280940659</v>
      </c>
      <c r="E132">
        <v>0.78305000311351891</v>
      </c>
      <c r="F132">
        <v>0</v>
      </c>
      <c r="G132" t="s">
        <v>70</v>
      </c>
      <c r="H132">
        <v>0.67935325038259364</v>
      </c>
      <c r="I132">
        <v>0.9743249225320938</v>
      </c>
      <c r="J132">
        <v>0.35481770833333331</v>
      </c>
      <c r="K132" t="s">
        <v>70</v>
      </c>
      <c r="L132" t="s">
        <v>70</v>
      </c>
      <c r="M132" t="s">
        <v>70</v>
      </c>
      <c r="N132" t="s">
        <v>70</v>
      </c>
    </row>
    <row r="133" spans="1:14" x14ac:dyDescent="0.3">
      <c r="A133" t="s">
        <v>36</v>
      </c>
      <c r="B133" t="s">
        <v>8</v>
      </c>
      <c r="C133">
        <v>0.97049727553875598</v>
      </c>
      <c r="D133">
        <v>0.96342374654412322</v>
      </c>
      <c r="E133">
        <v>0.82576075865794374</v>
      </c>
      <c r="F133">
        <v>0.87079743734256565</v>
      </c>
      <c r="G133" t="s">
        <v>70</v>
      </c>
      <c r="H133">
        <v>0.651685393258427</v>
      </c>
      <c r="I133">
        <v>0.97369635440701441</v>
      </c>
      <c r="J133" t="s">
        <v>70</v>
      </c>
      <c r="K133" t="s">
        <v>70</v>
      </c>
      <c r="L133" t="s">
        <v>70</v>
      </c>
      <c r="M133" t="s">
        <v>70</v>
      </c>
      <c r="N133" t="s">
        <v>70</v>
      </c>
    </row>
    <row r="134" spans="1:14" x14ac:dyDescent="0.3">
      <c r="A134" t="s">
        <v>36</v>
      </c>
      <c r="B134" t="s">
        <v>57</v>
      </c>
      <c r="C134">
        <v>0.95886169271601296</v>
      </c>
      <c r="D134">
        <v>0.82821491652897272</v>
      </c>
      <c r="E134">
        <v>0.90786093509162524</v>
      </c>
      <c r="F134">
        <v>0.75450286612157014</v>
      </c>
      <c r="G134" t="s">
        <v>70</v>
      </c>
      <c r="H134" t="s">
        <v>70</v>
      </c>
      <c r="I134">
        <v>0.97121980316134804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</row>
    <row r="135" spans="1:14" x14ac:dyDescent="0.3">
      <c r="A135" t="s">
        <v>36</v>
      </c>
      <c r="B135" t="s">
        <v>12</v>
      </c>
      <c r="C135">
        <v>0.80161929129718557</v>
      </c>
      <c r="D135">
        <v>0.89836248086468429</v>
      </c>
      <c r="E135">
        <v>0.88044072829569431</v>
      </c>
      <c r="F135">
        <v>0.44574412294502586</v>
      </c>
      <c r="G135" t="s">
        <v>70</v>
      </c>
      <c r="H135">
        <v>0</v>
      </c>
      <c r="I135">
        <v>0.97538346427235323</v>
      </c>
      <c r="J135">
        <v>0.74705441066148892</v>
      </c>
      <c r="K135" t="s">
        <v>70</v>
      </c>
      <c r="L135" t="s">
        <v>70</v>
      </c>
      <c r="M135" t="s">
        <v>70</v>
      </c>
      <c r="N135" t="s">
        <v>70</v>
      </c>
    </row>
    <row r="136" spans="1:14" x14ac:dyDescent="0.3">
      <c r="A136" t="s">
        <v>36</v>
      </c>
      <c r="B136" t="s">
        <v>13</v>
      </c>
      <c r="C136">
        <v>0.97813891856236401</v>
      </c>
      <c r="D136">
        <v>0.8170807178852445</v>
      </c>
      <c r="E136">
        <v>0.76466956865848834</v>
      </c>
      <c r="F136">
        <v>0.60946471382235023</v>
      </c>
      <c r="G136" t="s">
        <v>70</v>
      </c>
      <c r="H136">
        <v>0.68100491332159085</v>
      </c>
      <c r="I136">
        <v>0.97865353037766845</v>
      </c>
      <c r="J136">
        <v>0.67895906891591473</v>
      </c>
      <c r="K136" t="s">
        <v>70</v>
      </c>
      <c r="L136" t="s">
        <v>70</v>
      </c>
      <c r="M136" t="s">
        <v>70</v>
      </c>
      <c r="N136" t="s">
        <v>70</v>
      </c>
    </row>
    <row r="137" spans="1:14" x14ac:dyDescent="0.3">
      <c r="A137" t="s">
        <v>36</v>
      </c>
      <c r="B137" t="s">
        <v>15</v>
      </c>
      <c r="C137">
        <v>0.97801040116386018</v>
      </c>
      <c r="D137">
        <v>0.95717631314820995</v>
      </c>
      <c r="E137">
        <v>0.8447681821586398</v>
      </c>
      <c r="F137">
        <v>0.90482442850890477</v>
      </c>
      <c r="G137" t="s">
        <v>70</v>
      </c>
      <c r="H137">
        <v>0.64701994050897871</v>
      </c>
      <c r="I137">
        <v>0.97215909090909081</v>
      </c>
      <c r="J137" t="s">
        <v>70</v>
      </c>
      <c r="K137" t="s">
        <v>70</v>
      </c>
      <c r="L137" t="s">
        <v>70</v>
      </c>
      <c r="M137" t="s">
        <v>70</v>
      </c>
      <c r="N137" t="s">
        <v>70</v>
      </c>
    </row>
    <row r="138" spans="1:14" x14ac:dyDescent="0.3">
      <c r="A138" t="s">
        <v>36</v>
      </c>
      <c r="B138" t="s">
        <v>17</v>
      </c>
      <c r="C138">
        <v>0.9548997526938704</v>
      </c>
      <c r="D138">
        <v>0.92319012848814164</v>
      </c>
      <c r="E138">
        <v>0.80770460089158047</v>
      </c>
      <c r="F138">
        <v>0.88549504210473862</v>
      </c>
      <c r="G138" t="s">
        <v>70</v>
      </c>
      <c r="H138">
        <v>0.55840258541089571</v>
      </c>
      <c r="I138">
        <v>0.96989919068578723</v>
      </c>
      <c r="J138" t="s">
        <v>70</v>
      </c>
      <c r="K138" t="s">
        <v>70</v>
      </c>
      <c r="L138" t="s">
        <v>70</v>
      </c>
      <c r="M138" t="s">
        <v>70</v>
      </c>
      <c r="N138" t="s">
        <v>70</v>
      </c>
    </row>
    <row r="139" spans="1:14" x14ac:dyDescent="0.3">
      <c r="A139" t="s">
        <v>36</v>
      </c>
      <c r="B139" t="s">
        <v>21</v>
      </c>
      <c r="C139">
        <v>0.95761921194228239</v>
      </c>
      <c r="D139">
        <v>0.96126136766269044</v>
      </c>
      <c r="E139">
        <v>0.82789976901260198</v>
      </c>
      <c r="F139">
        <v>0.79597889374090247</v>
      </c>
      <c r="G139">
        <v>0.77595628415300544</v>
      </c>
      <c r="H139">
        <v>0.72269784923783675</v>
      </c>
      <c r="I139">
        <v>0.97813838178949741</v>
      </c>
      <c r="J139">
        <v>0.94368159203980095</v>
      </c>
      <c r="K139" t="s">
        <v>70</v>
      </c>
      <c r="L139" t="s">
        <v>70</v>
      </c>
      <c r="M139" t="s">
        <v>70</v>
      </c>
      <c r="N139" t="s">
        <v>70</v>
      </c>
    </row>
    <row r="140" spans="1:14" x14ac:dyDescent="0.3">
      <c r="A140" t="s">
        <v>36</v>
      </c>
      <c r="B140" t="s">
        <v>25</v>
      </c>
      <c r="C140">
        <v>0.96417672412342836</v>
      </c>
      <c r="D140">
        <v>0.93134383009886479</v>
      </c>
      <c r="E140">
        <v>0.77954815054459181</v>
      </c>
      <c r="F140" t="s">
        <v>70</v>
      </c>
      <c r="G140" t="s">
        <v>70</v>
      </c>
      <c r="H140">
        <v>0.63748422789478798</v>
      </c>
      <c r="I140">
        <v>0.97996872440241278</v>
      </c>
      <c r="J140" t="s">
        <v>70</v>
      </c>
      <c r="K140" t="s">
        <v>70</v>
      </c>
      <c r="L140" t="s">
        <v>70</v>
      </c>
      <c r="M140" t="s">
        <v>70</v>
      </c>
      <c r="N140" t="s">
        <v>70</v>
      </c>
    </row>
    <row r="141" spans="1:14" x14ac:dyDescent="0.3">
      <c r="A141" t="s">
        <v>36</v>
      </c>
      <c r="B141" t="s">
        <v>27</v>
      </c>
      <c r="C141">
        <v>0.973434217620048</v>
      </c>
      <c r="D141">
        <v>0.97052505966587121</v>
      </c>
      <c r="E141">
        <v>0.84296385335279467</v>
      </c>
      <c r="F141">
        <v>0.87103037336249411</v>
      </c>
      <c r="G141" t="s">
        <v>70</v>
      </c>
      <c r="H141">
        <v>0.75144815858000746</v>
      </c>
      <c r="I141">
        <v>0.97958566460003038</v>
      </c>
      <c r="J141">
        <v>0.79686249399711861</v>
      </c>
      <c r="K141" t="s">
        <v>70</v>
      </c>
      <c r="L141" t="s">
        <v>70</v>
      </c>
      <c r="M141" t="s">
        <v>70</v>
      </c>
      <c r="N141" t="s">
        <v>70</v>
      </c>
    </row>
    <row r="142" spans="1:14" x14ac:dyDescent="0.3">
      <c r="A142" t="s">
        <v>36</v>
      </c>
      <c r="B142" t="s">
        <v>29</v>
      </c>
      <c r="C142">
        <v>0.97731137151978997</v>
      </c>
      <c r="D142">
        <v>0.94773533536836896</v>
      </c>
      <c r="E142">
        <v>0.8355874970656747</v>
      </c>
      <c r="F142">
        <v>9.7808368049266445E-2</v>
      </c>
      <c r="G142" t="s">
        <v>70</v>
      </c>
      <c r="H142">
        <v>0.81658949063821218</v>
      </c>
      <c r="I142">
        <v>0.96301615798922802</v>
      </c>
      <c r="J142" t="s">
        <v>70</v>
      </c>
      <c r="K142" t="s">
        <v>70</v>
      </c>
      <c r="L142" t="s">
        <v>70</v>
      </c>
      <c r="M142" t="s">
        <v>70</v>
      </c>
      <c r="N142" t="s">
        <v>70</v>
      </c>
    </row>
    <row r="143" spans="1:14" x14ac:dyDescent="0.3">
      <c r="A143" t="s">
        <v>36</v>
      </c>
      <c r="B143" t="s">
        <v>35</v>
      </c>
      <c r="C143">
        <v>0.99015313061797161</v>
      </c>
      <c r="D143">
        <v>0.91005044903216559</v>
      </c>
      <c r="E143">
        <v>0.9058858798840812</v>
      </c>
      <c r="F143" t="s">
        <v>70</v>
      </c>
      <c r="G143" t="s">
        <v>70</v>
      </c>
      <c r="H143">
        <v>0.65293800539083557</v>
      </c>
      <c r="I143">
        <v>0.97914478619654921</v>
      </c>
      <c r="J143" t="s">
        <v>70</v>
      </c>
      <c r="K143" t="s">
        <v>70</v>
      </c>
      <c r="L143" t="s">
        <v>70</v>
      </c>
      <c r="M143" t="s">
        <v>70</v>
      </c>
      <c r="N143" t="s">
        <v>70</v>
      </c>
    </row>
    <row r="144" spans="1:14" x14ac:dyDescent="0.3">
      <c r="A144" t="s">
        <v>37</v>
      </c>
      <c r="B144" t="s">
        <v>6</v>
      </c>
      <c r="C144">
        <v>0.94569561042099082</v>
      </c>
      <c r="D144">
        <v>0.97562040608398237</v>
      </c>
      <c r="E144">
        <v>0.83226698060091109</v>
      </c>
      <c r="F144" t="s">
        <v>70</v>
      </c>
      <c r="G144" t="s">
        <v>70</v>
      </c>
      <c r="H144">
        <v>0.76151924898802859</v>
      </c>
      <c r="I144">
        <v>0.96005033029254483</v>
      </c>
      <c r="J144" t="s">
        <v>70</v>
      </c>
      <c r="K144" t="s">
        <v>70</v>
      </c>
      <c r="L144" t="s">
        <v>70</v>
      </c>
      <c r="M144" t="s">
        <v>70</v>
      </c>
      <c r="N144" t="s">
        <v>70</v>
      </c>
    </row>
    <row r="145" spans="1:14" x14ac:dyDescent="0.3">
      <c r="A145" t="s">
        <v>37</v>
      </c>
      <c r="B145" t="s">
        <v>58</v>
      </c>
      <c r="C145">
        <v>0.98582811264521619</v>
      </c>
      <c r="D145">
        <v>0.97477107082788261</v>
      </c>
      <c r="E145">
        <v>0.94494047619047616</v>
      </c>
      <c r="F145" t="s">
        <v>70</v>
      </c>
      <c r="G145" t="s">
        <v>70</v>
      </c>
      <c r="H145">
        <v>0.91474103585657363</v>
      </c>
      <c r="I145">
        <v>0.98036790848662858</v>
      </c>
      <c r="J145" t="s">
        <v>70</v>
      </c>
      <c r="K145" t="s">
        <v>70</v>
      </c>
      <c r="L145" t="s">
        <v>70</v>
      </c>
      <c r="M145" t="s">
        <v>70</v>
      </c>
      <c r="N145" t="s">
        <v>70</v>
      </c>
    </row>
    <row r="146" spans="1:14" x14ac:dyDescent="0.3">
      <c r="A146" t="s">
        <v>37</v>
      </c>
      <c r="B146" t="s">
        <v>59</v>
      </c>
      <c r="C146">
        <v>0.98679467907999163</v>
      </c>
      <c r="D146">
        <v>0.96008619260732642</v>
      </c>
      <c r="E146">
        <v>0.9228722093539008</v>
      </c>
      <c r="F146" t="s">
        <v>70</v>
      </c>
      <c r="G146" t="s">
        <v>70</v>
      </c>
      <c r="H146">
        <v>0.86899812505094975</v>
      </c>
      <c r="I146">
        <v>0.9893866083970656</v>
      </c>
      <c r="J146">
        <v>0.65833333333333333</v>
      </c>
      <c r="K146" t="s">
        <v>70</v>
      </c>
      <c r="L146" t="s">
        <v>70</v>
      </c>
      <c r="M146" t="s">
        <v>70</v>
      </c>
      <c r="N146" t="s">
        <v>70</v>
      </c>
    </row>
    <row r="147" spans="1:14" x14ac:dyDescent="0.3">
      <c r="A147" t="s">
        <v>37</v>
      </c>
      <c r="B147" t="s">
        <v>60</v>
      </c>
      <c r="C147">
        <v>0.9845900899448724</v>
      </c>
      <c r="D147">
        <v>0.973816958923853</v>
      </c>
      <c r="E147">
        <v>0.91998123338372517</v>
      </c>
      <c r="F147" t="s">
        <v>70</v>
      </c>
      <c r="G147" t="s">
        <v>70</v>
      </c>
      <c r="H147">
        <v>0.84874405974202305</v>
      </c>
      <c r="I147">
        <v>0.9840054066231132</v>
      </c>
      <c r="J147">
        <v>0</v>
      </c>
      <c r="K147" t="s">
        <v>70</v>
      </c>
      <c r="L147" t="s">
        <v>70</v>
      </c>
      <c r="M147" t="s">
        <v>70</v>
      </c>
      <c r="N147" t="s">
        <v>70</v>
      </c>
    </row>
    <row r="148" spans="1:14" x14ac:dyDescent="0.3">
      <c r="A148" t="s">
        <v>37</v>
      </c>
      <c r="B148" t="s">
        <v>7</v>
      </c>
      <c r="C148">
        <v>0.9576436824265816</v>
      </c>
      <c r="D148">
        <v>0.9640718562874252</v>
      </c>
      <c r="E148">
        <v>0.88201397686869099</v>
      </c>
      <c r="F148" t="s">
        <v>70</v>
      </c>
      <c r="G148" t="s">
        <v>70</v>
      </c>
      <c r="H148">
        <v>0.83698707138842043</v>
      </c>
      <c r="I148">
        <v>0.98351100544520276</v>
      </c>
      <c r="J148">
        <v>0.91911614140248321</v>
      </c>
      <c r="K148" t="s">
        <v>70</v>
      </c>
      <c r="L148" t="s">
        <v>70</v>
      </c>
      <c r="M148" t="s">
        <v>70</v>
      </c>
      <c r="N148" t="s">
        <v>70</v>
      </c>
    </row>
    <row r="149" spans="1:14" x14ac:dyDescent="0.3">
      <c r="A149" t="s">
        <v>37</v>
      </c>
      <c r="B149" t="s">
        <v>61</v>
      </c>
      <c r="C149">
        <v>0.98761083153606521</v>
      </c>
      <c r="D149">
        <v>0.96159490429949723</v>
      </c>
      <c r="E149">
        <v>0.9338659565024412</v>
      </c>
      <c r="F149" t="s">
        <v>70</v>
      </c>
      <c r="G149" t="s">
        <v>70</v>
      </c>
      <c r="H149">
        <v>0.76494500239120033</v>
      </c>
      <c r="I149">
        <v>0.98300771015794597</v>
      </c>
      <c r="J149" t="s">
        <v>70</v>
      </c>
      <c r="K149" t="s">
        <v>70</v>
      </c>
      <c r="L149" t="s">
        <v>70</v>
      </c>
      <c r="M149" t="s">
        <v>70</v>
      </c>
      <c r="N149" t="s">
        <v>70</v>
      </c>
    </row>
    <row r="150" spans="1:14" x14ac:dyDescent="0.3">
      <c r="A150" t="s">
        <v>37</v>
      </c>
      <c r="B150" t="s">
        <v>62</v>
      </c>
      <c r="C150">
        <v>0.98141727749319196</v>
      </c>
      <c r="D150">
        <v>0.89987837964262329</v>
      </c>
      <c r="E150">
        <v>0.93466909062778003</v>
      </c>
      <c r="F150" t="s">
        <v>70</v>
      </c>
      <c r="G150" t="s">
        <v>70</v>
      </c>
      <c r="H150">
        <v>0.87105380168963986</v>
      </c>
      <c r="I150">
        <v>0.96483415233415237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</row>
    <row r="151" spans="1:14" x14ac:dyDescent="0.3">
      <c r="A151" t="s">
        <v>37</v>
      </c>
      <c r="B151" t="s">
        <v>63</v>
      </c>
      <c r="C151">
        <v>0.97399654146482917</v>
      </c>
      <c r="D151">
        <v>0.95144390493227704</v>
      </c>
      <c r="E151">
        <v>0.92049390765719885</v>
      </c>
      <c r="F151" t="s">
        <v>70</v>
      </c>
      <c r="G151" t="s">
        <v>70</v>
      </c>
      <c r="H151">
        <v>0.83099532398129594</v>
      </c>
      <c r="I151">
        <v>0.98386491557223277</v>
      </c>
      <c r="J151">
        <v>0.91493129161782683</v>
      </c>
      <c r="K151" t="s">
        <v>70</v>
      </c>
      <c r="L151" t="s">
        <v>70</v>
      </c>
      <c r="M151" t="s">
        <v>70</v>
      </c>
      <c r="N151" t="s">
        <v>70</v>
      </c>
    </row>
    <row r="152" spans="1:14" x14ac:dyDescent="0.3">
      <c r="A152" t="s">
        <v>37</v>
      </c>
      <c r="B152" t="s">
        <v>8</v>
      </c>
      <c r="C152">
        <v>0.94704086035781843</v>
      </c>
      <c r="D152">
        <v>0.97994477546868197</v>
      </c>
      <c r="E152">
        <v>0.85413194257755798</v>
      </c>
      <c r="F152" t="s">
        <v>70</v>
      </c>
      <c r="G152" t="s">
        <v>70</v>
      </c>
      <c r="H152">
        <v>0.88</v>
      </c>
      <c r="I152">
        <v>0.98696969696969683</v>
      </c>
      <c r="J152">
        <v>0.74436473038648465</v>
      </c>
      <c r="K152" t="s">
        <v>70</v>
      </c>
      <c r="L152" t="s">
        <v>70</v>
      </c>
      <c r="M152" t="s">
        <v>70</v>
      </c>
      <c r="N152" t="s">
        <v>70</v>
      </c>
    </row>
    <row r="153" spans="1:14" x14ac:dyDescent="0.3">
      <c r="A153" t="s">
        <v>37</v>
      </c>
      <c r="B153" t="s">
        <v>64</v>
      </c>
      <c r="C153">
        <v>0.97054586692003564</v>
      </c>
      <c r="D153">
        <v>0.96220815903321522</v>
      </c>
      <c r="E153">
        <v>0.88256676780725207</v>
      </c>
      <c r="F153" t="s">
        <v>70</v>
      </c>
      <c r="G153" t="s">
        <v>70</v>
      </c>
      <c r="H153">
        <v>0.7879140034863451</v>
      </c>
      <c r="I153">
        <v>0.9873708381171068</v>
      </c>
      <c r="J153">
        <v>0.89694224235560593</v>
      </c>
      <c r="K153" t="s">
        <v>70</v>
      </c>
      <c r="L153" t="s">
        <v>70</v>
      </c>
      <c r="M153" t="s">
        <v>70</v>
      </c>
      <c r="N153" t="s">
        <v>70</v>
      </c>
    </row>
    <row r="154" spans="1:14" x14ac:dyDescent="0.3">
      <c r="A154" t="s">
        <v>37</v>
      </c>
      <c r="B154" t="s">
        <v>12</v>
      </c>
      <c r="C154">
        <v>0.98262722194545438</v>
      </c>
      <c r="D154">
        <v>0.96581834057957838</v>
      </c>
      <c r="E154">
        <v>0.953214125488688</v>
      </c>
      <c r="F154" t="s">
        <v>70</v>
      </c>
      <c r="G154" t="s">
        <v>70</v>
      </c>
      <c r="H154">
        <v>0.89955773955773954</v>
      </c>
      <c r="I154">
        <v>0.98550061050061055</v>
      </c>
      <c r="J154" t="s">
        <v>70</v>
      </c>
      <c r="K154" t="s">
        <v>70</v>
      </c>
      <c r="L154" t="s">
        <v>70</v>
      </c>
      <c r="M154" t="s">
        <v>70</v>
      </c>
      <c r="N154" t="s">
        <v>70</v>
      </c>
    </row>
    <row r="155" spans="1:14" x14ac:dyDescent="0.3">
      <c r="A155" t="s">
        <v>37</v>
      </c>
      <c r="B155" t="s">
        <v>13</v>
      </c>
      <c r="C155">
        <v>0.99226363751423885</v>
      </c>
      <c r="D155">
        <v>0.94588053379945558</v>
      </c>
      <c r="E155">
        <v>0.88958090048008309</v>
      </c>
      <c r="F155" t="s">
        <v>70</v>
      </c>
      <c r="G155" t="s">
        <v>70</v>
      </c>
      <c r="H155">
        <v>0.88438368860055605</v>
      </c>
      <c r="I155">
        <v>0.98540482408972196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</row>
    <row r="156" spans="1:14" x14ac:dyDescent="0.3">
      <c r="A156" t="s">
        <v>37</v>
      </c>
      <c r="B156" t="s">
        <v>15</v>
      </c>
      <c r="C156">
        <v>0.97979605710401085</v>
      </c>
      <c r="D156">
        <v>0.96439201852056</v>
      </c>
      <c r="E156">
        <v>0.90128870113897641</v>
      </c>
      <c r="F156" t="s">
        <v>70</v>
      </c>
      <c r="G156" t="s">
        <v>70</v>
      </c>
      <c r="H156">
        <v>0.84085933223864262</v>
      </c>
      <c r="I156">
        <v>0.97302065720796882</v>
      </c>
      <c r="J156">
        <v>0</v>
      </c>
      <c r="K156" t="s">
        <v>70</v>
      </c>
      <c r="L156" t="s">
        <v>70</v>
      </c>
      <c r="M156" t="s">
        <v>70</v>
      </c>
      <c r="N156" t="s">
        <v>70</v>
      </c>
    </row>
    <row r="157" spans="1:14" x14ac:dyDescent="0.3">
      <c r="A157" t="s">
        <v>37</v>
      </c>
      <c r="B157" t="s">
        <v>17</v>
      </c>
      <c r="C157">
        <v>0.99360187576145342</v>
      </c>
      <c r="D157">
        <v>0.92787068205137435</v>
      </c>
      <c r="E157">
        <v>0.93092052232790601</v>
      </c>
      <c r="F157" t="s">
        <v>70</v>
      </c>
      <c r="G157" t="s">
        <v>70</v>
      </c>
      <c r="H157">
        <v>0.88018666937201984</v>
      </c>
      <c r="I157">
        <v>0.98344087693384119</v>
      </c>
      <c r="J157" t="s">
        <v>70</v>
      </c>
      <c r="K157" t="s">
        <v>70</v>
      </c>
      <c r="L157" t="s">
        <v>70</v>
      </c>
      <c r="M157" t="s">
        <v>70</v>
      </c>
      <c r="N157" t="s">
        <v>70</v>
      </c>
    </row>
    <row r="158" spans="1:14" x14ac:dyDescent="0.3">
      <c r="A158" t="s">
        <v>37</v>
      </c>
      <c r="B158" t="s">
        <v>21</v>
      </c>
      <c r="C158">
        <v>0.9945870554245676</v>
      </c>
      <c r="D158">
        <v>0.97400493674791722</v>
      </c>
      <c r="E158">
        <v>0.86795554164057609</v>
      </c>
      <c r="F158" t="s">
        <v>70</v>
      </c>
      <c r="G158" t="s">
        <v>70</v>
      </c>
      <c r="H158">
        <v>0.69695684444915706</v>
      </c>
      <c r="I158">
        <v>0.98660301817061902</v>
      </c>
      <c r="J158">
        <v>0.87766717779452663</v>
      </c>
      <c r="K158" t="s">
        <v>70</v>
      </c>
      <c r="L158" t="s">
        <v>70</v>
      </c>
      <c r="M158" t="s">
        <v>70</v>
      </c>
      <c r="N158" t="s">
        <v>70</v>
      </c>
    </row>
    <row r="159" spans="1:14" x14ac:dyDescent="0.3">
      <c r="A159" t="s">
        <v>37</v>
      </c>
      <c r="B159" t="s">
        <v>23</v>
      </c>
      <c r="C159">
        <v>0.99246555973013362</v>
      </c>
      <c r="D159">
        <v>0.98720760943414543</v>
      </c>
      <c r="E159">
        <v>0.93845383493348999</v>
      </c>
      <c r="F159">
        <v>0.92592117637000937</v>
      </c>
      <c r="G159" t="s">
        <v>70</v>
      </c>
      <c r="H159">
        <v>0.87696669029057406</v>
      </c>
      <c r="I159">
        <v>0.98644986449864502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</row>
    <row r="160" spans="1:14" x14ac:dyDescent="0.3">
      <c r="A160" t="s">
        <v>37</v>
      </c>
      <c r="B160" t="s">
        <v>65</v>
      </c>
      <c r="C160">
        <v>0.99093894045589437</v>
      </c>
      <c r="D160">
        <v>0.96285948071127803</v>
      </c>
      <c r="E160">
        <v>0.90784909708564276</v>
      </c>
      <c r="F160">
        <v>0.93544382371197998</v>
      </c>
      <c r="G160">
        <v>0.87446609021773103</v>
      </c>
      <c r="H160">
        <v>0.90605697427860243</v>
      </c>
      <c r="I160">
        <v>0.99061214989525959</v>
      </c>
      <c r="J160" t="s">
        <v>70</v>
      </c>
      <c r="K160" t="s">
        <v>70</v>
      </c>
      <c r="L160" t="s">
        <v>70</v>
      </c>
      <c r="M160" t="s">
        <v>70</v>
      </c>
      <c r="N160" t="s">
        <v>70</v>
      </c>
    </row>
    <row r="161" spans="1:14" x14ac:dyDescent="0.3">
      <c r="A161" t="s">
        <v>37</v>
      </c>
      <c r="B161" t="s">
        <v>25</v>
      </c>
      <c r="C161">
        <v>0.99230498903309461</v>
      </c>
      <c r="D161">
        <v>0.97950720669941216</v>
      </c>
      <c r="E161">
        <v>0.93943679291687165</v>
      </c>
      <c r="F161">
        <v>0.57803168008309525</v>
      </c>
      <c r="G161">
        <v>0.69197034967206117</v>
      </c>
      <c r="H161">
        <v>0.87885277958841601</v>
      </c>
      <c r="I161">
        <v>0.98992058643860725</v>
      </c>
      <c r="J161">
        <v>0</v>
      </c>
      <c r="K161" t="s">
        <v>70</v>
      </c>
      <c r="L161" t="s">
        <v>70</v>
      </c>
      <c r="M161" t="s">
        <v>70</v>
      </c>
      <c r="N161" t="s">
        <v>70</v>
      </c>
    </row>
    <row r="162" spans="1:14" x14ac:dyDescent="0.3">
      <c r="A162" t="s">
        <v>37</v>
      </c>
      <c r="B162" t="s">
        <v>66</v>
      </c>
      <c r="C162">
        <v>0.99333473654669202</v>
      </c>
      <c r="D162">
        <v>0.97426131580002395</v>
      </c>
      <c r="E162">
        <v>0.91260753726941757</v>
      </c>
      <c r="F162">
        <v>0.71429622544330806</v>
      </c>
      <c r="G162" t="s">
        <v>70</v>
      </c>
      <c r="H162">
        <v>0.8333127851066453</v>
      </c>
      <c r="I162">
        <v>0.98695484368969522</v>
      </c>
      <c r="J162" t="s">
        <v>70</v>
      </c>
      <c r="K162" t="s">
        <v>70</v>
      </c>
      <c r="L162" t="s">
        <v>70</v>
      </c>
      <c r="M162" t="s">
        <v>70</v>
      </c>
      <c r="N162" t="s">
        <v>70</v>
      </c>
    </row>
    <row r="163" spans="1:14" x14ac:dyDescent="0.3">
      <c r="A163" t="s">
        <v>37</v>
      </c>
      <c r="B163" t="s">
        <v>27</v>
      </c>
      <c r="C163">
        <v>0.99583076854736885</v>
      </c>
      <c r="D163">
        <v>0.96853620028569276</v>
      </c>
      <c r="E163">
        <v>0.93440766693470301</v>
      </c>
      <c r="F163" t="s">
        <v>70</v>
      </c>
      <c r="G163">
        <v>0.8731549599362729</v>
      </c>
      <c r="H163">
        <v>0.86347818327830816</v>
      </c>
      <c r="I163">
        <v>0.99037416550225121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</row>
    <row r="164" spans="1:14" x14ac:dyDescent="0.3">
      <c r="A164" t="s">
        <v>37</v>
      </c>
      <c r="B164" t="s">
        <v>29</v>
      </c>
      <c r="C164">
        <v>0.99647600653691881</v>
      </c>
      <c r="D164">
        <v>0.97082145633583838</v>
      </c>
      <c r="E164">
        <v>0.93363528599989398</v>
      </c>
      <c r="F164">
        <v>0.70675936008040874</v>
      </c>
      <c r="G164" t="s">
        <v>70</v>
      </c>
      <c r="H164">
        <v>0.92405961674946757</v>
      </c>
      <c r="I164">
        <v>0.9906643846273534</v>
      </c>
      <c r="J164" t="s">
        <v>70</v>
      </c>
      <c r="K164" t="s">
        <v>70</v>
      </c>
      <c r="L164" t="s">
        <v>70</v>
      </c>
      <c r="M164" t="s">
        <v>70</v>
      </c>
      <c r="N164" t="s">
        <v>70</v>
      </c>
    </row>
    <row r="165" spans="1:14" x14ac:dyDescent="0.3">
      <c r="A165" t="s">
        <v>37</v>
      </c>
      <c r="B165" t="s">
        <v>67</v>
      </c>
      <c r="C165">
        <v>0.99693488752787118</v>
      </c>
      <c r="D165">
        <v>0.98297257338405564</v>
      </c>
      <c r="E165">
        <v>0.94960009645914556</v>
      </c>
      <c r="F165" t="s">
        <v>70</v>
      </c>
      <c r="G165" t="s">
        <v>70</v>
      </c>
      <c r="H165">
        <v>0.87565793970879757</v>
      </c>
      <c r="I165">
        <v>0.99116930572472595</v>
      </c>
      <c r="J165" t="s">
        <v>70</v>
      </c>
      <c r="K165" t="s">
        <v>70</v>
      </c>
      <c r="L165" t="s">
        <v>70</v>
      </c>
      <c r="M165" t="s">
        <v>70</v>
      </c>
      <c r="N165" t="s">
        <v>70</v>
      </c>
    </row>
    <row r="166" spans="1:14" x14ac:dyDescent="0.3">
      <c r="A166" t="s">
        <v>37</v>
      </c>
      <c r="B166" t="s">
        <v>33</v>
      </c>
      <c r="C166">
        <v>0.99663978103252482</v>
      </c>
      <c r="D166">
        <v>0.94949149157716062</v>
      </c>
      <c r="E166">
        <v>0.93935724266418263</v>
      </c>
      <c r="F166" t="s">
        <v>70</v>
      </c>
      <c r="G166" t="s">
        <v>70</v>
      </c>
      <c r="H166">
        <v>0.8674559212193621</v>
      </c>
      <c r="I166">
        <v>0.98854337152209482</v>
      </c>
      <c r="J166" t="s">
        <v>70</v>
      </c>
      <c r="K166" t="s">
        <v>70</v>
      </c>
      <c r="L166" t="s">
        <v>70</v>
      </c>
      <c r="M166" t="s">
        <v>70</v>
      </c>
      <c r="N166" t="s">
        <v>70</v>
      </c>
    </row>
    <row r="170" spans="1:14" x14ac:dyDescent="0.3">
      <c r="A170" s="5" t="s">
        <v>455</v>
      </c>
    </row>
    <row r="172" spans="1:14" x14ac:dyDescent="0.3">
      <c r="A172" t="s">
        <v>0</v>
      </c>
      <c r="B172" t="s">
        <v>250</v>
      </c>
      <c r="C172" t="s">
        <v>251</v>
      </c>
      <c r="D172" t="s">
        <v>252</v>
      </c>
      <c r="E172" t="s">
        <v>253</v>
      </c>
      <c r="F172" t="s">
        <v>254</v>
      </c>
      <c r="G172" t="s">
        <v>255</v>
      </c>
      <c r="H172" t="s">
        <v>256</v>
      </c>
      <c r="I172" t="s">
        <v>257</v>
      </c>
      <c r="J172" t="s">
        <v>258</v>
      </c>
      <c r="K172" t="s">
        <v>259</v>
      </c>
      <c r="L172" t="s">
        <v>260</v>
      </c>
      <c r="M172" t="s">
        <v>261</v>
      </c>
    </row>
    <row r="173" spans="1:14" x14ac:dyDescent="0.3">
      <c r="A173" t="s">
        <v>5</v>
      </c>
      <c r="B173">
        <v>0.96988551029556602</v>
      </c>
      <c r="C173">
        <v>0.95259855982716979</v>
      </c>
      <c r="D173">
        <v>0.91272635299103821</v>
      </c>
      <c r="E173">
        <v>0.743485879131495</v>
      </c>
      <c r="F173">
        <v>0.87236115621955179</v>
      </c>
      <c r="G173">
        <v>0.88164903145675588</v>
      </c>
      <c r="H173">
        <v>0.99094542784892736</v>
      </c>
      <c r="I173">
        <v>0.39710652099692728</v>
      </c>
      <c r="J173" t="s">
        <v>70</v>
      </c>
      <c r="K173" t="s">
        <v>70</v>
      </c>
      <c r="L173" t="s">
        <v>70</v>
      </c>
      <c r="M173" t="s">
        <v>70</v>
      </c>
    </row>
    <row r="174" spans="1:14" x14ac:dyDescent="0.3">
      <c r="A174" t="s">
        <v>14</v>
      </c>
      <c r="B174">
        <v>0.98574650319321899</v>
      </c>
      <c r="C174">
        <v>0.96166690634836938</v>
      </c>
      <c r="D174">
        <v>0.92440445583407405</v>
      </c>
      <c r="E174">
        <v>0.69690892158112971</v>
      </c>
      <c r="F174" t="s">
        <v>70</v>
      </c>
      <c r="G174">
        <v>0.71280871912808719</v>
      </c>
      <c r="H174">
        <v>0.99180195310070285</v>
      </c>
      <c r="I174">
        <v>0.94647124422494822</v>
      </c>
      <c r="J174" t="s">
        <v>70</v>
      </c>
      <c r="K174" t="s">
        <v>70</v>
      </c>
      <c r="L174" t="s">
        <v>70</v>
      </c>
      <c r="M174" t="s">
        <v>70</v>
      </c>
    </row>
    <row r="175" spans="1:14" x14ac:dyDescent="0.3">
      <c r="A175" t="s">
        <v>16</v>
      </c>
      <c r="B175">
        <v>0.99075258610121864</v>
      </c>
      <c r="C175">
        <v>0.94683933031171963</v>
      </c>
      <c r="D175">
        <v>0.91752174219260396</v>
      </c>
      <c r="E175">
        <v>0.75388126061774985</v>
      </c>
      <c r="F175">
        <v>0.63611950318898958</v>
      </c>
      <c r="G175">
        <v>0.8160504082197727</v>
      </c>
      <c r="H175">
        <v>0.99128631347603358</v>
      </c>
      <c r="I175">
        <v>0.94252971499169258</v>
      </c>
      <c r="J175" t="s">
        <v>70</v>
      </c>
      <c r="K175">
        <v>0</v>
      </c>
      <c r="L175" t="s">
        <v>70</v>
      </c>
      <c r="M175" t="s">
        <v>70</v>
      </c>
    </row>
    <row r="176" spans="1:14" x14ac:dyDescent="0.3">
      <c r="A176" t="s">
        <v>18</v>
      </c>
      <c r="B176">
        <v>0.98555330982194944</v>
      </c>
      <c r="C176">
        <v>0.96103012433246038</v>
      </c>
      <c r="D176">
        <v>0.89318427609447726</v>
      </c>
      <c r="E176">
        <v>0.74035511872725834</v>
      </c>
      <c r="F176">
        <v>0.86796994894530433</v>
      </c>
      <c r="G176">
        <v>0.85066289657627014</v>
      </c>
      <c r="H176">
        <v>0.9922544757928502</v>
      </c>
      <c r="I176">
        <v>0</v>
      </c>
      <c r="J176">
        <v>0.22268041237113403</v>
      </c>
      <c r="K176">
        <v>0</v>
      </c>
      <c r="L176" t="s">
        <v>70</v>
      </c>
      <c r="M176">
        <v>0.77976708926094385</v>
      </c>
    </row>
    <row r="177" spans="1:13" x14ac:dyDescent="0.3">
      <c r="A177" t="s">
        <v>20</v>
      </c>
      <c r="B177">
        <v>0.9836644842866048</v>
      </c>
      <c r="C177">
        <v>0.95098317036099278</v>
      </c>
      <c r="D177">
        <v>0.94006345504589639</v>
      </c>
      <c r="E177">
        <v>0.65122275492526494</v>
      </c>
      <c r="F177">
        <v>0.95977193538169159</v>
      </c>
      <c r="G177">
        <v>0.77664120749227128</v>
      </c>
      <c r="H177">
        <v>0.99067452721843641</v>
      </c>
      <c r="I177">
        <v>0.91706460523779965</v>
      </c>
      <c r="J177" t="s">
        <v>70</v>
      </c>
      <c r="K177" t="s">
        <v>70</v>
      </c>
      <c r="L177" t="s">
        <v>70</v>
      </c>
      <c r="M177" t="s">
        <v>70</v>
      </c>
    </row>
    <row r="178" spans="1:13" x14ac:dyDescent="0.3">
      <c r="A178" t="s">
        <v>22</v>
      </c>
      <c r="B178">
        <v>0.98999667391270485</v>
      </c>
      <c r="C178">
        <v>0.96478128305643718</v>
      </c>
      <c r="D178">
        <v>0.88586134508566516</v>
      </c>
      <c r="E178">
        <v>0.78517389266360893</v>
      </c>
      <c r="F178">
        <v>0.82399057226675132</v>
      </c>
      <c r="G178">
        <v>0.8329424132578932</v>
      </c>
      <c r="H178">
        <v>0.99110766104347725</v>
      </c>
      <c r="I178">
        <v>0.94070825916438738</v>
      </c>
      <c r="J178" t="s">
        <v>70</v>
      </c>
      <c r="K178" t="s">
        <v>70</v>
      </c>
      <c r="L178" t="s">
        <v>70</v>
      </c>
      <c r="M178" t="s">
        <v>70</v>
      </c>
    </row>
    <row r="179" spans="1:13" x14ac:dyDescent="0.3">
      <c r="A179" t="s">
        <v>24</v>
      </c>
      <c r="B179">
        <v>0.98666244797624558</v>
      </c>
      <c r="C179">
        <v>0.94982169236993896</v>
      </c>
      <c r="D179">
        <v>0.88697531814449915</v>
      </c>
      <c r="E179">
        <v>0.85606182904189199</v>
      </c>
      <c r="F179">
        <v>0</v>
      </c>
      <c r="G179">
        <v>0.82415281224046832</v>
      </c>
      <c r="H179">
        <v>0.99234652180183636</v>
      </c>
      <c r="I179">
        <v>0.42973286875725902</v>
      </c>
      <c r="J179" t="s">
        <v>70</v>
      </c>
      <c r="K179" t="s">
        <v>70</v>
      </c>
      <c r="L179" t="s">
        <v>70</v>
      </c>
      <c r="M179">
        <v>0</v>
      </c>
    </row>
    <row r="180" spans="1:13" x14ac:dyDescent="0.3">
      <c r="A180" t="s">
        <v>26</v>
      </c>
      <c r="B180">
        <v>0.98469054057589445</v>
      </c>
      <c r="C180">
        <v>0.95175476100313938</v>
      </c>
      <c r="D180">
        <v>0.9317093505119608</v>
      </c>
      <c r="E180">
        <v>0.78594448935596872</v>
      </c>
      <c r="F180" t="s">
        <v>70</v>
      </c>
      <c r="G180">
        <v>0.82115880890376258</v>
      </c>
      <c r="H180">
        <v>0.98816597718440524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</row>
    <row r="181" spans="1:13" x14ac:dyDescent="0.3">
      <c r="A181" t="s">
        <v>28</v>
      </c>
      <c r="B181">
        <v>0.99266447403358338</v>
      </c>
      <c r="C181">
        <v>0.96335717112681496</v>
      </c>
      <c r="D181">
        <v>0.92569600297094579</v>
      </c>
      <c r="E181">
        <v>0.76041603523873025</v>
      </c>
      <c r="F181">
        <v>0.12718204488778054</v>
      </c>
      <c r="G181">
        <v>0.85977657995469103</v>
      </c>
      <c r="H181">
        <v>0.99230280766514545</v>
      </c>
      <c r="I181">
        <v>0.92675516808665204</v>
      </c>
      <c r="J181" t="s">
        <v>70</v>
      </c>
      <c r="K181" t="s">
        <v>70</v>
      </c>
      <c r="L181" t="s">
        <v>70</v>
      </c>
      <c r="M181" t="s">
        <v>70</v>
      </c>
    </row>
    <row r="182" spans="1:13" x14ac:dyDescent="0.3">
      <c r="A182" t="s">
        <v>30</v>
      </c>
      <c r="B182">
        <v>0.97245768285156364</v>
      </c>
      <c r="C182">
        <v>0.93897004535386563</v>
      </c>
      <c r="D182">
        <v>0.83588009304815658</v>
      </c>
      <c r="E182">
        <v>0</v>
      </c>
      <c r="F182">
        <v>0.20167240531234629</v>
      </c>
      <c r="G182">
        <v>0.64080152923340583</v>
      </c>
      <c r="H182">
        <v>0.97755808808946243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</row>
    <row r="183" spans="1:13" x14ac:dyDescent="0.3">
      <c r="A183" t="s">
        <v>32</v>
      </c>
      <c r="B183">
        <v>0.99057732336967363</v>
      </c>
      <c r="C183">
        <v>0.95251322030564523</v>
      </c>
      <c r="D183">
        <v>0.91385440123910044</v>
      </c>
      <c r="E183">
        <v>0.7294758426246315</v>
      </c>
      <c r="F183">
        <v>0.83044121510446189</v>
      </c>
      <c r="G183">
        <v>0.72870593915982618</v>
      </c>
      <c r="H183">
        <v>0.99226119723830963</v>
      </c>
      <c r="I183">
        <v>0.90786516853932597</v>
      </c>
      <c r="J183" t="s">
        <v>70</v>
      </c>
      <c r="K183" t="s">
        <v>70</v>
      </c>
      <c r="L183" t="s">
        <v>70</v>
      </c>
      <c r="M183" t="s">
        <v>70</v>
      </c>
    </row>
    <row r="184" spans="1:13" x14ac:dyDescent="0.3">
      <c r="A184" t="s">
        <v>34</v>
      </c>
      <c r="B184">
        <v>0.98704502227532875</v>
      </c>
      <c r="C184">
        <v>0.93429143579572282</v>
      </c>
      <c r="D184">
        <v>0.88894814024796698</v>
      </c>
      <c r="E184">
        <v>0.80133844244157804</v>
      </c>
      <c r="F184">
        <v>0.6978008401284902</v>
      </c>
      <c r="G184">
        <v>0.86292901697886271</v>
      </c>
      <c r="H184">
        <v>0.99104896890761662</v>
      </c>
      <c r="I184">
        <v>0.79947632555094916</v>
      </c>
      <c r="J184" t="s">
        <v>70</v>
      </c>
      <c r="K184" t="s">
        <v>70</v>
      </c>
      <c r="L184" t="s">
        <v>70</v>
      </c>
      <c r="M184" t="s">
        <v>70</v>
      </c>
    </row>
    <row r="185" spans="1:13" x14ac:dyDescent="0.3">
      <c r="A185" t="s">
        <v>36</v>
      </c>
      <c r="B185">
        <v>0.96701387648059722</v>
      </c>
      <c r="C185">
        <v>0.93156622853919158</v>
      </c>
      <c r="D185">
        <v>0.82303567774916087</v>
      </c>
      <c r="E185">
        <v>0.72937228702378931</v>
      </c>
      <c r="F185">
        <v>0.77595628415300544</v>
      </c>
      <c r="G185">
        <v>0.66793539552118575</v>
      </c>
      <c r="H185">
        <v>0.97431478789480641</v>
      </c>
      <c r="I185">
        <v>0.7511364690602097</v>
      </c>
      <c r="J185" t="s">
        <v>70</v>
      </c>
      <c r="K185" t="s">
        <v>70</v>
      </c>
      <c r="L185" t="s">
        <v>70</v>
      </c>
      <c r="M185" t="s">
        <v>70</v>
      </c>
    </row>
    <row r="186" spans="1:13" x14ac:dyDescent="0.3">
      <c r="A186" t="s">
        <v>37</v>
      </c>
      <c r="B186">
        <v>0.98614509011424079</v>
      </c>
      <c r="C186">
        <v>0.96325953057280722</v>
      </c>
      <c r="D186">
        <v>0.91799027120677001</v>
      </c>
      <c r="E186">
        <v>0.81868036427702917</v>
      </c>
      <c r="F186">
        <v>0.79104872414340377</v>
      </c>
      <c r="G186">
        <v>0.85210494488810218</v>
      </c>
      <c r="H186">
        <v>0.98399298505322896</v>
      </c>
      <c r="I186">
        <v>0.84261495640972561</v>
      </c>
      <c r="J186" t="s">
        <v>70</v>
      </c>
      <c r="K186" t="s">
        <v>70</v>
      </c>
      <c r="L186" t="s">
        <v>70</v>
      </c>
      <c r="M186" t="s">
        <v>70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O11"/>
  <sheetViews>
    <sheetView showGridLines="0" topLeftCell="D13" workbookViewId="0">
      <selection activeCell="K15" sqref="K15"/>
    </sheetView>
  </sheetViews>
  <sheetFormatPr defaultRowHeight="14.4" x14ac:dyDescent="0.3"/>
  <cols>
    <col min="1" max="1" width="8.21875" bestFit="1" customWidth="1"/>
    <col min="2" max="2" width="17.109375" customWidth="1"/>
    <col min="3" max="3" width="11.33203125" bestFit="1" customWidth="1"/>
    <col min="4" max="4" width="12" bestFit="1" customWidth="1"/>
    <col min="5" max="5" width="13.6640625" bestFit="1" customWidth="1"/>
    <col min="6" max="9" width="12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2" bestFit="1" customWidth="1"/>
  </cols>
  <sheetData>
    <row r="1" spans="1:15" x14ac:dyDescent="0.3">
      <c r="A1" t="s">
        <v>0</v>
      </c>
      <c r="B1" t="s">
        <v>262</v>
      </c>
      <c r="C1" t="s">
        <v>450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</row>
    <row r="2" spans="1:15" x14ac:dyDescent="0.3">
      <c r="A2" t="s">
        <v>9</v>
      </c>
      <c r="B2" t="s">
        <v>264</v>
      </c>
      <c r="C2" t="s">
        <v>451</v>
      </c>
      <c r="D2">
        <f>AVERAGE(frame_model_1_test_frame[lumen])</f>
        <v>0.97629484819042212</v>
      </c>
      <c r="E2">
        <f>AVERAGE(frame_model_1_test_frame[guidewire])</f>
        <v>0.92645243008060918</v>
      </c>
      <c r="F2">
        <f>AVERAGE(frame_model_1_test_frame[wall])</f>
        <v>0.86995210858722594</v>
      </c>
      <c r="G2">
        <f>AVERAGE(frame_model_1_test_frame[lipid])</f>
        <v>0.50019934000119182</v>
      </c>
      <c r="H2">
        <f>AVERAGE(frame_model_1_test_frame[calcium])</f>
        <v>0.28283452387433528</v>
      </c>
      <c r="I2">
        <f>AVERAGE(frame_model_1_test_frame[media])</f>
        <v>0.7561505652781102</v>
      </c>
      <c r="J2">
        <f>AVERAGE(frame_model_1_test_frame[catheter])</f>
        <v>0.98817254757616124</v>
      </c>
      <c r="K2">
        <f>AVERAGE(frame_model_1_test_frame[sidebranch])</f>
        <v>0.51802003345268333</v>
      </c>
      <c r="L2">
        <f>AVERAGE(frame_model_1_test_frame[rthrombus])</f>
        <v>0</v>
      </c>
      <c r="M2">
        <f>AVERAGE(frame_model_1_test_frame[wthrombus])</f>
        <v>0</v>
      </c>
      <c r="N2" t="e">
        <f>AVERAGE(frame_model_1_test_frame[dissection])</f>
        <v>#DIV/0!</v>
      </c>
      <c r="O2">
        <f>AVERAGE(frame_model_1_test_frame[rupture])</f>
        <v>0.47962839863578671</v>
      </c>
    </row>
    <row r="3" spans="1:15" x14ac:dyDescent="0.3">
      <c r="A3" t="s">
        <v>9</v>
      </c>
      <c r="B3" t="s">
        <v>264</v>
      </c>
      <c r="C3" t="s">
        <v>452</v>
      </c>
      <c r="D3">
        <f>AVERAGE(pullback_model_1_test_dice[lumen])</f>
        <v>0.9811059908161669</v>
      </c>
      <c r="E3">
        <f>AVERAGE(pullback_model_1_test_dice[guidewire])</f>
        <v>0.92672801584784459</v>
      </c>
      <c r="F3">
        <f>AVERAGE(pullback_model_1_test_dice[wall])</f>
        <v>0.88542631712361175</v>
      </c>
      <c r="G3">
        <f>AVERAGE(pullback_model_1_test_dice[lipid])</f>
        <v>0.69137443159414624</v>
      </c>
      <c r="H3">
        <f>AVERAGE(pullback_model_1_test_dice[calcium])</f>
        <v>0.5016505875322762</v>
      </c>
      <c r="I3">
        <f>AVERAGE(pullback_model_1_test_dice[media])</f>
        <v>0.78374092383459804</v>
      </c>
      <c r="J3">
        <f>AVERAGE(pullback_model_1_test_dice[catheter])</f>
        <v>0.98814972742223017</v>
      </c>
      <c r="K3">
        <f>AVERAGE(pullback_model_1_test_dice[sidebranch])</f>
        <v>0.67020168557426019</v>
      </c>
      <c r="L3">
        <f>AVERAGE(pullback_model_1_test_dice[rthrombus])</f>
        <v>0</v>
      </c>
      <c r="M3">
        <f>AVERAGE(pullback_model_1_test_dice[wthrombus])</f>
        <v>0</v>
      </c>
      <c r="N3" t="e">
        <f>AVERAGE(pullback_model_1_test_dice[dissection])</f>
        <v>#DIV/0!</v>
      </c>
      <c r="O3">
        <f>AVERAGE(pullback_model_1_test_dice[rupture])</f>
        <v>0.30283619668246448</v>
      </c>
    </row>
    <row r="4" spans="1:15" x14ac:dyDescent="0.3">
      <c r="A4" t="s">
        <v>10</v>
      </c>
      <c r="B4" t="s">
        <v>264</v>
      </c>
      <c r="C4" t="s">
        <v>451</v>
      </c>
      <c r="D4">
        <f>AVERAGE(frame_model_2_test_frame[lumen])</f>
        <v>0.97820030539337055</v>
      </c>
      <c r="E4">
        <f>AVERAGE(frame_model_2_test_frame[guidewire])</f>
        <v>0.92640742949596255</v>
      </c>
      <c r="F4">
        <f>AVERAGE(frame_model_2_test_frame[wall])</f>
        <v>0.88347498594235441</v>
      </c>
      <c r="G4">
        <f>AVERAGE(frame_model_2_test_frame[lipid])</f>
        <v>0.59396080575969545</v>
      </c>
      <c r="H4">
        <f>AVERAGE(frame_model_2_test_frame[calcium])</f>
        <v>0.29171599532742171</v>
      </c>
      <c r="I4">
        <f>AVERAGE(frame_model_2_test_frame[media])</f>
        <v>0.76670810528501399</v>
      </c>
      <c r="J4">
        <f>AVERAGE(frame_model_2_test_frame[catheter])</f>
        <v>0.98844806448987244</v>
      </c>
      <c r="K4">
        <f>AVERAGE(frame_model_2_test_frame[sidebranch])</f>
        <v>0.56420603819217352</v>
      </c>
      <c r="L4">
        <f>AVERAGE(frame_model_2_test_frame[rthrombus])</f>
        <v>3.9348710990502037E-2</v>
      </c>
      <c r="M4" t="e">
        <f>AVERAGE(frame_model_2_test_frame[wthrombus])</f>
        <v>#DIV/0!</v>
      </c>
      <c r="N4" t="e">
        <f>AVERAGE(frame_model_2_test_frame[dissection])</f>
        <v>#DIV/0!</v>
      </c>
      <c r="O4">
        <f>AVERAGE(frame_model_2_test_frame[rupture])</f>
        <v>0.58719010348542255</v>
      </c>
    </row>
    <row r="5" spans="1:15" x14ac:dyDescent="0.3">
      <c r="A5" t="s">
        <v>10</v>
      </c>
      <c r="B5" t="s">
        <v>264</v>
      </c>
      <c r="C5" t="s">
        <v>452</v>
      </c>
      <c r="D5">
        <f>AVERAGE(pullback_model_2_test_dice[lumen])</f>
        <v>0.98173508551363775</v>
      </c>
      <c r="E5">
        <f>AVERAGE(pullback_model_2_test_dice[guidewire])</f>
        <v>0.92747441042127721</v>
      </c>
      <c r="F5">
        <f>AVERAGE(pullback_model_2_test_dice[wall])</f>
        <v>0.89595376950528116</v>
      </c>
      <c r="G5">
        <f>AVERAGE(pullback_model_2_test_dice[lipid])</f>
        <v>0.70862971043351852</v>
      </c>
      <c r="H5">
        <f>AVERAGE(pullback_model_2_test_dice[calcium])</f>
        <v>0.52260341207387395</v>
      </c>
      <c r="I5">
        <f>AVERAGE(pullback_model_2_test_dice[media])</f>
        <v>0.78643766156636663</v>
      </c>
      <c r="J5">
        <f>AVERAGE(pullback_model_2_test_dice[catheter])</f>
        <v>0.98857476337312888</v>
      </c>
      <c r="K5">
        <f>AVERAGE(pullback_model_2_test_dice[sidebranch])</f>
        <v>0.72504848382019305</v>
      </c>
      <c r="L5">
        <f>AVERAGE(pullback_model_2_test_dice[rthrombus])</f>
        <v>8.8078967350037965E-2</v>
      </c>
      <c r="M5" t="e">
        <f>AVERAGE(pullback_model_2_test_dice[wthrombus])</f>
        <v>#DIV/0!</v>
      </c>
      <c r="N5" t="e">
        <f>AVERAGE(pullback_model_2_test_dice[dissection])</f>
        <v>#DIV/0!</v>
      </c>
      <c r="O5">
        <f>AVERAGE(pullback_model_2_test_dice[rupture])</f>
        <v>0.36885764733317788</v>
      </c>
    </row>
    <row r="6" spans="1:15" x14ac:dyDescent="0.3">
      <c r="A6" t="s">
        <v>11</v>
      </c>
      <c r="B6" t="s">
        <v>264</v>
      </c>
      <c r="C6" t="s">
        <v>451</v>
      </c>
      <c r="D6">
        <f>AVERAGE(frame_model_3_test_frame__2[lumen])</f>
        <v>0.98119318126171062</v>
      </c>
      <c r="E6">
        <f>AVERAGE(frame_model_3_test_frame__2[guidewire])</f>
        <v>0.94924942649754462</v>
      </c>
      <c r="F6">
        <f>AVERAGE(frame_model_3_test_frame__2[wall])</f>
        <v>0.89019723977876652</v>
      </c>
      <c r="G6">
        <f>AVERAGE(frame_model_3_test_frame__2[lipid])</f>
        <v>0.59588401818976533</v>
      </c>
      <c r="H6">
        <f>AVERAGE(frame_model_3_test_frame__2[calcium])</f>
        <v>0.54370077802151029</v>
      </c>
      <c r="I6">
        <f>AVERAGE(frame_model_3_test_frame__2[media])</f>
        <v>0.78459349468281359</v>
      </c>
      <c r="J6">
        <f>AVERAGE(frame_model_3_test_frame__2[catheter])</f>
        <v>0.9886206564863036</v>
      </c>
      <c r="K6">
        <f>AVERAGE(frame_model_3_test_frame__2[sidebranch])</f>
        <v>0.59187684310836164</v>
      </c>
      <c r="L6">
        <f>AVERAGE(frame_model_3_test_frame__2[rthrombus])</f>
        <v>9.375E-2</v>
      </c>
      <c r="M6">
        <f>AVERAGE(frame_model_3_test_frame__2[wthrombus])</f>
        <v>0</v>
      </c>
      <c r="N6" t="e">
        <f>AVERAGE(frame_model_3_test_frame__2[dissection])</f>
        <v>#DIV/0!</v>
      </c>
      <c r="O6">
        <f>AVERAGE(frame_model_3_test_frame__2[rupture])</f>
        <v>0.60473145510329951</v>
      </c>
    </row>
    <row r="7" spans="1:15" x14ac:dyDescent="0.3">
      <c r="A7" t="s">
        <v>11</v>
      </c>
      <c r="B7" t="s">
        <v>264</v>
      </c>
      <c r="C7" t="s">
        <v>452</v>
      </c>
      <c r="D7">
        <f>AVERAGE(pullback_model_3_test_dice[lumen])</f>
        <v>0.98514229700918499</v>
      </c>
      <c r="E7">
        <f>AVERAGE(pullback_model_3_test_dice[guidewire])</f>
        <v>0.94971484931252703</v>
      </c>
      <c r="F7">
        <f>AVERAGE(pullback_model_3_test_dice[wall])</f>
        <v>0.90083327569389993</v>
      </c>
      <c r="G7">
        <f>AVERAGE(pullback_model_3_test_dice[lipid])</f>
        <v>0.69423446264611144</v>
      </c>
      <c r="H7">
        <f>AVERAGE(pullback_model_3_test_dice[calcium])</f>
        <v>0.58042386482185859</v>
      </c>
      <c r="I7">
        <f>AVERAGE(pullback_model_3_test_dice[media])</f>
        <v>0.79941291749401633</v>
      </c>
      <c r="J7">
        <f>AVERAGE(pullback_model_3_test_dice[catheter])</f>
        <v>0.98868448647510199</v>
      </c>
      <c r="K7">
        <f>AVERAGE(pullback_model_3_test_dice[sidebranch])</f>
        <v>0.76370305674494254</v>
      </c>
      <c r="L7">
        <f>AVERAGE(pullback_model_3_test_dice[rthrombus])</f>
        <v>9.4488188976377965E-2</v>
      </c>
      <c r="M7">
        <f>AVERAGE(pullback_model_3_test_dice[wthrombus])</f>
        <v>0</v>
      </c>
      <c r="N7" t="e">
        <f>AVERAGE(pullback_model_3_test_dice[dissection])</f>
        <v>#DIV/0!</v>
      </c>
      <c r="O7">
        <f>AVERAGE(pullback_model_3_test_dice[rupture])</f>
        <v>0.3780184542896407</v>
      </c>
    </row>
    <row r="8" spans="1:15" x14ac:dyDescent="0.3">
      <c r="A8" t="s">
        <v>453</v>
      </c>
      <c r="B8" t="s">
        <v>264</v>
      </c>
      <c r="C8" t="s">
        <v>451</v>
      </c>
      <c r="D8">
        <f>AVERAGE(frame_model_4_test_frame[lumen])</f>
        <v>0.98058058138882975</v>
      </c>
      <c r="E8">
        <f>AVERAGE(frame_model_4_test_frame[guidewire])</f>
        <v>0.95028794620013968</v>
      </c>
      <c r="F8">
        <f>AVERAGE(frame_model_4_test_frame[wall])</f>
        <v>0.89247083465019539</v>
      </c>
      <c r="G8">
        <f>AVERAGE(frame_model_4_test_frame[lipid])</f>
        <v>0.61708994987369581</v>
      </c>
      <c r="H8">
        <f>AVERAGE(frame_model_4_test_frame[calcium])</f>
        <v>0.53075885199354422</v>
      </c>
      <c r="I8">
        <f>AVERAGE(frame_model_4_test_frame[media])</f>
        <v>0.78675434138421252</v>
      </c>
      <c r="J8">
        <f>AVERAGE(frame_model_4_test_frame[catheter])</f>
        <v>0.9886549852274904</v>
      </c>
      <c r="K8">
        <f>AVERAGE(frame_model_4_test_frame[sidebranch])</f>
        <v>0.54179666965765982</v>
      </c>
      <c r="L8">
        <f>AVERAGE(frame_model_4_test_frame[rthrombus])</f>
        <v>0.32369942196531792</v>
      </c>
      <c r="M8">
        <f>AVERAGE(frame_model_4_test_frame[wthrombus])</f>
        <v>0</v>
      </c>
      <c r="N8" t="e">
        <f>AVERAGE(frame_model_4_test_frame[dissection])</f>
        <v>#DIV/0!</v>
      </c>
      <c r="O8">
        <f>AVERAGE(frame_model_4_test_frame[rupture])</f>
        <v>0.60715689234797998</v>
      </c>
    </row>
    <row r="9" spans="1:15" x14ac:dyDescent="0.3">
      <c r="A9" t="s">
        <v>453</v>
      </c>
      <c r="B9" t="s">
        <v>264</v>
      </c>
      <c r="C9" t="s">
        <v>452</v>
      </c>
      <c r="D9">
        <f>AVERAGE(pullback_model_4_test_dice[lumen])</f>
        <v>0.98457521836843276</v>
      </c>
      <c r="E9">
        <f>AVERAGE(pullback_model_4_test_dice[guidewire])</f>
        <v>0.95043457017635435</v>
      </c>
      <c r="F9">
        <f>AVERAGE(pullback_model_4_test_dice[wall])</f>
        <v>0.90230552228404493</v>
      </c>
      <c r="G9">
        <f>AVERAGE(pullback_model_4_test_dice[lipid])</f>
        <v>0.70768033341268377</v>
      </c>
      <c r="H9">
        <f>AVERAGE(pullback_model_4_test_dice[calcium])</f>
        <v>0.5572669548699194</v>
      </c>
      <c r="I9">
        <f>AVERAGE(pullback_model_4_test_dice[media])</f>
        <v>0.79936233355107345</v>
      </c>
      <c r="J9">
        <f>AVERAGE(pullback_model_4_test_dice[catheter])</f>
        <v>0.98876337098466305</v>
      </c>
      <c r="K9">
        <f>AVERAGE(pullback_model_4_test_dice[sidebranch])</f>
        <v>0.74573894058827461</v>
      </c>
      <c r="L9">
        <f>AVERAGE(pullback_model_4_test_dice[rthrombus])</f>
        <v>0.46861924686192469</v>
      </c>
      <c r="M9">
        <f>AVERAGE(pullback_model_4_test_dice[wthrombus])</f>
        <v>0</v>
      </c>
      <c r="N9" t="e">
        <f>AVERAGE(pullback_model_4_test_dice[dissection])</f>
        <v>#DIV/0!</v>
      </c>
      <c r="O9">
        <f>AVERAGE(pullback_model_4_test_dice[rupture])</f>
        <v>0.37806718278441148</v>
      </c>
    </row>
    <row r="10" spans="1:15" x14ac:dyDescent="0.3">
      <c r="A10" t="s">
        <v>457</v>
      </c>
      <c r="B10" t="s">
        <v>456</v>
      </c>
      <c r="C10" t="s">
        <v>451</v>
      </c>
      <c r="D10">
        <f>AVERAGE(Table_frame_model_1_pseudo3d_test_dice[lumen])</f>
        <v>0.97953027986870844</v>
      </c>
      <c r="E10">
        <f>AVERAGE(Table_frame_model_1_pseudo3d_test_dice[guidewire])</f>
        <v>0.95154961251761772</v>
      </c>
      <c r="F10">
        <f>AVERAGE(Table_frame_model_1_pseudo3d_test_dice[wall])</f>
        <v>0.89137795767212635</v>
      </c>
      <c r="G10">
        <f>AVERAGE(Table_frame_model_1_pseudo3d_test_dice[lipid])</f>
        <v>0.62218484475028857</v>
      </c>
      <c r="H10">
        <f>AVERAGE(Table_frame_model_1_pseudo3d_test_dice[calcium])</f>
        <v>0.55426121766436698</v>
      </c>
      <c r="I10">
        <f>AVERAGE(Table_frame_model_1_pseudo3d_test_dice[media])</f>
        <v>0.78358435331451859</v>
      </c>
      <c r="J10">
        <f>AVERAGE(Table_frame_model_1_pseudo3d_test_dice[catheter])</f>
        <v>0.98853004792306221</v>
      </c>
      <c r="K10">
        <f>AVERAGE(Table_frame_model_1_pseudo3d_test_dice[sidebranch])</f>
        <v>0.57882510102436391</v>
      </c>
      <c r="L10">
        <f>AVERAGE(Table_frame_model_1_pseudo3d_test_dice[rthrombus])</f>
        <v>0.1115702479338843</v>
      </c>
      <c r="M10">
        <f>AVERAGE(Table_frame_model_1_pseudo3d_test_dice[wthrombus])</f>
        <v>0</v>
      </c>
      <c r="N10" t="e">
        <f>AVERAGE(Table_frame_model_1_pseudo3d_test_dice[dissection])</f>
        <v>#DIV/0!</v>
      </c>
      <c r="O10">
        <f>AVERAGE(Table_frame_model_1_pseudo3d_test_dice[rupture])</f>
        <v>0.62789057907043999</v>
      </c>
    </row>
    <row r="11" spans="1:15" x14ac:dyDescent="0.3">
      <c r="A11" t="s">
        <v>457</v>
      </c>
      <c r="B11" t="s">
        <v>456</v>
      </c>
      <c r="C11" t="s">
        <v>452</v>
      </c>
      <c r="D11">
        <f>AVERAGE(Table_pullback_model_5_test_dice__424[lumen])</f>
        <v>0.98377539466345643</v>
      </c>
      <c r="E11">
        <f>AVERAGE(Table_pullback_model_5_test_dice__424[guidewire])</f>
        <v>0.95167381852173405</v>
      </c>
      <c r="F11">
        <f>AVERAGE(Table_pullback_model_5_test_dice__424[wall])</f>
        <v>0.89984649159730845</v>
      </c>
      <c r="G11">
        <f>AVERAGE(Table_pullback_model_5_test_dice__424[lipid])</f>
        <v>0.70373693697500894</v>
      </c>
      <c r="H11">
        <f>AVERAGE(Table_pullback_model_5_test_dice__424[calcium])</f>
        <v>0.63202621914431478</v>
      </c>
      <c r="I11">
        <f>AVERAGE(Table_pullback_model_5_test_dice__424[media])</f>
        <v>0.79487997878652528</v>
      </c>
      <c r="J11">
        <f>AVERAGE(Table_pullback_model_5_test_dice__424[catheter])</f>
        <v>0.98857583516537428</v>
      </c>
      <c r="K11">
        <f>AVERAGE(Table_pullback_model_5_test_dice__424[sidebranch])</f>
        <v>0.73345510841832295</v>
      </c>
      <c r="L11">
        <f>AVERAGE(Table_pullback_model_5_test_dice__424[rthrombus])</f>
        <v>0.22268041237113403</v>
      </c>
      <c r="M11">
        <f>AVERAGE(Table_pullback_model_5_test_dice__424[wthrombus])</f>
        <v>0</v>
      </c>
      <c r="N11" t="e">
        <f>AVERAGE(Table_pullback_model_5_test_dice__424[dissection])</f>
        <v>#DIV/0!</v>
      </c>
      <c r="O11">
        <f>AVERAGE(Table_pullback_model_5_test_dice__424[rupture])</f>
        <v>0.38988354463047192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P182"/>
  <sheetViews>
    <sheetView showGridLines="0" workbookViewId="0">
      <selection activeCell="D9" sqref="D9"/>
    </sheetView>
  </sheetViews>
  <sheetFormatPr defaultRowHeight="14.4" x14ac:dyDescent="0.3"/>
  <cols>
    <col min="2" max="2" width="19.33203125" bestFit="1" customWidth="1"/>
    <col min="3" max="3" width="8.44140625" bestFit="1" customWidth="1"/>
    <col min="4" max="6" width="12.6640625" bestFit="1" customWidth="1"/>
    <col min="7" max="7" width="24.109375" customWidth="1"/>
    <col min="8" max="8" width="19.33203125" bestFit="1" customWidth="1"/>
    <col min="9" max="9" width="12.6640625" bestFit="1" customWidth="1"/>
    <col min="10" max="10" width="19.5546875" bestFit="1" customWidth="1"/>
    <col min="11" max="11" width="20.44140625" customWidth="1"/>
    <col min="12" max="13" width="12.88671875" bestFit="1" customWidth="1"/>
    <col min="15" max="15" width="12.7773437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AVERAGE(Table12[Model 1])</f>
        <v>0.66629741644766727</v>
      </c>
      <c r="D4">
        <f>AVERAGE(Table10[Model 1])</f>
        <v>0.8044022809537813</v>
      </c>
    </row>
    <row r="5" spans="2:4" x14ac:dyDescent="0.3">
      <c r="B5" t="s">
        <v>10</v>
      </c>
      <c r="C5">
        <f>AVERAGE(Table12[Model 2])</f>
        <v>0.75958190480402832</v>
      </c>
      <c r="D5">
        <f>AVERAGE(Table10[Model 2])</f>
        <v>0.83434232634318028</v>
      </c>
    </row>
    <row r="6" spans="2:4" x14ac:dyDescent="0.3">
      <c r="B6" t="s">
        <v>11</v>
      </c>
      <c r="C6">
        <f>AVERAGE(Table12[Model 3])</f>
        <v>0.76751693790125319</v>
      </c>
      <c r="D6">
        <f>AVERAGE(Table10[Model 3])</f>
        <v>0.82711333142857146</v>
      </c>
    </row>
    <row r="7" spans="2:4" x14ac:dyDescent="0.3">
      <c r="B7" t="s">
        <v>453</v>
      </c>
      <c r="C7">
        <f>AVERAGE(Table12[Model 4])</f>
        <v>0.76795988612846422</v>
      </c>
      <c r="D7">
        <f>AVERAGE(Table10[Model 4])</f>
        <v>0.84233379484603288</v>
      </c>
    </row>
    <row r="8" spans="2:4" x14ac:dyDescent="0.3">
      <c r="B8" t="s">
        <v>457</v>
      </c>
      <c r="C8">
        <f>AVERAGE(Table12[Model 5])</f>
        <v>0.75644503999157531</v>
      </c>
      <c r="D8">
        <f>AVERAGE(Table10[Model 5])</f>
        <v>0.83506797703623936</v>
      </c>
    </row>
    <row r="20" spans="2:16" x14ac:dyDescent="0.3">
      <c r="B20" t="s">
        <v>68</v>
      </c>
      <c r="C20" t="s">
        <v>69</v>
      </c>
      <c r="D20" t="s">
        <v>9</v>
      </c>
      <c r="E20" t="s">
        <v>10</v>
      </c>
      <c r="F20" t="s">
        <v>11</v>
      </c>
      <c r="G20" t="s">
        <v>453</v>
      </c>
      <c r="H20" t="s">
        <v>457</v>
      </c>
    </row>
    <row r="21" spans="2:16" x14ac:dyDescent="0.3">
      <c r="B21" t="s">
        <v>5</v>
      </c>
      <c r="C21">
        <v>0</v>
      </c>
    </row>
    <row r="22" spans="2:16" x14ac:dyDescent="0.3">
      <c r="B22" t="s">
        <v>5</v>
      </c>
      <c r="C22">
        <v>40</v>
      </c>
    </row>
    <row r="23" spans="2:16" x14ac:dyDescent="0.3">
      <c r="B23" t="s">
        <v>5</v>
      </c>
      <c r="C23">
        <v>80</v>
      </c>
      <c r="D23">
        <v>0.95833333333333337</v>
      </c>
      <c r="E23">
        <v>0.88888888888888884</v>
      </c>
      <c r="F23">
        <v>0.90109890109890112</v>
      </c>
      <c r="G23">
        <v>0.91304347826086951</v>
      </c>
      <c r="H23">
        <v>0.8764044943820225</v>
      </c>
    </row>
    <row r="24" spans="2:16" x14ac:dyDescent="0.3">
      <c r="B24" t="s">
        <v>5</v>
      </c>
      <c r="C24">
        <v>120</v>
      </c>
      <c r="D24">
        <v>0.89156626506024095</v>
      </c>
      <c r="E24">
        <v>0.86746987951807231</v>
      </c>
      <c r="F24">
        <v>0.84337349397590367</v>
      </c>
      <c r="G24">
        <v>0.86956521739130432</v>
      </c>
      <c r="H24">
        <v>0.86956521739130432</v>
      </c>
    </row>
    <row r="25" spans="2:16" x14ac:dyDescent="0.3">
      <c r="B25" t="s">
        <v>5</v>
      </c>
      <c r="C25">
        <v>160</v>
      </c>
    </row>
    <row r="26" spans="2:16" x14ac:dyDescent="0.3">
      <c r="B26" t="s">
        <v>5</v>
      </c>
      <c r="C26">
        <v>200</v>
      </c>
      <c r="D26">
        <v>0.9140625</v>
      </c>
      <c r="E26">
        <v>0.92125984251968507</v>
      </c>
      <c r="F26">
        <v>0.91633466135458164</v>
      </c>
      <c r="G26">
        <v>0.91699604743083007</v>
      </c>
      <c r="H26">
        <v>0.91699604743083007</v>
      </c>
      <c r="K26" t="s">
        <v>68</v>
      </c>
      <c r="L26" t="s">
        <v>9</v>
      </c>
      <c r="M26" t="s">
        <v>10</v>
      </c>
      <c r="N26" t="s">
        <v>11</v>
      </c>
      <c r="O26" t="s">
        <v>453</v>
      </c>
      <c r="P26" t="s">
        <v>457</v>
      </c>
    </row>
    <row r="27" spans="2:16" x14ac:dyDescent="0.3">
      <c r="B27" t="s">
        <v>5</v>
      </c>
      <c r="C27">
        <v>240</v>
      </c>
      <c r="D27">
        <v>7.2727272727272724E-2</v>
      </c>
      <c r="E27">
        <v>0</v>
      </c>
      <c r="F27">
        <v>0.41791044776119401</v>
      </c>
      <c r="G27">
        <v>0.79411764705882348</v>
      </c>
      <c r="H27">
        <v>0.77611940298507465</v>
      </c>
      <c r="K27" t="s">
        <v>5</v>
      </c>
      <c r="L27">
        <v>0.84731543624161076</v>
      </c>
      <c r="M27">
        <v>0.82717110920034398</v>
      </c>
      <c r="N27">
        <v>0.84284597299999997</v>
      </c>
      <c r="O27">
        <v>0.84018987341772156</v>
      </c>
      <c r="P27">
        <v>0.8411811652035116</v>
      </c>
    </row>
    <row r="28" spans="2:16" x14ac:dyDescent="0.3">
      <c r="B28" t="s">
        <v>5</v>
      </c>
      <c r="C28">
        <v>268</v>
      </c>
      <c r="D28">
        <v>0.92753623188405798</v>
      </c>
      <c r="E28">
        <v>0.91970802919708028</v>
      </c>
      <c r="F28">
        <v>0.91176470588235292</v>
      </c>
      <c r="G28">
        <v>0.93333333333333335</v>
      </c>
      <c r="H28">
        <v>0.93333333333333335</v>
      </c>
      <c r="K28" t="s">
        <v>14</v>
      </c>
      <c r="L28">
        <v>0.80112044817927175</v>
      </c>
      <c r="M28">
        <v>0.78706199460916437</v>
      </c>
      <c r="N28">
        <v>0.875</v>
      </c>
      <c r="O28">
        <v>0.88050314465408808</v>
      </c>
      <c r="P28">
        <v>0.82719546742209626</v>
      </c>
    </row>
    <row r="29" spans="2:16" x14ac:dyDescent="0.3">
      <c r="B29" t="s">
        <v>5</v>
      </c>
      <c r="C29">
        <v>280</v>
      </c>
      <c r="D29">
        <v>0.97695852534562211</v>
      </c>
      <c r="E29">
        <v>0.95145631067961167</v>
      </c>
      <c r="F29">
        <v>0.94117647058823528</v>
      </c>
      <c r="G29">
        <v>0.93069306930693074</v>
      </c>
      <c r="H29">
        <v>0.88082901554404147</v>
      </c>
      <c r="K29" t="s">
        <v>16</v>
      </c>
      <c r="L29">
        <v>0.83286908077994426</v>
      </c>
      <c r="M29">
        <v>0.86592178770949724</v>
      </c>
      <c r="N29">
        <v>0.89504373199999998</v>
      </c>
      <c r="O29">
        <v>0.89565217391304353</v>
      </c>
      <c r="P29">
        <v>0.86637298091042581</v>
      </c>
    </row>
    <row r="30" spans="2:16" x14ac:dyDescent="0.3">
      <c r="B30" t="s">
        <v>5</v>
      </c>
      <c r="C30">
        <v>320</v>
      </c>
      <c r="D30">
        <v>0.99159663865546221</v>
      </c>
      <c r="E30">
        <v>0.96137339055793991</v>
      </c>
      <c r="F30">
        <v>0.97046413502109707</v>
      </c>
      <c r="G30">
        <v>0.99159663865546221</v>
      </c>
      <c r="H30">
        <v>0.97046413502109707</v>
      </c>
      <c r="K30" t="s">
        <v>18</v>
      </c>
      <c r="L30">
        <v>0.84165781083953239</v>
      </c>
      <c r="M30">
        <v>0.91638795986622068</v>
      </c>
      <c r="N30">
        <v>0.87799564299999999</v>
      </c>
      <c r="O30">
        <v>0.87584650112866813</v>
      </c>
      <c r="P30">
        <v>0.86004514672686228</v>
      </c>
    </row>
    <row r="31" spans="2:16" x14ac:dyDescent="0.3">
      <c r="B31" t="s">
        <v>5</v>
      </c>
      <c r="C31">
        <v>360</v>
      </c>
      <c r="D31">
        <v>0.85964912280701755</v>
      </c>
      <c r="E31">
        <v>0.78899082568807344</v>
      </c>
      <c r="F31">
        <v>0.90909090909090906</v>
      </c>
      <c r="G31">
        <v>0.54117647058823526</v>
      </c>
      <c r="H31">
        <v>0.52380952380952384</v>
      </c>
      <c r="K31" t="s">
        <v>20</v>
      </c>
      <c r="L31">
        <v>0.97297297297297303</v>
      </c>
      <c r="M31">
        <v>0.97142857142857142</v>
      </c>
      <c r="N31">
        <v>0.93913043500000004</v>
      </c>
      <c r="O31">
        <v>0.96153846153846156</v>
      </c>
      <c r="P31">
        <v>0.9152542372881356</v>
      </c>
    </row>
    <row r="32" spans="2:16" x14ac:dyDescent="0.3">
      <c r="B32" t="s">
        <v>5</v>
      </c>
      <c r="C32">
        <v>400</v>
      </c>
      <c r="K32" t="s">
        <v>22</v>
      </c>
      <c r="L32">
        <v>0.92695214105793455</v>
      </c>
      <c r="M32">
        <v>0.92242833052276563</v>
      </c>
      <c r="N32">
        <v>0.89913043500000001</v>
      </c>
      <c r="O32">
        <v>0.91487532244196046</v>
      </c>
      <c r="P32">
        <v>0.91595197255574612</v>
      </c>
    </row>
    <row r="33" spans="2:16" x14ac:dyDescent="0.3">
      <c r="B33" t="s">
        <v>5</v>
      </c>
      <c r="C33">
        <v>440</v>
      </c>
      <c r="F33">
        <v>0</v>
      </c>
      <c r="G33">
        <v>0</v>
      </c>
      <c r="H33">
        <v>0</v>
      </c>
      <c r="K33" t="s">
        <v>24</v>
      </c>
      <c r="L33">
        <v>0.91390728476821192</v>
      </c>
      <c r="M33">
        <v>0.96385542168674698</v>
      </c>
      <c r="N33">
        <v>0.952542373</v>
      </c>
      <c r="O33">
        <v>0.97074010327022375</v>
      </c>
      <c r="P33">
        <v>0.97754749568221067</v>
      </c>
    </row>
    <row r="34" spans="2:16" x14ac:dyDescent="0.3">
      <c r="B34" t="s">
        <v>5</v>
      </c>
      <c r="C34">
        <v>449</v>
      </c>
      <c r="K34" t="s">
        <v>26</v>
      </c>
      <c r="L34">
        <v>0.82553191489361699</v>
      </c>
      <c r="M34">
        <v>0.96517412935323388</v>
      </c>
      <c r="N34">
        <v>0.83798882699999999</v>
      </c>
      <c r="O34">
        <v>0.91943127962085303</v>
      </c>
      <c r="P34">
        <v>0.92822966507177029</v>
      </c>
    </row>
    <row r="35" spans="2:16" x14ac:dyDescent="0.3">
      <c r="B35" t="s">
        <v>5</v>
      </c>
      <c r="C35">
        <v>480</v>
      </c>
      <c r="D35">
        <v>0</v>
      </c>
      <c r="E35">
        <v>0</v>
      </c>
      <c r="F35">
        <v>0.27906976744186052</v>
      </c>
      <c r="G35">
        <v>0.36363636363636359</v>
      </c>
      <c r="H35">
        <v>0.71186440677966101</v>
      </c>
      <c r="K35" t="s">
        <v>28</v>
      </c>
      <c r="L35">
        <v>0.93599160545645332</v>
      </c>
      <c r="M35">
        <v>0.94840834248079031</v>
      </c>
      <c r="N35">
        <v>0.943231441</v>
      </c>
      <c r="O35">
        <v>0.93347873500545253</v>
      </c>
      <c r="P35">
        <v>0.92842105263157892</v>
      </c>
    </row>
    <row r="36" spans="2:16" x14ac:dyDescent="0.3">
      <c r="B36" t="s">
        <v>5</v>
      </c>
      <c r="C36">
        <v>520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30</v>
      </c>
      <c r="L36">
        <v>1.526717557251908E-2</v>
      </c>
      <c r="M36">
        <v>2.7027027027027029E-2</v>
      </c>
      <c r="N36">
        <v>0</v>
      </c>
      <c r="O36">
        <v>3.5087719298245612E-2</v>
      </c>
      <c r="P36">
        <v>3.1746031746031737E-2</v>
      </c>
    </row>
    <row r="37" spans="2:16" x14ac:dyDescent="0.3">
      <c r="B37" t="s">
        <v>14</v>
      </c>
      <c r="C37">
        <v>0</v>
      </c>
      <c r="K37" t="s">
        <v>32</v>
      </c>
      <c r="L37">
        <v>0.73110047846889947</v>
      </c>
      <c r="M37">
        <v>0.8048289738430584</v>
      </c>
      <c r="N37">
        <v>0.85575992300000003</v>
      </c>
      <c r="O37">
        <v>0.81376518218623484</v>
      </c>
      <c r="P37">
        <v>0.81846153846153846</v>
      </c>
    </row>
    <row r="38" spans="2:16" x14ac:dyDescent="0.3">
      <c r="B38" t="s">
        <v>14</v>
      </c>
      <c r="C38">
        <v>40</v>
      </c>
      <c r="K38" t="s">
        <v>34</v>
      </c>
      <c r="L38">
        <v>0.83232323232323235</v>
      </c>
      <c r="M38">
        <v>0.8771929824561403</v>
      </c>
      <c r="N38">
        <v>0.89029535900000001</v>
      </c>
      <c r="O38">
        <v>0.91476091476091481</v>
      </c>
      <c r="P38">
        <v>0.91919191919191923</v>
      </c>
    </row>
    <row r="39" spans="2:16" x14ac:dyDescent="0.3">
      <c r="B39" t="s">
        <v>14</v>
      </c>
      <c r="C39">
        <v>192</v>
      </c>
      <c r="D39">
        <v>0.91025641025641024</v>
      </c>
      <c r="E39">
        <v>0.97959183673469385</v>
      </c>
      <c r="F39">
        <v>0.96551724137931039</v>
      </c>
      <c r="G39">
        <v>0.96551724137931039</v>
      </c>
      <c r="H39">
        <v>0.97959183673469385</v>
      </c>
      <c r="K39" t="s">
        <v>36</v>
      </c>
      <c r="L39">
        <v>0.8546612623045744</v>
      </c>
      <c r="M39">
        <v>0.88082901554404147</v>
      </c>
      <c r="N39">
        <v>0.86225596500000001</v>
      </c>
      <c r="O39">
        <v>0.89371428571428568</v>
      </c>
      <c r="P39">
        <v>0.89542114188807231</v>
      </c>
    </row>
    <row r="40" spans="2:16" x14ac:dyDescent="0.3">
      <c r="B40" t="s">
        <v>14</v>
      </c>
      <c r="C40">
        <v>200</v>
      </c>
      <c r="D40">
        <v>0.76249999999999996</v>
      </c>
      <c r="E40">
        <v>0.81333333333333335</v>
      </c>
      <c r="F40">
        <v>0.93846153846153846</v>
      </c>
      <c r="G40">
        <v>0.93846153846153846</v>
      </c>
      <c r="H40">
        <v>0.85314685314685312</v>
      </c>
      <c r="K40" t="s">
        <v>37</v>
      </c>
      <c r="L40">
        <v>0.92996108949416345</v>
      </c>
      <c r="M40">
        <v>0.92307692307692313</v>
      </c>
      <c r="N40">
        <v>0.908366534</v>
      </c>
      <c r="O40">
        <v>0.94308943089430897</v>
      </c>
      <c r="P40">
        <v>0.96593186372745488</v>
      </c>
    </row>
    <row r="41" spans="2:16" x14ac:dyDescent="0.3">
      <c r="B41" t="s">
        <v>14</v>
      </c>
      <c r="C41">
        <v>240</v>
      </c>
    </row>
    <row r="42" spans="2:16" x14ac:dyDescent="0.3">
      <c r="B42" t="s">
        <v>14</v>
      </c>
      <c r="C42">
        <v>280</v>
      </c>
      <c r="D42">
        <v>0.91666666666666663</v>
      </c>
      <c r="E42">
        <v>0.88</v>
      </c>
      <c r="F42">
        <v>0.59740259740259738</v>
      </c>
      <c r="G42">
        <v>0.41860465116279072</v>
      </c>
      <c r="H42">
        <v>0.41269841269841268</v>
      </c>
    </row>
    <row r="43" spans="2:16" x14ac:dyDescent="0.3">
      <c r="B43" t="s">
        <v>16</v>
      </c>
      <c r="C43">
        <v>0</v>
      </c>
      <c r="D43">
        <v>0</v>
      </c>
      <c r="E43">
        <v>0</v>
      </c>
    </row>
    <row r="44" spans="2:16" x14ac:dyDescent="0.3">
      <c r="B44" t="s">
        <v>16</v>
      </c>
      <c r="C44">
        <v>40</v>
      </c>
    </row>
    <row r="45" spans="2:16" x14ac:dyDescent="0.3">
      <c r="B45" t="s">
        <v>16</v>
      </c>
      <c r="C45">
        <v>46</v>
      </c>
    </row>
    <row r="46" spans="2:16" x14ac:dyDescent="0.3">
      <c r="B46" t="s">
        <v>16</v>
      </c>
      <c r="C46">
        <v>80</v>
      </c>
    </row>
    <row r="47" spans="2:16" x14ac:dyDescent="0.3">
      <c r="B47" t="s">
        <v>16</v>
      </c>
      <c r="C47">
        <v>90</v>
      </c>
      <c r="D47">
        <v>0.98113207547169812</v>
      </c>
      <c r="E47">
        <v>0.99065420560747663</v>
      </c>
      <c r="F47">
        <v>0.95145631067961167</v>
      </c>
      <c r="G47">
        <v>0.99065420560747663</v>
      </c>
      <c r="H47">
        <v>0.96153846153846156</v>
      </c>
    </row>
    <row r="48" spans="2:16" x14ac:dyDescent="0.3">
      <c r="B48" t="s">
        <v>16</v>
      </c>
      <c r="C48">
        <v>120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2:8" x14ac:dyDescent="0.3">
      <c r="B49" t="s">
        <v>16</v>
      </c>
      <c r="C49">
        <v>160</v>
      </c>
      <c r="D49">
        <v>0.96153846153846156</v>
      </c>
      <c r="E49">
        <v>0.9859154929577465</v>
      </c>
      <c r="F49">
        <v>0.9859154929577465</v>
      </c>
      <c r="G49">
        <v>0.98113207547169812</v>
      </c>
      <c r="H49">
        <v>0.92</v>
      </c>
    </row>
    <row r="50" spans="2:8" x14ac:dyDescent="0.3">
      <c r="B50" t="s">
        <v>16</v>
      </c>
      <c r="C50">
        <v>185</v>
      </c>
      <c r="D50">
        <v>0.98395721925133695</v>
      </c>
      <c r="E50">
        <v>0.98936170212765961</v>
      </c>
      <c r="F50">
        <v>0.978494623655914</v>
      </c>
      <c r="G50">
        <v>0.96739130434782605</v>
      </c>
      <c r="H50">
        <v>0.978494623655914</v>
      </c>
    </row>
    <row r="51" spans="2:8" x14ac:dyDescent="0.3">
      <c r="B51" t="s">
        <v>16</v>
      </c>
      <c r="C51">
        <v>200</v>
      </c>
      <c r="D51">
        <v>0</v>
      </c>
    </row>
    <row r="52" spans="2:8" x14ac:dyDescent="0.3">
      <c r="B52" t="s">
        <v>16</v>
      </c>
      <c r="C52">
        <v>240</v>
      </c>
      <c r="D52">
        <v>0.73417721518987344</v>
      </c>
      <c r="E52">
        <v>0.75</v>
      </c>
      <c r="F52">
        <v>0.78980891719745228</v>
      </c>
      <c r="G52">
        <v>0.79746835443037978</v>
      </c>
      <c r="H52">
        <v>0.78980891719745228</v>
      </c>
    </row>
    <row r="53" spans="2:8" x14ac:dyDescent="0.3">
      <c r="B53" t="s">
        <v>18</v>
      </c>
      <c r="C53">
        <v>0</v>
      </c>
    </row>
    <row r="54" spans="2:8" x14ac:dyDescent="0.3">
      <c r="B54" t="s">
        <v>18</v>
      </c>
      <c r="C54">
        <v>40</v>
      </c>
    </row>
    <row r="55" spans="2:8" x14ac:dyDescent="0.3">
      <c r="B55" t="s">
        <v>18</v>
      </c>
      <c r="C55">
        <v>80</v>
      </c>
    </row>
    <row r="56" spans="2:8" x14ac:dyDescent="0.3">
      <c r="B56" t="s">
        <v>18</v>
      </c>
      <c r="C56">
        <v>120</v>
      </c>
    </row>
    <row r="57" spans="2:8" x14ac:dyDescent="0.3">
      <c r="B57" t="s">
        <v>18</v>
      </c>
      <c r="C57">
        <v>168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2:8" x14ac:dyDescent="0.3">
      <c r="B58" t="s">
        <v>18</v>
      </c>
      <c r="C58">
        <v>200</v>
      </c>
      <c r="D58">
        <v>1</v>
      </c>
      <c r="E58">
        <v>0.96969696969696972</v>
      </c>
      <c r="F58">
        <v>0.94117647058823528</v>
      </c>
      <c r="G58">
        <v>0.98461538461538467</v>
      </c>
      <c r="H58">
        <v>1</v>
      </c>
    </row>
    <row r="59" spans="2:8" x14ac:dyDescent="0.3">
      <c r="B59" t="s">
        <v>18</v>
      </c>
      <c r="C59">
        <v>240</v>
      </c>
      <c r="D59">
        <v>0.97674418604651159</v>
      </c>
      <c r="E59">
        <v>0.96875</v>
      </c>
      <c r="F59">
        <v>0.97674418604651159</v>
      </c>
      <c r="G59">
        <v>0.95</v>
      </c>
      <c r="H59">
        <v>0.95</v>
      </c>
    </row>
    <row r="60" spans="2:8" x14ac:dyDescent="0.3">
      <c r="B60" t="s">
        <v>18</v>
      </c>
      <c r="C60">
        <v>244</v>
      </c>
      <c r="D60">
        <v>0.83597883597883593</v>
      </c>
      <c r="E60">
        <v>0.9349112426035503</v>
      </c>
      <c r="F60">
        <v>0.97530864197530864</v>
      </c>
      <c r="G60">
        <v>0.96341463414634143</v>
      </c>
      <c r="H60">
        <v>0.96932515337423308</v>
      </c>
    </row>
    <row r="61" spans="2:8" x14ac:dyDescent="0.3">
      <c r="B61" t="s">
        <v>18</v>
      </c>
      <c r="C61">
        <v>246</v>
      </c>
      <c r="D61">
        <v>0.87769784172661869</v>
      </c>
      <c r="E61">
        <v>0.89051094890510951</v>
      </c>
      <c r="F61">
        <v>0.86363636363636365</v>
      </c>
      <c r="G61">
        <v>0.8</v>
      </c>
      <c r="H61">
        <v>0.83464566929133854</v>
      </c>
    </row>
    <row r="62" spans="2:8" x14ac:dyDescent="0.3">
      <c r="B62" t="s">
        <v>18</v>
      </c>
      <c r="C62">
        <v>248</v>
      </c>
      <c r="D62">
        <v>0.90540540540540537</v>
      </c>
      <c r="E62">
        <v>0.94666666666666666</v>
      </c>
      <c r="F62">
        <v>0.91156462585034015</v>
      </c>
      <c r="G62">
        <v>0.9178082191780822</v>
      </c>
      <c r="H62">
        <v>0.90277777777777779</v>
      </c>
    </row>
    <row r="63" spans="2:8" x14ac:dyDescent="0.3">
      <c r="B63" t="s">
        <v>18</v>
      </c>
      <c r="C63">
        <v>249</v>
      </c>
      <c r="D63">
        <v>0.64233576642335766</v>
      </c>
      <c r="E63">
        <v>0.85</v>
      </c>
      <c r="F63">
        <v>0.82051282051282048</v>
      </c>
      <c r="G63">
        <v>0.82051282051282048</v>
      </c>
      <c r="H63">
        <v>0.70476190476190481</v>
      </c>
    </row>
    <row r="64" spans="2:8" x14ac:dyDescent="0.3">
      <c r="B64" t="s">
        <v>18</v>
      </c>
      <c r="C64">
        <v>280</v>
      </c>
      <c r="D64">
        <v>0.85106382978723405</v>
      </c>
      <c r="E64">
        <v>0.83211678832116787</v>
      </c>
      <c r="F64">
        <v>0.83211678832116787</v>
      </c>
      <c r="G64">
        <v>0.85915492957746475</v>
      </c>
      <c r="H64">
        <v>0.83211678832116787</v>
      </c>
    </row>
    <row r="65" spans="2:8" x14ac:dyDescent="0.3">
      <c r="B65" t="s">
        <v>20</v>
      </c>
      <c r="C65">
        <v>0</v>
      </c>
    </row>
    <row r="66" spans="2:8" x14ac:dyDescent="0.3">
      <c r="B66" t="s">
        <v>20</v>
      </c>
      <c r="C66">
        <v>40</v>
      </c>
    </row>
    <row r="67" spans="2:8" x14ac:dyDescent="0.3">
      <c r="B67" t="s">
        <v>20</v>
      </c>
      <c r="C67">
        <v>80</v>
      </c>
    </row>
    <row r="68" spans="2:8" x14ac:dyDescent="0.3">
      <c r="B68" t="s">
        <v>20</v>
      </c>
      <c r="C68">
        <v>120</v>
      </c>
    </row>
    <row r="69" spans="2:8" x14ac:dyDescent="0.3">
      <c r="B69" t="s">
        <v>20</v>
      </c>
      <c r="C69">
        <v>160</v>
      </c>
      <c r="D69">
        <v>0.9642857142857143</v>
      </c>
      <c r="E69">
        <v>0.98113207547169812</v>
      </c>
      <c r="F69">
        <v>0.93913043478260871</v>
      </c>
      <c r="G69">
        <v>0.96153846153846156</v>
      </c>
      <c r="H69">
        <v>0.9152542372881356</v>
      </c>
    </row>
    <row r="70" spans="2:8" x14ac:dyDescent="0.3">
      <c r="B70" t="s">
        <v>22</v>
      </c>
      <c r="C70">
        <v>80</v>
      </c>
      <c r="D70">
        <v>0.99224806201550386</v>
      </c>
      <c r="E70">
        <v>0.97637795275590555</v>
      </c>
      <c r="F70">
        <v>0.97637795275590555</v>
      </c>
      <c r="G70">
        <v>0.984375</v>
      </c>
      <c r="H70">
        <v>0.984375</v>
      </c>
    </row>
    <row r="71" spans="2:8" x14ac:dyDescent="0.3">
      <c r="B71" t="s">
        <v>22</v>
      </c>
      <c r="C71">
        <v>120</v>
      </c>
      <c r="D71">
        <v>0.98113207547169812</v>
      </c>
      <c r="E71">
        <v>0.99047619047619051</v>
      </c>
      <c r="F71">
        <v>1</v>
      </c>
      <c r="G71">
        <v>0.99029126213592233</v>
      </c>
      <c r="H71">
        <v>1</v>
      </c>
    </row>
    <row r="72" spans="2:8" x14ac:dyDescent="0.3">
      <c r="B72" t="s">
        <v>22</v>
      </c>
      <c r="C72">
        <v>160</v>
      </c>
      <c r="D72">
        <v>0.97872340425531912</v>
      </c>
      <c r="E72">
        <v>0.88372093023255816</v>
      </c>
      <c r="F72">
        <v>0.8</v>
      </c>
      <c r="G72">
        <v>0.62857142857142856</v>
      </c>
      <c r="H72">
        <v>0.647887323943662</v>
      </c>
    </row>
    <row r="73" spans="2:8" x14ac:dyDescent="0.3">
      <c r="B73" t="s">
        <v>22</v>
      </c>
      <c r="C73">
        <v>200</v>
      </c>
      <c r="D73">
        <v>0.78378378378378377</v>
      </c>
      <c r="E73">
        <v>0.87323943661971826</v>
      </c>
      <c r="F73">
        <v>0.90909090909090906</v>
      </c>
      <c r="G73">
        <v>0.90909090909090906</v>
      </c>
      <c r="H73">
        <v>0.92537313432835822</v>
      </c>
    </row>
    <row r="74" spans="2:8" x14ac:dyDescent="0.3">
      <c r="B74" t="s">
        <v>22</v>
      </c>
      <c r="C74">
        <v>240</v>
      </c>
      <c r="D74">
        <v>0.87931034482758619</v>
      </c>
      <c r="E74">
        <v>0.8392857142857143</v>
      </c>
      <c r="F74">
        <v>0.84684684684684686</v>
      </c>
      <c r="G74">
        <v>0.90909090909090906</v>
      </c>
      <c r="H74">
        <v>0.90434782608695652</v>
      </c>
    </row>
    <row r="75" spans="2:8" x14ac:dyDescent="0.3">
      <c r="B75" t="s">
        <v>22</v>
      </c>
      <c r="C75">
        <v>280</v>
      </c>
      <c r="D75">
        <v>0.95744680851063835</v>
      </c>
      <c r="E75">
        <v>0.94623655913978499</v>
      </c>
      <c r="F75">
        <v>0.94623655913978499</v>
      </c>
      <c r="G75">
        <v>0.96842105263157896</v>
      </c>
      <c r="H75">
        <v>0.94623655913978499</v>
      </c>
    </row>
    <row r="76" spans="2:8" x14ac:dyDescent="0.3">
      <c r="B76" t="s">
        <v>22</v>
      </c>
      <c r="C76">
        <v>320</v>
      </c>
      <c r="D76">
        <v>0.91891891891891897</v>
      </c>
      <c r="E76">
        <v>0.94594594594594594</v>
      </c>
      <c r="F76">
        <v>0.94594594594594594</v>
      </c>
      <c r="G76">
        <v>0.93333333333333335</v>
      </c>
      <c r="H76">
        <v>0.93150684931506844</v>
      </c>
    </row>
    <row r="77" spans="2:8" x14ac:dyDescent="0.3">
      <c r="B77" t="s">
        <v>22</v>
      </c>
      <c r="C77">
        <v>360</v>
      </c>
      <c r="D77">
        <v>0.72340425531914898</v>
      </c>
      <c r="E77">
        <v>0.76288659793814428</v>
      </c>
      <c r="F77">
        <v>0.76288659793814428</v>
      </c>
      <c r="G77">
        <v>0.97478991596638653</v>
      </c>
      <c r="H77">
        <v>0.95726495726495731</v>
      </c>
    </row>
    <row r="78" spans="2:8" x14ac:dyDescent="0.3">
      <c r="B78" t="s">
        <v>22</v>
      </c>
      <c r="C78">
        <v>400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2:8" x14ac:dyDescent="0.3">
      <c r="B79" t="s">
        <v>22</v>
      </c>
      <c r="C79">
        <v>440</v>
      </c>
      <c r="D79">
        <v>0.94399999999999995</v>
      </c>
      <c r="E79">
        <v>0.95238095238095233</v>
      </c>
      <c r="F79">
        <v>0.94399999999999995</v>
      </c>
      <c r="G79">
        <v>0.94399999999999995</v>
      </c>
      <c r="H79">
        <v>0.94399999999999995</v>
      </c>
    </row>
    <row r="80" spans="2:8" x14ac:dyDescent="0.3">
      <c r="B80" t="s">
        <v>22</v>
      </c>
      <c r="C80">
        <v>480</v>
      </c>
      <c r="D80">
        <v>0.99224806201550386</v>
      </c>
      <c r="E80">
        <v>0.984375</v>
      </c>
      <c r="F80">
        <v>0.99224806201550386</v>
      </c>
      <c r="G80">
        <v>0.984375</v>
      </c>
      <c r="H80">
        <v>0.99224806201550386</v>
      </c>
    </row>
    <row r="81" spans="2:8" x14ac:dyDescent="0.3">
      <c r="B81" t="s">
        <v>22</v>
      </c>
      <c r="C81">
        <v>520</v>
      </c>
      <c r="D81">
        <v>0.98245614035087714</v>
      </c>
      <c r="E81">
        <v>0.97391304347826091</v>
      </c>
      <c r="F81">
        <v>0.9821428571428571</v>
      </c>
      <c r="G81">
        <v>0.9821428571428571</v>
      </c>
      <c r="H81">
        <v>0.99115044247787609</v>
      </c>
    </row>
    <row r="82" spans="2:8" x14ac:dyDescent="0.3">
      <c r="B82" t="s">
        <v>24</v>
      </c>
      <c r="C82">
        <v>0</v>
      </c>
      <c r="D82">
        <v>0</v>
      </c>
    </row>
    <row r="83" spans="2:8" x14ac:dyDescent="0.3">
      <c r="B83" t="s">
        <v>24</v>
      </c>
      <c r="C83">
        <v>40</v>
      </c>
      <c r="D83">
        <v>0</v>
      </c>
    </row>
    <row r="84" spans="2:8" x14ac:dyDescent="0.3">
      <c r="B84" t="s">
        <v>24</v>
      </c>
      <c r="C84">
        <v>80</v>
      </c>
      <c r="D84">
        <v>0</v>
      </c>
    </row>
    <row r="85" spans="2:8" x14ac:dyDescent="0.3">
      <c r="B85" t="s">
        <v>24</v>
      </c>
      <c r="C85">
        <v>120</v>
      </c>
    </row>
    <row r="86" spans="2:8" x14ac:dyDescent="0.3">
      <c r="B86" t="s">
        <v>24</v>
      </c>
      <c r="C86">
        <v>160</v>
      </c>
    </row>
    <row r="87" spans="2:8" x14ac:dyDescent="0.3">
      <c r="B87" t="s">
        <v>24</v>
      </c>
      <c r="C87">
        <v>200</v>
      </c>
    </row>
    <row r="88" spans="2:8" x14ac:dyDescent="0.3">
      <c r="B88" t="s">
        <v>24</v>
      </c>
      <c r="C88">
        <v>240</v>
      </c>
    </row>
    <row r="89" spans="2:8" x14ac:dyDescent="0.3">
      <c r="B89" t="s">
        <v>24</v>
      </c>
      <c r="C89">
        <v>280</v>
      </c>
    </row>
    <row r="90" spans="2:8" x14ac:dyDescent="0.3">
      <c r="B90" t="s">
        <v>24</v>
      </c>
      <c r="C90">
        <v>320</v>
      </c>
    </row>
    <row r="91" spans="2:8" x14ac:dyDescent="0.3">
      <c r="B91" t="s">
        <v>24</v>
      </c>
      <c r="C91">
        <v>360</v>
      </c>
      <c r="D91">
        <v>0.90697674418604646</v>
      </c>
      <c r="E91">
        <v>0.91304347826086951</v>
      </c>
      <c r="F91">
        <v>0.95348837209302328</v>
      </c>
      <c r="G91">
        <v>0.9662921348314607</v>
      </c>
      <c r="H91">
        <v>1</v>
      </c>
    </row>
    <row r="92" spans="2:8" x14ac:dyDescent="0.3">
      <c r="B92" t="s">
        <v>24</v>
      </c>
      <c r="C92">
        <v>377</v>
      </c>
      <c r="D92">
        <v>0.9719626168224299</v>
      </c>
      <c r="E92">
        <v>0.95575221238938057</v>
      </c>
      <c r="F92">
        <v>0.9642857142857143</v>
      </c>
      <c r="G92">
        <v>0.98181818181818181</v>
      </c>
      <c r="H92">
        <v>0.99082568807339455</v>
      </c>
    </row>
    <row r="93" spans="2:8" x14ac:dyDescent="0.3">
      <c r="B93" t="s">
        <v>24</v>
      </c>
      <c r="C93">
        <v>385</v>
      </c>
      <c r="D93">
        <v>0.99199999999999999</v>
      </c>
      <c r="E93">
        <v>1</v>
      </c>
      <c r="F93">
        <v>0.99199999999999999</v>
      </c>
      <c r="G93">
        <v>0.99199999999999999</v>
      </c>
      <c r="H93">
        <v>0.99199999999999999</v>
      </c>
    </row>
    <row r="94" spans="2:8" x14ac:dyDescent="0.3">
      <c r="B94" t="s">
        <v>24</v>
      </c>
      <c r="C94">
        <v>400</v>
      </c>
      <c r="D94">
        <v>0.94857142857142862</v>
      </c>
      <c r="E94">
        <v>0.94857142857142862</v>
      </c>
      <c r="F94">
        <v>0.94857142857142862</v>
      </c>
      <c r="G94">
        <v>0.97142857142857142</v>
      </c>
      <c r="H94">
        <v>0.97142857142857142</v>
      </c>
    </row>
    <row r="95" spans="2:8" x14ac:dyDescent="0.3">
      <c r="B95" t="s">
        <v>24</v>
      </c>
      <c r="C95">
        <v>440</v>
      </c>
      <c r="D95">
        <v>0</v>
      </c>
    </row>
    <row r="96" spans="2:8" x14ac:dyDescent="0.3">
      <c r="B96" t="s">
        <v>24</v>
      </c>
      <c r="C96">
        <v>480</v>
      </c>
    </row>
    <row r="97" spans="2:8" x14ac:dyDescent="0.3">
      <c r="B97" t="s">
        <v>24</v>
      </c>
      <c r="C97">
        <v>520</v>
      </c>
      <c r="D97">
        <v>0.91489361702127658</v>
      </c>
      <c r="E97">
        <v>0.87912087912087911</v>
      </c>
      <c r="F97">
        <v>0.89130434782608692</v>
      </c>
      <c r="G97">
        <v>0.92682926829268297</v>
      </c>
      <c r="H97">
        <v>0.92682926829268297</v>
      </c>
    </row>
    <row r="98" spans="2:8" x14ac:dyDescent="0.3">
      <c r="B98" t="s">
        <v>26</v>
      </c>
      <c r="C98">
        <v>0</v>
      </c>
    </row>
    <row r="99" spans="2:8" x14ac:dyDescent="0.3">
      <c r="B99" t="s">
        <v>26</v>
      </c>
      <c r="C99">
        <v>40</v>
      </c>
    </row>
    <row r="100" spans="2:8" x14ac:dyDescent="0.3">
      <c r="B100" t="s">
        <v>26</v>
      </c>
      <c r="C100">
        <v>105</v>
      </c>
    </row>
    <row r="101" spans="2:8" x14ac:dyDescent="0.3">
      <c r="B101" t="s">
        <v>26</v>
      </c>
      <c r="C101">
        <v>143</v>
      </c>
      <c r="D101">
        <v>0</v>
      </c>
    </row>
    <row r="102" spans="2:8" x14ac:dyDescent="0.3">
      <c r="B102" t="s">
        <v>26</v>
      </c>
      <c r="C102">
        <v>160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2:8" x14ac:dyDescent="0.3">
      <c r="B103" t="s">
        <v>26</v>
      </c>
      <c r="C103">
        <v>268</v>
      </c>
      <c r="D103">
        <v>0.92553191489361697</v>
      </c>
      <c r="E103">
        <v>0.94054054054054059</v>
      </c>
      <c r="F103">
        <v>0.86206896551724133</v>
      </c>
      <c r="G103">
        <v>0.98477157360406087</v>
      </c>
      <c r="H103">
        <v>0.98477157360406087</v>
      </c>
    </row>
    <row r="104" spans="2:8" x14ac:dyDescent="0.3">
      <c r="B104" t="s">
        <v>28</v>
      </c>
      <c r="C104">
        <v>0</v>
      </c>
    </row>
    <row r="105" spans="2:8" x14ac:dyDescent="0.3">
      <c r="B105" t="s">
        <v>28</v>
      </c>
      <c r="C105">
        <v>80</v>
      </c>
    </row>
    <row r="106" spans="2:8" x14ac:dyDescent="0.3">
      <c r="B106" t="s">
        <v>28</v>
      </c>
      <c r="C106">
        <v>120</v>
      </c>
    </row>
    <row r="107" spans="2:8" x14ac:dyDescent="0.3">
      <c r="B107" t="s">
        <v>28</v>
      </c>
      <c r="C107">
        <v>160</v>
      </c>
    </row>
    <row r="108" spans="2:8" x14ac:dyDescent="0.3">
      <c r="B108" t="s">
        <v>28</v>
      </c>
      <c r="C108">
        <v>200</v>
      </c>
      <c r="D108">
        <v>5.7142857142857141E-2</v>
      </c>
      <c r="E108">
        <v>0.15384615384615391</v>
      </c>
      <c r="F108">
        <v>0.125</v>
      </c>
      <c r="G108">
        <v>0.10526315789473679</v>
      </c>
      <c r="H108">
        <v>5.128205128205128E-2</v>
      </c>
    </row>
    <row r="109" spans="2:8" x14ac:dyDescent="0.3">
      <c r="B109" t="s">
        <v>28</v>
      </c>
      <c r="C109">
        <v>240</v>
      </c>
    </row>
    <row r="110" spans="2:8" x14ac:dyDescent="0.3">
      <c r="B110" t="s">
        <v>28</v>
      </c>
      <c r="C110">
        <v>280</v>
      </c>
    </row>
    <row r="111" spans="2:8" x14ac:dyDescent="0.3">
      <c r="B111" t="s">
        <v>28</v>
      </c>
      <c r="C111">
        <v>320</v>
      </c>
    </row>
    <row r="112" spans="2:8" x14ac:dyDescent="0.3">
      <c r="B112" t="s">
        <v>28</v>
      </c>
      <c r="C112">
        <v>352</v>
      </c>
      <c r="D112">
        <v>0.97959183673469385</v>
      </c>
      <c r="E112">
        <v>0.97938144329896903</v>
      </c>
      <c r="F112">
        <v>0.97938144329896903</v>
      </c>
      <c r="G112">
        <v>0.97979797979797978</v>
      </c>
      <c r="H112">
        <v>0.99009900990099009</v>
      </c>
    </row>
    <row r="113" spans="2:8" x14ac:dyDescent="0.3">
      <c r="B113" t="s">
        <v>28</v>
      </c>
      <c r="C113">
        <v>360</v>
      </c>
      <c r="D113">
        <v>0.93264248704663211</v>
      </c>
      <c r="E113">
        <v>0.92063492063492058</v>
      </c>
      <c r="F113">
        <v>0.90816326530612246</v>
      </c>
      <c r="G113">
        <v>0.92708333333333337</v>
      </c>
      <c r="H113">
        <v>0.93193717277486909</v>
      </c>
    </row>
    <row r="114" spans="2:8" x14ac:dyDescent="0.3">
      <c r="B114" t="s">
        <v>28</v>
      </c>
      <c r="C114">
        <v>400</v>
      </c>
      <c r="D114">
        <v>0.97354497354497349</v>
      </c>
      <c r="E114">
        <v>0.967741935483871</v>
      </c>
      <c r="F114">
        <v>0.98412698412698407</v>
      </c>
      <c r="G114">
        <v>0.98445595854922274</v>
      </c>
      <c r="H114">
        <v>0.97382198952879584</v>
      </c>
    </row>
    <row r="115" spans="2:8" x14ac:dyDescent="0.3">
      <c r="B115" t="s">
        <v>28</v>
      </c>
      <c r="C115">
        <v>440</v>
      </c>
      <c r="D115">
        <v>0.98522167487684731</v>
      </c>
      <c r="E115">
        <v>0.97512437810945274</v>
      </c>
      <c r="F115">
        <v>0.95431472081218272</v>
      </c>
      <c r="G115">
        <v>0.90625</v>
      </c>
      <c r="H115">
        <v>0.96039603960396036</v>
      </c>
    </row>
    <row r="116" spans="2:8" x14ac:dyDescent="0.3">
      <c r="B116" t="s">
        <v>28</v>
      </c>
      <c r="C116">
        <v>480</v>
      </c>
      <c r="D116">
        <v>0.98412698412698407</v>
      </c>
      <c r="E116">
        <v>0.95161290322580649</v>
      </c>
      <c r="F116">
        <v>0.967741935483871</v>
      </c>
      <c r="G116">
        <v>0.95934959349593496</v>
      </c>
      <c r="H116">
        <v>0.97599999999999998</v>
      </c>
    </row>
    <row r="117" spans="2:8" x14ac:dyDescent="0.3">
      <c r="B117" t="s">
        <v>30</v>
      </c>
      <c r="C117">
        <v>0</v>
      </c>
      <c r="D117">
        <v>6.4516129032258063E-2</v>
      </c>
      <c r="G117">
        <v>6.4516129032258063E-2</v>
      </c>
      <c r="H117">
        <v>6.8965517241379309E-2</v>
      </c>
    </row>
    <row r="118" spans="2:8" x14ac:dyDescent="0.3">
      <c r="B118" t="s">
        <v>30</v>
      </c>
      <c r="C118">
        <v>27</v>
      </c>
    </row>
    <row r="119" spans="2:8" x14ac:dyDescent="0.3">
      <c r="B119" t="s">
        <v>30</v>
      </c>
      <c r="C119">
        <v>40</v>
      </c>
      <c r="D119">
        <v>0</v>
      </c>
      <c r="H119">
        <v>0</v>
      </c>
    </row>
    <row r="120" spans="2:8" x14ac:dyDescent="0.3">
      <c r="B120" t="s">
        <v>30</v>
      </c>
      <c r="C120">
        <v>80</v>
      </c>
    </row>
    <row r="121" spans="2:8" x14ac:dyDescent="0.3">
      <c r="B121" t="s">
        <v>30</v>
      </c>
      <c r="C121">
        <v>200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2:8" x14ac:dyDescent="0.3">
      <c r="B122" t="s">
        <v>32</v>
      </c>
      <c r="C122">
        <v>40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2:8" x14ac:dyDescent="0.3">
      <c r="B123" t="s">
        <v>32</v>
      </c>
      <c r="C123">
        <v>80</v>
      </c>
      <c r="D123">
        <v>0.52459016393442626</v>
      </c>
      <c r="E123">
        <v>0.8666666666666667</v>
      </c>
      <c r="F123">
        <v>0.5</v>
      </c>
      <c r="G123">
        <v>0.67532467532467533</v>
      </c>
      <c r="H123">
        <v>0.24489795918367349</v>
      </c>
    </row>
    <row r="124" spans="2:8" x14ac:dyDescent="0.3">
      <c r="B124" t="s">
        <v>32</v>
      </c>
      <c r="C124">
        <v>120</v>
      </c>
    </row>
    <row r="125" spans="2:8" x14ac:dyDescent="0.3">
      <c r="B125" t="s">
        <v>32</v>
      </c>
      <c r="C125">
        <v>160</v>
      </c>
      <c r="D125">
        <v>1</v>
      </c>
      <c r="E125">
        <v>0.97916666666666663</v>
      </c>
      <c r="F125">
        <v>0.97916666666666663</v>
      </c>
      <c r="G125">
        <v>0.97872340425531912</v>
      </c>
      <c r="H125">
        <v>0.97872340425531912</v>
      </c>
    </row>
    <row r="126" spans="2:8" x14ac:dyDescent="0.3">
      <c r="B126" t="s">
        <v>32</v>
      </c>
      <c r="C126">
        <v>200</v>
      </c>
      <c r="D126">
        <v>0.94972067039106145</v>
      </c>
      <c r="E126">
        <v>0.94972067039106145</v>
      </c>
      <c r="F126">
        <v>0.9438202247191011</v>
      </c>
      <c r="G126">
        <v>0.90909090909090906</v>
      </c>
      <c r="H126">
        <v>0.92810457516339873</v>
      </c>
    </row>
    <row r="127" spans="2:8" x14ac:dyDescent="0.3">
      <c r="B127" t="s">
        <v>32</v>
      </c>
      <c r="C127">
        <v>240</v>
      </c>
      <c r="D127">
        <v>0.72619047619047616</v>
      </c>
      <c r="E127">
        <v>0.92207792207792205</v>
      </c>
      <c r="F127">
        <v>0.96815286624203822</v>
      </c>
      <c r="G127">
        <v>0.6071428571428571</v>
      </c>
      <c r="H127">
        <v>0.61261261261261257</v>
      </c>
    </row>
    <row r="128" spans="2:8" x14ac:dyDescent="0.3">
      <c r="B128" t="s">
        <v>32</v>
      </c>
      <c r="C128">
        <v>280</v>
      </c>
      <c r="D128">
        <v>0.88571428571428568</v>
      </c>
      <c r="E128">
        <v>0.93243243243243246</v>
      </c>
      <c r="F128">
        <v>0.73015873015873012</v>
      </c>
      <c r="G128">
        <v>0.93877551020408168</v>
      </c>
      <c r="H128">
        <v>0.97333333333333338</v>
      </c>
    </row>
    <row r="129" spans="2:8" x14ac:dyDescent="0.3">
      <c r="B129" t="s">
        <v>32</v>
      </c>
      <c r="C129">
        <v>339</v>
      </c>
      <c r="D129">
        <v>0.7766323024054983</v>
      </c>
      <c r="E129">
        <v>0.78787878787878785</v>
      </c>
      <c r="F129">
        <v>0.89795918367346939</v>
      </c>
      <c r="G129">
        <v>0.80508474576271183</v>
      </c>
      <c r="H129">
        <v>0.85490196078431369</v>
      </c>
    </row>
    <row r="130" spans="2:8" x14ac:dyDescent="0.3">
      <c r="B130" t="s">
        <v>32</v>
      </c>
      <c r="C130">
        <v>400</v>
      </c>
      <c r="D130">
        <v>4.4444444444444453E-2</v>
      </c>
      <c r="E130">
        <v>0</v>
      </c>
    </row>
    <row r="131" spans="2:8" x14ac:dyDescent="0.3">
      <c r="B131" t="s">
        <v>32</v>
      </c>
      <c r="C131">
        <v>440</v>
      </c>
      <c r="D131">
        <v>0</v>
      </c>
      <c r="E131">
        <v>0.7857142857142857</v>
      </c>
      <c r="F131">
        <v>0.82758620689655171</v>
      </c>
      <c r="G131">
        <v>0</v>
      </c>
      <c r="H131">
        <v>0</v>
      </c>
    </row>
    <row r="132" spans="2:8" x14ac:dyDescent="0.3">
      <c r="B132" t="s">
        <v>32</v>
      </c>
      <c r="C132">
        <v>480</v>
      </c>
    </row>
    <row r="133" spans="2:8" x14ac:dyDescent="0.3">
      <c r="B133" t="s">
        <v>32</v>
      </c>
      <c r="C133">
        <v>520</v>
      </c>
      <c r="D133">
        <v>0.90625</v>
      </c>
      <c r="E133">
        <v>0.90322580645161288</v>
      </c>
      <c r="F133">
        <v>0.8666666666666667</v>
      </c>
      <c r="G133">
        <v>0.9538461538461539</v>
      </c>
      <c r="H133">
        <v>0.9375</v>
      </c>
    </row>
    <row r="134" spans="2:8" x14ac:dyDescent="0.3">
      <c r="B134" t="s">
        <v>34</v>
      </c>
      <c r="C134">
        <v>40</v>
      </c>
    </row>
    <row r="135" spans="2:8" x14ac:dyDescent="0.3">
      <c r="B135" t="s">
        <v>34</v>
      </c>
      <c r="C135">
        <v>80</v>
      </c>
    </row>
    <row r="136" spans="2:8" x14ac:dyDescent="0.3">
      <c r="B136" t="s">
        <v>34</v>
      </c>
      <c r="C136">
        <v>120</v>
      </c>
    </row>
    <row r="137" spans="2:8" x14ac:dyDescent="0.3">
      <c r="B137" t="s">
        <v>34</v>
      </c>
      <c r="C137">
        <v>160</v>
      </c>
    </row>
    <row r="138" spans="2:8" x14ac:dyDescent="0.3">
      <c r="B138" t="s">
        <v>34</v>
      </c>
      <c r="C138">
        <v>200</v>
      </c>
    </row>
    <row r="139" spans="2:8" x14ac:dyDescent="0.3">
      <c r="B139" t="s">
        <v>34</v>
      </c>
      <c r="C139">
        <v>226</v>
      </c>
      <c r="D139">
        <v>0.96</v>
      </c>
      <c r="E139">
        <v>0.94594594594594594</v>
      </c>
      <c r="F139">
        <v>0.88571428571428601</v>
      </c>
      <c r="G139">
        <v>0.98039215686274506</v>
      </c>
      <c r="H139">
        <v>0.97368421052631582</v>
      </c>
    </row>
    <row r="140" spans="2:8" x14ac:dyDescent="0.3">
      <c r="B140" t="s">
        <v>34</v>
      </c>
      <c r="C140">
        <v>240</v>
      </c>
      <c r="D140">
        <v>0.83760683760683763</v>
      </c>
      <c r="E140">
        <v>0.9494949494949495</v>
      </c>
      <c r="F140">
        <v>0.96</v>
      </c>
      <c r="G140">
        <v>0.98947368421052628</v>
      </c>
      <c r="H140">
        <v>1</v>
      </c>
    </row>
    <row r="141" spans="2:8" x14ac:dyDescent="0.3">
      <c r="B141" t="s">
        <v>34</v>
      </c>
      <c r="C141">
        <v>280</v>
      </c>
      <c r="D141">
        <v>0.96969696969696972</v>
      </c>
      <c r="E141">
        <v>0.96969696969696972</v>
      </c>
      <c r="F141">
        <v>0.95522388059701491</v>
      </c>
      <c r="G141">
        <v>0.96969696969696972</v>
      </c>
      <c r="H141">
        <v>0.97058823529411764</v>
      </c>
    </row>
    <row r="142" spans="2:8" x14ac:dyDescent="0.3">
      <c r="B142" t="s">
        <v>34</v>
      </c>
      <c r="C142">
        <v>360</v>
      </c>
      <c r="D142">
        <v>0.91954022988505746</v>
      </c>
      <c r="E142">
        <v>0.91954022988505746</v>
      </c>
      <c r="F142">
        <v>0.89411764705882357</v>
      </c>
      <c r="G142">
        <v>0.89411764705882357</v>
      </c>
      <c r="H142">
        <v>0.9438202247191011</v>
      </c>
    </row>
    <row r="143" spans="2:8" x14ac:dyDescent="0.3">
      <c r="B143" t="s">
        <v>34</v>
      </c>
      <c r="C143">
        <v>400</v>
      </c>
      <c r="D143">
        <v>0.2857142857142857</v>
      </c>
      <c r="E143">
        <v>0</v>
      </c>
      <c r="F143">
        <v>0.75862068965517238</v>
      </c>
      <c r="G143">
        <v>0.58823529411764708</v>
      </c>
      <c r="H143">
        <v>0.61538461538461542</v>
      </c>
    </row>
    <row r="144" spans="2:8" x14ac:dyDescent="0.3">
      <c r="B144" t="s">
        <v>34</v>
      </c>
      <c r="C144">
        <v>481</v>
      </c>
      <c r="D144">
        <v>0.69230769230769229</v>
      </c>
      <c r="E144">
        <v>0.75</v>
      </c>
      <c r="F144">
        <v>0.75</v>
      </c>
      <c r="G144">
        <v>0.83870967741935487</v>
      </c>
      <c r="H144">
        <v>0.8</v>
      </c>
    </row>
    <row r="145" spans="2:8" x14ac:dyDescent="0.3">
      <c r="B145" t="s">
        <v>34</v>
      </c>
      <c r="C145">
        <v>520</v>
      </c>
      <c r="D145">
        <v>0</v>
      </c>
    </row>
    <row r="146" spans="2:8" x14ac:dyDescent="0.3">
      <c r="B146" t="s">
        <v>36</v>
      </c>
      <c r="C146">
        <v>0</v>
      </c>
      <c r="D146">
        <v>0.85490196078431369</v>
      </c>
      <c r="E146">
        <v>0.859375</v>
      </c>
      <c r="F146">
        <v>0.859375</v>
      </c>
      <c r="G146">
        <v>0.80327868852459017</v>
      </c>
      <c r="H146">
        <v>0.80816326530612248</v>
      </c>
    </row>
    <row r="147" spans="2:8" x14ac:dyDescent="0.3">
      <c r="B147" t="s">
        <v>36</v>
      </c>
      <c r="C147">
        <v>32</v>
      </c>
    </row>
    <row r="148" spans="2:8" x14ac:dyDescent="0.3">
      <c r="B148" t="s">
        <v>36</v>
      </c>
      <c r="C148">
        <v>40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2:8" x14ac:dyDescent="0.3">
      <c r="B149" t="s">
        <v>36</v>
      </c>
      <c r="C149">
        <v>80</v>
      </c>
      <c r="D149">
        <v>0.86192468619246865</v>
      </c>
      <c r="E149">
        <v>0.96682464454976302</v>
      </c>
      <c r="F149">
        <v>0.96261682242990654</v>
      </c>
      <c r="G149">
        <v>0.97674418604651159</v>
      </c>
      <c r="H149">
        <v>0.98130841121495327</v>
      </c>
    </row>
    <row r="150" spans="2:8" x14ac:dyDescent="0.3">
      <c r="B150" t="s">
        <v>36</v>
      </c>
      <c r="C150">
        <v>112</v>
      </c>
      <c r="D150">
        <v>1</v>
      </c>
      <c r="E150">
        <v>1</v>
      </c>
      <c r="F150">
        <v>1</v>
      </c>
      <c r="G150">
        <v>0.91238670694864044</v>
      </c>
      <c r="H150">
        <v>0.91238670694864044</v>
      </c>
    </row>
    <row r="151" spans="2:8" x14ac:dyDescent="0.3">
      <c r="B151" t="s">
        <v>36</v>
      </c>
      <c r="C151">
        <v>120</v>
      </c>
      <c r="D151">
        <v>0.84984025559105436</v>
      </c>
      <c r="E151">
        <v>0.82736156351791534</v>
      </c>
      <c r="F151">
        <v>0.69090909090909092</v>
      </c>
      <c r="G151">
        <v>0.8984375</v>
      </c>
      <c r="H151">
        <v>0.87258687258687262</v>
      </c>
    </row>
    <row r="152" spans="2:8" x14ac:dyDescent="0.3">
      <c r="B152" t="s">
        <v>36</v>
      </c>
      <c r="C152">
        <v>160</v>
      </c>
      <c r="D152">
        <v>0.88172043010752688</v>
      </c>
      <c r="E152">
        <v>0.99029126213592233</v>
      </c>
      <c r="F152">
        <v>0.98039215686274506</v>
      </c>
      <c r="G152">
        <v>0.91891891891891897</v>
      </c>
      <c r="H152">
        <v>0.93805309734513276</v>
      </c>
    </row>
    <row r="153" spans="2:8" x14ac:dyDescent="0.3">
      <c r="B153" t="s">
        <v>36</v>
      </c>
      <c r="C153">
        <v>200</v>
      </c>
      <c r="D153">
        <v>0.97810218978102192</v>
      </c>
      <c r="E153">
        <v>0.97810218978102192</v>
      </c>
      <c r="F153">
        <v>0.98529411764705888</v>
      </c>
      <c r="G153">
        <v>0.96453900709219853</v>
      </c>
      <c r="H153">
        <v>0.97902097902097907</v>
      </c>
    </row>
    <row r="154" spans="2:8" x14ac:dyDescent="0.3">
      <c r="B154" t="s">
        <v>36</v>
      </c>
      <c r="C154">
        <v>240</v>
      </c>
      <c r="D154">
        <v>0.92307692307692313</v>
      </c>
      <c r="E154">
        <v>0.93203883495145634</v>
      </c>
      <c r="F154">
        <v>0.91428571428571426</v>
      </c>
      <c r="G154">
        <v>0.99099099099099097</v>
      </c>
      <c r="H154">
        <v>0.9821428571428571</v>
      </c>
    </row>
    <row r="155" spans="2:8" x14ac:dyDescent="0.3">
      <c r="B155" t="s">
        <v>36</v>
      </c>
      <c r="C155">
        <v>280</v>
      </c>
      <c r="D155">
        <v>0.97584541062801933</v>
      </c>
      <c r="E155">
        <v>0.98113207547169812</v>
      </c>
      <c r="F155">
        <v>0.9856459330143541</v>
      </c>
      <c r="G155">
        <v>0.90452261306532666</v>
      </c>
      <c r="H155">
        <v>0.93396226415094341</v>
      </c>
    </row>
    <row r="156" spans="2:8" x14ac:dyDescent="0.3">
      <c r="B156" t="s">
        <v>36</v>
      </c>
      <c r="C156">
        <v>360</v>
      </c>
    </row>
    <row r="157" spans="2:8" x14ac:dyDescent="0.3">
      <c r="B157" t="s">
        <v>36</v>
      </c>
      <c r="C157">
        <v>400</v>
      </c>
      <c r="D157">
        <v>0.88311688311688308</v>
      </c>
      <c r="E157">
        <v>0.9882352941176471</v>
      </c>
      <c r="F157">
        <v>0.95121951219512191</v>
      </c>
      <c r="G157">
        <v>0.9887640449438202</v>
      </c>
      <c r="H157">
        <v>0.97727272727272729</v>
      </c>
    </row>
    <row r="158" spans="2:8" x14ac:dyDescent="0.3">
      <c r="B158" t="s">
        <v>36</v>
      </c>
      <c r="C158">
        <v>440</v>
      </c>
      <c r="D158">
        <v>0.76923076923076927</v>
      </c>
      <c r="E158">
        <v>0.62857142857142856</v>
      </c>
      <c r="F158">
        <v>0</v>
      </c>
      <c r="G158">
        <v>0.32258064516129031</v>
      </c>
      <c r="H158">
        <v>0.26666666666666672</v>
      </c>
    </row>
    <row r="159" spans="2:8" x14ac:dyDescent="0.3">
      <c r="B159" t="s">
        <v>36</v>
      </c>
      <c r="C159">
        <v>520</v>
      </c>
      <c r="D159">
        <v>0</v>
      </c>
      <c r="E159">
        <v>0</v>
      </c>
      <c r="F159">
        <v>0</v>
      </c>
    </row>
    <row r="160" spans="2:8" x14ac:dyDescent="0.3">
      <c r="B160" t="s">
        <v>37</v>
      </c>
      <c r="C160">
        <v>0</v>
      </c>
    </row>
    <row r="161" spans="2:8" x14ac:dyDescent="0.3">
      <c r="B161" t="s">
        <v>37</v>
      </c>
      <c r="C161">
        <v>10</v>
      </c>
    </row>
    <row r="162" spans="2:8" x14ac:dyDescent="0.3">
      <c r="B162" t="s">
        <v>37</v>
      </c>
      <c r="C162">
        <v>20</v>
      </c>
    </row>
    <row r="163" spans="2:8" x14ac:dyDescent="0.3">
      <c r="B163" t="s">
        <v>37</v>
      </c>
      <c r="C163">
        <v>30</v>
      </c>
    </row>
    <row r="164" spans="2:8" x14ac:dyDescent="0.3">
      <c r="B164" t="s">
        <v>37</v>
      </c>
      <c r="C164">
        <v>40</v>
      </c>
    </row>
    <row r="165" spans="2:8" x14ac:dyDescent="0.3">
      <c r="B165" t="s">
        <v>37</v>
      </c>
      <c r="C165">
        <v>50</v>
      </c>
    </row>
    <row r="166" spans="2:8" x14ac:dyDescent="0.3">
      <c r="B166" t="s">
        <v>37</v>
      </c>
      <c r="C166">
        <v>60</v>
      </c>
    </row>
    <row r="167" spans="2:8" x14ac:dyDescent="0.3">
      <c r="B167" t="s">
        <v>37</v>
      </c>
      <c r="C167">
        <v>70</v>
      </c>
    </row>
    <row r="168" spans="2:8" x14ac:dyDescent="0.3">
      <c r="B168" t="s">
        <v>37</v>
      </c>
      <c r="C168">
        <v>80</v>
      </c>
    </row>
    <row r="169" spans="2:8" x14ac:dyDescent="0.3">
      <c r="B169" t="s">
        <v>37</v>
      </c>
      <c r="C169">
        <v>100</v>
      </c>
    </row>
    <row r="170" spans="2:8" x14ac:dyDescent="0.3">
      <c r="B170" t="s">
        <v>37</v>
      </c>
      <c r="C170">
        <v>120</v>
      </c>
    </row>
    <row r="171" spans="2:8" x14ac:dyDescent="0.3">
      <c r="B171" t="s">
        <v>37</v>
      </c>
      <c r="C171">
        <v>160</v>
      </c>
    </row>
    <row r="172" spans="2:8" x14ac:dyDescent="0.3">
      <c r="B172" t="s">
        <v>37</v>
      </c>
      <c r="C172">
        <v>200</v>
      </c>
    </row>
    <row r="173" spans="2:8" x14ac:dyDescent="0.3">
      <c r="B173" t="s">
        <v>37</v>
      </c>
      <c r="C173">
        <v>240</v>
      </c>
    </row>
    <row r="174" spans="2:8" x14ac:dyDescent="0.3">
      <c r="B174" t="s">
        <v>37</v>
      </c>
      <c r="C174">
        <v>280</v>
      </c>
    </row>
    <row r="175" spans="2:8" x14ac:dyDescent="0.3">
      <c r="B175" t="s">
        <v>37</v>
      </c>
      <c r="C175">
        <v>320</v>
      </c>
      <c r="D175">
        <v>0.81739130434782614</v>
      </c>
      <c r="E175">
        <v>0.86238532110091748</v>
      </c>
      <c r="F175">
        <v>0.90384615384615385</v>
      </c>
      <c r="G175">
        <v>0.9821428571428571</v>
      </c>
      <c r="H175">
        <v>0.97297297297297303</v>
      </c>
    </row>
    <row r="176" spans="2:8" x14ac:dyDescent="0.3">
      <c r="B176" t="s">
        <v>37</v>
      </c>
      <c r="C176">
        <v>350</v>
      </c>
      <c r="D176">
        <v>0.96124031007751942</v>
      </c>
      <c r="E176">
        <v>0.93650793650793651</v>
      </c>
      <c r="F176">
        <v>0.91056910569105687</v>
      </c>
      <c r="G176">
        <v>0.93548387096774188</v>
      </c>
      <c r="H176">
        <v>0.96062992125984248</v>
      </c>
    </row>
    <row r="177" spans="2:8" x14ac:dyDescent="0.3">
      <c r="B177" t="s">
        <v>37</v>
      </c>
      <c r="C177">
        <v>360</v>
      </c>
      <c r="D177">
        <v>0.84745762711864403</v>
      </c>
      <c r="E177">
        <v>0.79646017699115046</v>
      </c>
      <c r="F177">
        <v>0.84745762711864403</v>
      </c>
      <c r="G177">
        <v>0.9</v>
      </c>
      <c r="H177">
        <v>0.9719626168224299</v>
      </c>
    </row>
    <row r="178" spans="2:8" x14ac:dyDescent="0.3">
      <c r="B178" t="s">
        <v>37</v>
      </c>
      <c r="C178">
        <v>380</v>
      </c>
      <c r="D178">
        <v>0.91428571428571426</v>
      </c>
      <c r="E178">
        <v>0.98969072164948457</v>
      </c>
      <c r="F178">
        <v>0.96842105263157896</v>
      </c>
      <c r="G178">
        <v>0.967741935483871</v>
      </c>
      <c r="H178">
        <v>0.97826086956521741</v>
      </c>
    </row>
    <row r="179" spans="2:8" x14ac:dyDescent="0.3">
      <c r="B179" t="s">
        <v>37</v>
      </c>
      <c r="C179">
        <v>400</v>
      </c>
      <c r="D179">
        <v>0</v>
      </c>
    </row>
    <row r="180" spans="2:8" x14ac:dyDescent="0.3">
      <c r="B180" t="s">
        <v>37</v>
      </c>
      <c r="C180">
        <v>440</v>
      </c>
      <c r="D180">
        <v>0.967741935483871</v>
      </c>
      <c r="E180">
        <v>0.90909090909090906</v>
      </c>
      <c r="F180">
        <v>0.93548387096774188</v>
      </c>
      <c r="G180">
        <v>0.92063492063492058</v>
      </c>
      <c r="H180">
        <v>0.93548387096774188</v>
      </c>
    </row>
    <row r="181" spans="2:8" x14ac:dyDescent="0.3">
      <c r="B181" t="s">
        <v>37</v>
      </c>
      <c r="C181">
        <v>460</v>
      </c>
    </row>
    <row r="182" spans="2:8" x14ac:dyDescent="0.3">
      <c r="B182" t="s">
        <v>37</v>
      </c>
      <c r="C182">
        <v>480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3494-E1A8-4C86-9368-29A3763A7340}">
  <dimension ref="B3:P179"/>
  <sheetViews>
    <sheetView showGridLines="0" workbookViewId="0">
      <selection activeCell="G21" sqref="G21"/>
    </sheetView>
  </sheetViews>
  <sheetFormatPr defaultRowHeight="14.4" x14ac:dyDescent="0.3"/>
  <cols>
    <col min="2" max="2" width="19.5546875" bestFit="1" customWidth="1"/>
    <col min="3" max="3" width="10.5546875" bestFit="1" customWidth="1"/>
    <col min="4" max="7" width="12.44140625" bestFit="1" customWidth="1"/>
    <col min="8" max="8" width="13.33203125" customWidth="1"/>
    <col min="10" max="10" width="19.21875" bestFit="1" customWidth="1"/>
    <col min="11" max="11" width="19.5546875" bestFit="1" customWidth="1"/>
    <col min="12" max="14" width="12" bestFit="1" customWidth="1"/>
    <col min="15" max="15" width="10.21875" bestFit="1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9</v>
      </c>
      <c r="C4">
        <f>AVERAGE(Table17[Model 1])</f>
        <v>0.54155832881833166</v>
      </c>
      <c r="D4">
        <f>AVERAGE(Table18[Model 1])</f>
        <v>0.6128537951549663</v>
      </c>
    </row>
    <row r="5" spans="2:4" x14ac:dyDescent="0.3">
      <c r="B5" t="s">
        <v>10</v>
      </c>
      <c r="C5">
        <f>AVERAGE(Table17[Model 2])</f>
        <v>0.60520128186309974</v>
      </c>
      <c r="D5">
        <f>AVERAGE(Table18[Model 2])</f>
        <v>0.60694329000668834</v>
      </c>
    </row>
    <row r="6" spans="2:4" x14ac:dyDescent="0.3">
      <c r="B6" t="s">
        <v>11</v>
      </c>
      <c r="C6">
        <f>AVERAGE(Table17[Model 3])</f>
        <v>0.66151134630004627</v>
      </c>
      <c r="D6">
        <f>AVERAGE(Table18[Model 3])</f>
        <v>0.69398851320124766</v>
      </c>
    </row>
    <row r="7" spans="2:4" x14ac:dyDescent="0.3">
      <c r="B7" t="s">
        <v>453</v>
      </c>
      <c r="C7">
        <f>AVERAGE(Table17[Model 4])</f>
        <v>0.6384237247857234</v>
      </c>
      <c r="D7">
        <f>AVERAGE(Table18[Model 4])</f>
        <v>0.70321233443746589</v>
      </c>
    </row>
    <row r="8" spans="2:4" x14ac:dyDescent="0.3">
      <c r="B8" t="s">
        <v>457</v>
      </c>
      <c r="C8">
        <f>AVERAGE(Table17[Model 5])</f>
        <v>0.65712703794423977</v>
      </c>
      <c r="D8">
        <f>AVERAGE(Table18[Model 5])</f>
        <v>0.79161234661060853</v>
      </c>
    </row>
    <row r="17" spans="2:16" x14ac:dyDescent="0.3">
      <c r="B17" s="1" t="s">
        <v>3</v>
      </c>
      <c r="C17" s="1" t="s">
        <v>4</v>
      </c>
      <c r="D17" s="1" t="s">
        <v>9</v>
      </c>
      <c r="E17" s="1" t="s">
        <v>10</v>
      </c>
      <c r="F17" s="1" t="s">
        <v>11</v>
      </c>
      <c r="G17" s="6" t="s">
        <v>453</v>
      </c>
      <c r="H17" s="7" t="s">
        <v>457</v>
      </c>
    </row>
    <row r="18" spans="2:16" x14ac:dyDescent="0.3">
      <c r="B18" t="s">
        <v>5</v>
      </c>
      <c r="C18" t="s">
        <v>6</v>
      </c>
    </row>
    <row r="19" spans="2:16" x14ac:dyDescent="0.3">
      <c r="B19" t="s">
        <v>5</v>
      </c>
      <c r="C19" t="s">
        <v>7</v>
      </c>
    </row>
    <row r="20" spans="2:16" x14ac:dyDescent="0.3">
      <c r="B20" t="s">
        <v>5</v>
      </c>
      <c r="C20" t="s">
        <v>8</v>
      </c>
    </row>
    <row r="21" spans="2:16" x14ac:dyDescent="0.3">
      <c r="B21" t="s">
        <v>5</v>
      </c>
      <c r="C21" t="s">
        <v>12</v>
      </c>
    </row>
    <row r="22" spans="2:16" x14ac:dyDescent="0.3">
      <c r="B22" t="s">
        <v>5</v>
      </c>
      <c r="C22" t="s">
        <v>13</v>
      </c>
    </row>
    <row r="23" spans="2:16" x14ac:dyDescent="0.3">
      <c r="B23" t="s">
        <v>5</v>
      </c>
      <c r="C23" t="s">
        <v>15</v>
      </c>
    </row>
    <row r="24" spans="2:16" x14ac:dyDescent="0.3">
      <c r="B24" t="s">
        <v>5</v>
      </c>
      <c r="C24" t="s">
        <v>17</v>
      </c>
    </row>
    <row r="25" spans="2:16" x14ac:dyDescent="0.3">
      <c r="B25" t="s">
        <v>5</v>
      </c>
      <c r="C25" t="s">
        <v>19</v>
      </c>
    </row>
    <row r="26" spans="2:16" x14ac:dyDescent="0.3">
      <c r="B26" t="s">
        <v>5</v>
      </c>
      <c r="C26" t="s">
        <v>21</v>
      </c>
      <c r="D26">
        <v>0</v>
      </c>
      <c r="E26">
        <v>0</v>
      </c>
      <c r="F26">
        <v>0.58823529411764708</v>
      </c>
      <c r="G26">
        <v>0.5</v>
      </c>
      <c r="H26">
        <v>0.34482758620689657</v>
      </c>
    </row>
    <row r="27" spans="2:16" x14ac:dyDescent="0.3">
      <c r="B27" t="s">
        <v>5</v>
      </c>
      <c r="C27" t="s">
        <v>23</v>
      </c>
      <c r="K27" t="s">
        <v>3</v>
      </c>
      <c r="L27" t="s">
        <v>9</v>
      </c>
      <c r="M27" t="s">
        <v>10</v>
      </c>
      <c r="N27" t="s">
        <v>11</v>
      </c>
      <c r="O27" t="s">
        <v>453</v>
      </c>
      <c r="P27" t="s">
        <v>457</v>
      </c>
    </row>
    <row r="28" spans="2:16" x14ac:dyDescent="0.3">
      <c r="B28" t="s">
        <v>5</v>
      </c>
      <c r="C28" t="s">
        <v>25</v>
      </c>
      <c r="K28" t="s">
        <v>5</v>
      </c>
      <c r="L28">
        <v>0.60317460317460314</v>
      </c>
      <c r="M28">
        <v>0.59375</v>
      </c>
      <c r="N28">
        <v>0.79452054794520544</v>
      </c>
      <c r="O28">
        <v>0.77142857142857146</v>
      </c>
      <c r="P28">
        <v>0.70588235294117652</v>
      </c>
    </row>
    <row r="29" spans="2:16" x14ac:dyDescent="0.3">
      <c r="B29" t="s">
        <v>5</v>
      </c>
      <c r="C29" t="s">
        <v>27</v>
      </c>
      <c r="K29" t="s">
        <v>14</v>
      </c>
      <c r="M29">
        <v>0</v>
      </c>
      <c r="O29">
        <v>0</v>
      </c>
    </row>
    <row r="30" spans="2:16" x14ac:dyDescent="0.3">
      <c r="B30" t="s">
        <v>5</v>
      </c>
      <c r="C30" t="s">
        <v>29</v>
      </c>
      <c r="K30" t="s">
        <v>16</v>
      </c>
      <c r="L30">
        <v>0.46666666666666667</v>
      </c>
      <c r="M30">
        <v>0.6470588235294118</v>
      </c>
      <c r="N30">
        <v>0.70769230769230773</v>
      </c>
      <c r="O30">
        <v>0.62857142857142856</v>
      </c>
      <c r="P30">
        <v>0.6376811594202898</v>
      </c>
    </row>
    <row r="31" spans="2:16" x14ac:dyDescent="0.3">
      <c r="B31" t="s">
        <v>5</v>
      </c>
      <c r="C31" t="s">
        <v>31</v>
      </c>
      <c r="D31">
        <v>0.97435897435897434</v>
      </c>
      <c r="E31">
        <v>0.97435897435897434</v>
      </c>
      <c r="F31">
        <v>0.97435897435897434</v>
      </c>
      <c r="G31">
        <v>1</v>
      </c>
      <c r="H31">
        <v>0.97435897435897434</v>
      </c>
      <c r="K31" t="s">
        <v>18</v>
      </c>
      <c r="L31">
        <v>0.8707865168539326</v>
      </c>
      <c r="M31">
        <v>0.87301587301587302</v>
      </c>
      <c r="N31">
        <v>0.89617486338797814</v>
      </c>
      <c r="O31">
        <v>0.8488063660477454</v>
      </c>
      <c r="P31">
        <v>0.89673913043478259</v>
      </c>
    </row>
    <row r="32" spans="2:16" x14ac:dyDescent="0.3">
      <c r="B32" t="s">
        <v>5</v>
      </c>
      <c r="C32" t="s">
        <v>33</v>
      </c>
      <c r="K32" t="s">
        <v>20</v>
      </c>
      <c r="L32">
        <v>0.96296296296296291</v>
      </c>
      <c r="M32">
        <v>0.96296296296296291</v>
      </c>
      <c r="N32">
        <v>0.96296296296296291</v>
      </c>
      <c r="O32">
        <v>0.96296296296296291</v>
      </c>
      <c r="P32">
        <v>1</v>
      </c>
    </row>
    <row r="33" spans="2:16" x14ac:dyDescent="0.3">
      <c r="B33" t="s">
        <v>5</v>
      </c>
      <c r="C33" t="s">
        <v>35</v>
      </c>
      <c r="K33" t="s">
        <v>22</v>
      </c>
      <c r="L33">
        <v>0.7151515151515152</v>
      </c>
      <c r="M33">
        <v>0.89552238805970152</v>
      </c>
      <c r="N33">
        <v>0.88059701492537312</v>
      </c>
      <c r="O33">
        <v>0.86142322097378277</v>
      </c>
      <c r="P33">
        <v>0.76056338028169013</v>
      </c>
    </row>
    <row r="34" spans="2:16" x14ac:dyDescent="0.3">
      <c r="B34" t="s">
        <v>14</v>
      </c>
      <c r="C34" t="s">
        <v>6</v>
      </c>
      <c r="K34" t="s">
        <v>24</v>
      </c>
      <c r="N34">
        <v>0</v>
      </c>
    </row>
    <row r="35" spans="2:16" x14ac:dyDescent="0.3">
      <c r="B35" t="s">
        <v>14</v>
      </c>
      <c r="C35" t="s">
        <v>7</v>
      </c>
      <c r="E35">
        <v>0</v>
      </c>
      <c r="G35">
        <v>0</v>
      </c>
      <c r="K35" t="s">
        <v>26</v>
      </c>
    </row>
    <row r="36" spans="2:16" x14ac:dyDescent="0.3">
      <c r="B36" t="s">
        <v>14</v>
      </c>
      <c r="C36" t="s">
        <v>38</v>
      </c>
      <c r="K36" t="s">
        <v>28</v>
      </c>
      <c r="L36">
        <v>0.25806451612903231</v>
      </c>
      <c r="M36">
        <v>0.44117647058823528</v>
      </c>
      <c r="N36">
        <v>0.4</v>
      </c>
      <c r="O36">
        <v>0.3188405797101449</v>
      </c>
      <c r="P36">
        <v>0.35483870967741937</v>
      </c>
    </row>
    <row r="37" spans="2:16" x14ac:dyDescent="0.3">
      <c r="B37" t="s">
        <v>14</v>
      </c>
      <c r="C37" t="s">
        <v>15</v>
      </c>
      <c r="K37" t="s">
        <v>30</v>
      </c>
      <c r="L37">
        <v>0</v>
      </c>
      <c r="M37">
        <v>0</v>
      </c>
      <c r="N37">
        <v>0.8</v>
      </c>
      <c r="O37">
        <v>0.90909090909090906</v>
      </c>
      <c r="P37">
        <v>0.90909090909090906</v>
      </c>
    </row>
    <row r="38" spans="2:16" x14ac:dyDescent="0.3">
      <c r="B38" t="s">
        <v>14</v>
      </c>
      <c r="C38" t="s">
        <v>17</v>
      </c>
      <c r="K38" t="s">
        <v>32</v>
      </c>
      <c r="L38">
        <v>0.87704918032786883</v>
      </c>
      <c r="M38">
        <v>0.88888888888888884</v>
      </c>
      <c r="N38">
        <v>0.88702928870292885</v>
      </c>
      <c r="O38">
        <v>0.87866108786610875</v>
      </c>
      <c r="P38">
        <v>0.87704918032786883</v>
      </c>
    </row>
    <row r="39" spans="2:16" x14ac:dyDescent="0.3">
      <c r="B39" t="s">
        <v>14</v>
      </c>
      <c r="C39" t="s">
        <v>21</v>
      </c>
      <c r="K39" t="s">
        <v>34</v>
      </c>
      <c r="L39">
        <v>0.60377358490566035</v>
      </c>
      <c r="M39">
        <v>0.56603773584905659</v>
      </c>
      <c r="N39">
        <v>0.6</v>
      </c>
      <c r="O39">
        <v>0.8</v>
      </c>
      <c r="P39">
        <v>0.73170731707317072</v>
      </c>
    </row>
    <row r="40" spans="2:16" x14ac:dyDescent="0.3">
      <c r="B40" t="s">
        <v>16</v>
      </c>
      <c r="C40" t="s">
        <v>6</v>
      </c>
      <c r="D40">
        <v>0</v>
      </c>
      <c r="K40" t="s">
        <v>36</v>
      </c>
      <c r="L40">
        <v>0.43478260869565222</v>
      </c>
      <c r="M40">
        <v>0.46153846153846162</v>
      </c>
      <c r="N40">
        <v>0.43478260869565222</v>
      </c>
      <c r="O40">
        <v>0.5</v>
      </c>
      <c r="P40">
        <v>0.875</v>
      </c>
    </row>
    <row r="41" spans="2:16" x14ac:dyDescent="0.3">
      <c r="B41" t="s">
        <v>16</v>
      </c>
      <c r="C41" t="s">
        <v>7</v>
      </c>
      <c r="K41" t="s">
        <v>37</v>
      </c>
      <c r="L41">
        <v>0.94897959183673475</v>
      </c>
      <c r="M41">
        <v>0.95336787564766834</v>
      </c>
      <c r="N41">
        <v>0.96410256410256412</v>
      </c>
      <c r="O41">
        <v>0.95876288659793818</v>
      </c>
      <c r="P41">
        <v>0.95918367346938771</v>
      </c>
    </row>
    <row r="42" spans="2:16" x14ac:dyDescent="0.3">
      <c r="B42" t="s">
        <v>16</v>
      </c>
      <c r="C42" t="s">
        <v>39</v>
      </c>
      <c r="D42">
        <v>0.66666666666666663</v>
      </c>
      <c r="E42">
        <v>0.88</v>
      </c>
      <c r="F42">
        <v>0.95833333333333337</v>
      </c>
      <c r="G42">
        <v>0.93617021276595747</v>
      </c>
      <c r="H42">
        <v>0.93617021276595747</v>
      </c>
    </row>
    <row r="43" spans="2:16" x14ac:dyDescent="0.3">
      <c r="B43" t="s">
        <v>16</v>
      </c>
      <c r="C43" t="s">
        <v>8</v>
      </c>
    </row>
    <row r="44" spans="2:16" x14ac:dyDescent="0.3">
      <c r="B44" t="s">
        <v>16</v>
      </c>
      <c r="C44" t="s">
        <v>40</v>
      </c>
    </row>
    <row r="45" spans="2:16" x14ac:dyDescent="0.3">
      <c r="B45" t="s">
        <v>16</v>
      </c>
      <c r="C45" t="s">
        <v>12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16" x14ac:dyDescent="0.3">
      <c r="B46" t="s">
        <v>16</v>
      </c>
      <c r="C46" t="s">
        <v>13</v>
      </c>
    </row>
    <row r="47" spans="2:16" x14ac:dyDescent="0.3">
      <c r="B47" t="s">
        <v>16</v>
      </c>
      <c r="C47" t="s">
        <v>41</v>
      </c>
    </row>
    <row r="48" spans="2:16" x14ac:dyDescent="0.3">
      <c r="B48" t="s">
        <v>16</v>
      </c>
      <c r="C48" t="s">
        <v>15</v>
      </c>
    </row>
    <row r="49" spans="2:8" x14ac:dyDescent="0.3">
      <c r="B49" t="s">
        <v>16</v>
      </c>
      <c r="C49" t="s">
        <v>17</v>
      </c>
    </row>
    <row r="50" spans="2:8" x14ac:dyDescent="0.3">
      <c r="B50" t="s">
        <v>18</v>
      </c>
      <c r="C50" t="s">
        <v>6</v>
      </c>
    </row>
    <row r="51" spans="2:8" x14ac:dyDescent="0.3">
      <c r="B51" t="s">
        <v>18</v>
      </c>
      <c r="C51" t="s">
        <v>7</v>
      </c>
    </row>
    <row r="52" spans="2:8" x14ac:dyDescent="0.3">
      <c r="B52" t="s">
        <v>18</v>
      </c>
      <c r="C52" t="s">
        <v>8</v>
      </c>
    </row>
    <row r="53" spans="2:8" x14ac:dyDescent="0.3">
      <c r="B53" t="s">
        <v>18</v>
      </c>
      <c r="C53" t="s">
        <v>12</v>
      </c>
    </row>
    <row r="54" spans="2:8" x14ac:dyDescent="0.3">
      <c r="B54" t="s">
        <v>18</v>
      </c>
      <c r="C54" t="s">
        <v>42</v>
      </c>
      <c r="D54">
        <v>0.96</v>
      </c>
      <c r="E54">
        <v>0.98039215686274506</v>
      </c>
      <c r="F54">
        <v>0.96</v>
      </c>
      <c r="G54">
        <v>0.98039215686274506</v>
      </c>
      <c r="H54">
        <v>0.98039215686274506</v>
      </c>
    </row>
    <row r="55" spans="2:8" x14ac:dyDescent="0.3">
      <c r="B55" t="s">
        <v>18</v>
      </c>
      <c r="C55" t="s">
        <v>15</v>
      </c>
      <c r="D55">
        <v>0.98412698412698407</v>
      </c>
      <c r="E55">
        <v>0.96875</v>
      </c>
      <c r="F55">
        <v>0.98412698412698407</v>
      </c>
      <c r="G55">
        <v>0.98412698412698407</v>
      </c>
      <c r="H55">
        <v>0.96875</v>
      </c>
    </row>
    <row r="56" spans="2:8" x14ac:dyDescent="0.3">
      <c r="B56" t="s">
        <v>18</v>
      </c>
      <c r="C56" t="s">
        <v>17</v>
      </c>
      <c r="D56">
        <v>0.82352941176470584</v>
      </c>
      <c r="E56">
        <v>0.82352941176470584</v>
      </c>
      <c r="F56">
        <v>0.82352941176470584</v>
      </c>
      <c r="G56">
        <v>0.84057971014492749</v>
      </c>
      <c r="H56">
        <v>0.84057971014492749</v>
      </c>
    </row>
    <row r="57" spans="2:8" x14ac:dyDescent="0.3">
      <c r="B57" t="s">
        <v>18</v>
      </c>
      <c r="C57" t="s">
        <v>43</v>
      </c>
      <c r="D57">
        <v>0.96</v>
      </c>
      <c r="E57">
        <v>0.82539682539682535</v>
      </c>
      <c r="F57">
        <v>0.98113207547169812</v>
      </c>
      <c r="G57">
        <v>0.88135593220338981</v>
      </c>
      <c r="H57">
        <v>0.98113207547169812</v>
      </c>
    </row>
    <row r="58" spans="2:8" x14ac:dyDescent="0.3">
      <c r="B58" t="s">
        <v>18</v>
      </c>
      <c r="C58" t="s">
        <v>44</v>
      </c>
      <c r="G58">
        <v>0</v>
      </c>
    </row>
    <row r="59" spans="2:8" x14ac:dyDescent="0.3">
      <c r="B59" t="s">
        <v>18</v>
      </c>
      <c r="C59" t="s">
        <v>45</v>
      </c>
    </row>
    <row r="60" spans="2:8" x14ac:dyDescent="0.3">
      <c r="B60" t="s">
        <v>18</v>
      </c>
      <c r="C60" t="s">
        <v>46</v>
      </c>
    </row>
    <row r="61" spans="2:8" x14ac:dyDescent="0.3">
      <c r="B61" t="s">
        <v>18</v>
      </c>
      <c r="C61" t="s">
        <v>21</v>
      </c>
      <c r="D61">
        <v>0.76800000000000002</v>
      </c>
      <c r="E61">
        <v>0.83333333333333337</v>
      </c>
      <c r="F61">
        <v>0.83333333333333337</v>
      </c>
      <c r="G61">
        <v>0.77777777777777779</v>
      </c>
      <c r="H61">
        <v>0.82442748091603058</v>
      </c>
    </row>
    <row r="62" spans="2:8" x14ac:dyDescent="0.3">
      <c r="B62" t="s">
        <v>20</v>
      </c>
      <c r="C62" t="s">
        <v>6</v>
      </c>
    </row>
    <row r="63" spans="2:8" x14ac:dyDescent="0.3">
      <c r="B63" t="s">
        <v>20</v>
      </c>
      <c r="C63" t="s">
        <v>7</v>
      </c>
    </row>
    <row r="64" spans="2:8" x14ac:dyDescent="0.3">
      <c r="B64" t="s">
        <v>20</v>
      </c>
      <c r="C64" t="s">
        <v>8</v>
      </c>
    </row>
    <row r="65" spans="2:8" x14ac:dyDescent="0.3">
      <c r="B65" t="s">
        <v>20</v>
      </c>
      <c r="C65" t="s">
        <v>12</v>
      </c>
    </row>
    <row r="66" spans="2:8" x14ac:dyDescent="0.3">
      <c r="B66" t="s">
        <v>20</v>
      </c>
      <c r="C66" t="s">
        <v>13</v>
      </c>
      <c r="D66">
        <v>0.96296296296296291</v>
      </c>
      <c r="E66">
        <v>0.96296296296296291</v>
      </c>
      <c r="F66">
        <v>0.96296296296296291</v>
      </c>
      <c r="G66">
        <v>0.96296296296296291</v>
      </c>
      <c r="H66">
        <v>1</v>
      </c>
    </row>
    <row r="67" spans="2:8" x14ac:dyDescent="0.3">
      <c r="B67" t="s">
        <v>22</v>
      </c>
      <c r="C67" t="s">
        <v>8</v>
      </c>
    </row>
    <row r="68" spans="2:8" x14ac:dyDescent="0.3">
      <c r="B68" t="s">
        <v>22</v>
      </c>
      <c r="C68" t="s">
        <v>12</v>
      </c>
    </row>
    <row r="69" spans="2:8" x14ac:dyDescent="0.3">
      <c r="B69" t="s">
        <v>22</v>
      </c>
      <c r="C69" t="s">
        <v>13</v>
      </c>
      <c r="D69">
        <v>0.91304347826086951</v>
      </c>
      <c r="E69">
        <v>0.9882352941176471</v>
      </c>
      <c r="F69">
        <v>0.9882352941176471</v>
      </c>
      <c r="G69">
        <v>0.9882352941176471</v>
      </c>
      <c r="H69">
        <v>1</v>
      </c>
    </row>
    <row r="70" spans="2:8" x14ac:dyDescent="0.3">
      <c r="B70" t="s">
        <v>22</v>
      </c>
      <c r="C70" t="s">
        <v>15</v>
      </c>
      <c r="D70">
        <v>0.84955752212389379</v>
      </c>
      <c r="E70">
        <v>0.8288288288288288</v>
      </c>
      <c r="F70">
        <v>0.83636363636363631</v>
      </c>
      <c r="G70">
        <v>0.79629629629629628</v>
      </c>
      <c r="H70">
        <v>0.69387755102040816</v>
      </c>
    </row>
    <row r="71" spans="2:8" x14ac:dyDescent="0.3">
      <c r="B71" t="s">
        <v>22</v>
      </c>
      <c r="C71" t="s">
        <v>17</v>
      </c>
    </row>
    <row r="72" spans="2:8" x14ac:dyDescent="0.3">
      <c r="B72" t="s">
        <v>22</v>
      </c>
      <c r="C72" t="s">
        <v>21</v>
      </c>
    </row>
    <row r="73" spans="2:8" x14ac:dyDescent="0.3">
      <c r="B73" t="s">
        <v>22</v>
      </c>
      <c r="C73" t="s">
        <v>23</v>
      </c>
      <c r="D73">
        <v>0.55000000000000004</v>
      </c>
      <c r="E73">
        <v>1</v>
      </c>
      <c r="F73">
        <v>0.9285714285714286</v>
      </c>
      <c r="G73">
        <v>0.9285714285714286</v>
      </c>
      <c r="H73">
        <v>0.96551724137931039</v>
      </c>
    </row>
    <row r="74" spans="2:8" x14ac:dyDescent="0.3">
      <c r="B74" t="s">
        <v>22</v>
      </c>
      <c r="C74" t="s">
        <v>25</v>
      </c>
      <c r="D74">
        <v>0.91891891891891897</v>
      </c>
      <c r="E74">
        <v>0.97142857142857142</v>
      </c>
      <c r="F74">
        <v>1</v>
      </c>
      <c r="G74">
        <v>0.97142857142857142</v>
      </c>
      <c r="H74">
        <v>0.97142857142857142</v>
      </c>
    </row>
    <row r="75" spans="2:8" x14ac:dyDescent="0.3">
      <c r="B75" t="s">
        <v>22</v>
      </c>
      <c r="C75" t="s">
        <v>27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2:8" x14ac:dyDescent="0.3">
      <c r="B76" t="s">
        <v>22</v>
      </c>
      <c r="C76" t="s">
        <v>29</v>
      </c>
      <c r="D76">
        <v>0</v>
      </c>
      <c r="F76">
        <v>0</v>
      </c>
      <c r="G76">
        <v>0</v>
      </c>
      <c r="H76">
        <v>0</v>
      </c>
    </row>
    <row r="77" spans="2:8" x14ac:dyDescent="0.3">
      <c r="B77" t="s">
        <v>22</v>
      </c>
      <c r="C77" t="s">
        <v>33</v>
      </c>
    </row>
    <row r="78" spans="2:8" x14ac:dyDescent="0.3">
      <c r="B78" t="s">
        <v>22</v>
      </c>
      <c r="C78" t="s">
        <v>35</v>
      </c>
      <c r="H78">
        <v>0</v>
      </c>
    </row>
    <row r="79" spans="2:8" x14ac:dyDescent="0.3">
      <c r="B79" t="s">
        <v>24</v>
      </c>
      <c r="C79" t="s">
        <v>6</v>
      </c>
    </row>
    <row r="80" spans="2:8" x14ac:dyDescent="0.3">
      <c r="B80" t="s">
        <v>24</v>
      </c>
      <c r="C80" t="s">
        <v>7</v>
      </c>
    </row>
    <row r="81" spans="2:6" x14ac:dyDescent="0.3">
      <c r="B81" t="s">
        <v>24</v>
      </c>
      <c r="C81" t="s">
        <v>8</v>
      </c>
    </row>
    <row r="82" spans="2:6" x14ac:dyDescent="0.3">
      <c r="B82" t="s">
        <v>24</v>
      </c>
      <c r="C82" t="s">
        <v>12</v>
      </c>
    </row>
    <row r="83" spans="2:6" x14ac:dyDescent="0.3">
      <c r="B83" t="s">
        <v>24</v>
      </c>
      <c r="C83" t="s">
        <v>13</v>
      </c>
    </row>
    <row r="84" spans="2:6" x14ac:dyDescent="0.3">
      <c r="B84" t="s">
        <v>24</v>
      </c>
      <c r="C84" t="s">
        <v>15</v>
      </c>
    </row>
    <row r="85" spans="2:6" x14ac:dyDescent="0.3">
      <c r="B85" t="s">
        <v>24</v>
      </c>
      <c r="C85" t="s">
        <v>17</v>
      </c>
      <c r="F85">
        <v>0</v>
      </c>
    </row>
    <row r="86" spans="2:6" x14ac:dyDescent="0.3">
      <c r="B86" t="s">
        <v>24</v>
      </c>
      <c r="C86" t="s">
        <v>21</v>
      </c>
    </row>
    <row r="87" spans="2:6" x14ac:dyDescent="0.3">
      <c r="B87" t="s">
        <v>24</v>
      </c>
      <c r="C87" t="s">
        <v>23</v>
      </c>
    </row>
    <row r="88" spans="2:6" x14ac:dyDescent="0.3">
      <c r="B88" t="s">
        <v>24</v>
      </c>
      <c r="C88" t="s">
        <v>25</v>
      </c>
    </row>
    <row r="89" spans="2:6" x14ac:dyDescent="0.3">
      <c r="B89" t="s">
        <v>24</v>
      </c>
      <c r="C89" t="s">
        <v>47</v>
      </c>
    </row>
    <row r="90" spans="2:6" x14ac:dyDescent="0.3">
      <c r="B90" t="s">
        <v>24</v>
      </c>
      <c r="C90" t="s">
        <v>48</v>
      </c>
    </row>
    <row r="91" spans="2:6" x14ac:dyDescent="0.3">
      <c r="B91" t="s">
        <v>24</v>
      </c>
      <c r="C91" t="s">
        <v>27</v>
      </c>
    </row>
    <row r="92" spans="2:6" x14ac:dyDescent="0.3">
      <c r="B92" t="s">
        <v>24</v>
      </c>
      <c r="C92" t="s">
        <v>29</v>
      </c>
    </row>
    <row r="93" spans="2:6" x14ac:dyDescent="0.3">
      <c r="B93" t="s">
        <v>24</v>
      </c>
      <c r="C93" t="s">
        <v>33</v>
      </c>
    </row>
    <row r="94" spans="2:6" x14ac:dyDescent="0.3">
      <c r="B94" t="s">
        <v>24</v>
      </c>
      <c r="C94" t="s">
        <v>35</v>
      </c>
    </row>
    <row r="95" spans="2:6" x14ac:dyDescent="0.3">
      <c r="B95" t="s">
        <v>26</v>
      </c>
      <c r="C95" t="s">
        <v>6</v>
      </c>
    </row>
    <row r="96" spans="2:6" x14ac:dyDescent="0.3">
      <c r="B96" t="s">
        <v>26</v>
      </c>
      <c r="C96" t="s">
        <v>7</v>
      </c>
    </row>
    <row r="97" spans="2:8" x14ac:dyDescent="0.3">
      <c r="B97" t="s">
        <v>26</v>
      </c>
      <c r="C97" t="s">
        <v>49</v>
      </c>
    </row>
    <row r="98" spans="2:8" x14ac:dyDescent="0.3">
      <c r="B98" t="s">
        <v>26</v>
      </c>
      <c r="C98" t="s">
        <v>50</v>
      </c>
    </row>
    <row r="99" spans="2:8" x14ac:dyDescent="0.3">
      <c r="B99" t="s">
        <v>26</v>
      </c>
      <c r="C99" t="s">
        <v>13</v>
      </c>
    </row>
    <row r="100" spans="2:8" x14ac:dyDescent="0.3">
      <c r="B100" t="s">
        <v>26</v>
      </c>
      <c r="C100" t="s">
        <v>19</v>
      </c>
    </row>
    <row r="101" spans="2:8" x14ac:dyDescent="0.3">
      <c r="B101" t="s">
        <v>28</v>
      </c>
      <c r="C101" t="s">
        <v>6</v>
      </c>
    </row>
    <row r="102" spans="2:8" x14ac:dyDescent="0.3">
      <c r="B102" t="s">
        <v>28</v>
      </c>
      <c r="C102" t="s">
        <v>8</v>
      </c>
      <c r="D102">
        <v>0</v>
      </c>
    </row>
    <row r="103" spans="2:8" x14ac:dyDescent="0.3">
      <c r="B103" t="s">
        <v>28</v>
      </c>
      <c r="C103" t="s">
        <v>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2:8" x14ac:dyDescent="0.3">
      <c r="B104" t="s">
        <v>28</v>
      </c>
      <c r="C104" t="s">
        <v>13</v>
      </c>
    </row>
    <row r="105" spans="2:8" x14ac:dyDescent="0.3">
      <c r="B105" t="s">
        <v>28</v>
      </c>
      <c r="C105" t="s">
        <v>15</v>
      </c>
      <c r="E105">
        <v>0</v>
      </c>
      <c r="G105">
        <v>0</v>
      </c>
    </row>
    <row r="106" spans="2:8" x14ac:dyDescent="0.3">
      <c r="B106" t="s">
        <v>28</v>
      </c>
      <c r="C106" t="s">
        <v>17</v>
      </c>
    </row>
    <row r="107" spans="2:8" x14ac:dyDescent="0.3">
      <c r="B107" t="s">
        <v>28</v>
      </c>
      <c r="C107" t="s">
        <v>21</v>
      </c>
    </row>
    <row r="108" spans="2:8" x14ac:dyDescent="0.3">
      <c r="B108" t="s">
        <v>28</v>
      </c>
      <c r="C108" t="s">
        <v>23</v>
      </c>
    </row>
    <row r="109" spans="2:8" x14ac:dyDescent="0.3">
      <c r="B109" t="s">
        <v>28</v>
      </c>
      <c r="C109" t="s">
        <v>51</v>
      </c>
    </row>
    <row r="110" spans="2:8" x14ac:dyDescent="0.3">
      <c r="B110" t="s">
        <v>28</v>
      </c>
      <c r="C110" t="s">
        <v>25</v>
      </c>
    </row>
    <row r="111" spans="2:8" x14ac:dyDescent="0.3">
      <c r="B111" t="s">
        <v>28</v>
      </c>
      <c r="C111" t="s">
        <v>27</v>
      </c>
    </row>
    <row r="112" spans="2:8" x14ac:dyDescent="0.3">
      <c r="B112" t="s">
        <v>28</v>
      </c>
      <c r="C112" t="s">
        <v>29</v>
      </c>
      <c r="D112">
        <v>0.93333333333333335</v>
      </c>
      <c r="E112">
        <v>0.93333333333333335</v>
      </c>
      <c r="F112">
        <v>0.73684210526315785</v>
      </c>
      <c r="G112">
        <v>0.93333333333333335</v>
      </c>
      <c r="H112">
        <v>0.875</v>
      </c>
    </row>
    <row r="113" spans="2:8" x14ac:dyDescent="0.3">
      <c r="B113" t="s">
        <v>28</v>
      </c>
      <c r="C113" t="s">
        <v>33</v>
      </c>
      <c r="D113">
        <v>6.6666666666666666E-2</v>
      </c>
      <c r="E113">
        <v>0.43243243243243251</v>
      </c>
      <c r="F113">
        <v>0.29411764705882348</v>
      </c>
      <c r="G113">
        <v>0.2424242424242424</v>
      </c>
      <c r="H113">
        <v>0.2424242424242424</v>
      </c>
    </row>
    <row r="114" spans="2:8" x14ac:dyDescent="0.3">
      <c r="B114" t="s">
        <v>30</v>
      </c>
      <c r="C114" t="s">
        <v>6</v>
      </c>
    </row>
    <row r="115" spans="2:8" x14ac:dyDescent="0.3">
      <c r="B115" t="s">
        <v>30</v>
      </c>
      <c r="C115" t="s">
        <v>52</v>
      </c>
    </row>
    <row r="116" spans="2:8" x14ac:dyDescent="0.3">
      <c r="B116" t="s">
        <v>30</v>
      </c>
      <c r="C116" t="s">
        <v>7</v>
      </c>
    </row>
    <row r="117" spans="2:8" x14ac:dyDescent="0.3">
      <c r="B117" t="s">
        <v>30</v>
      </c>
      <c r="C117" t="s">
        <v>8</v>
      </c>
    </row>
    <row r="118" spans="2:8" x14ac:dyDescent="0.3">
      <c r="B118" t="s">
        <v>30</v>
      </c>
      <c r="C118" t="s">
        <v>15</v>
      </c>
      <c r="D118">
        <v>0</v>
      </c>
      <c r="E118">
        <v>0</v>
      </c>
      <c r="F118">
        <v>0.8</v>
      </c>
      <c r="G118">
        <v>0.90909090909090906</v>
      </c>
      <c r="H118">
        <v>0.90909090909090906</v>
      </c>
    </row>
    <row r="119" spans="2:8" x14ac:dyDescent="0.3">
      <c r="B119" t="s">
        <v>32</v>
      </c>
      <c r="C119" t="s">
        <v>7</v>
      </c>
    </row>
    <row r="120" spans="2:8" x14ac:dyDescent="0.3">
      <c r="B120" t="s">
        <v>32</v>
      </c>
      <c r="C120" t="s">
        <v>8</v>
      </c>
      <c r="D120">
        <v>0.92307692307692313</v>
      </c>
      <c r="E120">
        <v>0.92307692307692313</v>
      </c>
      <c r="F120">
        <v>1</v>
      </c>
      <c r="G120">
        <v>1</v>
      </c>
      <c r="H120">
        <v>0.96296296296296291</v>
      </c>
    </row>
    <row r="121" spans="2:8" x14ac:dyDescent="0.3">
      <c r="B121" t="s">
        <v>32</v>
      </c>
      <c r="C121" t="s">
        <v>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2:8" x14ac:dyDescent="0.3">
      <c r="B122" t="s">
        <v>32</v>
      </c>
      <c r="C122" t="s">
        <v>13</v>
      </c>
    </row>
    <row r="123" spans="2:8" x14ac:dyDescent="0.3">
      <c r="B123" t="s">
        <v>32</v>
      </c>
      <c r="C123" t="s">
        <v>15</v>
      </c>
    </row>
    <row r="124" spans="2:8" x14ac:dyDescent="0.3">
      <c r="B124" t="s">
        <v>32</v>
      </c>
      <c r="C124" t="s">
        <v>17</v>
      </c>
      <c r="H124">
        <v>0</v>
      </c>
    </row>
    <row r="125" spans="2:8" x14ac:dyDescent="0.3">
      <c r="B125" t="s">
        <v>32</v>
      </c>
      <c r="C125" t="s">
        <v>21</v>
      </c>
      <c r="D125">
        <v>0.75862068965517238</v>
      </c>
      <c r="E125">
        <v>0.81481481481481477</v>
      </c>
      <c r="F125">
        <v>0.75862068965517238</v>
      </c>
      <c r="G125">
        <v>0.73333333333333328</v>
      </c>
      <c r="H125">
        <v>0.75862068965517238</v>
      </c>
    </row>
    <row r="126" spans="2:8" x14ac:dyDescent="0.3">
      <c r="B126" t="s">
        <v>32</v>
      </c>
      <c r="C126" t="s">
        <v>53</v>
      </c>
      <c r="D126">
        <v>0.90909090909090906</v>
      </c>
      <c r="E126">
        <v>0.93023255813953487</v>
      </c>
      <c r="F126">
        <v>0.90476190476190477</v>
      </c>
      <c r="G126">
        <v>0.87804878048780488</v>
      </c>
      <c r="H126">
        <v>0.87804878048780488</v>
      </c>
    </row>
    <row r="127" spans="2:8" x14ac:dyDescent="0.3">
      <c r="B127" t="s">
        <v>32</v>
      </c>
      <c r="C127" t="s">
        <v>27</v>
      </c>
    </row>
    <row r="128" spans="2:8" x14ac:dyDescent="0.3">
      <c r="B128" t="s">
        <v>32</v>
      </c>
      <c r="C128" t="s">
        <v>29</v>
      </c>
      <c r="D128">
        <v>0.45454545454545447</v>
      </c>
      <c r="E128">
        <v>0.56000000000000005</v>
      </c>
      <c r="F128">
        <v>0.63636363636363635</v>
      </c>
      <c r="G128">
        <v>0.69565217391304346</v>
      </c>
      <c r="H128">
        <v>0.5</v>
      </c>
    </row>
    <row r="129" spans="2:8" x14ac:dyDescent="0.3">
      <c r="B129" t="s">
        <v>32</v>
      </c>
      <c r="C129" t="s">
        <v>33</v>
      </c>
    </row>
    <row r="130" spans="2:8" x14ac:dyDescent="0.3">
      <c r="B130" t="s">
        <v>32</v>
      </c>
      <c r="C130" t="s">
        <v>35</v>
      </c>
      <c r="D130">
        <v>0.99159663865546221</v>
      </c>
      <c r="E130">
        <v>0.98305084745762716</v>
      </c>
      <c r="F130">
        <v>0.96551724137931039</v>
      </c>
      <c r="G130">
        <v>0.95652173913043481</v>
      </c>
      <c r="H130">
        <v>1</v>
      </c>
    </row>
    <row r="131" spans="2:8" x14ac:dyDescent="0.3">
      <c r="B131" t="s">
        <v>34</v>
      </c>
      <c r="C131" t="s">
        <v>7</v>
      </c>
    </row>
    <row r="132" spans="2:8" x14ac:dyDescent="0.3">
      <c r="B132" t="s">
        <v>34</v>
      </c>
      <c r="C132" t="s">
        <v>8</v>
      </c>
    </row>
    <row r="133" spans="2:8" x14ac:dyDescent="0.3">
      <c r="B133" t="s">
        <v>34</v>
      </c>
      <c r="C133" t="s">
        <v>12</v>
      </c>
    </row>
    <row r="134" spans="2:8" x14ac:dyDescent="0.3">
      <c r="B134" t="s">
        <v>34</v>
      </c>
      <c r="C134" t="s">
        <v>13</v>
      </c>
    </row>
    <row r="135" spans="2:8" x14ac:dyDescent="0.3">
      <c r="B135" t="s">
        <v>34</v>
      </c>
      <c r="C135" t="s">
        <v>15</v>
      </c>
      <c r="D135">
        <v>0</v>
      </c>
    </row>
    <row r="136" spans="2:8" x14ac:dyDescent="0.3">
      <c r="B136" t="s">
        <v>34</v>
      </c>
      <c r="C136" t="s">
        <v>54</v>
      </c>
    </row>
    <row r="137" spans="2:8" x14ac:dyDescent="0.3">
      <c r="B137" t="s">
        <v>34</v>
      </c>
      <c r="C137" t="s">
        <v>17</v>
      </c>
      <c r="D137">
        <v>0.88235294117647056</v>
      </c>
      <c r="E137">
        <v>0.9375</v>
      </c>
      <c r="F137">
        <v>0.84615384615384615</v>
      </c>
      <c r="G137">
        <v>0.8</v>
      </c>
      <c r="H137">
        <v>1</v>
      </c>
    </row>
    <row r="138" spans="2:8" x14ac:dyDescent="0.3">
      <c r="B138" t="s">
        <v>34</v>
      </c>
      <c r="C138" t="s">
        <v>21</v>
      </c>
    </row>
    <row r="139" spans="2:8" x14ac:dyDescent="0.3">
      <c r="B139" t="s">
        <v>34</v>
      </c>
      <c r="C139" t="s">
        <v>25</v>
      </c>
      <c r="D139">
        <v>0.25</v>
      </c>
    </row>
    <row r="140" spans="2:8" x14ac:dyDescent="0.3">
      <c r="B140" t="s">
        <v>34</v>
      </c>
      <c r="C140" t="s">
        <v>27</v>
      </c>
      <c r="D140">
        <v>0</v>
      </c>
      <c r="E140">
        <v>0</v>
      </c>
      <c r="F140">
        <v>0.14285714285714279</v>
      </c>
      <c r="H140">
        <v>0</v>
      </c>
    </row>
    <row r="141" spans="2:8" x14ac:dyDescent="0.3">
      <c r="B141" t="s">
        <v>34</v>
      </c>
      <c r="C141" t="s">
        <v>55</v>
      </c>
      <c r="E141">
        <v>0</v>
      </c>
    </row>
    <row r="142" spans="2:8" x14ac:dyDescent="0.3">
      <c r="B142" t="s">
        <v>34</v>
      </c>
      <c r="C142" t="s">
        <v>35</v>
      </c>
    </row>
    <row r="143" spans="2:8" x14ac:dyDescent="0.3">
      <c r="B143" t="s">
        <v>36</v>
      </c>
      <c r="C143" t="s">
        <v>6</v>
      </c>
    </row>
    <row r="144" spans="2:8" x14ac:dyDescent="0.3">
      <c r="B144" t="s">
        <v>36</v>
      </c>
      <c r="C144" t="s">
        <v>56</v>
      </c>
    </row>
    <row r="145" spans="2:8" x14ac:dyDescent="0.3">
      <c r="B145" t="s">
        <v>36</v>
      </c>
      <c r="C145" t="s">
        <v>7</v>
      </c>
    </row>
    <row r="146" spans="2:8" x14ac:dyDescent="0.3">
      <c r="B146" t="s">
        <v>36</v>
      </c>
      <c r="C146" t="s">
        <v>8</v>
      </c>
    </row>
    <row r="147" spans="2:8" x14ac:dyDescent="0.3">
      <c r="B147" t="s">
        <v>36</v>
      </c>
      <c r="C147" t="s">
        <v>57</v>
      </c>
    </row>
    <row r="148" spans="2:8" x14ac:dyDescent="0.3">
      <c r="B148" t="s">
        <v>36</v>
      </c>
      <c r="C148" t="s">
        <v>12</v>
      </c>
    </row>
    <row r="149" spans="2:8" x14ac:dyDescent="0.3">
      <c r="B149" t="s">
        <v>36</v>
      </c>
      <c r="C149" t="s">
        <v>13</v>
      </c>
    </row>
    <row r="150" spans="2:8" x14ac:dyDescent="0.3">
      <c r="B150" t="s">
        <v>36</v>
      </c>
      <c r="C150" t="s">
        <v>15</v>
      </c>
    </row>
    <row r="151" spans="2:8" x14ac:dyDescent="0.3">
      <c r="B151" t="s">
        <v>36</v>
      </c>
      <c r="C151" t="s">
        <v>17</v>
      </c>
    </row>
    <row r="152" spans="2:8" x14ac:dyDescent="0.3">
      <c r="B152" t="s">
        <v>36</v>
      </c>
      <c r="C152" t="s">
        <v>21</v>
      </c>
      <c r="D152">
        <v>0.7142857142857143</v>
      </c>
      <c r="E152">
        <v>0.8</v>
      </c>
      <c r="F152">
        <v>0.7142857142857143</v>
      </c>
      <c r="G152">
        <v>0.8</v>
      </c>
      <c r="H152">
        <v>0.875</v>
      </c>
    </row>
    <row r="153" spans="2:8" x14ac:dyDescent="0.3">
      <c r="B153" t="s">
        <v>36</v>
      </c>
      <c r="C153" t="s">
        <v>25</v>
      </c>
    </row>
    <row r="154" spans="2:8" x14ac:dyDescent="0.3">
      <c r="B154" t="s">
        <v>36</v>
      </c>
      <c r="C154" t="s">
        <v>27</v>
      </c>
      <c r="D154">
        <v>0</v>
      </c>
      <c r="E154">
        <v>0</v>
      </c>
      <c r="F154">
        <v>0</v>
      </c>
      <c r="G154">
        <v>0</v>
      </c>
    </row>
    <row r="155" spans="2:8" x14ac:dyDescent="0.3">
      <c r="B155" t="s">
        <v>36</v>
      </c>
      <c r="C155" t="s">
        <v>29</v>
      </c>
    </row>
    <row r="156" spans="2:8" x14ac:dyDescent="0.3">
      <c r="B156" t="s">
        <v>36</v>
      </c>
      <c r="C156" t="s">
        <v>35</v>
      </c>
    </row>
    <row r="157" spans="2:8" x14ac:dyDescent="0.3">
      <c r="B157" t="s">
        <v>37</v>
      </c>
      <c r="C157" t="s">
        <v>6</v>
      </c>
    </row>
    <row r="158" spans="2:8" x14ac:dyDescent="0.3">
      <c r="B158" t="s">
        <v>37</v>
      </c>
      <c r="C158" t="s">
        <v>58</v>
      </c>
    </row>
    <row r="159" spans="2:8" x14ac:dyDescent="0.3">
      <c r="B159" t="s">
        <v>37</v>
      </c>
      <c r="C159" t="s">
        <v>59</v>
      </c>
    </row>
    <row r="160" spans="2:8" x14ac:dyDescent="0.3">
      <c r="B160" t="s">
        <v>37</v>
      </c>
      <c r="C160" t="s">
        <v>60</v>
      </c>
    </row>
    <row r="161" spans="2:8" x14ac:dyDescent="0.3">
      <c r="B161" t="s">
        <v>37</v>
      </c>
      <c r="C161" t="s">
        <v>7</v>
      </c>
    </row>
    <row r="162" spans="2:8" x14ac:dyDescent="0.3">
      <c r="B162" t="s">
        <v>37</v>
      </c>
      <c r="C162" t="s">
        <v>61</v>
      </c>
    </row>
    <row r="163" spans="2:8" x14ac:dyDescent="0.3">
      <c r="B163" t="s">
        <v>37</v>
      </c>
      <c r="C163" t="s">
        <v>62</v>
      </c>
    </row>
    <row r="164" spans="2:8" x14ac:dyDescent="0.3">
      <c r="B164" t="s">
        <v>37</v>
      </c>
      <c r="C164" t="s">
        <v>63</v>
      </c>
    </row>
    <row r="165" spans="2:8" x14ac:dyDescent="0.3">
      <c r="B165" t="s">
        <v>37</v>
      </c>
      <c r="C165" t="s">
        <v>8</v>
      </c>
    </row>
    <row r="166" spans="2:8" x14ac:dyDescent="0.3">
      <c r="B166" t="s">
        <v>37</v>
      </c>
      <c r="C166" t="s">
        <v>64</v>
      </c>
    </row>
    <row r="167" spans="2:8" x14ac:dyDescent="0.3">
      <c r="B167" t="s">
        <v>37</v>
      </c>
      <c r="C167" t="s">
        <v>12</v>
      </c>
    </row>
    <row r="168" spans="2:8" x14ac:dyDescent="0.3">
      <c r="B168" t="s">
        <v>37</v>
      </c>
      <c r="C168" t="s">
        <v>13</v>
      </c>
    </row>
    <row r="169" spans="2:8" x14ac:dyDescent="0.3">
      <c r="B169" t="s">
        <v>37</v>
      </c>
      <c r="C169" t="s">
        <v>15</v>
      </c>
    </row>
    <row r="170" spans="2:8" x14ac:dyDescent="0.3">
      <c r="B170" t="s">
        <v>37</v>
      </c>
      <c r="C170" t="s">
        <v>17</v>
      </c>
    </row>
    <row r="171" spans="2:8" x14ac:dyDescent="0.3">
      <c r="B171" t="s">
        <v>37</v>
      </c>
      <c r="C171" t="s">
        <v>21</v>
      </c>
    </row>
    <row r="172" spans="2:8" x14ac:dyDescent="0.3">
      <c r="B172" t="s">
        <v>37</v>
      </c>
      <c r="C172" t="s">
        <v>23</v>
      </c>
    </row>
    <row r="173" spans="2:8" x14ac:dyDescent="0.3">
      <c r="B173" t="s">
        <v>37</v>
      </c>
      <c r="C173" t="s">
        <v>65</v>
      </c>
      <c r="D173">
        <v>0.98666666666666669</v>
      </c>
      <c r="E173">
        <v>0.98666666666666669</v>
      </c>
      <c r="F173">
        <v>0.98666666666666669</v>
      </c>
      <c r="G173">
        <v>0.98666666666666669</v>
      </c>
      <c r="H173">
        <v>0.98666666666666669</v>
      </c>
    </row>
    <row r="174" spans="2:8" x14ac:dyDescent="0.3">
      <c r="B174" t="s">
        <v>37</v>
      </c>
      <c r="C174" t="s">
        <v>25</v>
      </c>
      <c r="D174">
        <v>0.94736842105263153</v>
      </c>
      <c r="E174">
        <v>0.96</v>
      </c>
      <c r="F174">
        <v>0.97297297297297303</v>
      </c>
      <c r="G174">
        <v>0.97297297297297303</v>
      </c>
      <c r="H174">
        <v>0.96</v>
      </c>
    </row>
    <row r="175" spans="2:8" x14ac:dyDescent="0.3">
      <c r="B175" t="s">
        <v>37</v>
      </c>
      <c r="C175" t="s">
        <v>66</v>
      </c>
    </row>
    <row r="176" spans="2:8" x14ac:dyDescent="0.3">
      <c r="B176" t="s">
        <v>37</v>
      </c>
      <c r="C176" t="s">
        <v>27</v>
      </c>
      <c r="D176">
        <v>0.88888888888888884</v>
      </c>
      <c r="E176">
        <v>0.88372093023255816</v>
      </c>
      <c r="F176">
        <v>0.91304347826086951</v>
      </c>
      <c r="G176">
        <v>0.88888888888888884</v>
      </c>
      <c r="H176">
        <v>0.91304347826086951</v>
      </c>
    </row>
    <row r="177" spans="2:3" x14ac:dyDescent="0.3">
      <c r="B177" t="s">
        <v>37</v>
      </c>
      <c r="C177" t="s">
        <v>29</v>
      </c>
    </row>
    <row r="178" spans="2:3" x14ac:dyDescent="0.3">
      <c r="B178" t="s">
        <v>37</v>
      </c>
      <c r="C178" t="s">
        <v>67</v>
      </c>
    </row>
    <row r="179" spans="2:3" x14ac:dyDescent="0.3">
      <c r="B179" t="s">
        <v>37</v>
      </c>
      <c r="C179" t="s">
        <v>33</v>
      </c>
    </row>
  </sheetData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1025-FB3F-4880-A7F1-165977102A2E}">
  <dimension ref="A1:N784"/>
  <sheetViews>
    <sheetView workbookViewId="0">
      <selection activeCell="C1" sqref="C1:N1"/>
    </sheetView>
  </sheetViews>
  <sheetFormatPr defaultRowHeight="14.4" x14ac:dyDescent="0.3"/>
  <cols>
    <col min="1" max="1" width="19.4414062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261</v>
      </c>
    </row>
    <row r="2" spans="1:14" x14ac:dyDescent="0.3">
      <c r="A2" t="s">
        <v>97</v>
      </c>
      <c r="B2" t="s">
        <v>52</v>
      </c>
      <c r="C2" s="2">
        <v>1.2825099766065776E-2</v>
      </c>
      <c r="D2" s="2">
        <v>9.8299777915316564E-3</v>
      </c>
      <c r="E2" s="2">
        <v>1.3074154067674586E-2</v>
      </c>
      <c r="F2" s="2">
        <v>5.8925476603119586E-2</v>
      </c>
      <c r="G2" s="2">
        <v>2.1904634700146919E-2</v>
      </c>
      <c r="H2" s="2">
        <v>0</v>
      </c>
      <c r="I2" s="2">
        <v>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0.99009279598332356</v>
      </c>
      <c r="D3" s="2">
        <v>0.86625994545812368</v>
      </c>
      <c r="E3" s="2">
        <v>0.94678899082568801</v>
      </c>
      <c r="F3" s="2">
        <v>3.4965034965034968E-2</v>
      </c>
      <c r="G3" s="2">
        <v>0.13805468399820708</v>
      </c>
      <c r="H3" s="2">
        <v>0.89463822427212458</v>
      </c>
      <c r="I3" s="2">
        <v>0.98987303506650559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0.96858292785486877</v>
      </c>
      <c r="D4" s="2">
        <v>0.94568309429128883</v>
      </c>
      <c r="E4" s="2">
        <v>0.88312093396310487</v>
      </c>
      <c r="F4" s="2">
        <v>0.84651605085967574</v>
      </c>
      <c r="G4" s="2">
        <v>8.2687338501291993E-2</v>
      </c>
      <c r="H4" s="2">
        <v>0.77557902209601559</v>
      </c>
      <c r="I4" s="2">
        <v>0.98469084423305597</v>
      </c>
      <c r="J4" s="2">
        <v>0</v>
      </c>
      <c r="K4" s="2">
        <v>0.37848919728749408</v>
      </c>
      <c r="L4" s="2">
        <v>0</v>
      </c>
      <c r="M4" s="2">
        <v>0</v>
      </c>
      <c r="N4" s="2">
        <v>0.79242105263157891</v>
      </c>
    </row>
    <row r="5" spans="1:14" x14ac:dyDescent="0.3">
      <c r="A5" t="s">
        <v>97</v>
      </c>
      <c r="B5" t="s">
        <v>243</v>
      </c>
      <c r="C5" s="2">
        <v>0.96762118659928875</v>
      </c>
      <c r="D5" s="2">
        <v>0.92385286876072525</v>
      </c>
      <c r="E5" s="2">
        <v>0.83079305386572277</v>
      </c>
      <c r="F5" s="2">
        <v>0.86841741151728147</v>
      </c>
      <c r="G5" s="2">
        <v>3.8095238095238099E-2</v>
      </c>
      <c r="H5" s="2">
        <v>0.73580620741862224</v>
      </c>
      <c r="I5" s="2">
        <v>0.98472087649996276</v>
      </c>
      <c r="J5" s="2">
        <v>5.7142857142857141E-2</v>
      </c>
      <c r="K5" s="2">
        <v>0.60374973667579523</v>
      </c>
      <c r="L5" s="2">
        <v>0</v>
      </c>
      <c r="M5" s="2">
        <v>0</v>
      </c>
      <c r="N5" s="2">
        <v>0.92990239574090505</v>
      </c>
    </row>
    <row r="6" spans="1:14" x14ac:dyDescent="0.3">
      <c r="A6" t="s">
        <v>97</v>
      </c>
      <c r="B6" t="s">
        <v>193</v>
      </c>
      <c r="C6" s="2">
        <v>0.89338686820973079</v>
      </c>
      <c r="D6" s="2">
        <v>0.94397696080637161</v>
      </c>
      <c r="E6" s="2">
        <v>0.91839609625746121</v>
      </c>
      <c r="F6" s="2">
        <v>0.88728457569997921</v>
      </c>
      <c r="G6" s="2">
        <v>2.8846153846153848E-2</v>
      </c>
      <c r="H6" s="2">
        <v>0.74248420467958065</v>
      </c>
      <c r="I6" s="2">
        <v>0.985705687631658</v>
      </c>
      <c r="J6" s="2">
        <v>0</v>
      </c>
      <c r="K6" s="2">
        <v>0.68397493285586397</v>
      </c>
      <c r="L6" s="2">
        <v>0.18487394957983191</v>
      </c>
      <c r="M6" s="2">
        <v>0</v>
      </c>
      <c r="N6" s="2">
        <v>0.67668241307209787</v>
      </c>
    </row>
    <row r="7" spans="1:14" x14ac:dyDescent="0.3">
      <c r="A7" t="s">
        <v>97</v>
      </c>
      <c r="B7" t="s">
        <v>105</v>
      </c>
      <c r="C7" s="2">
        <v>0.98322141577223121</v>
      </c>
      <c r="D7" s="2">
        <v>0.90112928530375758</v>
      </c>
      <c r="E7" s="2">
        <v>0.88216338228960933</v>
      </c>
      <c r="F7" s="2">
        <v>0.82110051097262016</v>
      </c>
      <c r="G7" s="2">
        <v>8.9108910891089105E-2</v>
      </c>
      <c r="H7" s="2">
        <v>0.69241379310344831</v>
      </c>
      <c r="I7" s="2">
        <v>0.98833557649170045</v>
      </c>
      <c r="J7" s="2">
        <v>0</v>
      </c>
      <c r="K7" s="2">
        <v>0</v>
      </c>
      <c r="L7" s="2">
        <v>0</v>
      </c>
      <c r="M7" s="2">
        <v>0</v>
      </c>
      <c r="N7" s="2">
        <v>0.79946416610850635</v>
      </c>
    </row>
    <row r="8" spans="1:14" x14ac:dyDescent="0.3">
      <c r="A8" t="s">
        <v>97</v>
      </c>
      <c r="B8" t="s">
        <v>157</v>
      </c>
      <c r="C8" s="2">
        <v>0.97939130148052878</v>
      </c>
      <c r="D8" s="2">
        <v>0.96265683094105958</v>
      </c>
      <c r="E8" s="2">
        <v>0.76512411126356494</v>
      </c>
      <c r="F8" s="2">
        <v>0.70003538153084088</v>
      </c>
      <c r="G8" s="2">
        <v>2.1314387211367671E-2</v>
      </c>
      <c r="H8" s="2">
        <v>0.64388895867353346</v>
      </c>
      <c r="I8" s="2">
        <v>0.99051743448069884</v>
      </c>
      <c r="J8" s="2">
        <v>0</v>
      </c>
      <c r="K8" s="2">
        <v>0</v>
      </c>
      <c r="L8" s="2">
        <v>0</v>
      </c>
      <c r="M8" s="2">
        <v>0</v>
      </c>
      <c r="N8" s="2">
        <v>9.8610018358248105E-2</v>
      </c>
    </row>
    <row r="9" spans="1:14" x14ac:dyDescent="0.3">
      <c r="A9" t="s">
        <v>97</v>
      </c>
      <c r="B9" t="s">
        <v>13</v>
      </c>
      <c r="C9" s="2">
        <v>0.98775074523893203</v>
      </c>
      <c r="D9" s="2">
        <v>0.94277286135693217</v>
      </c>
      <c r="E9" s="2">
        <v>0.91498048097267337</v>
      </c>
      <c r="F9" s="2">
        <v>0.85229021185939169</v>
      </c>
      <c r="G9" s="2">
        <v>0.15094339622641509</v>
      </c>
      <c r="H9" s="2">
        <v>0.80334728033472802</v>
      </c>
      <c r="I9" s="2">
        <v>0.99142314990512337</v>
      </c>
      <c r="J9" s="2" t="s">
        <v>70</v>
      </c>
      <c r="K9" s="2" t="s">
        <v>70</v>
      </c>
      <c r="L9" s="2" t="s">
        <v>70</v>
      </c>
      <c r="M9" s="2" t="s">
        <v>70</v>
      </c>
      <c r="N9" s="2">
        <v>0</v>
      </c>
    </row>
    <row r="10" spans="1:14" x14ac:dyDescent="0.3">
      <c r="A10" t="s">
        <v>97</v>
      </c>
      <c r="B10" t="s">
        <v>15</v>
      </c>
      <c r="C10" s="2">
        <v>0.99210477359824401</v>
      </c>
      <c r="D10" s="2">
        <v>0.95695337813033698</v>
      </c>
      <c r="E10" s="2">
        <v>0.96675129972191998</v>
      </c>
      <c r="F10" s="2">
        <v>4.9209138840070298E-2</v>
      </c>
      <c r="G10" s="2">
        <v>0.14109742441209405</v>
      </c>
      <c r="H10" s="2">
        <v>0.85718486283042727</v>
      </c>
      <c r="I10" s="2">
        <v>0.99308142629058005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0.99134616041363577</v>
      </c>
      <c r="D11" s="2">
        <v>0.95412075120285578</v>
      </c>
      <c r="E11" s="2">
        <v>0.96592775519237717</v>
      </c>
      <c r="F11" s="2">
        <v>0</v>
      </c>
      <c r="G11" s="2">
        <v>7.5144508670520235E-2</v>
      </c>
      <c r="H11" s="2">
        <v>0.88270992589134623</v>
      </c>
      <c r="I11" s="2">
        <v>0.99155186848314181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1.330089582101769E-2</v>
      </c>
      <c r="D12" s="2">
        <v>5.4673366834170857E-3</v>
      </c>
      <c r="E12" s="2">
        <v>7.5821083725437541E-2</v>
      </c>
      <c r="F12" s="2">
        <v>5.2714812862414339E-5</v>
      </c>
      <c r="G12" s="2">
        <v>1.4307931570762052E-2</v>
      </c>
      <c r="H12" s="2">
        <v>0</v>
      </c>
      <c r="I12" s="2">
        <v>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6.2738813044200571E-3</v>
      </c>
      <c r="D13" s="2">
        <v>4.4207515277597193E-3</v>
      </c>
      <c r="E13" s="2">
        <v>4.8906677079265909E-2</v>
      </c>
      <c r="F13" s="2">
        <v>1.0536020018438036E-4</v>
      </c>
      <c r="G13" s="2">
        <v>3.4587995930824011E-2</v>
      </c>
      <c r="H13" s="2">
        <v>0</v>
      </c>
      <c r="I13" s="2">
        <v>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0.71438342110662745</v>
      </c>
      <c r="D14" s="2">
        <v>0.80194435474276393</v>
      </c>
      <c r="E14" s="2">
        <v>0.66834507448897096</v>
      </c>
      <c r="F14" s="2">
        <v>1.1507112034521336E-3</v>
      </c>
      <c r="G14" s="2">
        <v>0.78105672380279201</v>
      </c>
      <c r="H14" s="2">
        <v>0.56690863579474338</v>
      </c>
      <c r="I14" s="2">
        <v>0.77890011223344557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2.403873219613804E-2</v>
      </c>
      <c r="D15" s="2">
        <v>1.4720388496851051E-2</v>
      </c>
      <c r="E15" s="2">
        <v>1.0544352181362855E-2</v>
      </c>
      <c r="F15" s="2">
        <v>5.9701492537313432E-2</v>
      </c>
      <c r="G15" s="2">
        <v>7.9327862446268077E-2</v>
      </c>
      <c r="H15" s="2">
        <v>5.2961426427751788E-3</v>
      </c>
      <c r="I15" s="2">
        <v>0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1.2976729864074252E-2</v>
      </c>
      <c r="D16" s="2">
        <v>5.4702101472398233E-3</v>
      </c>
      <c r="E16" s="2">
        <v>2.7539062499999999E-2</v>
      </c>
      <c r="F16" s="2">
        <v>6.5491183879093195E-2</v>
      </c>
      <c r="G16" s="2">
        <v>7.1219868517165816E-2</v>
      </c>
      <c r="H16" s="2">
        <v>0</v>
      </c>
      <c r="I16" s="2">
        <v>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0.3765505254009639</v>
      </c>
      <c r="D17" s="2">
        <v>7.5747575772960346E-2</v>
      </c>
      <c r="E17" s="2">
        <v>0.15577190542420027</v>
      </c>
      <c r="F17" s="2">
        <v>4.1745730550284632E-2</v>
      </c>
      <c r="G17" s="2">
        <v>6.5733810608525872E-2</v>
      </c>
      <c r="H17" s="2">
        <v>4.9304482225656879E-2</v>
      </c>
      <c r="I17" s="2">
        <v>5.6669939682984991E-2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0.97484229897773556</v>
      </c>
      <c r="D18" s="2">
        <v>0.65269049489395126</v>
      </c>
      <c r="E18" s="2">
        <v>0.8907949790794979</v>
      </c>
      <c r="F18" s="2">
        <v>9.295774647887324E-2</v>
      </c>
      <c r="G18" s="2">
        <v>0.20768431983385255</v>
      </c>
      <c r="H18" s="2">
        <v>0.86374795417348604</v>
      </c>
      <c r="I18" s="2">
        <v>0.98548981279603043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0.9846411725724088</v>
      </c>
      <c r="D19" s="2">
        <v>0.87865960305188717</v>
      </c>
      <c r="E19" s="2">
        <v>0.95623299358944802</v>
      </c>
      <c r="F19" s="2">
        <v>3.5794183445190156E-2</v>
      </c>
      <c r="G19" s="2">
        <v>0.1575091575091575</v>
      </c>
      <c r="H19" s="2">
        <v>0.82749161840902163</v>
      </c>
      <c r="I19" s="2">
        <v>0.98860441024123136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0.98359419196681119</v>
      </c>
      <c r="D20" s="2">
        <v>0.9155184916606236</v>
      </c>
      <c r="E20" s="2">
        <v>0.8973417721518987</v>
      </c>
      <c r="F20" s="2">
        <v>1.1933174224343676E-3</v>
      </c>
      <c r="G20" s="2">
        <v>0.17418351477449456</v>
      </c>
      <c r="H20" s="2">
        <v>0.84440932437771632</v>
      </c>
      <c r="I20" s="2">
        <v>0.99170124481327804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1.0727392490825256E-2</v>
      </c>
      <c r="D21" s="2">
        <v>1.853442430269879E-2</v>
      </c>
      <c r="E21" s="2">
        <v>2.2686025408348459E-3</v>
      </c>
      <c r="F21" s="2">
        <v>4.2857142857142858E-2</v>
      </c>
      <c r="G21" s="2">
        <v>5.0054210336104077E-2</v>
      </c>
      <c r="H21" s="2">
        <v>3.911024199462234E-3</v>
      </c>
      <c r="I21" s="2">
        <v>0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1.6777288848989682E-2</v>
      </c>
      <c r="D22" s="2">
        <v>1.973284760170006E-3</v>
      </c>
      <c r="E22" s="2">
        <v>1.2580273341017618E-2</v>
      </c>
      <c r="F22" s="2">
        <v>4.8899755501222494E-3</v>
      </c>
      <c r="G22" s="2">
        <v>4.5398009950248758E-2</v>
      </c>
      <c r="H22" s="2">
        <v>0</v>
      </c>
      <c r="I22" s="2">
        <v>0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0.97809676312478555</v>
      </c>
      <c r="D23" s="2">
        <v>0.93590924095276162</v>
      </c>
      <c r="E23" s="2">
        <v>0.90915527644378757</v>
      </c>
      <c r="F23" s="2">
        <v>0.81010143018876646</v>
      </c>
      <c r="G23" s="2">
        <v>5.1020408163265307E-2</v>
      </c>
      <c r="H23" s="2">
        <v>0.54900439617274377</v>
      </c>
      <c r="I23" s="2">
        <v>0.98980452280567277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0.96925413130862004</v>
      </c>
      <c r="D24" s="2">
        <v>0.90376308900523561</v>
      </c>
      <c r="E24" s="2">
        <v>0.80038688508533506</v>
      </c>
      <c r="F24" s="2">
        <v>1.6455980252823696E-3</v>
      </c>
      <c r="G24" s="2">
        <v>0.93380429094714801</v>
      </c>
      <c r="H24" s="2">
        <v>0.78274048319515022</v>
      </c>
      <c r="I24" s="2">
        <v>0.99187603430118843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0.96455721567497843</v>
      </c>
      <c r="D25" s="2">
        <v>0.96195361761248277</v>
      </c>
      <c r="E25" s="2">
        <v>0.92580088842435315</v>
      </c>
      <c r="F25" s="2">
        <v>1.2424698795180725E-2</v>
      </c>
      <c r="G25" s="2">
        <v>0.13885180240320427</v>
      </c>
      <c r="H25" s="2">
        <v>0.7614344855104993</v>
      </c>
      <c r="I25" s="2">
        <v>0.98717467936698422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0.86010603664775365</v>
      </c>
      <c r="D26" s="2">
        <v>0.95033071085427845</v>
      </c>
      <c r="E26" s="2">
        <v>0.8792381535947712</v>
      </c>
      <c r="F26" s="2">
        <v>5.1188299817184646E-2</v>
      </c>
      <c r="G26" s="2">
        <v>0.87457116559283743</v>
      </c>
      <c r="H26" s="2">
        <v>0.99178690344062159</v>
      </c>
      <c r="I26" s="2" t="s">
        <v>70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0.80854755104199727</v>
      </c>
      <c r="D27" s="2">
        <v>0.88964562869702069</v>
      </c>
      <c r="E27" s="2">
        <v>0.79060937021537203</v>
      </c>
      <c r="F27" s="2">
        <v>5.0816696914700546E-2</v>
      </c>
      <c r="G27" s="2">
        <v>0.69907804459691247</v>
      </c>
      <c r="H27" s="2">
        <v>0.99124660428614564</v>
      </c>
      <c r="I27" s="2" t="s">
        <v>70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0.9743031664677384</v>
      </c>
      <c r="D28" s="2">
        <v>0.91620670423293638</v>
      </c>
      <c r="E28" s="2">
        <v>0.81831709956709953</v>
      </c>
      <c r="F28" s="2" t="s">
        <v>70</v>
      </c>
      <c r="G28" s="2" t="s">
        <v>70</v>
      </c>
      <c r="H28" s="2">
        <v>0.77259495917642884</v>
      </c>
      <c r="I28" s="2">
        <v>0.99120417218027557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0.98815359477124198</v>
      </c>
      <c r="D29" s="2">
        <v>0.9337868063853908</v>
      </c>
      <c r="E29" s="2">
        <v>0.8762287436320586</v>
      </c>
      <c r="F29" s="2" t="s">
        <v>70</v>
      </c>
      <c r="G29" s="2" t="s">
        <v>70</v>
      </c>
      <c r="H29" s="2">
        <v>0.87697541703248461</v>
      </c>
      <c r="I29" s="2">
        <v>0.99233345738742096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0.9916692553161448</v>
      </c>
      <c r="D30" s="2">
        <v>0.94679663216344279</v>
      </c>
      <c r="E30" s="2">
        <v>0.87658621547648674</v>
      </c>
      <c r="F30" s="2" t="s">
        <v>70</v>
      </c>
      <c r="G30" s="2" t="s">
        <v>70</v>
      </c>
      <c r="H30" s="2">
        <v>0.79932356257046222</v>
      </c>
      <c r="I30" s="2">
        <v>0.99113606145664057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0.99422957573516801</v>
      </c>
      <c r="D31" s="2">
        <v>0.9653846153846154</v>
      </c>
      <c r="E31" s="2">
        <v>0.92387779484553678</v>
      </c>
      <c r="F31" s="2" t="s">
        <v>70</v>
      </c>
      <c r="G31" s="2" t="s">
        <v>70</v>
      </c>
      <c r="H31" s="2">
        <v>0.87362266696649427</v>
      </c>
      <c r="I31" s="2">
        <v>0.99072134091589359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0.99464694876079363</v>
      </c>
      <c r="D32" s="2">
        <v>0.88226991774954977</v>
      </c>
      <c r="E32" s="2">
        <v>0.91410945061958204</v>
      </c>
      <c r="F32" s="2" t="s">
        <v>70</v>
      </c>
      <c r="G32" s="2" t="s">
        <v>70</v>
      </c>
      <c r="H32" s="2">
        <v>0.86128886885984679</v>
      </c>
      <c r="I32" s="2">
        <v>0.98761516387252679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0.99285582245033321</v>
      </c>
      <c r="D33" s="2">
        <v>0.97380573851162078</v>
      </c>
      <c r="E33" s="2">
        <v>0.93715692812804596</v>
      </c>
      <c r="F33" s="2" t="s">
        <v>70</v>
      </c>
      <c r="G33" s="2" t="s">
        <v>70</v>
      </c>
      <c r="H33" s="2">
        <v>0.91610057344508156</v>
      </c>
      <c r="I33" s="2">
        <v>0.99097608662956838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0.99518913717986124</v>
      </c>
      <c r="D34" s="2">
        <v>0.96174589238680563</v>
      </c>
      <c r="E34" s="2">
        <v>0.93357773382856601</v>
      </c>
      <c r="F34" s="2" t="s">
        <v>70</v>
      </c>
      <c r="G34" s="2" t="s">
        <v>70</v>
      </c>
      <c r="H34" s="2">
        <v>0.89599138563946945</v>
      </c>
      <c r="I34" s="2">
        <v>0.99197407007254201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0.99664442623590477</v>
      </c>
      <c r="D35" s="2">
        <v>0.90987525613833264</v>
      </c>
      <c r="E35" s="2">
        <v>0.93994801075031942</v>
      </c>
      <c r="F35" s="2" t="s">
        <v>70</v>
      </c>
      <c r="G35" s="2" t="s">
        <v>70</v>
      </c>
      <c r="H35" s="2">
        <v>0.88955546813532649</v>
      </c>
      <c r="I35" s="2">
        <v>0.99165908401577196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0.99120703437250202</v>
      </c>
      <c r="D36" s="2">
        <v>0.94056145703495619</v>
      </c>
      <c r="E36" s="2">
        <v>0.90597746007725699</v>
      </c>
      <c r="F36" s="2">
        <v>0.86330514463968022</v>
      </c>
      <c r="G36" s="2" t="s">
        <v>70</v>
      </c>
      <c r="H36" s="2">
        <v>0.86262695816835944</v>
      </c>
      <c r="I36" s="2">
        <v>0.991617131534827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0.98925913706514157</v>
      </c>
      <c r="D37" s="2">
        <v>0.9411723126402658</v>
      </c>
      <c r="E37" s="2">
        <v>0.93311803649281444</v>
      </c>
      <c r="F37" s="2">
        <v>0.91919077115417402</v>
      </c>
      <c r="G37" s="2" t="s">
        <v>70</v>
      </c>
      <c r="H37" s="2">
        <v>0.89615436151681627</v>
      </c>
      <c r="I37" s="2">
        <v>0.99260742337902363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0.99375995592444877</v>
      </c>
      <c r="D38" s="2">
        <v>0.92443817175116705</v>
      </c>
      <c r="E38" s="2">
        <v>0.84285497144594268</v>
      </c>
      <c r="F38" s="2">
        <v>0.523956043956044</v>
      </c>
      <c r="G38" s="2" t="s">
        <v>70</v>
      </c>
      <c r="H38" s="2">
        <v>0.90698386767408623</v>
      </c>
      <c r="I38" s="2">
        <v>0.99314065510597305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0.99008312348182637</v>
      </c>
      <c r="D39" s="2">
        <v>0.92783259449926125</v>
      </c>
      <c r="E39" s="2">
        <v>0.95416439847577561</v>
      </c>
      <c r="F39" s="2">
        <v>0.86175875253017464</v>
      </c>
      <c r="G39" s="2" t="s">
        <v>70</v>
      </c>
      <c r="H39" s="2">
        <v>0.84187256176853054</v>
      </c>
      <c r="I39" s="2">
        <v>0.99171291720520038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0.98573262190917676</v>
      </c>
      <c r="D40" s="2">
        <v>0.96702794003800396</v>
      </c>
      <c r="E40" s="2">
        <v>0.92192981124052797</v>
      </c>
      <c r="F40" s="2" t="s">
        <v>70</v>
      </c>
      <c r="G40" s="2">
        <v>0.88916277093072671</v>
      </c>
      <c r="H40" s="2">
        <v>0.85590645428597734</v>
      </c>
      <c r="I40" s="2">
        <v>0.99176029962546819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0.93277005618689524</v>
      </c>
      <c r="D41" s="2">
        <v>0.93889773441037705</v>
      </c>
      <c r="E41" s="2">
        <v>0.94227371707958418</v>
      </c>
      <c r="F41" s="2" t="s">
        <v>70</v>
      </c>
      <c r="G41" s="2">
        <v>0</v>
      </c>
      <c r="H41" s="2">
        <v>0.79495245585186247</v>
      </c>
      <c r="I41" s="2">
        <v>0.99247667770087278</v>
      </c>
      <c r="J41" s="2">
        <v>0.56797041353804778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0.99728162564987755</v>
      </c>
      <c r="D42" s="2">
        <v>0.97212261775790776</v>
      </c>
      <c r="E42" s="2">
        <v>0.93550906192041117</v>
      </c>
      <c r="F42" s="2">
        <v>0.83742720220058886</v>
      </c>
      <c r="G42" s="2">
        <v>0</v>
      </c>
      <c r="H42" s="2">
        <v>0.77828682493405521</v>
      </c>
      <c r="I42" s="2">
        <v>0.99523413268779781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0.97339544513457565</v>
      </c>
      <c r="D43" s="2">
        <v>0.89731578947368418</v>
      </c>
      <c r="E43" s="2">
        <v>0.88518815052041633</v>
      </c>
      <c r="F43" s="2" t="s">
        <v>70</v>
      </c>
      <c r="G43" s="2" t="s">
        <v>70</v>
      </c>
      <c r="H43" s="2">
        <v>0.89700451374640955</v>
      </c>
      <c r="I43" s="2">
        <v>0.98004743965396957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0.97623353138723845</v>
      </c>
      <c r="D44" s="2">
        <v>0.92027334851936216</v>
      </c>
      <c r="E44" s="2">
        <v>0.88531187122736421</v>
      </c>
      <c r="F44" s="2" t="s">
        <v>70</v>
      </c>
      <c r="G44" s="2" t="s">
        <v>70</v>
      </c>
      <c r="H44" s="2">
        <v>0.91406649616368285</v>
      </c>
      <c r="I44" s="2">
        <v>0.98886539816772379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0.98298734799164722</v>
      </c>
      <c r="D45" s="2">
        <v>0.97433248569612196</v>
      </c>
      <c r="E45" s="2">
        <v>0.94756866008798002</v>
      </c>
      <c r="F45" s="2" t="s">
        <v>70</v>
      </c>
      <c r="G45" s="2" t="s">
        <v>70</v>
      </c>
      <c r="H45" s="2">
        <v>0.94212564543889843</v>
      </c>
      <c r="I45" s="2">
        <v>0.98319327731092443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0.9868312757201646</v>
      </c>
      <c r="D46" s="2">
        <v>0.9570385293376984</v>
      </c>
      <c r="E46" s="2">
        <v>0.89801764638478287</v>
      </c>
      <c r="F46" s="2" t="s">
        <v>70</v>
      </c>
      <c r="G46" s="2" t="s">
        <v>70</v>
      </c>
      <c r="H46" s="2">
        <v>0.87825864712898283</v>
      </c>
      <c r="I46" s="2">
        <v>0.99265850945495004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0.99107263020950165</v>
      </c>
      <c r="D47" s="2">
        <v>0.95742560159475998</v>
      </c>
      <c r="E47" s="2">
        <v>0.92438730040846639</v>
      </c>
      <c r="F47" s="2">
        <v>0.72063760116975928</v>
      </c>
      <c r="G47" s="2" t="s">
        <v>70</v>
      </c>
      <c r="H47" s="2">
        <v>0.86037338942939789</v>
      </c>
      <c r="I47" s="2">
        <v>0.99319015191199578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0.92941566079320304</v>
      </c>
      <c r="D48" s="2">
        <v>0.93433799784714744</v>
      </c>
      <c r="E48" s="2">
        <v>0.94960652453856065</v>
      </c>
      <c r="F48" s="2">
        <v>0.88463804276258795</v>
      </c>
      <c r="G48" s="2" t="s">
        <v>70</v>
      </c>
      <c r="H48" s="2">
        <v>0.83232639135688391</v>
      </c>
      <c r="I48" s="2">
        <v>0.99632049260343925</v>
      </c>
      <c r="J48" s="2">
        <v>0.57449989321563322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0.98244454541699355</v>
      </c>
      <c r="D49" s="2">
        <v>0.93539721801111719</v>
      </c>
      <c r="E49" s="2">
        <v>0.95960094074804636</v>
      </c>
      <c r="F49" s="2">
        <v>0.91358426144215921</v>
      </c>
      <c r="G49" s="2" t="s">
        <v>70</v>
      </c>
      <c r="H49" s="2">
        <v>0.87045769764216363</v>
      </c>
      <c r="I49" s="2">
        <v>0.9940065927479772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0.99422195656505274</v>
      </c>
      <c r="D50" s="2">
        <v>0.89127596439169143</v>
      </c>
      <c r="E50" s="2">
        <v>0.95224459928096461</v>
      </c>
      <c r="F50" s="2">
        <v>0.82324806662700778</v>
      </c>
      <c r="G50" s="2" t="s">
        <v>70</v>
      </c>
      <c r="H50" s="2">
        <v>0.87628205128205128</v>
      </c>
      <c r="I50" s="2">
        <v>0.99523809523809526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0.89639919082939989</v>
      </c>
      <c r="D51" s="2">
        <v>0.93191583309274317</v>
      </c>
      <c r="E51" s="2">
        <v>0.89931551499348106</v>
      </c>
      <c r="F51" s="2">
        <v>0.85258326008399254</v>
      </c>
      <c r="G51" s="2" t="s">
        <v>70</v>
      </c>
      <c r="H51" s="2">
        <v>0.70659842301839815</v>
      </c>
      <c r="I51" s="2">
        <v>0.99461077844311363</v>
      </c>
      <c r="J51" s="2">
        <v>0.80447536037546097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0.99111435547612459</v>
      </c>
      <c r="D52" s="2">
        <v>0.96538814593495204</v>
      </c>
      <c r="E52" s="2">
        <v>0.98236619651139223</v>
      </c>
      <c r="F52" s="2">
        <v>0</v>
      </c>
      <c r="G52" s="2">
        <v>0</v>
      </c>
      <c r="H52" s="2">
        <v>0.91350020261213805</v>
      </c>
      <c r="I52" s="2">
        <v>0.99231400641743162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0.99071691640179604</v>
      </c>
      <c r="D53" s="2">
        <v>0.96948110377924401</v>
      </c>
      <c r="E53" s="2">
        <v>0.98523710110348939</v>
      </c>
      <c r="F53" s="2" t="s">
        <v>70</v>
      </c>
      <c r="G53" s="2" t="s">
        <v>70</v>
      </c>
      <c r="H53" s="2">
        <v>0.92903784854392957</v>
      </c>
      <c r="I53" s="2">
        <v>0.99494225107571521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0.99282611393819042</v>
      </c>
      <c r="D54" s="2">
        <v>0.95590854305707962</v>
      </c>
      <c r="E54" s="2">
        <v>0.90096827301392401</v>
      </c>
      <c r="F54" s="2">
        <v>0.73822478702940364</v>
      </c>
      <c r="G54" s="2" t="s">
        <v>70</v>
      </c>
      <c r="H54" s="2">
        <v>0.53305838381234694</v>
      </c>
      <c r="I54" s="2">
        <v>0.99518652226233439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0.99518435645490799</v>
      </c>
      <c r="D55" s="2">
        <v>0.95757984200082358</v>
      </c>
      <c r="E55" s="2">
        <v>0.93083296751536437</v>
      </c>
      <c r="F55" s="2">
        <v>0.80462203404780808</v>
      </c>
      <c r="G55" s="2">
        <v>0</v>
      </c>
      <c r="H55" s="2">
        <v>0.88901190146692499</v>
      </c>
      <c r="I55" s="2">
        <v>0.99456357595892475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0.99214450492287742</v>
      </c>
      <c r="D56" s="2">
        <v>0.89562553700175573</v>
      </c>
      <c r="E56" s="2">
        <v>0.96919870310328859</v>
      </c>
      <c r="F56" s="2" t="s">
        <v>70</v>
      </c>
      <c r="G56" s="2" t="s">
        <v>70</v>
      </c>
      <c r="H56" s="2">
        <v>0.70569383612861869</v>
      </c>
      <c r="I56" s="2">
        <v>0.99540073889768521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90</v>
      </c>
      <c r="B57" t="s">
        <v>13</v>
      </c>
      <c r="C57" s="2">
        <v>0.99176581601185043</v>
      </c>
      <c r="D57" s="2">
        <v>0.95445063217661041</v>
      </c>
      <c r="E57" s="2">
        <v>0.86339381003201709</v>
      </c>
      <c r="F57" s="2">
        <v>0</v>
      </c>
      <c r="G57" s="2" t="s">
        <v>70</v>
      </c>
      <c r="H57" s="2">
        <v>0.84426548902454868</v>
      </c>
      <c r="I57" s="2">
        <v>0.99144663443659364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90</v>
      </c>
      <c r="B58" t="s">
        <v>15</v>
      </c>
      <c r="C58" s="2">
        <v>0.98516018613346901</v>
      </c>
      <c r="D58" s="2">
        <v>0.93690835327161137</v>
      </c>
      <c r="E58" s="2">
        <v>0.85153630517231904</v>
      </c>
      <c r="F58" s="2">
        <v>0.66303612619018715</v>
      </c>
      <c r="G58" s="2" t="s">
        <v>70</v>
      </c>
      <c r="H58" s="2">
        <v>0.69852792901794714</v>
      </c>
      <c r="I58" s="2">
        <v>0.984817216981132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90</v>
      </c>
      <c r="B59" t="s">
        <v>17</v>
      </c>
      <c r="C59" s="2">
        <v>0.98159481425024719</v>
      </c>
      <c r="D59" s="2">
        <v>0.91520281411454318</v>
      </c>
      <c r="E59" s="2">
        <v>0.89743416382137187</v>
      </c>
      <c r="F59" s="2">
        <v>0.74608015499982061</v>
      </c>
      <c r="G59" s="2" t="s">
        <v>70</v>
      </c>
      <c r="H59" s="2">
        <v>0.88568278771030051</v>
      </c>
      <c r="I59" s="2">
        <v>0.9948453608247424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90</v>
      </c>
      <c r="B60" t="s">
        <v>21</v>
      </c>
      <c r="C60" s="2">
        <v>0.97512156943250483</v>
      </c>
      <c r="D60" s="2">
        <v>0.9039239636613482</v>
      </c>
      <c r="E60" s="2">
        <v>0.94396890377537956</v>
      </c>
      <c r="F60" s="2">
        <v>0.63718485411224068</v>
      </c>
      <c r="G60" s="2" t="s">
        <v>70</v>
      </c>
      <c r="H60" s="2">
        <v>0.93263480452725744</v>
      </c>
      <c r="I60" s="2">
        <v>0.99293796036145499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90</v>
      </c>
      <c r="B61" t="s">
        <v>23</v>
      </c>
      <c r="C61" s="2">
        <v>0.99616257222872118</v>
      </c>
      <c r="D61" s="2">
        <v>0.94566595624140082</v>
      </c>
      <c r="E61" s="2">
        <v>0.92018381293134144</v>
      </c>
      <c r="F61" s="2">
        <v>0.91456715286986157</v>
      </c>
      <c r="G61" s="2" t="s">
        <v>70</v>
      </c>
      <c r="H61" s="2">
        <v>0.70532751091703061</v>
      </c>
      <c r="I61" s="2">
        <v>0.99136756019990924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90</v>
      </c>
      <c r="B62" t="s">
        <v>186</v>
      </c>
      <c r="C62" s="2">
        <v>0.99637568697620915</v>
      </c>
      <c r="D62" s="2">
        <v>0.8407434456649725</v>
      </c>
      <c r="E62" s="2">
        <v>0.84418450277184731</v>
      </c>
      <c r="F62" s="2">
        <v>0.85221195916383086</v>
      </c>
      <c r="G62" s="2" t="s">
        <v>70</v>
      </c>
      <c r="H62" s="2">
        <v>0.48076923076923078</v>
      </c>
      <c r="I62" s="2">
        <v>0.99320754716981119</v>
      </c>
      <c r="J62" s="2" t="s">
        <v>70</v>
      </c>
      <c r="K62" s="2">
        <v>0</v>
      </c>
      <c r="L62" s="2">
        <v>0.6376811594202898</v>
      </c>
      <c r="M62" s="2" t="s">
        <v>70</v>
      </c>
      <c r="N62" s="2">
        <v>0.77761836441893828</v>
      </c>
    </row>
    <row r="63" spans="1:14" x14ac:dyDescent="0.3">
      <c r="A63" t="s">
        <v>90</v>
      </c>
      <c r="B63" t="s">
        <v>25</v>
      </c>
      <c r="C63" s="2">
        <v>0.9801569067919198</v>
      </c>
      <c r="D63" s="2">
        <v>0.90655304143402882</v>
      </c>
      <c r="E63" s="2">
        <v>0.86525016666381771</v>
      </c>
      <c r="F63" s="2">
        <v>0.65170550656090387</v>
      </c>
      <c r="G63" s="2">
        <v>0</v>
      </c>
      <c r="H63" s="2">
        <v>0</v>
      </c>
      <c r="I63" s="2">
        <v>0.99506857759284939</v>
      </c>
      <c r="J63" s="2">
        <v>5.1467784979031643E-2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29</v>
      </c>
      <c r="C64" s="2">
        <v>0.99617448571265077</v>
      </c>
      <c r="D64" s="2">
        <v>0.96981217349692284</v>
      </c>
      <c r="E64" s="2">
        <v>0.8861278170643051</v>
      </c>
      <c r="F64" s="2">
        <v>0</v>
      </c>
      <c r="G64" s="2" t="s">
        <v>70</v>
      </c>
      <c r="H64" s="2">
        <v>0.70987992929847021</v>
      </c>
      <c r="I64" s="2">
        <v>0.99352799518362445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33</v>
      </c>
      <c r="C65" s="2">
        <v>0.99601608407500342</v>
      </c>
      <c r="D65" s="2">
        <v>0.96540328051347157</v>
      </c>
      <c r="E65" s="2">
        <v>0.92411312504407916</v>
      </c>
      <c r="F65" s="2" t="s">
        <v>70</v>
      </c>
      <c r="G65" s="2" t="s">
        <v>70</v>
      </c>
      <c r="H65" s="2">
        <v>0.9184646261916708</v>
      </c>
      <c r="I65" s="2">
        <v>0.99316173645793315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35</v>
      </c>
      <c r="C66" s="2">
        <v>0.98561538388885217</v>
      </c>
      <c r="D66" s="2">
        <v>0.91339796172010923</v>
      </c>
      <c r="E66" s="2">
        <v>0.90857611206318456</v>
      </c>
      <c r="F66" s="2" t="s">
        <v>70</v>
      </c>
      <c r="G66" s="2" t="s">
        <v>70</v>
      </c>
      <c r="H66" s="2">
        <v>0.82852321157861619</v>
      </c>
      <c r="I66" s="2">
        <v>0.99345590526643801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112</v>
      </c>
      <c r="B67" t="s">
        <v>6</v>
      </c>
      <c r="C67" s="2">
        <v>0.99595299047812158</v>
      </c>
      <c r="D67" s="2">
        <v>0.90578787039601216</v>
      </c>
      <c r="E67" s="2">
        <v>0.85250511878037349</v>
      </c>
      <c r="F67" s="2">
        <v>0</v>
      </c>
      <c r="G67" s="2" t="s">
        <v>70</v>
      </c>
      <c r="H67" s="2">
        <v>0.85921444348410636</v>
      </c>
      <c r="I67" s="2">
        <v>0.99189106487148104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112</v>
      </c>
      <c r="B68" t="s">
        <v>7</v>
      </c>
      <c r="C68" s="2">
        <v>0.968475822615113</v>
      </c>
      <c r="D68" s="2">
        <v>0.94722016083841964</v>
      </c>
      <c r="E68" s="2">
        <v>0.91539607357445318</v>
      </c>
      <c r="F68" s="2">
        <v>0</v>
      </c>
      <c r="G68" s="2" t="s">
        <v>70</v>
      </c>
      <c r="H68" s="2">
        <v>0.68285714285714283</v>
      </c>
      <c r="I68" s="2">
        <v>0.98486129255360022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112</v>
      </c>
      <c r="B69" t="s">
        <v>8</v>
      </c>
      <c r="C69" s="2">
        <v>0.99631307963423155</v>
      </c>
      <c r="D69" s="2">
        <v>0.8992239236447126</v>
      </c>
      <c r="E69" s="2">
        <v>0.80362919132149901</v>
      </c>
      <c r="F69" s="2">
        <v>0</v>
      </c>
      <c r="G69" s="2">
        <v>0.64207385905499115</v>
      </c>
      <c r="H69" s="2">
        <v>0.93395058405555242</v>
      </c>
      <c r="I69" s="2">
        <v>0.99354838709677418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112</v>
      </c>
      <c r="B70" t="s">
        <v>12</v>
      </c>
      <c r="C70" s="2">
        <v>0.99136965403940724</v>
      </c>
      <c r="D70" s="2">
        <v>0.94181299298426402</v>
      </c>
      <c r="E70" s="2">
        <v>0.93221047935082679</v>
      </c>
      <c r="F70" s="2">
        <v>0.85463761145436379</v>
      </c>
      <c r="G70" s="2">
        <v>0.66253869969040247</v>
      </c>
      <c r="H70" s="2">
        <v>0.89802148106274726</v>
      </c>
      <c r="I70" s="2">
        <v>0.99454810719496278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112</v>
      </c>
      <c r="B71" t="s">
        <v>147</v>
      </c>
      <c r="C71" s="2">
        <v>0.99757671887735999</v>
      </c>
      <c r="D71" s="2">
        <v>0.966705526684977</v>
      </c>
      <c r="E71" s="2">
        <v>0.78385859765853161</v>
      </c>
      <c r="F71" s="2">
        <v>0</v>
      </c>
      <c r="G71" s="2">
        <v>0.85330626902958862</v>
      </c>
      <c r="H71" s="2">
        <v>0.90436521159613459</v>
      </c>
      <c r="I71" s="2">
        <v>0.9935564009005512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112</v>
      </c>
      <c r="B72" t="s">
        <v>13</v>
      </c>
      <c r="C72" s="2">
        <v>0.98390984868287301</v>
      </c>
      <c r="D72" s="2">
        <v>0.89242220928171756</v>
      </c>
      <c r="E72" s="2">
        <v>0.92664758693691918</v>
      </c>
      <c r="F72" s="2">
        <v>0.68514560512957523</v>
      </c>
      <c r="G72" s="2" t="s">
        <v>70</v>
      </c>
      <c r="H72" s="2">
        <v>0.84188662916486368</v>
      </c>
      <c r="I72" s="2">
        <v>0.99620243354258697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245</v>
      </c>
      <c r="C73" s="2">
        <v>0.96321689602949878</v>
      </c>
      <c r="D73" s="2">
        <v>0.66767083396093785</v>
      </c>
      <c r="E73" s="2">
        <v>0.8443619347947714</v>
      </c>
      <c r="F73" s="2">
        <v>0.63842529393632486</v>
      </c>
      <c r="G73" s="2">
        <v>0</v>
      </c>
      <c r="H73" s="2">
        <v>0.81193277310924372</v>
      </c>
      <c r="I73" s="2">
        <v>0.99559471365638763</v>
      </c>
      <c r="J73" s="2">
        <v>0.58456299659477862</v>
      </c>
      <c r="K73" s="2">
        <v>0.79503916449086165</v>
      </c>
      <c r="L73" s="2">
        <v>1.0869565217391304E-2</v>
      </c>
      <c r="M73" s="2" t="s">
        <v>70</v>
      </c>
      <c r="N73" s="2">
        <v>0.16831683168316833</v>
      </c>
    </row>
    <row r="74" spans="1:14" x14ac:dyDescent="0.3">
      <c r="A74" t="s">
        <v>112</v>
      </c>
      <c r="B74" t="s">
        <v>142</v>
      </c>
      <c r="C74" s="2">
        <v>0.77725738804823497</v>
      </c>
      <c r="D74" s="2">
        <v>0.92564792522305639</v>
      </c>
      <c r="E74" s="2">
        <v>0.87079727994273559</v>
      </c>
      <c r="F74" s="2">
        <v>0.76488511542673732</v>
      </c>
      <c r="G74" s="2">
        <v>0</v>
      </c>
      <c r="H74" s="2">
        <v>0.49173553719008262</v>
      </c>
      <c r="I74" s="2">
        <v>0.99533219231367664</v>
      </c>
      <c r="J74" s="2">
        <v>0.6670016627989841</v>
      </c>
      <c r="K74" s="2">
        <v>0.55879945429740796</v>
      </c>
      <c r="L74" s="2" t="s">
        <v>70</v>
      </c>
      <c r="M74" s="2" t="s">
        <v>70</v>
      </c>
      <c r="N74" s="2">
        <v>0.52784999606082095</v>
      </c>
    </row>
    <row r="75" spans="1:14" x14ac:dyDescent="0.3">
      <c r="A75" t="s">
        <v>112</v>
      </c>
      <c r="B75" t="s">
        <v>246</v>
      </c>
      <c r="C75" s="2">
        <v>0.96683110890155122</v>
      </c>
      <c r="D75" s="2">
        <v>0.96494699229247261</v>
      </c>
      <c r="E75" s="2">
        <v>0.82890489706831716</v>
      </c>
      <c r="F75" s="2">
        <v>0.64932260919461982</v>
      </c>
      <c r="G75" s="2">
        <v>0.91237307258367795</v>
      </c>
      <c r="H75" s="2">
        <v>7.2511535926170073E-3</v>
      </c>
      <c r="I75" s="2">
        <v>0.99705152079453763</v>
      </c>
      <c r="J75" s="2">
        <v>0.89855640472924425</v>
      </c>
      <c r="K75" s="2">
        <v>0.85370548604427332</v>
      </c>
      <c r="L75" s="2">
        <v>0</v>
      </c>
      <c r="M75" s="2" t="s">
        <v>70</v>
      </c>
      <c r="N75" s="2">
        <v>0.90364468053711078</v>
      </c>
    </row>
    <row r="76" spans="1:14" x14ac:dyDescent="0.3">
      <c r="A76" t="s">
        <v>112</v>
      </c>
      <c r="B76" t="s">
        <v>151</v>
      </c>
      <c r="C76" s="2">
        <v>0.98184223373596435</v>
      </c>
      <c r="D76" s="2">
        <v>0.91336911746348759</v>
      </c>
      <c r="E76" s="2">
        <v>0.86812129981736208</v>
      </c>
      <c r="F76" s="2">
        <v>0.60957242396599576</v>
      </c>
      <c r="G76" s="2">
        <v>6.7453854505971772E-2</v>
      </c>
      <c r="H76" s="2">
        <v>0.65344827586206899</v>
      </c>
      <c r="I76" s="2">
        <v>0.99544225569718037</v>
      </c>
      <c r="J76" s="2">
        <v>0.9318362655821768</v>
      </c>
      <c r="K76" s="2">
        <v>0.37422037422037424</v>
      </c>
      <c r="L76" s="2" t="s">
        <v>70</v>
      </c>
      <c r="M76" s="2" t="s">
        <v>70</v>
      </c>
      <c r="N76" s="2">
        <v>0.86838966202783296</v>
      </c>
    </row>
    <row r="77" spans="1:14" x14ac:dyDescent="0.3">
      <c r="A77" t="s">
        <v>112</v>
      </c>
      <c r="B77" t="s">
        <v>15</v>
      </c>
      <c r="C77" s="2">
        <v>0.99522759032861963</v>
      </c>
      <c r="D77" s="2">
        <v>0.93304317947543236</v>
      </c>
      <c r="E77" s="2">
        <v>0.88610496574886055</v>
      </c>
      <c r="F77" s="2">
        <v>0.86324440306060479</v>
      </c>
      <c r="G77" s="2">
        <v>0.7399086977414705</v>
      </c>
      <c r="H77" s="2">
        <v>0.90544752857354904</v>
      </c>
      <c r="I77" s="2">
        <v>0.99493243243243235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17</v>
      </c>
      <c r="C78" s="2">
        <v>0.99797531003065165</v>
      </c>
      <c r="D78" s="2">
        <v>0.92850248369705957</v>
      </c>
      <c r="E78" s="2">
        <v>0.8975371362306036</v>
      </c>
      <c r="F78" s="2">
        <v>0.80021877848678213</v>
      </c>
      <c r="G78" s="2">
        <v>0.79611650485436891</v>
      </c>
      <c r="H78" s="2">
        <v>0.81495759444872784</v>
      </c>
      <c r="I78" s="2">
        <v>0.99501953873266402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102</v>
      </c>
      <c r="B79" t="s">
        <v>6</v>
      </c>
      <c r="C79" s="2">
        <v>0.98873591989987475</v>
      </c>
      <c r="D79" s="2">
        <v>0.92821782178217838</v>
      </c>
      <c r="E79" s="2">
        <v>0.94039638589332564</v>
      </c>
      <c r="F79" s="2" t="s">
        <v>70</v>
      </c>
      <c r="G79" s="2" t="s">
        <v>70</v>
      </c>
      <c r="H79" s="2">
        <v>0.91295328188532077</v>
      </c>
      <c r="I79" s="2">
        <v>0.990276511698572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102</v>
      </c>
      <c r="B80" t="s">
        <v>7</v>
      </c>
      <c r="C80" s="2">
        <v>0.98523465703971125</v>
      </c>
      <c r="D80" s="2">
        <v>0.91673444725895281</v>
      </c>
      <c r="E80" s="2">
        <v>0.73189033189033192</v>
      </c>
      <c r="F80" s="2" t="s">
        <v>70</v>
      </c>
      <c r="G80" s="2" t="s">
        <v>70</v>
      </c>
      <c r="H80" s="2">
        <v>0.62881990578572289</v>
      </c>
      <c r="I80" s="2">
        <v>0.99424385138670857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102</v>
      </c>
      <c r="B81" t="s">
        <v>8</v>
      </c>
      <c r="C81" s="2">
        <v>0.99013800178707356</v>
      </c>
      <c r="D81" s="2">
        <v>0.93129447970763601</v>
      </c>
      <c r="E81" s="2">
        <v>0.93611763252193259</v>
      </c>
      <c r="F81" s="2" t="s">
        <v>70</v>
      </c>
      <c r="G81" s="2" t="s">
        <v>70</v>
      </c>
      <c r="H81" s="2">
        <v>0.91304014122342481</v>
      </c>
      <c r="I81" s="2">
        <v>0.98773707060705318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102</v>
      </c>
      <c r="B82" t="s">
        <v>12</v>
      </c>
      <c r="C82" s="2">
        <v>0.99655676126878123</v>
      </c>
      <c r="D82" s="2">
        <v>0.95412421814530479</v>
      </c>
      <c r="E82" s="2">
        <v>0.93712896073242258</v>
      </c>
      <c r="F82" s="2">
        <v>0.90285465242972318</v>
      </c>
      <c r="G82" s="2" t="s">
        <v>70</v>
      </c>
      <c r="H82" s="2">
        <v>0.89365372766481821</v>
      </c>
      <c r="I82" s="2">
        <v>0.99417566203308239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102</v>
      </c>
      <c r="B83" t="s">
        <v>13</v>
      </c>
      <c r="C83" s="2">
        <v>0.93838606250241441</v>
      </c>
      <c r="D83" s="2">
        <v>0.95954299704172197</v>
      </c>
      <c r="E83" s="2">
        <v>0.88615157963660174</v>
      </c>
      <c r="F83" s="2">
        <v>0.90083414237879178</v>
      </c>
      <c r="G83" s="2" t="s">
        <v>70</v>
      </c>
      <c r="H83" s="2">
        <v>0.7679532523450715</v>
      </c>
      <c r="I83" s="2">
        <v>0.99533032228431439</v>
      </c>
      <c r="J83" s="2">
        <v>0.79160218020321649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102</v>
      </c>
      <c r="B84" t="s">
        <v>101</v>
      </c>
      <c r="C84" s="2">
        <v>0.99576419631198443</v>
      </c>
      <c r="D84" s="2">
        <v>0.94586860137041517</v>
      </c>
      <c r="E84" s="2">
        <v>0.90966317470756797</v>
      </c>
      <c r="F84" s="2">
        <v>0.86471351499009763</v>
      </c>
      <c r="G84" s="2" t="s">
        <v>70</v>
      </c>
      <c r="H84" s="2">
        <v>0.77401975456450167</v>
      </c>
      <c r="I84" s="2">
        <v>0.99525267993874422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15</v>
      </c>
      <c r="C85" s="2">
        <v>0.99705753035478739</v>
      </c>
      <c r="D85" s="2">
        <v>0.96263785311785155</v>
      </c>
      <c r="E85" s="2">
        <v>0.8823308505977342</v>
      </c>
      <c r="F85" s="2">
        <v>0.82373273667155311</v>
      </c>
      <c r="G85" s="2" t="s">
        <v>70</v>
      </c>
      <c r="H85" s="2">
        <v>0.73233830845771142</v>
      </c>
      <c r="I85" s="2">
        <v>0.99546591619762359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17</v>
      </c>
      <c r="C86" s="2">
        <v>0.99234181764108165</v>
      </c>
      <c r="D86" s="2">
        <v>0.96223740583241757</v>
      </c>
      <c r="E86" s="2">
        <v>0.94604098460046082</v>
      </c>
      <c r="F86" s="2">
        <v>0.87913086132659923</v>
      </c>
      <c r="G86" s="2" t="s">
        <v>70</v>
      </c>
      <c r="H86" s="2">
        <v>0.9071698113207548</v>
      </c>
      <c r="I86" s="2">
        <v>0.9948598130841122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21</v>
      </c>
      <c r="C87" s="2">
        <v>0.98576936836665741</v>
      </c>
      <c r="D87" s="2">
        <v>0.9500993304392612</v>
      </c>
      <c r="E87" s="2">
        <v>0.85719586290060756</v>
      </c>
      <c r="F87" s="2">
        <v>0.92782559858791702</v>
      </c>
      <c r="G87" s="2" t="s">
        <v>70</v>
      </c>
      <c r="H87" s="2">
        <v>0</v>
      </c>
      <c r="I87" s="2">
        <v>0.9916112693890472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23</v>
      </c>
      <c r="C88" s="2">
        <v>0.9354438689911736</v>
      </c>
      <c r="D88" s="2">
        <v>0.94947075745688281</v>
      </c>
      <c r="E88" s="2">
        <v>0.93121120483845299</v>
      </c>
      <c r="F88" s="2">
        <v>0.90644755715322922</v>
      </c>
      <c r="G88" s="2">
        <v>6.3876651982378851E-2</v>
      </c>
      <c r="H88" s="2">
        <v>0.76395022079486152</v>
      </c>
      <c r="I88" s="2">
        <v>0.99251673887357239</v>
      </c>
      <c r="J88" s="2">
        <v>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25</v>
      </c>
      <c r="C89" s="2">
        <v>0.99647391636612281</v>
      </c>
      <c r="D89" s="2">
        <v>0.95277088236242302</v>
      </c>
      <c r="E89" s="2">
        <v>0.86326414016377828</v>
      </c>
      <c r="F89" s="2">
        <v>0</v>
      </c>
      <c r="G89" s="2">
        <v>0</v>
      </c>
      <c r="H89" s="2">
        <v>0.82680517711171664</v>
      </c>
      <c r="I89" s="2">
        <v>0.99499921862791063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27</v>
      </c>
      <c r="C90" s="2">
        <v>0.99140595233055318</v>
      </c>
      <c r="D90" s="2">
        <v>0.92479401443831255</v>
      </c>
      <c r="E90" s="2">
        <v>0.76866279661880033</v>
      </c>
      <c r="F90" s="2">
        <v>0.66214090483880239</v>
      </c>
      <c r="G90" s="2">
        <v>0.45388573690460482</v>
      </c>
      <c r="H90" s="2" t="s">
        <v>70</v>
      </c>
      <c r="I90" s="2">
        <v>0.99340113345237158</v>
      </c>
      <c r="J90" s="2" t="s">
        <v>70</v>
      </c>
      <c r="K90" s="2">
        <v>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29</v>
      </c>
      <c r="C91" s="2">
        <v>0.94173179819032415</v>
      </c>
      <c r="D91" s="2">
        <v>0.93922195851821277</v>
      </c>
      <c r="E91" s="2">
        <v>0.90302949734863602</v>
      </c>
      <c r="F91" s="2">
        <v>0.8500591298574659</v>
      </c>
      <c r="G91" s="2">
        <v>0</v>
      </c>
      <c r="H91" s="2">
        <v>0.1140625</v>
      </c>
      <c r="I91" s="2">
        <v>0.99534737008122398</v>
      </c>
      <c r="J91" s="2">
        <v>0.83824791243747776</v>
      </c>
      <c r="K91" s="2" t="s">
        <v>70</v>
      </c>
      <c r="L91" s="2" t="s">
        <v>70</v>
      </c>
      <c r="M91" s="2" t="s">
        <v>70</v>
      </c>
      <c r="N91" s="2">
        <v>0</v>
      </c>
    </row>
    <row r="92" spans="1:14" x14ac:dyDescent="0.3">
      <c r="A92" t="s">
        <v>102</v>
      </c>
      <c r="B92" t="s">
        <v>168</v>
      </c>
      <c r="C92" s="2">
        <v>0.98864841509878643</v>
      </c>
      <c r="D92" s="2">
        <v>0.96465656239922604</v>
      </c>
      <c r="E92" s="2">
        <v>0.82724014336917562</v>
      </c>
      <c r="F92" s="2">
        <v>0.84801767028848085</v>
      </c>
      <c r="G92" s="2">
        <v>0.32461564171122997</v>
      </c>
      <c r="H92" s="2" t="s">
        <v>70</v>
      </c>
      <c r="I92" s="2">
        <v>0.99035320926699577</v>
      </c>
      <c r="J92" s="2" t="s">
        <v>70</v>
      </c>
      <c r="K92" s="2">
        <v>0.4496551724137931</v>
      </c>
      <c r="L92" s="2">
        <v>0.64321608040201006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207</v>
      </c>
      <c r="C93" s="2">
        <v>0.96048052840392761</v>
      </c>
      <c r="D93" s="2">
        <v>0.94956724367509981</v>
      </c>
      <c r="E93" s="2">
        <v>0.71086001874969162</v>
      </c>
      <c r="F93" s="2">
        <v>0.72171345528361519</v>
      </c>
      <c r="G93" s="2">
        <v>0.83056872037914697</v>
      </c>
      <c r="H93" s="2" t="s">
        <v>70</v>
      </c>
      <c r="I93" s="2">
        <v>0.99504081788357357</v>
      </c>
      <c r="J93" s="2" t="s">
        <v>70</v>
      </c>
      <c r="K93" s="2">
        <v>0.39749237546594374</v>
      </c>
      <c r="L93" s="2">
        <v>0.24924012158054712</v>
      </c>
      <c r="M93" s="2">
        <v>0</v>
      </c>
      <c r="N93" s="2">
        <v>0</v>
      </c>
    </row>
    <row r="94" spans="1:14" x14ac:dyDescent="0.3">
      <c r="A94" t="s">
        <v>102</v>
      </c>
      <c r="B94" t="s">
        <v>212</v>
      </c>
      <c r="C94" s="2">
        <v>0.98209303294049055</v>
      </c>
      <c r="D94" s="2">
        <v>0.96021281517464718</v>
      </c>
      <c r="E94" s="2">
        <v>0.88691673786621839</v>
      </c>
      <c r="F94" s="2">
        <v>0.86101161876474186</v>
      </c>
      <c r="G94" s="2">
        <v>0.85948514437888357</v>
      </c>
      <c r="H94" s="2">
        <v>0.62800331400165699</v>
      </c>
      <c r="I94" s="2">
        <v>0.99368814774409719</v>
      </c>
      <c r="J94" s="2" t="s">
        <v>70</v>
      </c>
      <c r="K94" s="2">
        <v>0.91322404371584698</v>
      </c>
      <c r="L94" s="2">
        <v>0.67889908256880738</v>
      </c>
      <c r="M94" s="2" t="s">
        <v>70</v>
      </c>
      <c r="N94" s="2">
        <v>0.79206349206349203</v>
      </c>
    </row>
    <row r="95" spans="1:14" x14ac:dyDescent="0.3">
      <c r="A95" t="s">
        <v>102</v>
      </c>
      <c r="B95" t="s">
        <v>187</v>
      </c>
      <c r="C95" s="2">
        <v>0.98755115596408904</v>
      </c>
      <c r="D95" s="2">
        <v>0.94665416418037684</v>
      </c>
      <c r="E95" s="2">
        <v>0.89802579956686857</v>
      </c>
      <c r="F95" s="2">
        <v>0.79723602220986245</v>
      </c>
      <c r="G95" s="2">
        <v>0.939489442168295</v>
      </c>
      <c r="H95" s="2">
        <v>0.69446030839520279</v>
      </c>
      <c r="I95" s="2">
        <v>0.99179879715691643</v>
      </c>
      <c r="J95" s="2" t="s">
        <v>70</v>
      </c>
      <c r="K95" s="2">
        <v>0.90941228457799383</v>
      </c>
      <c r="L95" s="2">
        <v>0</v>
      </c>
      <c r="M95" s="2" t="s">
        <v>70</v>
      </c>
      <c r="N95" s="2">
        <v>0.92051164915486516</v>
      </c>
    </row>
    <row r="96" spans="1:14" x14ac:dyDescent="0.3">
      <c r="A96" t="s">
        <v>102</v>
      </c>
      <c r="B96" t="s">
        <v>224</v>
      </c>
      <c r="C96" s="2">
        <v>0.987248672643398</v>
      </c>
      <c r="D96" s="2">
        <v>0.91228563396120321</v>
      </c>
      <c r="E96" s="2">
        <v>0.89331829920343364</v>
      </c>
      <c r="F96" s="2">
        <v>0.70624427162263947</v>
      </c>
      <c r="G96" s="2">
        <v>0.75325329527327678</v>
      </c>
      <c r="H96" s="2">
        <v>0.49587824984147122</v>
      </c>
      <c r="I96" s="2">
        <v>0.99588285558921763</v>
      </c>
      <c r="J96" s="2" t="s">
        <v>70</v>
      </c>
      <c r="K96" s="2">
        <v>0.91261030458297765</v>
      </c>
      <c r="L96" s="2">
        <v>0.62790697674418605</v>
      </c>
      <c r="M96" s="2" t="s">
        <v>70</v>
      </c>
      <c r="N96" s="2">
        <v>0.92113424900310159</v>
      </c>
    </row>
    <row r="97" spans="1:14" x14ac:dyDescent="0.3">
      <c r="A97" t="s">
        <v>102</v>
      </c>
      <c r="B97" t="s">
        <v>204</v>
      </c>
      <c r="C97" s="2">
        <v>0.98440308219885564</v>
      </c>
      <c r="D97" s="2">
        <v>0.96558282432976117</v>
      </c>
      <c r="E97" s="2">
        <v>0.86748604422722153</v>
      </c>
      <c r="F97" s="2">
        <v>0.82728712388841519</v>
      </c>
      <c r="G97" s="2">
        <v>0.91919191919191923</v>
      </c>
      <c r="H97" s="2">
        <v>0</v>
      </c>
      <c r="I97" s="2">
        <v>0.99582644302700996</v>
      </c>
      <c r="J97" s="2">
        <v>0.76111111111111107</v>
      </c>
      <c r="K97" s="2">
        <v>0.86278913092297327</v>
      </c>
      <c r="L97" s="2">
        <v>0</v>
      </c>
      <c r="M97" s="2" t="s">
        <v>70</v>
      </c>
      <c r="N97" s="2">
        <v>0.91412994093593825</v>
      </c>
    </row>
    <row r="98" spans="1:14" x14ac:dyDescent="0.3">
      <c r="A98" t="s">
        <v>102</v>
      </c>
      <c r="B98" t="s">
        <v>162</v>
      </c>
      <c r="C98" s="2">
        <v>0.97647736151663445</v>
      </c>
      <c r="D98" s="2">
        <v>0.97825262795105983</v>
      </c>
      <c r="E98" s="2">
        <v>0.85678281393767253</v>
      </c>
      <c r="F98" s="2">
        <v>0.73835313913134926</v>
      </c>
      <c r="G98" s="2">
        <v>0.87965583606928566</v>
      </c>
      <c r="H98" s="2">
        <v>0.64290856731461488</v>
      </c>
      <c r="I98" s="2">
        <v>0.99396882587921997</v>
      </c>
      <c r="J98" s="2">
        <v>0.94533762057877802</v>
      </c>
      <c r="K98" s="2">
        <v>0.92700922266139663</v>
      </c>
      <c r="L98" s="2">
        <v>0.24066390041493776</v>
      </c>
      <c r="M98" s="2" t="s">
        <v>70</v>
      </c>
      <c r="N98" s="2">
        <v>0.82695439739413679</v>
      </c>
    </row>
    <row r="99" spans="1:14" x14ac:dyDescent="0.3">
      <c r="A99" t="s">
        <v>102</v>
      </c>
      <c r="B99" t="s">
        <v>33</v>
      </c>
      <c r="C99" s="2">
        <v>0.99208268733850125</v>
      </c>
      <c r="D99" s="2">
        <v>0.96092250678313795</v>
      </c>
      <c r="E99" s="2">
        <v>0.78557055928628572</v>
      </c>
      <c r="F99" s="2">
        <v>0.8318540433925049</v>
      </c>
      <c r="G99" s="2">
        <v>0.20508806262230919</v>
      </c>
      <c r="H99" s="2">
        <v>0</v>
      </c>
      <c r="I99" s="2">
        <v>0.99439164978968675</v>
      </c>
      <c r="J99" s="2" t="s">
        <v>70</v>
      </c>
      <c r="K99" s="2">
        <v>0.94463373083475299</v>
      </c>
      <c r="L99" s="2">
        <v>0</v>
      </c>
      <c r="M99" s="2" t="s">
        <v>70</v>
      </c>
      <c r="N99" s="2">
        <v>0.85749235474006114</v>
      </c>
    </row>
    <row r="100" spans="1:14" x14ac:dyDescent="0.3">
      <c r="A100" t="s">
        <v>102</v>
      </c>
      <c r="B100" t="s">
        <v>35</v>
      </c>
      <c r="C100" s="2">
        <v>0.9956056982852004</v>
      </c>
      <c r="D100" s="2">
        <v>0.97637712051015557</v>
      </c>
      <c r="E100" s="2">
        <v>0.83181688359378192</v>
      </c>
      <c r="F100" s="2">
        <v>0.564612270732335</v>
      </c>
      <c r="G100" s="2">
        <v>6.5297931460327266E-2</v>
      </c>
      <c r="H100" s="2">
        <v>0</v>
      </c>
      <c r="I100" s="2">
        <v>0.99470074812967579</v>
      </c>
      <c r="J100" s="2" t="s">
        <v>70</v>
      </c>
      <c r="K100" s="2" t="s">
        <v>70</v>
      </c>
      <c r="L100" s="2" t="s">
        <v>70</v>
      </c>
      <c r="M100" s="2" t="s">
        <v>70</v>
      </c>
      <c r="N100" s="2">
        <v>0</v>
      </c>
    </row>
    <row r="101" spans="1:14" x14ac:dyDescent="0.3">
      <c r="A101" t="s">
        <v>83</v>
      </c>
      <c r="B101" t="s">
        <v>6</v>
      </c>
      <c r="C101" s="2">
        <v>0.97540494370922259</v>
      </c>
      <c r="D101" s="2">
        <v>0.84519534461125778</v>
      </c>
      <c r="E101" s="2">
        <v>0.88810184102375622</v>
      </c>
      <c r="F101" s="2">
        <v>0.50270450751252083</v>
      </c>
      <c r="G101" s="2" t="s">
        <v>70</v>
      </c>
      <c r="H101" s="2">
        <v>0.63695746842792855</v>
      </c>
      <c r="I101" s="2">
        <v>0.9901783016016924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83</v>
      </c>
      <c r="B102" t="s">
        <v>7</v>
      </c>
      <c r="C102" s="2">
        <v>0.98166406078383239</v>
      </c>
      <c r="D102" s="2">
        <v>0.8454504688931781</v>
      </c>
      <c r="E102" s="2">
        <v>0.9207035236208656</v>
      </c>
      <c r="F102" s="2">
        <v>0</v>
      </c>
      <c r="G102" s="2" t="s">
        <v>70</v>
      </c>
      <c r="H102" s="2">
        <v>0.66823349365981632</v>
      </c>
      <c r="I102" s="2">
        <v>0.98698954651425119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83</v>
      </c>
      <c r="B103" t="s">
        <v>8</v>
      </c>
      <c r="C103" s="2">
        <v>0.98986700443318565</v>
      </c>
      <c r="D103" s="2">
        <v>0.94824561403508756</v>
      </c>
      <c r="E103" s="2">
        <v>0.95087183676979636</v>
      </c>
      <c r="F103" s="2">
        <v>0.8983297836565407</v>
      </c>
      <c r="G103" s="2" t="s">
        <v>70</v>
      </c>
      <c r="H103" s="2">
        <v>0.88256407027265282</v>
      </c>
      <c r="I103" s="2">
        <v>0.99524028865346237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83</v>
      </c>
      <c r="B104" t="s">
        <v>12</v>
      </c>
      <c r="C104" s="2">
        <v>0.99685881653790642</v>
      </c>
      <c r="D104" s="2">
        <v>0.77694221881921843</v>
      </c>
      <c r="E104" s="2">
        <v>0.97351231805791283</v>
      </c>
      <c r="F104" s="2">
        <v>0</v>
      </c>
      <c r="G104" s="2" t="s">
        <v>70</v>
      </c>
      <c r="H104" s="2">
        <v>0.8426775399252463</v>
      </c>
      <c r="I104" s="2">
        <v>0.99564744287268758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83</v>
      </c>
      <c r="B105" t="s">
        <v>13</v>
      </c>
      <c r="C105" s="2">
        <v>0.994395258652228</v>
      </c>
      <c r="D105" s="2">
        <v>0.9239113696637864</v>
      </c>
      <c r="E105" s="2">
        <v>0.86420023550675029</v>
      </c>
      <c r="F105" s="2">
        <v>0.53175992894302748</v>
      </c>
      <c r="G105" s="2" t="s">
        <v>70</v>
      </c>
      <c r="H105" s="2">
        <v>0.88538617428507094</v>
      </c>
      <c r="I105" s="2">
        <v>0.99531165936515242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83</v>
      </c>
      <c r="B106" t="s">
        <v>15</v>
      </c>
      <c r="C106" s="2">
        <v>0.98602789509871325</v>
      </c>
      <c r="D106" s="2">
        <v>0.97443473122577717</v>
      </c>
      <c r="E106" s="2">
        <v>0.94400324149108605</v>
      </c>
      <c r="F106" s="2">
        <v>0.81954407779371907</v>
      </c>
      <c r="G106" s="2" t="s">
        <v>70</v>
      </c>
      <c r="H106" s="2">
        <v>0.88570774163994503</v>
      </c>
      <c r="I106" s="2">
        <v>0.99263197873148501</v>
      </c>
      <c r="J106" s="2">
        <v>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83</v>
      </c>
      <c r="B107" t="s">
        <v>17</v>
      </c>
      <c r="C107" s="2">
        <v>0.99189115187767218</v>
      </c>
      <c r="D107" s="2">
        <v>0.97246115181763482</v>
      </c>
      <c r="E107" s="2">
        <v>0.98421347156363204</v>
      </c>
      <c r="F107" s="2" t="s">
        <v>70</v>
      </c>
      <c r="G107" s="2" t="s">
        <v>70</v>
      </c>
      <c r="H107" s="2">
        <v>0.90186955418323322</v>
      </c>
      <c r="I107" s="2">
        <v>0.99447937432909062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200</v>
      </c>
      <c r="C108" s="2">
        <v>0.98308787259530683</v>
      </c>
      <c r="D108" s="2">
        <v>0.92176012685598963</v>
      </c>
      <c r="E108" s="2">
        <v>0.96409822781242283</v>
      </c>
      <c r="F108" s="2">
        <v>0.9407682414889228</v>
      </c>
      <c r="G108" s="2" t="s">
        <v>70</v>
      </c>
      <c r="H108" s="2">
        <v>0.79615775376373876</v>
      </c>
      <c r="I108" s="2">
        <v>0.99555555555555564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21</v>
      </c>
      <c r="C109" s="2">
        <v>0.99574022346368718</v>
      </c>
      <c r="D109" s="2">
        <v>0.88789865682093072</v>
      </c>
      <c r="E109" s="2">
        <v>0.92909201616325643</v>
      </c>
      <c r="F109" s="2">
        <v>0.88936877793854063</v>
      </c>
      <c r="G109" s="2" t="s">
        <v>70</v>
      </c>
      <c r="H109" s="2">
        <v>0.74613117170228449</v>
      </c>
      <c r="I109" s="2">
        <v>0.99419009993028118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23</v>
      </c>
      <c r="C110" s="2">
        <v>0.99781982471040442</v>
      </c>
      <c r="D110" s="2">
        <v>0.94875260678149376</v>
      </c>
      <c r="E110" s="2">
        <v>0.97614485365210524</v>
      </c>
      <c r="F110" s="2" t="s">
        <v>70</v>
      </c>
      <c r="G110" s="2" t="s">
        <v>70</v>
      </c>
      <c r="H110" s="2">
        <v>0.91175990866090362</v>
      </c>
      <c r="I110" s="2">
        <v>0.99387644368653605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25</v>
      </c>
      <c r="C111" s="2">
        <v>0.99030924896679495</v>
      </c>
      <c r="D111" s="2">
        <v>0.83101042234212696</v>
      </c>
      <c r="E111" s="2">
        <v>0.92060231390864522</v>
      </c>
      <c r="F111" s="2">
        <v>0.74787674598161014</v>
      </c>
      <c r="G111" s="2" t="s">
        <v>70</v>
      </c>
      <c r="H111" s="2">
        <v>0.81508183943881529</v>
      </c>
      <c r="I111" s="2">
        <v>0.9907159716758458</v>
      </c>
      <c r="J111" s="2">
        <v>0.963680047701724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27</v>
      </c>
      <c r="C112" s="2">
        <v>0.99378055483236438</v>
      </c>
      <c r="D112" s="2">
        <v>0.96690855774762918</v>
      </c>
      <c r="E112" s="2">
        <v>0.9383659818442428</v>
      </c>
      <c r="F112" s="2">
        <v>0.90284329525803764</v>
      </c>
      <c r="G112" s="2">
        <v>0.91862981259951837</v>
      </c>
      <c r="H112" s="2">
        <v>0.8843606724401426</v>
      </c>
      <c r="I112" s="2">
        <v>0.99310133374214316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235</v>
      </c>
      <c r="C113" s="2">
        <v>0.99498384851747779</v>
      </c>
      <c r="D113" s="2">
        <v>0.96299181924425403</v>
      </c>
      <c r="E113" s="2">
        <v>0.90405336069779363</v>
      </c>
      <c r="F113" s="2">
        <v>0.90881396501492961</v>
      </c>
      <c r="G113" s="2">
        <v>0.9087247802346744</v>
      </c>
      <c r="H113" s="2">
        <v>0.93807019426854121</v>
      </c>
      <c r="I113" s="2">
        <v>0.99425911559348323</v>
      </c>
      <c r="J113" s="2" t="s">
        <v>70</v>
      </c>
      <c r="K113" s="2">
        <v>0</v>
      </c>
      <c r="L113" s="2" t="s">
        <v>70</v>
      </c>
      <c r="M113" s="2" t="s">
        <v>70</v>
      </c>
      <c r="N113" s="2">
        <v>0.49725776965265089</v>
      </c>
    </row>
    <row r="114" spans="1:14" x14ac:dyDescent="0.3">
      <c r="A114" t="s">
        <v>83</v>
      </c>
      <c r="B114" t="s">
        <v>82</v>
      </c>
      <c r="C114" s="2">
        <v>0.99531554039445558</v>
      </c>
      <c r="D114" s="2">
        <v>0.94156077371688518</v>
      </c>
      <c r="E114" s="2">
        <v>0.91159832431275423</v>
      </c>
      <c r="F114" s="2">
        <v>0.88872395833333329</v>
      </c>
      <c r="G114" s="2">
        <v>0.89961565483324379</v>
      </c>
      <c r="H114" s="2">
        <v>0.89404522315615009</v>
      </c>
      <c r="I114" s="2">
        <v>0.99403304773561796</v>
      </c>
      <c r="J114" s="2" t="s">
        <v>70</v>
      </c>
      <c r="K114" s="2">
        <v>0</v>
      </c>
      <c r="L114" s="2" t="s">
        <v>70</v>
      </c>
      <c r="M114" s="2" t="s">
        <v>70</v>
      </c>
      <c r="N114" s="2">
        <v>0.86117647058823532</v>
      </c>
    </row>
    <row r="115" spans="1:14" x14ac:dyDescent="0.3">
      <c r="A115" t="s">
        <v>83</v>
      </c>
      <c r="B115" t="s">
        <v>29</v>
      </c>
      <c r="C115" s="2">
        <v>0.99628416614084125</v>
      </c>
      <c r="D115" s="2">
        <v>0.93657041214093784</v>
      </c>
      <c r="E115" s="2">
        <v>0.92461264841133761</v>
      </c>
      <c r="F115" s="2">
        <v>0.8622158628987675</v>
      </c>
      <c r="G115" s="2" t="s">
        <v>70</v>
      </c>
      <c r="H115" s="2">
        <v>0.8301217348749006</v>
      </c>
      <c r="I115" s="2">
        <v>0.99585253456221201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33</v>
      </c>
      <c r="C116" s="2">
        <v>0.93881469115191984</v>
      </c>
      <c r="D116" s="2">
        <v>0.92526464887431037</v>
      </c>
      <c r="E116" s="2">
        <v>0.90621740874448442</v>
      </c>
      <c r="F116" s="2" t="s">
        <v>70</v>
      </c>
      <c r="G116" s="2">
        <v>0.70651028864386545</v>
      </c>
      <c r="H116" s="2">
        <v>0.73468356987726657</v>
      </c>
      <c r="I116" s="2">
        <v>0.99563454942313678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107</v>
      </c>
      <c r="B117" t="s">
        <v>7</v>
      </c>
      <c r="C117" s="2">
        <v>0.99567118353530859</v>
      </c>
      <c r="D117" s="2">
        <v>0.94799772252799397</v>
      </c>
      <c r="E117" s="2">
        <v>0.95339601231966276</v>
      </c>
      <c r="F117" s="2">
        <v>0.85798584603957329</v>
      </c>
      <c r="G117" s="2">
        <v>0</v>
      </c>
      <c r="H117" s="2">
        <v>0.87415305245055885</v>
      </c>
      <c r="I117" s="2">
        <v>0.99207367705895677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107</v>
      </c>
      <c r="B118" t="s">
        <v>8</v>
      </c>
      <c r="C118" s="2">
        <v>0.98951479184905178</v>
      </c>
      <c r="D118" s="2">
        <v>0.95327761412806022</v>
      </c>
      <c r="E118" s="2">
        <v>0.907599653956212</v>
      </c>
      <c r="F118" s="2">
        <v>0.44244298068736843</v>
      </c>
      <c r="G118" s="2" t="s">
        <v>70</v>
      </c>
      <c r="H118" s="2">
        <v>0.79238533282228185</v>
      </c>
      <c r="I118" s="2">
        <v>0.98554572271386442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107</v>
      </c>
      <c r="B119" t="s">
        <v>12</v>
      </c>
      <c r="C119" s="2">
        <v>0.94294376557080295</v>
      </c>
      <c r="D119" s="2">
        <v>0.88521949254933552</v>
      </c>
      <c r="E119" s="2">
        <v>0.88381524200768946</v>
      </c>
      <c r="F119" s="2">
        <v>0</v>
      </c>
      <c r="G119" s="2" t="s">
        <v>70</v>
      </c>
      <c r="H119" s="2">
        <v>0.71701291409320611</v>
      </c>
      <c r="I119" s="2">
        <v>0.97972822454889719</v>
      </c>
      <c r="J119" s="2">
        <v>4.4198895027624313E-3</v>
      </c>
      <c r="K119" s="2" t="s">
        <v>70</v>
      </c>
      <c r="L119" s="2">
        <v>0</v>
      </c>
      <c r="M119" s="2" t="s">
        <v>70</v>
      </c>
      <c r="N119" s="2" t="s">
        <v>70</v>
      </c>
    </row>
    <row r="120" spans="1:14" x14ac:dyDescent="0.3">
      <c r="A120" t="s">
        <v>107</v>
      </c>
      <c r="B120" t="s">
        <v>13</v>
      </c>
      <c r="C120" s="2">
        <v>0.98751706186712362</v>
      </c>
      <c r="D120" s="2">
        <v>0.72500824810293629</v>
      </c>
      <c r="E120" s="2">
        <v>0.70509231808717476</v>
      </c>
      <c r="F120" s="2">
        <v>1.7745302713987474E-2</v>
      </c>
      <c r="G120" s="2" t="s">
        <v>70</v>
      </c>
      <c r="H120" s="2">
        <v>0.26091778732843479</v>
      </c>
      <c r="I120" s="2">
        <v>0.9914117824318216</v>
      </c>
      <c r="J120" s="2">
        <v>1.9282684149633629E-4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107</v>
      </c>
      <c r="B121" t="s">
        <v>15</v>
      </c>
      <c r="C121" s="2">
        <v>0.98662792949835365</v>
      </c>
      <c r="D121" s="2">
        <v>0.96958304347182545</v>
      </c>
      <c r="E121" s="2">
        <v>0.83661197833705003</v>
      </c>
      <c r="F121" s="2">
        <v>2.4327063858542629E-2</v>
      </c>
      <c r="G121" s="2" t="s">
        <v>70</v>
      </c>
      <c r="H121" s="2">
        <v>0.77759491515805002</v>
      </c>
      <c r="I121" s="2">
        <v>0.99190493873004082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107</v>
      </c>
      <c r="B122" t="s">
        <v>17</v>
      </c>
      <c r="C122" s="2">
        <v>0.94025613287542442</v>
      </c>
      <c r="D122" s="2">
        <v>0.76181934146535912</v>
      </c>
      <c r="E122" s="2">
        <v>0.912976446703607</v>
      </c>
      <c r="F122" s="2">
        <v>0.77521227469089826</v>
      </c>
      <c r="G122" s="2">
        <v>0</v>
      </c>
      <c r="H122" s="2">
        <v>0.93674540682414698</v>
      </c>
      <c r="I122" s="2">
        <v>0.99716843958062296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107</v>
      </c>
      <c r="B123" t="s">
        <v>21</v>
      </c>
      <c r="C123" s="2">
        <v>0.92337104955130722</v>
      </c>
      <c r="D123" s="2">
        <v>0.32261183207526123</v>
      </c>
      <c r="E123" s="2">
        <v>0.92605408176342441</v>
      </c>
      <c r="F123" s="2">
        <v>0.87978002302084668</v>
      </c>
      <c r="G123" s="2" t="s">
        <v>70</v>
      </c>
      <c r="H123" s="2">
        <v>0.92144702842377257</v>
      </c>
      <c r="I123" s="2">
        <v>0.99416932286402859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107</v>
      </c>
      <c r="B124" t="s">
        <v>23</v>
      </c>
      <c r="C124" s="2">
        <v>0.99157513170080758</v>
      </c>
      <c r="D124" s="2">
        <v>0.97039883110557923</v>
      </c>
      <c r="E124" s="2">
        <v>0.8655366953265502</v>
      </c>
      <c r="F124" s="2">
        <v>0.73002597173922612</v>
      </c>
      <c r="G124" s="2">
        <v>0</v>
      </c>
      <c r="H124" s="2">
        <v>0.88858372921615203</v>
      </c>
      <c r="I124" s="2">
        <v>0.99388402879925675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107</v>
      </c>
      <c r="B125" t="s">
        <v>25</v>
      </c>
      <c r="C125" s="2">
        <v>0.99013269634738565</v>
      </c>
      <c r="D125" s="2">
        <v>0.89389464403791052</v>
      </c>
      <c r="E125" s="2">
        <v>0.87225115147539189</v>
      </c>
      <c r="F125" s="2">
        <v>0.28504270155919453</v>
      </c>
      <c r="G125" s="2" t="s">
        <v>70</v>
      </c>
      <c r="H125" s="2">
        <v>0.85568625217168404</v>
      </c>
      <c r="I125" s="2">
        <v>0.99491034374755305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107</v>
      </c>
      <c r="B126" t="s">
        <v>27</v>
      </c>
      <c r="C126" s="2">
        <v>0.99775009801851799</v>
      </c>
      <c r="D126" s="2">
        <v>0.93994141513381724</v>
      </c>
      <c r="E126" s="2">
        <v>0.86916856728177483</v>
      </c>
      <c r="F126" s="2">
        <v>0.70704787817615311</v>
      </c>
      <c r="G126" s="2">
        <v>0</v>
      </c>
      <c r="H126" s="2">
        <v>0.58804280534182363</v>
      </c>
      <c r="I126" s="2">
        <v>0.99271430785924664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107</v>
      </c>
      <c r="B127" t="s">
        <v>210</v>
      </c>
      <c r="C127" s="2">
        <v>0.99164496619816278</v>
      </c>
      <c r="D127" s="2">
        <v>0.9327669447429926</v>
      </c>
      <c r="E127" s="2">
        <v>0.80308370044052868</v>
      </c>
      <c r="F127" s="2">
        <v>0.82132396374999617</v>
      </c>
      <c r="G127" s="2">
        <v>0</v>
      </c>
      <c r="H127" s="2" t="s">
        <v>70</v>
      </c>
      <c r="I127" s="2">
        <v>0.9950241139095154</v>
      </c>
      <c r="J127" s="2" t="s">
        <v>70</v>
      </c>
      <c r="K127" s="2">
        <v>0</v>
      </c>
      <c r="L127" s="2">
        <v>0</v>
      </c>
      <c r="M127" s="2">
        <v>7.6824583866837394E-3</v>
      </c>
      <c r="N127" s="2">
        <v>0.8477550639410063</v>
      </c>
    </row>
    <row r="128" spans="1:14" x14ac:dyDescent="0.3">
      <c r="A128" t="s">
        <v>107</v>
      </c>
      <c r="B128" t="s">
        <v>161</v>
      </c>
      <c r="C128" s="2">
        <v>0.98857853099753079</v>
      </c>
      <c r="D128" s="2">
        <v>0.95730954982902683</v>
      </c>
      <c r="E128" s="2">
        <v>0.87416823459226289</v>
      </c>
      <c r="F128" s="2">
        <v>0.88148912107166089</v>
      </c>
      <c r="G128" s="2" t="s">
        <v>70</v>
      </c>
      <c r="H128" s="2" t="s">
        <v>70</v>
      </c>
      <c r="I128" s="2">
        <v>0.99269072635906797</v>
      </c>
      <c r="J128" s="2" t="s">
        <v>70</v>
      </c>
      <c r="K128" s="2">
        <v>0.86956521739130432</v>
      </c>
      <c r="L128" s="2" t="s">
        <v>70</v>
      </c>
      <c r="M128" s="2">
        <v>0.14106583072100312</v>
      </c>
      <c r="N128" s="2">
        <v>0.92467055661181397</v>
      </c>
    </row>
    <row r="129" spans="1:14" x14ac:dyDescent="0.3">
      <c r="A129" t="s">
        <v>107</v>
      </c>
      <c r="B129" t="s">
        <v>190</v>
      </c>
      <c r="C129" s="2">
        <v>0.9927075634392708</v>
      </c>
      <c r="D129" s="2">
        <v>0.92211244295100059</v>
      </c>
      <c r="E129" s="2">
        <v>0.93265919888419124</v>
      </c>
      <c r="F129" s="2">
        <v>0.9420509381772898</v>
      </c>
      <c r="G129" s="2" t="s">
        <v>70</v>
      </c>
      <c r="H129" s="2" t="s">
        <v>70</v>
      </c>
      <c r="I129" s="2">
        <v>0.99318040917544959</v>
      </c>
      <c r="J129" s="2" t="s">
        <v>70</v>
      </c>
      <c r="K129" s="2">
        <v>0</v>
      </c>
      <c r="L129" s="2">
        <v>0.81818181818181823</v>
      </c>
      <c r="M129" s="2">
        <v>0.84043229497774952</v>
      </c>
      <c r="N129" s="2">
        <v>0.96807582717915919</v>
      </c>
    </row>
    <row r="130" spans="1:14" x14ac:dyDescent="0.3">
      <c r="A130" t="s">
        <v>107</v>
      </c>
      <c r="B130" t="s">
        <v>205</v>
      </c>
      <c r="C130" s="2">
        <v>0.99262016299813904</v>
      </c>
      <c r="D130" s="2">
        <v>0.93274501484938477</v>
      </c>
      <c r="E130" s="2">
        <v>0.93335417178325042</v>
      </c>
      <c r="F130" s="2">
        <v>0.92732533009054074</v>
      </c>
      <c r="G130" s="2" t="s">
        <v>70</v>
      </c>
      <c r="H130" s="2" t="s">
        <v>70</v>
      </c>
      <c r="I130" s="2">
        <v>0.99298846992832657</v>
      </c>
      <c r="J130" s="2" t="s">
        <v>70</v>
      </c>
      <c r="K130" s="2">
        <v>0.74634146341463414</v>
      </c>
      <c r="L130" s="2">
        <v>0.55502392344497609</v>
      </c>
      <c r="M130" s="2">
        <v>0.86458995549904638</v>
      </c>
      <c r="N130" s="2">
        <v>0.95939384237767478</v>
      </c>
    </row>
    <row r="131" spans="1:14" x14ac:dyDescent="0.3">
      <c r="A131" t="s">
        <v>107</v>
      </c>
      <c r="B131" t="s">
        <v>236</v>
      </c>
      <c r="C131" s="2">
        <v>0.98256082231450981</v>
      </c>
      <c r="D131" s="2">
        <v>0.95070891300006644</v>
      </c>
      <c r="E131" s="2">
        <v>0.85482228908848212</v>
      </c>
      <c r="F131" s="2">
        <v>0.91316053704872002</v>
      </c>
      <c r="G131" s="2">
        <v>0</v>
      </c>
      <c r="H131" s="2" t="s">
        <v>70</v>
      </c>
      <c r="I131" s="2">
        <v>0.99414760203693842</v>
      </c>
      <c r="J131" s="2" t="s">
        <v>70</v>
      </c>
      <c r="K131" s="2">
        <v>0</v>
      </c>
      <c r="L131" s="2">
        <v>0.15047021943573669</v>
      </c>
      <c r="M131" s="2">
        <v>0</v>
      </c>
      <c r="N131" s="2">
        <v>0.89768853607284615</v>
      </c>
    </row>
    <row r="132" spans="1:14" x14ac:dyDescent="0.3">
      <c r="A132" t="s">
        <v>107</v>
      </c>
      <c r="B132" t="s">
        <v>167</v>
      </c>
      <c r="C132" s="2">
        <v>0.99040299405199494</v>
      </c>
      <c r="D132" s="2">
        <v>0.95146031855240976</v>
      </c>
      <c r="E132" s="2">
        <v>0.9461985155558974</v>
      </c>
      <c r="F132" s="2">
        <v>0.93638446026639155</v>
      </c>
      <c r="G132" s="2" t="s">
        <v>70</v>
      </c>
      <c r="H132" s="2" t="s">
        <v>70</v>
      </c>
      <c r="I132" s="2">
        <v>0.99458304722667279</v>
      </c>
      <c r="J132" s="2" t="s">
        <v>70</v>
      </c>
      <c r="K132" s="2" t="s">
        <v>70</v>
      </c>
      <c r="L132" s="2">
        <v>0</v>
      </c>
      <c r="M132" s="2">
        <v>0</v>
      </c>
      <c r="N132" s="2">
        <v>0.82100998408334536</v>
      </c>
    </row>
    <row r="133" spans="1:14" x14ac:dyDescent="0.3">
      <c r="A133" t="s">
        <v>107</v>
      </c>
      <c r="B133" t="s">
        <v>125</v>
      </c>
      <c r="C133" s="2">
        <v>0.99351304598529622</v>
      </c>
      <c r="D133" s="2">
        <v>0.96131728518890003</v>
      </c>
      <c r="E133" s="2">
        <v>0.95713229859571325</v>
      </c>
      <c r="F133" s="2">
        <v>0.94454380420896922</v>
      </c>
      <c r="G133" s="2" t="s">
        <v>70</v>
      </c>
      <c r="H133" s="2" t="s">
        <v>70</v>
      </c>
      <c r="I133" s="2">
        <v>0.9948051948051948</v>
      </c>
      <c r="J133" s="2" t="s">
        <v>70</v>
      </c>
      <c r="K133" s="2">
        <v>0</v>
      </c>
      <c r="L133" s="2">
        <v>0</v>
      </c>
      <c r="M133" s="2" t="s">
        <v>70</v>
      </c>
      <c r="N133" s="2">
        <v>0.83635097493036215</v>
      </c>
    </row>
    <row r="134" spans="1:14" x14ac:dyDescent="0.3">
      <c r="A134" t="s">
        <v>107</v>
      </c>
      <c r="B134" t="s">
        <v>29</v>
      </c>
      <c r="C134" s="2">
        <v>0.9853968877807936</v>
      </c>
      <c r="D134" s="2">
        <v>0.94113495653289703</v>
      </c>
      <c r="E134" s="2">
        <v>0.92961512040251759</v>
      </c>
      <c r="F134" s="2">
        <v>0.90731218106914957</v>
      </c>
      <c r="G134" s="2" t="s">
        <v>70</v>
      </c>
      <c r="H134" s="2" t="s">
        <v>70</v>
      </c>
      <c r="I134" s="2">
        <v>0.99450213805742216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>
        <v>0</v>
      </c>
    </row>
    <row r="135" spans="1:14" x14ac:dyDescent="0.3">
      <c r="A135" t="s">
        <v>107</v>
      </c>
      <c r="B135" t="s">
        <v>128</v>
      </c>
      <c r="C135" s="2">
        <v>0.99685076074996337</v>
      </c>
      <c r="D135" s="2">
        <v>0.94657011281735237</v>
      </c>
      <c r="E135" s="2">
        <v>0.94776257396449703</v>
      </c>
      <c r="F135" s="2">
        <v>0.84773762159054811</v>
      </c>
      <c r="G135" s="2" t="s">
        <v>70</v>
      </c>
      <c r="H135" s="2">
        <v>0.79147312541473125</v>
      </c>
      <c r="I135" s="2">
        <v>0.99438289904821342</v>
      </c>
      <c r="J135" s="2" t="s">
        <v>70</v>
      </c>
      <c r="K135" s="2">
        <v>0.66249130132219902</v>
      </c>
      <c r="L135" s="2" t="s">
        <v>70</v>
      </c>
      <c r="M135" s="2">
        <v>0</v>
      </c>
      <c r="N135" s="2">
        <v>0.91639380048024444</v>
      </c>
    </row>
    <row r="136" spans="1:14" x14ac:dyDescent="0.3">
      <c r="A136" t="s">
        <v>107</v>
      </c>
      <c r="B136" t="s">
        <v>226</v>
      </c>
      <c r="C136" s="2">
        <v>0.99674236294280216</v>
      </c>
      <c r="D136" s="2">
        <v>0.94829984006675483</v>
      </c>
      <c r="E136" s="2">
        <v>0.94601033255308242</v>
      </c>
      <c r="F136" s="2">
        <v>0.92886037545035083</v>
      </c>
      <c r="G136" s="2" t="s">
        <v>70</v>
      </c>
      <c r="H136" s="2">
        <v>0.77005622160039022</v>
      </c>
      <c r="I136" s="2">
        <v>0.99364341085271324</v>
      </c>
      <c r="J136" s="2" t="s">
        <v>70</v>
      </c>
      <c r="K136" s="2">
        <v>0.70901287553648074</v>
      </c>
      <c r="L136" s="2" t="s">
        <v>70</v>
      </c>
      <c r="M136" s="2" t="s">
        <v>70</v>
      </c>
      <c r="N136" s="2">
        <v>0.86905097155730782</v>
      </c>
    </row>
    <row r="137" spans="1:14" x14ac:dyDescent="0.3">
      <c r="A137" t="s">
        <v>107</v>
      </c>
      <c r="B137" t="s">
        <v>33</v>
      </c>
      <c r="C137" s="2">
        <v>0.99783187555130537</v>
      </c>
      <c r="D137" s="2">
        <v>0.89926028852834206</v>
      </c>
      <c r="E137" s="2">
        <v>0.94399832778832582</v>
      </c>
      <c r="F137" s="2">
        <v>0.82197661123703691</v>
      </c>
      <c r="G137" s="2" t="s">
        <v>70</v>
      </c>
      <c r="H137" s="2">
        <v>0.80761709357868749</v>
      </c>
      <c r="I137" s="2">
        <v>0.99230589881091158</v>
      </c>
      <c r="J137" s="2" t="s">
        <v>70</v>
      </c>
      <c r="K137" s="2" t="s">
        <v>70</v>
      </c>
      <c r="L137" s="2" t="s">
        <v>70</v>
      </c>
      <c r="M137" s="2">
        <v>0</v>
      </c>
      <c r="N137" s="2" t="s">
        <v>70</v>
      </c>
    </row>
    <row r="138" spans="1:14" x14ac:dyDescent="0.3">
      <c r="A138" t="s">
        <v>94</v>
      </c>
      <c r="B138" t="s">
        <v>6</v>
      </c>
      <c r="C138" s="2">
        <v>0.99224627919965835</v>
      </c>
      <c r="D138" s="2">
        <v>0.89476007742724217</v>
      </c>
      <c r="E138" s="2">
        <v>0.25309688355717824</v>
      </c>
      <c r="F138" s="2">
        <v>0</v>
      </c>
      <c r="G138" s="2" t="s">
        <v>70</v>
      </c>
      <c r="H138" s="2">
        <v>0</v>
      </c>
      <c r="I138" s="2">
        <v>0.99079497907949798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94</v>
      </c>
      <c r="B139" t="s">
        <v>7</v>
      </c>
      <c r="C139" s="2">
        <v>0.99169056070439365</v>
      </c>
      <c r="D139" s="2">
        <v>0.8910621405079614</v>
      </c>
      <c r="E139" s="2">
        <v>0.64247519757861105</v>
      </c>
      <c r="F139" s="2">
        <v>0</v>
      </c>
      <c r="G139" s="2" t="s">
        <v>70</v>
      </c>
      <c r="H139" s="2">
        <v>0.58635380481090649</v>
      </c>
      <c r="I139" s="2">
        <v>0.98415716096324457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94</v>
      </c>
      <c r="B140" t="s">
        <v>8</v>
      </c>
      <c r="C140" s="2">
        <v>0.98658730765754177</v>
      </c>
      <c r="D140" s="2">
        <v>0.97528678112248823</v>
      </c>
      <c r="E140" s="2">
        <v>0.87591761635657017</v>
      </c>
      <c r="F140" s="2" t="s">
        <v>70</v>
      </c>
      <c r="G140" s="2" t="s">
        <v>70</v>
      </c>
      <c r="H140" s="2">
        <v>0.74893442622950823</v>
      </c>
      <c r="I140" s="2">
        <v>0.98905487353941723</v>
      </c>
      <c r="J140" s="2">
        <v>0.83087248322147655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94</v>
      </c>
      <c r="B141" t="s">
        <v>64</v>
      </c>
      <c r="C141" s="2">
        <v>0.99300293659137884</v>
      </c>
      <c r="D141" s="2">
        <v>0.98090595494517963</v>
      </c>
      <c r="E141" s="2">
        <v>0.82340389418297322</v>
      </c>
      <c r="F141" s="2">
        <v>0</v>
      </c>
      <c r="G141" s="2">
        <v>0.86784351145038163</v>
      </c>
      <c r="H141" s="2">
        <v>0.68681680495192943</v>
      </c>
      <c r="I141" s="2">
        <v>0.99300592975520763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94</v>
      </c>
      <c r="B142" t="s">
        <v>12</v>
      </c>
      <c r="C142" s="2">
        <v>0.99305731638111105</v>
      </c>
      <c r="D142" s="2">
        <v>0.95079773754738783</v>
      </c>
      <c r="E142" s="2">
        <v>0.92889785082430665</v>
      </c>
      <c r="F142" s="2">
        <v>0.72051151782505796</v>
      </c>
      <c r="G142" s="2">
        <v>0.89166603929835131</v>
      </c>
      <c r="H142" s="2">
        <v>0.49559044955904497</v>
      </c>
      <c r="I142" s="2">
        <v>0.9945728019848038</v>
      </c>
      <c r="J142" s="2" t="s">
        <v>70</v>
      </c>
      <c r="K142" s="2">
        <v>0.89686098654708524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94</v>
      </c>
      <c r="B143" t="s">
        <v>13</v>
      </c>
      <c r="C143" s="2">
        <v>0.99377476882430638</v>
      </c>
      <c r="D143" s="2">
        <v>0.95040603968510196</v>
      </c>
      <c r="E143" s="2">
        <v>0.79639651641050402</v>
      </c>
      <c r="F143" s="2">
        <v>0.7637178695096194</v>
      </c>
      <c r="G143" s="2">
        <v>0.53707529843893476</v>
      </c>
      <c r="H143" s="2">
        <v>0.77408681842244575</v>
      </c>
      <c r="I143" s="2">
        <v>0.991965389369592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94</v>
      </c>
      <c r="B144" t="s">
        <v>15</v>
      </c>
      <c r="C144" s="2">
        <v>0.99482633625519001</v>
      </c>
      <c r="D144" s="2">
        <v>0.93190275365914155</v>
      </c>
      <c r="E144" s="2">
        <v>0.92755380418308575</v>
      </c>
      <c r="F144" s="2">
        <v>0.87614372982633981</v>
      </c>
      <c r="G144" s="2">
        <v>0.8555984555984556</v>
      </c>
      <c r="H144" s="2">
        <v>0.78943338437978561</v>
      </c>
      <c r="I144" s="2">
        <v>0.99378785525702762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94</v>
      </c>
      <c r="B145" t="s">
        <v>93</v>
      </c>
      <c r="C145" s="2">
        <v>0.99634586006721659</v>
      </c>
      <c r="D145" s="2">
        <v>0.90064174107142858</v>
      </c>
      <c r="E145" s="2">
        <v>0.86763389910073785</v>
      </c>
      <c r="F145" s="2">
        <v>0</v>
      </c>
      <c r="G145" s="2" t="s">
        <v>70</v>
      </c>
      <c r="H145" s="2">
        <v>0.78986749153534253</v>
      </c>
      <c r="I145" s="2">
        <v>0.99502487562189057</v>
      </c>
      <c r="J145" s="2" t="s">
        <v>70</v>
      </c>
      <c r="K145" s="2">
        <v>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94</v>
      </c>
      <c r="B146" t="s">
        <v>208</v>
      </c>
      <c r="C146" s="2">
        <v>0.9295749798270444</v>
      </c>
      <c r="D146" s="2">
        <v>0.92164900834319696</v>
      </c>
      <c r="E146" s="2">
        <v>0.88058067393860751</v>
      </c>
      <c r="F146" s="2">
        <v>0</v>
      </c>
      <c r="G146" s="2" t="s">
        <v>70</v>
      </c>
      <c r="H146" s="2">
        <v>0.71547863971923031</v>
      </c>
      <c r="I146" s="2">
        <v>0.99496006823292238</v>
      </c>
      <c r="J146" s="2">
        <v>0</v>
      </c>
      <c r="K146" s="2" t="s">
        <v>70</v>
      </c>
      <c r="L146" s="2">
        <v>0.30967741935483872</v>
      </c>
      <c r="M146" s="2" t="s">
        <v>70</v>
      </c>
      <c r="N146" s="2" t="s">
        <v>70</v>
      </c>
    </row>
    <row r="147" spans="1:14" x14ac:dyDescent="0.3">
      <c r="A147" t="s">
        <v>95</v>
      </c>
      <c r="B147" t="s">
        <v>6</v>
      </c>
      <c r="C147" s="2">
        <v>0.98783385155066561</v>
      </c>
      <c r="D147" s="2">
        <v>0.93494098235816725</v>
      </c>
      <c r="E147" s="2">
        <v>0.85932143872380984</v>
      </c>
      <c r="F147" s="2">
        <v>0</v>
      </c>
      <c r="G147" s="2" t="s">
        <v>70</v>
      </c>
      <c r="H147" s="2">
        <v>0.77365356622998549</v>
      </c>
      <c r="I147" s="2">
        <v>0.99207180254300675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95</v>
      </c>
      <c r="B148" t="s">
        <v>7</v>
      </c>
      <c r="C148" s="2">
        <v>0.99573843789297201</v>
      </c>
      <c r="D148" s="2">
        <v>0.87321297843833312</v>
      </c>
      <c r="E148" s="2">
        <v>0.83408985641500699</v>
      </c>
      <c r="F148" s="2" t="s">
        <v>70</v>
      </c>
      <c r="G148" s="2">
        <v>0.82106171773845493</v>
      </c>
      <c r="H148" s="2">
        <v>0.79645569620253165</v>
      </c>
      <c r="I148" s="2">
        <v>0.99465902933663597</v>
      </c>
      <c r="J148" s="2" t="s">
        <v>70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95</v>
      </c>
      <c r="B149" t="s">
        <v>8</v>
      </c>
      <c r="C149" s="2">
        <v>0.99434654853662241</v>
      </c>
      <c r="D149" s="2">
        <v>0.89311621467055957</v>
      </c>
      <c r="E149" s="2">
        <v>0.90333750120226997</v>
      </c>
      <c r="F149" s="2" t="s">
        <v>70</v>
      </c>
      <c r="G149" s="2" t="s">
        <v>70</v>
      </c>
      <c r="H149" s="2">
        <v>0.78990953041979795</v>
      </c>
      <c r="I149" s="2">
        <v>0.98832910474809721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95</v>
      </c>
      <c r="B150" t="s">
        <v>12</v>
      </c>
      <c r="C150" s="2">
        <v>0.99452404528698057</v>
      </c>
      <c r="D150" s="2">
        <v>0.91123002967205258</v>
      </c>
      <c r="E150" s="2">
        <v>0.85315468173310716</v>
      </c>
      <c r="F150" s="2">
        <v>0.29024126755491536</v>
      </c>
      <c r="G150" s="2" t="s">
        <v>70</v>
      </c>
      <c r="H150" s="2">
        <v>0.64716448550166794</v>
      </c>
      <c r="I150" s="2">
        <v>0.99146492861576663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95</v>
      </c>
      <c r="B151" t="s">
        <v>13</v>
      </c>
      <c r="C151" s="2">
        <v>0.99528945748467723</v>
      </c>
      <c r="D151" s="2">
        <v>0.88068438875255339</v>
      </c>
      <c r="E151" s="2">
        <v>0.83290007752998585</v>
      </c>
      <c r="F151" s="2">
        <v>0</v>
      </c>
      <c r="G151" s="2">
        <v>0.856996028965195</v>
      </c>
      <c r="H151" s="2">
        <v>0.8988474109754</v>
      </c>
      <c r="I151" s="2">
        <v>0.99217600123944538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95</v>
      </c>
      <c r="B152" t="s">
        <v>15</v>
      </c>
      <c r="C152" s="2">
        <v>0.99459477274974462</v>
      </c>
      <c r="D152" s="2">
        <v>0.96439679461378036</v>
      </c>
      <c r="E152" s="2">
        <v>0.91657731074415616</v>
      </c>
      <c r="F152" s="2">
        <v>0.55596242636522841</v>
      </c>
      <c r="G152" s="2">
        <v>0.63956876456876455</v>
      </c>
      <c r="H152" s="2">
        <v>0.77921763352307138</v>
      </c>
      <c r="I152" s="2">
        <v>0.99656829100892241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95</v>
      </c>
      <c r="B153" t="s">
        <v>17</v>
      </c>
      <c r="C153" s="2">
        <v>0.99241374450994679</v>
      </c>
      <c r="D153" s="2">
        <v>0.86271417305900067</v>
      </c>
      <c r="E153" s="2">
        <v>0.84555768810281573</v>
      </c>
      <c r="F153" s="2">
        <v>0.57027818448023426</v>
      </c>
      <c r="G153" s="2">
        <v>0.97818564766059879</v>
      </c>
      <c r="H153" s="2">
        <v>0.63188604770894119</v>
      </c>
      <c r="I153" s="2">
        <v>0.99552814186584437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95</v>
      </c>
      <c r="B154" t="s">
        <v>21</v>
      </c>
      <c r="C154" s="2">
        <v>0.99644535381734323</v>
      </c>
      <c r="D154" s="2">
        <v>0.93515620902463314</v>
      </c>
      <c r="E154" s="2">
        <v>0.88127008863348588</v>
      </c>
      <c r="F154" s="2">
        <v>0.62648827420324715</v>
      </c>
      <c r="G154" s="2">
        <v>0.17760093167701865</v>
      </c>
      <c r="H154" s="2">
        <v>0.18438287153652391</v>
      </c>
      <c r="I154" s="2">
        <v>0.99321319915750061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95</v>
      </c>
      <c r="B155" t="s">
        <v>23</v>
      </c>
      <c r="C155" s="2">
        <v>0.99711865583558978</v>
      </c>
      <c r="D155" s="2">
        <v>0.83871597991520619</v>
      </c>
      <c r="E155" s="2">
        <v>0.85130360734151067</v>
      </c>
      <c r="F155" s="2">
        <v>0.71758545177568311</v>
      </c>
      <c r="G155" s="2">
        <v>0.60535066505441359</v>
      </c>
      <c r="H155" s="2">
        <v>0.63348017621145369</v>
      </c>
      <c r="I155" s="2">
        <v>0.99552538188551165</v>
      </c>
      <c r="J155" s="2" t="s">
        <v>70</v>
      </c>
      <c r="K155" s="2" t="s">
        <v>70</v>
      </c>
      <c r="L155" s="2" t="s">
        <v>70</v>
      </c>
      <c r="M155" s="2" t="s">
        <v>70</v>
      </c>
      <c r="N155" s="2">
        <v>0</v>
      </c>
    </row>
    <row r="156" spans="1:14" x14ac:dyDescent="0.3">
      <c r="A156" t="s">
        <v>95</v>
      </c>
      <c r="B156" t="s">
        <v>51</v>
      </c>
      <c r="C156" s="2">
        <v>0.92258028608003562</v>
      </c>
      <c r="D156" s="2">
        <v>0.83714852795236516</v>
      </c>
      <c r="E156" s="2">
        <v>0.8473774599510121</v>
      </c>
      <c r="F156" s="2">
        <v>0.30273860518842949</v>
      </c>
      <c r="G156" s="2">
        <v>2.1010242493215443E-2</v>
      </c>
      <c r="H156" s="2">
        <v>0.31203509441159644</v>
      </c>
      <c r="I156" s="2">
        <v>0.99478802022559321</v>
      </c>
      <c r="J156" s="2" t="s">
        <v>70</v>
      </c>
      <c r="K156" s="2">
        <v>0.53995728897381134</v>
      </c>
      <c r="L156" s="2" t="s">
        <v>70</v>
      </c>
      <c r="M156" s="2" t="s">
        <v>70</v>
      </c>
      <c r="N156" s="2">
        <v>0</v>
      </c>
    </row>
    <row r="157" spans="1:14" x14ac:dyDescent="0.3">
      <c r="A157" t="s">
        <v>95</v>
      </c>
      <c r="B157" t="s">
        <v>25</v>
      </c>
      <c r="C157" s="2">
        <v>0.99466944427424797</v>
      </c>
      <c r="D157" s="2">
        <v>0.89111891620672357</v>
      </c>
      <c r="E157" s="2">
        <v>0.73088461257042514</v>
      </c>
      <c r="F157" s="2">
        <v>0.5351387054161163</v>
      </c>
      <c r="G157" s="2">
        <v>0.2928790604168871</v>
      </c>
      <c r="H157" s="2">
        <v>0</v>
      </c>
      <c r="I157" s="2">
        <v>0.99470074812967579</v>
      </c>
      <c r="J157" s="2" t="s">
        <v>70</v>
      </c>
      <c r="K157" s="2">
        <v>0.85846097065879312</v>
      </c>
      <c r="L157" s="2" t="s">
        <v>70</v>
      </c>
      <c r="M157" s="2" t="s">
        <v>70</v>
      </c>
      <c r="N157" s="2">
        <v>0</v>
      </c>
    </row>
    <row r="158" spans="1:14" x14ac:dyDescent="0.3">
      <c r="A158" t="s">
        <v>95</v>
      </c>
      <c r="B158" t="s">
        <v>215</v>
      </c>
      <c r="C158" s="2">
        <v>0.98803449142890964</v>
      </c>
      <c r="D158" s="2">
        <v>0.96376718724253463</v>
      </c>
      <c r="E158" s="2">
        <v>0.86277417528344369</v>
      </c>
      <c r="F158" s="2">
        <v>0.72496488581386875</v>
      </c>
      <c r="G158" s="2">
        <v>0.79305015189468631</v>
      </c>
      <c r="H158" s="2" t="s">
        <v>70</v>
      </c>
      <c r="I158" s="2">
        <v>0.993957466844542</v>
      </c>
      <c r="J158" s="2">
        <v>0</v>
      </c>
      <c r="K158" s="2">
        <v>0</v>
      </c>
      <c r="L158" s="2" t="s">
        <v>70</v>
      </c>
      <c r="M158" s="2">
        <v>2.2222222222222223E-2</v>
      </c>
      <c r="N158" s="2">
        <v>0</v>
      </c>
    </row>
    <row r="159" spans="1:14" x14ac:dyDescent="0.3">
      <c r="A159" t="s">
        <v>95</v>
      </c>
      <c r="B159" t="s">
        <v>27</v>
      </c>
      <c r="C159" s="2">
        <v>0.99536317073518721</v>
      </c>
      <c r="D159" s="2">
        <v>0.88980856813500386</v>
      </c>
      <c r="E159" s="2">
        <v>0.91351336926936</v>
      </c>
      <c r="F159" s="2">
        <v>0.5316471115885294</v>
      </c>
      <c r="G159" s="2">
        <v>0.80939338883314804</v>
      </c>
      <c r="H159" s="2">
        <v>0</v>
      </c>
      <c r="I159" s="2">
        <v>0.99418739827947</v>
      </c>
      <c r="J159" s="2" t="s">
        <v>70</v>
      </c>
      <c r="K159" s="2">
        <v>0</v>
      </c>
      <c r="L159" s="2" t="s">
        <v>70</v>
      </c>
      <c r="M159" s="2">
        <v>0</v>
      </c>
      <c r="N159" s="2">
        <v>0</v>
      </c>
    </row>
    <row r="160" spans="1:14" x14ac:dyDescent="0.3">
      <c r="A160" t="s">
        <v>177</v>
      </c>
      <c r="B160" t="s">
        <v>6</v>
      </c>
      <c r="C160" s="2">
        <v>0.9811672736963668</v>
      </c>
      <c r="D160" s="2">
        <v>0.95640930370810717</v>
      </c>
      <c r="E160" s="2">
        <v>0.80627735023389169</v>
      </c>
      <c r="F160" s="2">
        <v>0.3955431754874652</v>
      </c>
      <c r="G160" s="2" t="s">
        <v>70</v>
      </c>
      <c r="H160" s="2">
        <v>0.81227241031998143</v>
      </c>
      <c r="I160" s="2">
        <v>0.98364702252391245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177</v>
      </c>
      <c r="B161" t="s">
        <v>7</v>
      </c>
      <c r="C161" s="2">
        <v>0.98205673391069859</v>
      </c>
      <c r="D161" s="2">
        <v>0.95694478229141322</v>
      </c>
      <c r="E161" s="2">
        <v>0.8888295029396045</v>
      </c>
      <c r="F161" s="2">
        <v>0.22035249313612612</v>
      </c>
      <c r="G161" s="2" t="s">
        <v>70</v>
      </c>
      <c r="H161" s="2">
        <v>0.90621531631520535</v>
      </c>
      <c r="I161" s="2">
        <v>0.99260154008757362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177</v>
      </c>
      <c r="B162" t="s">
        <v>8</v>
      </c>
      <c r="C162" s="2">
        <v>0.98416411456008879</v>
      </c>
      <c r="D162" s="2">
        <v>0.98240843320911797</v>
      </c>
      <c r="E162" s="2">
        <v>0.91558238784219836</v>
      </c>
      <c r="F162" s="2">
        <v>0.79360067361330389</v>
      </c>
      <c r="G162" s="2" t="s">
        <v>70</v>
      </c>
      <c r="H162" s="2">
        <v>0.85727833096254147</v>
      </c>
      <c r="I162" s="2">
        <v>0.98942241838520661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177</v>
      </c>
      <c r="B163" t="s">
        <v>12</v>
      </c>
      <c r="C163" s="2">
        <v>0.98728358766157998</v>
      </c>
      <c r="D163" s="2">
        <v>0.86982494886044781</v>
      </c>
      <c r="E163" s="2">
        <v>0.92601308541725935</v>
      </c>
      <c r="F163" s="2">
        <v>0.84071253388408418</v>
      </c>
      <c r="G163" s="2" t="s">
        <v>70</v>
      </c>
      <c r="H163" s="2">
        <v>0.83744721346577056</v>
      </c>
      <c r="I163" s="2">
        <v>0.98827570756478245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177</v>
      </c>
      <c r="B164" t="s">
        <v>13</v>
      </c>
      <c r="C164" s="2">
        <v>0.97434552043543365</v>
      </c>
      <c r="D164" s="2">
        <v>0.96177558569667077</v>
      </c>
      <c r="E164" s="2">
        <v>0.73466679306095362</v>
      </c>
      <c r="F164" s="2">
        <v>0</v>
      </c>
      <c r="G164" s="2" t="s">
        <v>70</v>
      </c>
      <c r="H164" s="2">
        <v>0.95071696163286401</v>
      </c>
      <c r="I164" s="2">
        <v>0.99242883101150803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177</v>
      </c>
      <c r="B165" t="s">
        <v>15</v>
      </c>
      <c r="C165" s="2">
        <v>0.99433600595390059</v>
      </c>
      <c r="D165" s="2">
        <v>0.95958670721430395</v>
      </c>
      <c r="E165" s="2">
        <v>0.87141222247653927</v>
      </c>
      <c r="F165" s="2">
        <v>0</v>
      </c>
      <c r="G165" s="2" t="s">
        <v>70</v>
      </c>
      <c r="H165" s="2">
        <v>0.80788871280154961</v>
      </c>
      <c r="I165" s="2">
        <v>0.993620055543046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177</v>
      </c>
      <c r="B166" t="s">
        <v>17</v>
      </c>
      <c r="C166" s="2">
        <v>0.99230607199476717</v>
      </c>
      <c r="D166" s="2">
        <v>0.94727082295977061</v>
      </c>
      <c r="E166" s="2">
        <v>0.89982680146614569</v>
      </c>
      <c r="F166" s="2" t="s">
        <v>70</v>
      </c>
      <c r="G166" s="2" t="s">
        <v>70</v>
      </c>
      <c r="H166" s="2">
        <v>0.88893886914668707</v>
      </c>
      <c r="I166" s="2">
        <v>0.99309054268029362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177</v>
      </c>
      <c r="B167" t="s">
        <v>23</v>
      </c>
      <c r="C167" s="2">
        <v>0.99558770477397396</v>
      </c>
      <c r="D167" s="2">
        <v>0.88630305081877037</v>
      </c>
      <c r="E167" s="2">
        <v>0.80914380061325575</v>
      </c>
      <c r="F167" s="2" t="s">
        <v>70</v>
      </c>
      <c r="G167" s="2" t="s">
        <v>70</v>
      </c>
      <c r="H167" s="2">
        <v>0.65863307163288909</v>
      </c>
      <c r="I167" s="2">
        <v>0.99031037093111285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177</v>
      </c>
      <c r="B168" t="s">
        <v>25</v>
      </c>
      <c r="C168" s="2">
        <v>0.99680097953834079</v>
      </c>
      <c r="D168" s="2">
        <v>0.91239095629273836</v>
      </c>
      <c r="E168" s="2">
        <v>0.94736462744391403</v>
      </c>
      <c r="F168" s="2">
        <v>0.72192128650021159</v>
      </c>
      <c r="G168" s="2" t="s">
        <v>70</v>
      </c>
      <c r="H168" s="2">
        <v>0.87889372015111555</v>
      </c>
      <c r="I168" s="2">
        <v>0.9859007049647518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177</v>
      </c>
      <c r="B169" t="s">
        <v>27</v>
      </c>
      <c r="C169" s="2">
        <v>0.99839678896437178</v>
      </c>
      <c r="D169" s="2">
        <v>0.96363532785173078</v>
      </c>
      <c r="E169" s="2">
        <v>0.9445043187604456</v>
      </c>
      <c r="F169" s="2">
        <v>0.82416451266097857</v>
      </c>
      <c r="G169" s="2">
        <v>0</v>
      </c>
      <c r="H169" s="2">
        <v>0.87536199599019826</v>
      </c>
      <c r="I169" s="2">
        <v>0.99343912114739075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177</v>
      </c>
      <c r="B170" t="s">
        <v>29</v>
      </c>
      <c r="C170" s="2">
        <v>0.9930696132116944</v>
      </c>
      <c r="D170" s="2">
        <v>0.91636728214554264</v>
      </c>
      <c r="E170" s="2">
        <v>0.87825776508389863</v>
      </c>
      <c r="F170" s="2">
        <v>0.7889619558639609</v>
      </c>
      <c r="G170" s="2" t="s">
        <v>70</v>
      </c>
      <c r="H170" s="2">
        <v>0.61025982678214519</v>
      </c>
      <c r="I170" s="2">
        <v>0.99214659685863882</v>
      </c>
      <c r="J170" s="2" t="s">
        <v>70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177</v>
      </c>
      <c r="B171" t="s">
        <v>35</v>
      </c>
      <c r="C171" s="2">
        <v>0.99713974738653921</v>
      </c>
      <c r="D171" s="2">
        <v>0.93016701771040378</v>
      </c>
      <c r="E171" s="2">
        <v>0.96561175110273645</v>
      </c>
      <c r="F171" s="2">
        <v>0.85065048374275354</v>
      </c>
      <c r="G171" s="2" t="s">
        <v>70</v>
      </c>
      <c r="H171" s="2">
        <v>0.79880064580610444</v>
      </c>
      <c r="I171" s="2">
        <v>0.99571069368436638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73</v>
      </c>
      <c r="B172" t="s">
        <v>6</v>
      </c>
      <c r="C172" s="2">
        <v>0.97415406968621643</v>
      </c>
      <c r="D172" s="2">
        <v>0.92955681439520155</v>
      </c>
      <c r="E172" s="2">
        <v>0.85854503464203236</v>
      </c>
      <c r="F172" s="2" t="s">
        <v>70</v>
      </c>
      <c r="G172" s="2" t="s">
        <v>70</v>
      </c>
      <c r="H172" s="2">
        <v>0.70668877833056942</v>
      </c>
      <c r="I172" s="2">
        <v>0.97626923630087736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73</v>
      </c>
      <c r="B173" t="s">
        <v>7</v>
      </c>
      <c r="C173" s="2">
        <v>0.98905176243108361</v>
      </c>
      <c r="D173" s="2">
        <v>0.85083528678674225</v>
      </c>
      <c r="E173" s="2">
        <v>0.81981981981981977</v>
      </c>
      <c r="F173" s="2" t="s">
        <v>70</v>
      </c>
      <c r="G173" s="2" t="s">
        <v>70</v>
      </c>
      <c r="H173" s="2">
        <v>0.76329284750337378</v>
      </c>
      <c r="I173" s="2">
        <v>0.9863033658749818</v>
      </c>
      <c r="J173" s="2">
        <v>0.92013422818791957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73</v>
      </c>
      <c r="B174" t="s">
        <v>8</v>
      </c>
      <c r="C174" s="2">
        <v>0.99393019726858878</v>
      </c>
      <c r="D174" s="2">
        <v>0.79690764136598125</v>
      </c>
      <c r="E174" s="2">
        <v>0.73610462400747312</v>
      </c>
      <c r="F174" s="2" t="s">
        <v>70</v>
      </c>
      <c r="G174" s="2" t="s">
        <v>70</v>
      </c>
      <c r="H174" s="2">
        <v>0.83849141711564967</v>
      </c>
      <c r="I174" s="2">
        <v>0.99267805635677842</v>
      </c>
      <c r="J174" s="2">
        <v>0.97261410788381741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73</v>
      </c>
      <c r="B175" t="s">
        <v>12</v>
      </c>
      <c r="C175" s="2">
        <v>0.99229808104731176</v>
      </c>
      <c r="D175" s="2">
        <v>0.94189520324930343</v>
      </c>
      <c r="E175" s="2">
        <v>0.92309711286089235</v>
      </c>
      <c r="F175" s="2" t="s">
        <v>70</v>
      </c>
      <c r="G175" s="2" t="s">
        <v>70</v>
      </c>
      <c r="H175" s="2">
        <v>0.87433212224834367</v>
      </c>
      <c r="I175" s="2">
        <v>0.99393753357378556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73</v>
      </c>
      <c r="B176" t="s">
        <v>13</v>
      </c>
      <c r="C176" s="2">
        <v>0.99512923438417855</v>
      </c>
      <c r="D176" s="2">
        <v>0.87293903818690999</v>
      </c>
      <c r="E176" s="2">
        <v>0.97233461627027196</v>
      </c>
      <c r="F176" s="2" t="s">
        <v>70</v>
      </c>
      <c r="G176" s="2" t="s">
        <v>70</v>
      </c>
      <c r="H176" s="2">
        <v>0.92872071279287205</v>
      </c>
      <c r="I176" s="2">
        <v>0.99198681944132405</v>
      </c>
      <c r="J176" s="2">
        <v>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73</v>
      </c>
      <c r="B177" t="s">
        <v>15</v>
      </c>
      <c r="C177" s="2">
        <v>0.99279284036009396</v>
      </c>
      <c r="D177" s="2">
        <v>0.92827981904446644</v>
      </c>
      <c r="E177" s="2">
        <v>0.90328859332549361</v>
      </c>
      <c r="F177" s="2">
        <v>0.68808647501574982</v>
      </c>
      <c r="G177" s="2">
        <v>0.33716237193418191</v>
      </c>
      <c r="H177" s="2">
        <v>0.81854536365908526</v>
      </c>
      <c r="I177" s="2">
        <v>0.99291883900085598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73</v>
      </c>
      <c r="B178" t="s">
        <v>17</v>
      </c>
      <c r="C178" s="2">
        <v>0.99314145744029403</v>
      </c>
      <c r="D178" s="2">
        <v>0.84455896246671824</v>
      </c>
      <c r="E178" s="2">
        <v>0.94509832859831</v>
      </c>
      <c r="F178" s="2">
        <v>0.85603354051452718</v>
      </c>
      <c r="G178" s="2" t="s">
        <v>70</v>
      </c>
      <c r="H178" s="2">
        <v>0.75321602838976787</v>
      </c>
      <c r="I178" s="2">
        <v>0.99496202722009164</v>
      </c>
      <c r="J178" s="2">
        <v>0.7408993576017131</v>
      </c>
      <c r="K178" s="2" t="s">
        <v>70</v>
      </c>
      <c r="L178" s="2" t="s">
        <v>70</v>
      </c>
      <c r="M178" s="2" t="s">
        <v>70</v>
      </c>
      <c r="N178" s="2">
        <v>0</v>
      </c>
    </row>
    <row r="179" spans="1:14" x14ac:dyDescent="0.3">
      <c r="A179" t="s">
        <v>73</v>
      </c>
      <c r="B179" t="s">
        <v>169</v>
      </c>
      <c r="C179" s="2">
        <v>0.99188831076495476</v>
      </c>
      <c r="D179" s="2">
        <v>0.8993965473769141</v>
      </c>
      <c r="E179" s="2">
        <v>0.92700205338809039</v>
      </c>
      <c r="F179" s="2">
        <v>0.68208561007308854</v>
      </c>
      <c r="G179" s="2" t="s">
        <v>70</v>
      </c>
      <c r="H179" s="2" t="s">
        <v>70</v>
      </c>
      <c r="I179" s="2">
        <v>0.9949238578680204</v>
      </c>
      <c r="J179" s="2" t="s">
        <v>70</v>
      </c>
      <c r="K179" s="2">
        <v>7.0175438596491224E-2</v>
      </c>
      <c r="L179" s="2">
        <v>0</v>
      </c>
      <c r="M179" s="2" t="s">
        <v>70</v>
      </c>
      <c r="N179" s="2">
        <v>0</v>
      </c>
    </row>
    <row r="180" spans="1:14" x14ac:dyDescent="0.3">
      <c r="A180" t="s">
        <v>73</v>
      </c>
      <c r="B180" t="s">
        <v>21</v>
      </c>
      <c r="C180" s="2">
        <v>0.98719135341713204</v>
      </c>
      <c r="D180" s="2">
        <v>0.90197209503551201</v>
      </c>
      <c r="E180" s="2">
        <v>0.88117877287901458</v>
      </c>
      <c r="F180" s="2">
        <v>0.65600319333960599</v>
      </c>
      <c r="G180" s="2" t="s">
        <v>70</v>
      </c>
      <c r="H180" s="2">
        <v>0</v>
      </c>
      <c r="I180" s="2">
        <v>0.99504567270475319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73</v>
      </c>
      <c r="B181" t="s">
        <v>184</v>
      </c>
      <c r="C181" s="2">
        <v>0.98671053646248363</v>
      </c>
      <c r="D181" s="2">
        <v>0.92734935106365124</v>
      </c>
      <c r="E181" s="2">
        <v>0.92610380175962559</v>
      </c>
      <c r="F181" s="2">
        <v>0.71573571063750752</v>
      </c>
      <c r="G181" s="2">
        <v>0.91208366967325305</v>
      </c>
      <c r="H181" s="2">
        <v>0</v>
      </c>
      <c r="I181" s="2">
        <v>0.9944967960799096</v>
      </c>
      <c r="J181" s="2" t="s">
        <v>70</v>
      </c>
      <c r="K181" s="2">
        <v>0.91269841269841279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73</v>
      </c>
      <c r="B182" t="s">
        <v>185</v>
      </c>
      <c r="C182" s="2">
        <v>0.98946422554195201</v>
      </c>
      <c r="D182" s="2">
        <v>0.97370661939766778</v>
      </c>
      <c r="E182" s="2">
        <v>0.90131136516476118</v>
      </c>
      <c r="F182" s="2">
        <v>0.70611575210989697</v>
      </c>
      <c r="G182" s="2">
        <v>0.96826152846936564</v>
      </c>
      <c r="H182" s="2" t="s">
        <v>70</v>
      </c>
      <c r="I182" s="2">
        <v>0.99476042220366001</v>
      </c>
      <c r="J182" s="2" t="s">
        <v>70</v>
      </c>
      <c r="K182" s="2">
        <v>0.66284403669724767</v>
      </c>
      <c r="L182" s="2" t="s">
        <v>70</v>
      </c>
      <c r="M182" s="2" t="s">
        <v>70</v>
      </c>
      <c r="N182" s="2">
        <v>0</v>
      </c>
    </row>
    <row r="183" spans="1:14" x14ac:dyDescent="0.3">
      <c r="A183" t="s">
        <v>73</v>
      </c>
      <c r="B183" t="s">
        <v>159</v>
      </c>
      <c r="C183" s="2">
        <v>0.97286472414138381</v>
      </c>
      <c r="D183" s="2">
        <v>0.92635511306965523</v>
      </c>
      <c r="E183" s="2">
        <v>0.82639398285507837</v>
      </c>
      <c r="F183" s="2">
        <v>0.81358253318601281</v>
      </c>
      <c r="G183" s="2">
        <v>0</v>
      </c>
      <c r="H183" s="2">
        <v>0</v>
      </c>
      <c r="I183" s="2">
        <v>0.99575628978478326</v>
      </c>
      <c r="J183" s="2">
        <v>0.75045498340648753</v>
      </c>
      <c r="K183" s="2">
        <v>0.90361445783132521</v>
      </c>
      <c r="L183" s="2">
        <v>0</v>
      </c>
      <c r="M183" s="2" t="s">
        <v>70</v>
      </c>
      <c r="N183" s="2" t="s">
        <v>70</v>
      </c>
    </row>
    <row r="184" spans="1:14" x14ac:dyDescent="0.3">
      <c r="A184" t="s">
        <v>73</v>
      </c>
      <c r="B184" t="s">
        <v>72</v>
      </c>
      <c r="C184" s="2">
        <v>0.98513550258315963</v>
      </c>
      <c r="D184" s="2">
        <v>0.98757883402553437</v>
      </c>
      <c r="E184" s="2">
        <v>0.88953623605772958</v>
      </c>
      <c r="F184" s="2">
        <v>0.8705914270211611</v>
      </c>
      <c r="G184" s="2">
        <v>0</v>
      </c>
      <c r="H184" s="2" t="s">
        <v>70</v>
      </c>
      <c r="I184" s="2">
        <v>0.99591651542649717</v>
      </c>
      <c r="J184" s="2">
        <v>0.92463442069741275</v>
      </c>
      <c r="K184" s="2">
        <v>0.86775956284153011</v>
      </c>
      <c r="L184" s="2" t="s">
        <v>70</v>
      </c>
      <c r="M184" s="2" t="s">
        <v>70</v>
      </c>
      <c r="N184" s="2">
        <v>0</v>
      </c>
    </row>
    <row r="185" spans="1:14" x14ac:dyDescent="0.3">
      <c r="A185" t="s">
        <v>73</v>
      </c>
      <c r="B185" t="s">
        <v>149</v>
      </c>
      <c r="C185" s="2">
        <v>0.99319507856138722</v>
      </c>
      <c r="D185" s="2">
        <v>0.94950495049504957</v>
      </c>
      <c r="E185" s="2">
        <v>0.83490116758168254</v>
      </c>
      <c r="F185" s="2">
        <v>0.67824658659275228</v>
      </c>
      <c r="G185" s="2">
        <v>0</v>
      </c>
      <c r="H185" s="2">
        <v>7.2232089994079332E-2</v>
      </c>
      <c r="I185" s="2">
        <v>0.99440242057488637</v>
      </c>
      <c r="J185" s="2" t="s">
        <v>70</v>
      </c>
      <c r="K185" s="2">
        <v>0.64529472595656667</v>
      </c>
      <c r="L185" s="2">
        <v>0</v>
      </c>
      <c r="M185" s="2" t="s">
        <v>70</v>
      </c>
      <c r="N185" s="2">
        <v>0</v>
      </c>
    </row>
    <row r="186" spans="1:14" x14ac:dyDescent="0.3">
      <c r="A186" t="s">
        <v>73</v>
      </c>
      <c r="B186" t="s">
        <v>23</v>
      </c>
      <c r="C186" s="2">
        <v>0.99567752312022517</v>
      </c>
      <c r="D186" s="2">
        <v>0.98113139214834122</v>
      </c>
      <c r="E186" s="2">
        <v>0.74687705456936226</v>
      </c>
      <c r="F186" s="2">
        <v>0.38618118175246358</v>
      </c>
      <c r="G186" s="2">
        <v>0</v>
      </c>
      <c r="H186" s="2">
        <v>0.73633748801534038</v>
      </c>
      <c r="I186" s="2">
        <v>0.99525921394708683</v>
      </c>
      <c r="J186" s="2" t="s">
        <v>70</v>
      </c>
      <c r="K186" s="2">
        <v>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73</v>
      </c>
      <c r="B187" t="s">
        <v>25</v>
      </c>
      <c r="C187" s="2">
        <v>0.97822263604386517</v>
      </c>
      <c r="D187" s="2">
        <v>0.97714116563610043</v>
      </c>
      <c r="E187" s="2">
        <v>0.86375389511370415</v>
      </c>
      <c r="F187" s="2">
        <v>0.80861431283145146</v>
      </c>
      <c r="G187" s="2" t="s">
        <v>70</v>
      </c>
      <c r="H187" s="2">
        <v>0.12166253784750894</v>
      </c>
      <c r="I187" s="2">
        <v>0.99464918230461963</v>
      </c>
      <c r="J187" s="2">
        <v>0.94996245207699304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73</v>
      </c>
      <c r="B188" t="s">
        <v>27</v>
      </c>
      <c r="C188" s="2">
        <v>0.96746922373160082</v>
      </c>
      <c r="D188" s="2">
        <v>0.8911035488575596</v>
      </c>
      <c r="E188" s="2">
        <v>0.91635213143872118</v>
      </c>
      <c r="F188" s="2">
        <v>0.67169452194091728</v>
      </c>
      <c r="G188" s="2" t="s">
        <v>70</v>
      </c>
      <c r="H188" s="2" t="s">
        <v>70</v>
      </c>
      <c r="I188" s="2">
        <v>0.99092719628236337</v>
      </c>
      <c r="J188" s="2" t="s">
        <v>70</v>
      </c>
      <c r="K188" s="2" t="s">
        <v>70</v>
      </c>
      <c r="L188" s="2" t="s">
        <v>70</v>
      </c>
      <c r="M188" s="2">
        <v>0</v>
      </c>
      <c r="N188" s="2" t="s">
        <v>70</v>
      </c>
    </row>
    <row r="189" spans="1:14" x14ac:dyDescent="0.3">
      <c r="A189" t="s">
        <v>73</v>
      </c>
      <c r="B189" t="s">
        <v>29</v>
      </c>
      <c r="C189" s="2">
        <v>0.98939100275425895</v>
      </c>
      <c r="D189" s="2">
        <v>0.94261520204356664</v>
      </c>
      <c r="E189" s="2">
        <v>0.91767401890575762</v>
      </c>
      <c r="F189" s="2">
        <v>0.7273064743831309</v>
      </c>
      <c r="G189" s="2">
        <v>0.39633781124326178</v>
      </c>
      <c r="H189" s="2" t="s">
        <v>70</v>
      </c>
      <c r="I189" s="2">
        <v>0.99236408063530845</v>
      </c>
      <c r="J189" s="2" t="s">
        <v>70</v>
      </c>
      <c r="K189" s="2" t="s">
        <v>70</v>
      </c>
      <c r="L189" s="2" t="s">
        <v>70</v>
      </c>
      <c r="M189" s="2">
        <v>0</v>
      </c>
      <c r="N189" s="2" t="s">
        <v>70</v>
      </c>
    </row>
    <row r="190" spans="1:14" x14ac:dyDescent="0.3">
      <c r="A190" t="s">
        <v>73</v>
      </c>
      <c r="B190" t="s">
        <v>33</v>
      </c>
      <c r="C190" s="2">
        <v>0.9667358803986712</v>
      </c>
      <c r="D190" s="2">
        <v>0.92503987240829344</v>
      </c>
      <c r="E190" s="2">
        <v>0.91258139493621482</v>
      </c>
      <c r="F190" s="2">
        <v>0.80197200893525844</v>
      </c>
      <c r="G190" s="2" t="s">
        <v>70</v>
      </c>
      <c r="H190" s="2" t="s">
        <v>70</v>
      </c>
      <c r="I190" s="2">
        <v>0.99240156573796923</v>
      </c>
      <c r="J190" s="2">
        <v>0.25924821002386633</v>
      </c>
      <c r="K190" s="2" t="s">
        <v>70</v>
      </c>
      <c r="L190" s="2" t="s">
        <v>70</v>
      </c>
      <c r="M190" s="2">
        <v>0</v>
      </c>
      <c r="N190" s="2" t="s">
        <v>70</v>
      </c>
    </row>
    <row r="191" spans="1:14" x14ac:dyDescent="0.3">
      <c r="A191" t="s">
        <v>73</v>
      </c>
      <c r="B191" t="s">
        <v>35</v>
      </c>
      <c r="C191" s="2">
        <v>0.99841558365815475</v>
      </c>
      <c r="D191" s="2">
        <v>0.90127550501454523</v>
      </c>
      <c r="E191" s="2">
        <v>0.89242239805234325</v>
      </c>
      <c r="F191" s="2">
        <v>0.79866654018673855</v>
      </c>
      <c r="G191" s="2" t="s">
        <v>70</v>
      </c>
      <c r="H191" s="2">
        <v>0</v>
      </c>
      <c r="I191" s="2">
        <v>0.99557693799953439</v>
      </c>
      <c r="J191" s="2" t="s">
        <v>70</v>
      </c>
      <c r="K191" s="2">
        <v>6.7796610169491525E-2</v>
      </c>
      <c r="L191" s="2">
        <v>0</v>
      </c>
      <c r="M191" s="2">
        <v>0</v>
      </c>
      <c r="N191" s="2" t="s">
        <v>70</v>
      </c>
    </row>
    <row r="192" spans="1:14" x14ac:dyDescent="0.3">
      <c r="A192" t="s">
        <v>73</v>
      </c>
      <c r="B192" t="s">
        <v>164</v>
      </c>
      <c r="C192" s="2">
        <v>0.99826317940335119</v>
      </c>
      <c r="D192" s="2">
        <v>0.81959186949455221</v>
      </c>
      <c r="E192" s="2">
        <v>0.93048779003978721</v>
      </c>
      <c r="F192" s="2">
        <v>0.84090816451310479</v>
      </c>
      <c r="G192" s="2" t="s">
        <v>70</v>
      </c>
      <c r="H192" s="2">
        <v>0.66108786610878656</v>
      </c>
      <c r="I192" s="2">
        <v>0.99535099953509998</v>
      </c>
      <c r="J192" s="2" t="s">
        <v>70</v>
      </c>
      <c r="K192" s="2">
        <v>0.96456692913385822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150</v>
      </c>
      <c r="B193" t="s">
        <v>6</v>
      </c>
      <c r="C193" s="2">
        <v>0.96079776625448743</v>
      </c>
      <c r="D193" s="2">
        <v>0.92308289803289523</v>
      </c>
      <c r="E193" s="2">
        <v>0.93900905977719018</v>
      </c>
      <c r="F193" s="2" t="s">
        <v>70</v>
      </c>
      <c r="G193" s="2" t="s">
        <v>70</v>
      </c>
      <c r="H193" s="2">
        <v>0.89033533822196587</v>
      </c>
      <c r="I193" s="2">
        <v>0.98894609327680205</v>
      </c>
      <c r="J193" s="2">
        <v>0.36380689110474873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150</v>
      </c>
      <c r="B194" t="s">
        <v>7</v>
      </c>
      <c r="C194" s="2">
        <v>0.98043503470669124</v>
      </c>
      <c r="D194" s="2">
        <v>0.92238309202862379</v>
      </c>
      <c r="E194" s="2">
        <v>0.91491371168541258</v>
      </c>
      <c r="F194" s="2" t="s">
        <v>70</v>
      </c>
      <c r="G194" s="2" t="s">
        <v>70</v>
      </c>
      <c r="H194" s="2">
        <v>0.89529790926369723</v>
      </c>
      <c r="I194" s="2">
        <v>0.98919857995316862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150</v>
      </c>
      <c r="B195" t="s">
        <v>8</v>
      </c>
      <c r="C195" s="2">
        <v>0.98582773760330578</v>
      </c>
      <c r="D195" s="2">
        <v>0.91770955123486198</v>
      </c>
      <c r="E195" s="2">
        <v>0.57363406103003256</v>
      </c>
      <c r="F195" s="2" t="s">
        <v>70</v>
      </c>
      <c r="G195" s="2" t="s">
        <v>70</v>
      </c>
      <c r="H195" s="2">
        <v>0.6445803993997461</v>
      </c>
      <c r="I195" s="2">
        <v>0.98725921431821639</v>
      </c>
      <c r="J195" s="2" t="s">
        <v>70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150</v>
      </c>
      <c r="B196" t="s">
        <v>12</v>
      </c>
      <c r="C196" s="2">
        <v>0.98137283275013798</v>
      </c>
      <c r="D196" s="2">
        <v>0.88164456488623066</v>
      </c>
      <c r="E196" s="2">
        <v>0.74923241699393073</v>
      </c>
      <c r="F196" s="2" t="s">
        <v>70</v>
      </c>
      <c r="G196" s="2">
        <v>0</v>
      </c>
      <c r="H196" s="2">
        <v>0.60255241567912488</v>
      </c>
      <c r="I196" s="2">
        <v>0.98837209302325579</v>
      </c>
      <c r="J196" s="2">
        <v>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150</v>
      </c>
      <c r="B197" t="s">
        <v>13</v>
      </c>
      <c r="C197" s="2">
        <v>0.99252731895731838</v>
      </c>
      <c r="D197" s="2">
        <v>0.95679730721715917</v>
      </c>
      <c r="E197" s="2">
        <v>0.87533071434298082</v>
      </c>
      <c r="F197" s="2">
        <v>0</v>
      </c>
      <c r="G197" s="2">
        <v>0.9481440617857988</v>
      </c>
      <c r="H197" s="2">
        <v>0.81736668239735721</v>
      </c>
      <c r="I197" s="2">
        <v>0.99093747620135564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150</v>
      </c>
      <c r="B198" t="s">
        <v>15</v>
      </c>
      <c r="C198" s="2">
        <v>0.99105204934675761</v>
      </c>
      <c r="D198" s="2">
        <v>0.97776823771120158</v>
      </c>
      <c r="E198" s="2">
        <v>0.87275721807700946</v>
      </c>
      <c r="F198" s="2">
        <v>0.84997991840530995</v>
      </c>
      <c r="G198" s="2" t="s">
        <v>70</v>
      </c>
      <c r="H198" s="2">
        <v>0.90666134822497002</v>
      </c>
      <c r="I198" s="2">
        <v>0.99184866195016919</v>
      </c>
      <c r="J198" s="2" t="s">
        <v>70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150</v>
      </c>
      <c r="B199" t="s">
        <v>17</v>
      </c>
      <c r="C199" s="2">
        <v>0.99469869298685276</v>
      </c>
      <c r="D199" s="2">
        <v>0.93377753603481095</v>
      </c>
      <c r="E199" s="2">
        <v>0.91889498245733559</v>
      </c>
      <c r="F199" s="2">
        <v>0.60385880115684798</v>
      </c>
      <c r="G199" s="2" t="s">
        <v>70</v>
      </c>
      <c r="H199" s="2">
        <v>0.92097030151893</v>
      </c>
      <c r="I199" s="2">
        <v>0.99097322309034364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150</v>
      </c>
      <c r="B200" t="s">
        <v>21</v>
      </c>
      <c r="C200" s="2">
        <v>0.99476920474999697</v>
      </c>
      <c r="D200" s="2">
        <v>0.96798194576677599</v>
      </c>
      <c r="E200" s="2">
        <v>0.92720259969022378</v>
      </c>
      <c r="F200" s="2">
        <v>0.507488463718056</v>
      </c>
      <c r="G200" s="2">
        <v>0.52728897175931322</v>
      </c>
      <c r="H200" s="2">
        <v>0.89383751773487141</v>
      </c>
      <c r="I200" s="2">
        <v>0.99339579173706039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150</v>
      </c>
      <c r="B201" t="s">
        <v>23</v>
      </c>
      <c r="C201" s="2">
        <v>0.99607677841903897</v>
      </c>
      <c r="D201" s="2">
        <v>0.94920762497160716</v>
      </c>
      <c r="E201" s="2">
        <v>0.91246793227296041</v>
      </c>
      <c r="F201" s="2">
        <v>0.46410429309957296</v>
      </c>
      <c r="G201" s="2">
        <v>0.66342662116040951</v>
      </c>
      <c r="H201" s="2">
        <v>0.89032071237240284</v>
      </c>
      <c r="I201" s="2">
        <v>0.9927585944050612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92</v>
      </c>
      <c r="B202" t="s">
        <v>6</v>
      </c>
      <c r="C202" s="2">
        <v>0.99004704407540822</v>
      </c>
      <c r="D202" s="2">
        <v>0.96263784668145425</v>
      </c>
      <c r="E202" s="2">
        <v>0.85121134684336686</v>
      </c>
      <c r="F202" s="2" t="s">
        <v>70</v>
      </c>
      <c r="G202" s="2">
        <v>0</v>
      </c>
      <c r="H202" s="2">
        <v>0.80611186216870501</v>
      </c>
      <c r="I202" s="2">
        <v>0.99273794808405436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92</v>
      </c>
      <c r="B203" t="s">
        <v>239</v>
      </c>
      <c r="C203" s="2">
        <v>0.98887782922923795</v>
      </c>
      <c r="D203" s="2">
        <v>0.96943504591851237</v>
      </c>
      <c r="E203" s="2">
        <v>0.73966854089143153</v>
      </c>
      <c r="F203" s="2" t="s">
        <v>70</v>
      </c>
      <c r="G203" s="2">
        <v>0.86178120617110798</v>
      </c>
      <c r="H203" s="2">
        <v>0.54797117937049677</v>
      </c>
      <c r="I203" s="2">
        <v>0.99297025878717637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92</v>
      </c>
      <c r="B204" t="s">
        <v>7</v>
      </c>
      <c r="C204" s="2">
        <v>0.99178861550192077</v>
      </c>
      <c r="D204" s="2">
        <v>0.94435798807880922</v>
      </c>
      <c r="E204" s="2">
        <v>0.65246849646124638</v>
      </c>
      <c r="F204" s="2">
        <v>0</v>
      </c>
      <c r="G204" s="2">
        <v>0.71803166201048862</v>
      </c>
      <c r="H204" s="2">
        <v>0.78379530916844353</v>
      </c>
      <c r="I204" s="2">
        <v>0.99261217824092085</v>
      </c>
      <c r="J204" s="2" t="s">
        <v>70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92</v>
      </c>
      <c r="B205" t="s">
        <v>8</v>
      </c>
      <c r="C205" s="2">
        <v>0.98797791914736277</v>
      </c>
      <c r="D205" s="2">
        <v>0.93001510875452564</v>
      </c>
      <c r="E205" s="2">
        <v>0.62663409658282554</v>
      </c>
      <c r="F205" s="2">
        <v>0</v>
      </c>
      <c r="G205" s="2">
        <v>0.74346154480801285</v>
      </c>
      <c r="H205" s="2">
        <v>0.87100475331912797</v>
      </c>
      <c r="I205" s="2">
        <v>0.99167120728574765</v>
      </c>
      <c r="J205" s="2" t="s">
        <v>70</v>
      </c>
      <c r="K205" s="2">
        <v>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92</v>
      </c>
      <c r="B206" t="s">
        <v>12</v>
      </c>
      <c r="C206" s="2">
        <v>0.99532020263976917</v>
      </c>
      <c r="D206" s="2">
        <v>0.97885015491924743</v>
      </c>
      <c r="E206" s="2">
        <v>0.91933701657458555</v>
      </c>
      <c r="F206" s="2" t="s">
        <v>70</v>
      </c>
      <c r="G206" s="2">
        <v>0.94906797477224958</v>
      </c>
      <c r="H206" s="2">
        <v>0.76474253667931791</v>
      </c>
      <c r="I206" s="2">
        <v>0.99268026787104802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92</v>
      </c>
      <c r="B207" t="s">
        <v>13</v>
      </c>
      <c r="C207" s="2">
        <v>0.99661390095361158</v>
      </c>
      <c r="D207" s="2">
        <v>0.92182782676923603</v>
      </c>
      <c r="E207" s="2">
        <v>0.95610943990832264</v>
      </c>
      <c r="F207" s="2" t="s">
        <v>70</v>
      </c>
      <c r="G207" s="2">
        <v>0.95448884863579764</v>
      </c>
      <c r="H207" s="2">
        <v>0.79246831871120005</v>
      </c>
      <c r="I207" s="2">
        <v>0.9942956742196164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92</v>
      </c>
      <c r="B208" t="s">
        <v>15</v>
      </c>
      <c r="C208" s="2">
        <v>0.99493232197737524</v>
      </c>
      <c r="D208" s="2">
        <v>0.92487872270279603</v>
      </c>
      <c r="E208" s="2">
        <v>0.69845095265538504</v>
      </c>
      <c r="F208" s="2">
        <v>0</v>
      </c>
      <c r="G208" s="2">
        <v>0.78066520725937438</v>
      </c>
      <c r="H208" s="2">
        <v>0.68839058875510883</v>
      </c>
      <c r="I208" s="2">
        <v>0.99412418612037479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92</v>
      </c>
      <c r="B209" t="s">
        <v>17</v>
      </c>
      <c r="C209" s="2">
        <v>0.9808062921795776</v>
      </c>
      <c r="D209" s="2">
        <v>0.95581899844174878</v>
      </c>
      <c r="E209" s="2">
        <v>0.89000384890306261</v>
      </c>
      <c r="F209" s="2" t="s">
        <v>70</v>
      </c>
      <c r="G209" s="2">
        <v>0.96905524732359161</v>
      </c>
      <c r="H209" s="2">
        <v>0.73308800770368332</v>
      </c>
      <c r="I209" s="2">
        <v>0.99123845607388117</v>
      </c>
      <c r="J209" s="2">
        <v>0.87209815163786542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92</v>
      </c>
      <c r="B210" t="s">
        <v>21</v>
      </c>
      <c r="C210" s="2">
        <v>0.99396324456500962</v>
      </c>
      <c r="D210" s="2">
        <v>0.96302391187533598</v>
      </c>
      <c r="E210" s="2">
        <v>0.93613925113337437</v>
      </c>
      <c r="F210" s="2" t="s">
        <v>70</v>
      </c>
      <c r="G210" s="2">
        <v>0.88925253886509126</v>
      </c>
      <c r="H210" s="2">
        <v>0.88610198732623335</v>
      </c>
      <c r="I210" s="2">
        <v>0.99515719886232601</v>
      </c>
      <c r="J210" s="2" t="s">
        <v>70</v>
      </c>
      <c r="K210" s="2" t="s">
        <v>70</v>
      </c>
      <c r="L210" s="2" t="s">
        <v>70</v>
      </c>
      <c r="M210" s="2" t="s">
        <v>70</v>
      </c>
      <c r="N210" s="2" t="s">
        <v>70</v>
      </c>
    </row>
    <row r="211" spans="1:14" x14ac:dyDescent="0.3">
      <c r="A211" t="s">
        <v>92</v>
      </c>
      <c r="B211" t="s">
        <v>23</v>
      </c>
      <c r="C211" s="2">
        <v>0.9942034655657026</v>
      </c>
      <c r="D211" s="2">
        <v>0.97446286901154278</v>
      </c>
      <c r="E211" s="2">
        <v>0.81046674016905551</v>
      </c>
      <c r="F211" s="2" t="s">
        <v>70</v>
      </c>
      <c r="G211" s="2">
        <v>0.87367618741976893</v>
      </c>
      <c r="H211" s="2">
        <v>0.54422145328719718</v>
      </c>
      <c r="I211" s="2">
        <v>0.99056088618456983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92</v>
      </c>
      <c r="B212" t="s">
        <v>25</v>
      </c>
      <c r="C212" s="2">
        <v>0.99312236374592222</v>
      </c>
      <c r="D212" s="2">
        <v>0.94883852490895604</v>
      </c>
      <c r="E212" s="2">
        <v>0.62915769670875277</v>
      </c>
      <c r="F212" s="2">
        <v>0</v>
      </c>
      <c r="G212" s="2">
        <v>0.76719941502141442</v>
      </c>
      <c r="H212" s="2">
        <v>0.52900232018561488</v>
      </c>
      <c r="I212" s="2">
        <v>0.99359430604982202</v>
      </c>
      <c r="J212" s="2" t="s">
        <v>70</v>
      </c>
      <c r="K212" s="2" t="s">
        <v>70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92</v>
      </c>
      <c r="B213" t="s">
        <v>27</v>
      </c>
      <c r="C213" s="2">
        <v>0.99707167394857077</v>
      </c>
      <c r="D213" s="2">
        <v>0.9665640525465572</v>
      </c>
      <c r="E213" s="2">
        <v>0.85236833006799584</v>
      </c>
      <c r="F213" s="2" t="s">
        <v>70</v>
      </c>
      <c r="G213" s="2">
        <v>0.8364918082722308</v>
      </c>
      <c r="H213" s="2">
        <v>0.89727369063292761</v>
      </c>
      <c r="I213" s="2">
        <v>0.99418198743309283</v>
      </c>
      <c r="J213" s="2" t="s">
        <v>70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92</v>
      </c>
      <c r="B214" t="s">
        <v>29</v>
      </c>
      <c r="C214" s="2">
        <v>0.99719115908949518</v>
      </c>
      <c r="D214" s="2">
        <v>0.95317432769706278</v>
      </c>
      <c r="E214" s="2">
        <v>0.92928629254613937</v>
      </c>
      <c r="F214" s="2" t="s">
        <v>70</v>
      </c>
      <c r="G214" s="2">
        <v>0.94015100720053635</v>
      </c>
      <c r="H214" s="2">
        <v>0.81856540084388185</v>
      </c>
      <c r="I214" s="2">
        <v>0.99413036762434359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92</v>
      </c>
      <c r="B215" t="s">
        <v>33</v>
      </c>
      <c r="C215" s="2">
        <v>0.99604036956550723</v>
      </c>
      <c r="D215" s="2">
        <v>0.91824802886542845</v>
      </c>
      <c r="E215" s="2">
        <v>0.94889918495721881</v>
      </c>
      <c r="F215" s="2">
        <v>0</v>
      </c>
      <c r="G215" s="2" t="s">
        <v>70</v>
      </c>
      <c r="H215" s="2">
        <v>0.73559194041121756</v>
      </c>
      <c r="I215" s="2">
        <v>0.99341279799247162</v>
      </c>
      <c r="J215" s="2">
        <v>0.8341559723593287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92</v>
      </c>
      <c r="B216" t="s">
        <v>35</v>
      </c>
      <c r="C216" s="2">
        <v>0.99752981361320903</v>
      </c>
      <c r="D216" s="2">
        <v>0.95918982672081998</v>
      </c>
      <c r="E216" s="2">
        <v>0.81901900398107108</v>
      </c>
      <c r="F216" s="2">
        <v>0</v>
      </c>
      <c r="G216" s="2">
        <v>0.9089926238512912</v>
      </c>
      <c r="H216" s="2">
        <v>0.89571809055521412</v>
      </c>
      <c r="I216" s="2">
        <v>0.99294117647058822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71</v>
      </c>
      <c r="B217" t="s">
        <v>6</v>
      </c>
      <c r="C217" s="2">
        <v>0.98229965928921636</v>
      </c>
      <c r="D217" s="2">
        <v>0.93405282590173244</v>
      </c>
      <c r="E217" s="2">
        <v>0.89728169352898723</v>
      </c>
      <c r="F217" s="2">
        <v>0.89574386868976053</v>
      </c>
      <c r="G217" s="2" t="s">
        <v>70</v>
      </c>
      <c r="H217" s="2">
        <v>0.91570648878107941</v>
      </c>
      <c r="I217" s="2">
        <v>0.99219655412191921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71</v>
      </c>
      <c r="B218" t="s">
        <v>7</v>
      </c>
      <c r="C218" s="2">
        <v>0.99285690554503481</v>
      </c>
      <c r="D218" s="2">
        <v>0.93804690234511723</v>
      </c>
      <c r="E218" s="2">
        <v>0.94190333831589435</v>
      </c>
      <c r="F218" s="2">
        <v>0.92652879593414061</v>
      </c>
      <c r="G218" s="2" t="s">
        <v>70</v>
      </c>
      <c r="H218" s="2">
        <v>0.91361093847109998</v>
      </c>
      <c r="I218" s="2">
        <v>0.99158354114713221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71</v>
      </c>
      <c r="B219" t="s">
        <v>8</v>
      </c>
      <c r="C219" s="2">
        <v>0.99143592173854178</v>
      </c>
      <c r="D219" s="2">
        <v>0.95517171605687679</v>
      </c>
      <c r="E219" s="2">
        <v>0.88807408649011066</v>
      </c>
      <c r="F219" s="2">
        <v>0.64965670810911114</v>
      </c>
      <c r="G219" s="2" t="s">
        <v>70</v>
      </c>
      <c r="H219" s="2">
        <v>0.75433340466509735</v>
      </c>
      <c r="I219" s="2">
        <v>0.99459959882734161</v>
      </c>
      <c r="J219" s="2">
        <v>0.8103932584269663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71</v>
      </c>
      <c r="B220" t="s">
        <v>12</v>
      </c>
      <c r="C220" s="2">
        <v>0.98102023058516419</v>
      </c>
      <c r="D220" s="2">
        <v>0.92127370882531245</v>
      </c>
      <c r="E220" s="2">
        <v>0.84787926099401512</v>
      </c>
      <c r="F220" s="2" t="s">
        <v>70</v>
      </c>
      <c r="G220" s="2" t="s">
        <v>70</v>
      </c>
      <c r="H220" s="2">
        <v>0.91738522488930319</v>
      </c>
      <c r="I220" s="2">
        <v>0.99285660575983159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71</v>
      </c>
      <c r="B221" t="s">
        <v>13</v>
      </c>
      <c r="C221" s="2">
        <v>0.99181193648969523</v>
      </c>
      <c r="D221" s="2">
        <v>0.8975442536717988</v>
      </c>
      <c r="E221" s="2">
        <v>0.91512205003545022</v>
      </c>
      <c r="F221" s="2" t="s">
        <v>70</v>
      </c>
      <c r="G221" s="2" t="s">
        <v>70</v>
      </c>
      <c r="H221" s="2">
        <v>0.81502324443356988</v>
      </c>
      <c r="I221" s="2">
        <v>0.99193173002327384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71</v>
      </c>
      <c r="B222" t="s">
        <v>15</v>
      </c>
      <c r="C222" s="2">
        <v>0.9935213632029728</v>
      </c>
      <c r="D222" s="2">
        <v>0.9420839359470482</v>
      </c>
      <c r="E222" s="2">
        <v>0.95140760011149317</v>
      </c>
      <c r="F222" s="2" t="s">
        <v>70</v>
      </c>
      <c r="G222" s="2" t="s">
        <v>70</v>
      </c>
      <c r="H222" s="2">
        <v>0.86239842843110992</v>
      </c>
      <c r="I222" s="2">
        <v>0.9902897537481552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71</v>
      </c>
      <c r="B223" t="s">
        <v>17</v>
      </c>
      <c r="C223" s="2">
        <v>0.99368265859784155</v>
      </c>
      <c r="D223" s="2">
        <v>0.96473777196931199</v>
      </c>
      <c r="E223" s="2">
        <v>0.92778166777938798</v>
      </c>
      <c r="F223" s="2" t="s">
        <v>70</v>
      </c>
      <c r="G223" s="2">
        <v>0</v>
      </c>
      <c r="H223" s="2">
        <v>0.74624679604540456</v>
      </c>
      <c r="I223" s="2">
        <v>0.99032258064516121</v>
      </c>
      <c r="J223" s="2" t="s">
        <v>70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71</v>
      </c>
      <c r="B224" t="s">
        <v>21</v>
      </c>
      <c r="C224" s="2">
        <v>0.99035593834490077</v>
      </c>
      <c r="D224" s="2">
        <v>0.97234408347166235</v>
      </c>
      <c r="E224" s="2">
        <v>0.8905167644129689</v>
      </c>
      <c r="F224" s="2">
        <v>0</v>
      </c>
      <c r="G224" s="2" t="s">
        <v>70</v>
      </c>
      <c r="H224" s="2">
        <v>0.50398375253866579</v>
      </c>
      <c r="I224" s="2">
        <v>0.99414199796922598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71</v>
      </c>
      <c r="B225" t="s">
        <v>23</v>
      </c>
      <c r="C225" s="2">
        <v>0.98124453530042</v>
      </c>
      <c r="D225" s="2">
        <v>0.97782632751209397</v>
      </c>
      <c r="E225" s="2">
        <v>0.83769155526573202</v>
      </c>
      <c r="F225" s="2">
        <v>0.3640002582477887</v>
      </c>
      <c r="G225" s="2">
        <v>0</v>
      </c>
      <c r="H225" s="2">
        <v>0.74249775381850858</v>
      </c>
      <c r="I225" s="2">
        <v>0.97933723196881095</v>
      </c>
      <c r="J225" s="2" t="s">
        <v>70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71</v>
      </c>
      <c r="B226" t="s">
        <v>27</v>
      </c>
      <c r="C226" s="2">
        <v>0.98031344366884998</v>
      </c>
      <c r="D226" s="2">
        <v>0.95934895833333322</v>
      </c>
      <c r="E226" s="2">
        <v>0.87052242942044189</v>
      </c>
      <c r="F226" s="2">
        <v>0</v>
      </c>
      <c r="G226" s="2" t="s">
        <v>70</v>
      </c>
      <c r="H226" s="2">
        <v>0.66976096542121144</v>
      </c>
      <c r="I226" s="2">
        <v>0.98712779156327557</v>
      </c>
      <c r="J226" s="2">
        <v>0.78424015009380865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130</v>
      </c>
      <c r="B227" t="s">
        <v>7</v>
      </c>
      <c r="C227" s="2">
        <v>0.97572219231777835</v>
      </c>
      <c r="D227" s="2">
        <v>0.92196536422037456</v>
      </c>
      <c r="E227" s="2">
        <v>0.86315933208489393</v>
      </c>
      <c r="F227" s="2">
        <v>0</v>
      </c>
      <c r="G227" s="2" t="s">
        <v>70</v>
      </c>
      <c r="H227" s="2">
        <v>0.4016632752366629</v>
      </c>
      <c r="I227" s="2">
        <v>0.99282748206870519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130</v>
      </c>
      <c r="B228" t="s">
        <v>8</v>
      </c>
      <c r="C228" s="2">
        <v>0.99029889546901362</v>
      </c>
      <c r="D228" s="2">
        <v>0.95942941500809276</v>
      </c>
      <c r="E228" s="2">
        <v>0.75815321652385215</v>
      </c>
      <c r="F228" s="2">
        <v>0</v>
      </c>
      <c r="G228" s="2">
        <v>0.89961069857977072</v>
      </c>
      <c r="H228" s="2">
        <v>0.74622503653190453</v>
      </c>
      <c r="I228" s="2">
        <v>0.9930207734625176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130</v>
      </c>
      <c r="B229" t="s">
        <v>12</v>
      </c>
      <c r="C229" s="2">
        <v>0.98313440013990905</v>
      </c>
      <c r="D229" s="2">
        <v>0.91400778921577597</v>
      </c>
      <c r="E229" s="2">
        <v>0.73582211342309256</v>
      </c>
      <c r="F229" s="2">
        <v>0</v>
      </c>
      <c r="G229" s="2">
        <v>0.61962534874451969</v>
      </c>
      <c r="H229" s="2">
        <v>0.53853239177156897</v>
      </c>
      <c r="I229" s="2">
        <v>0.99364954919639359</v>
      </c>
      <c r="J229" s="2" t="s">
        <v>70</v>
      </c>
      <c r="K229" s="2" t="s">
        <v>70</v>
      </c>
      <c r="L229" s="2" t="s">
        <v>70</v>
      </c>
      <c r="M229" s="2" t="s">
        <v>70</v>
      </c>
      <c r="N229" s="2">
        <v>0</v>
      </c>
    </row>
    <row r="230" spans="1:14" x14ac:dyDescent="0.3">
      <c r="A230" t="s">
        <v>130</v>
      </c>
      <c r="B230" t="s">
        <v>13</v>
      </c>
      <c r="C230" s="2">
        <v>0.99253508231029397</v>
      </c>
      <c r="D230" s="2">
        <v>0.9534142735167328</v>
      </c>
      <c r="E230" s="2">
        <v>0.82554567502021015</v>
      </c>
      <c r="F230" s="2">
        <v>0.7240526492287056</v>
      </c>
      <c r="G230" s="2">
        <v>0.93003141446697402</v>
      </c>
      <c r="H230" s="2">
        <v>0.77207977207977208</v>
      </c>
      <c r="I230" s="2">
        <v>0.99252548131370322</v>
      </c>
      <c r="J230" s="2" t="s">
        <v>70</v>
      </c>
      <c r="K230" s="2" t="s">
        <v>70</v>
      </c>
      <c r="L230" s="2" t="s">
        <v>70</v>
      </c>
      <c r="M230" s="2" t="s">
        <v>70</v>
      </c>
      <c r="N230" s="2">
        <v>0</v>
      </c>
    </row>
    <row r="231" spans="1:14" x14ac:dyDescent="0.3">
      <c r="A231" t="s">
        <v>130</v>
      </c>
      <c r="B231" t="s">
        <v>15</v>
      </c>
      <c r="C231" s="2">
        <v>0.99231466087943376</v>
      </c>
      <c r="D231" s="2">
        <v>0.94611599962153481</v>
      </c>
      <c r="E231" s="2">
        <v>0.90086823506083324</v>
      </c>
      <c r="F231" s="2">
        <v>0.64706914706914709</v>
      </c>
      <c r="G231" s="2">
        <v>0.8582939603706552</v>
      </c>
      <c r="H231" s="2">
        <v>0.74009900990099009</v>
      </c>
      <c r="I231" s="2">
        <v>0.99476854787571323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130</v>
      </c>
      <c r="B232" t="s">
        <v>17</v>
      </c>
      <c r="C232" s="2">
        <v>0.98920959543414277</v>
      </c>
      <c r="D232" s="2">
        <v>0.94064877112667922</v>
      </c>
      <c r="E232" s="2">
        <v>0.82600995546240508</v>
      </c>
      <c r="F232" s="2">
        <v>0.66562326936505256</v>
      </c>
      <c r="G232" s="2">
        <v>0.9178790661704288</v>
      </c>
      <c r="H232" s="2">
        <v>0.63366336633663367</v>
      </c>
      <c r="I232" s="2">
        <v>0.99488354333715157</v>
      </c>
      <c r="J232" s="2" t="s">
        <v>70</v>
      </c>
      <c r="K232" s="2" t="s">
        <v>70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130</v>
      </c>
      <c r="B233" t="s">
        <v>21</v>
      </c>
      <c r="C233" s="2">
        <v>0.99618451303624722</v>
      </c>
      <c r="D233" s="2">
        <v>0.87220256192992074</v>
      </c>
      <c r="E233" s="2">
        <v>0.91940396805795677</v>
      </c>
      <c r="F233" s="2">
        <v>0.76356941540140011</v>
      </c>
      <c r="G233" s="2">
        <v>0.34655999999999998</v>
      </c>
      <c r="H233" s="2">
        <v>0.38996464051187069</v>
      </c>
      <c r="I233" s="2">
        <v>0.99288549389650282</v>
      </c>
      <c r="J233" s="2" t="s">
        <v>70</v>
      </c>
      <c r="K233" s="2" t="s">
        <v>70</v>
      </c>
      <c r="L233" s="2" t="s">
        <v>70</v>
      </c>
      <c r="M233" s="2">
        <v>0</v>
      </c>
      <c r="N233" s="2" t="s">
        <v>70</v>
      </c>
    </row>
    <row r="234" spans="1:14" x14ac:dyDescent="0.3">
      <c r="A234" t="s">
        <v>130</v>
      </c>
      <c r="B234" t="s">
        <v>196</v>
      </c>
      <c r="C234" s="2">
        <v>0.97901947920872023</v>
      </c>
      <c r="D234" s="2">
        <v>0.76437757825770447</v>
      </c>
      <c r="E234" s="2">
        <v>0.85179124955536356</v>
      </c>
      <c r="F234" s="2">
        <v>0.23313996824059371</v>
      </c>
      <c r="G234" s="2">
        <v>0.74602765610237909</v>
      </c>
      <c r="H234" s="2" t="s">
        <v>70</v>
      </c>
      <c r="I234" s="2">
        <v>0.99230350618051777</v>
      </c>
      <c r="J234" s="2">
        <v>0</v>
      </c>
      <c r="K234" s="2" t="s">
        <v>70</v>
      </c>
      <c r="L234" s="2" t="s">
        <v>70</v>
      </c>
      <c r="M234" s="2" t="s">
        <v>70</v>
      </c>
      <c r="N234" s="2">
        <v>0</v>
      </c>
    </row>
    <row r="235" spans="1:14" x14ac:dyDescent="0.3">
      <c r="A235" t="s">
        <v>130</v>
      </c>
      <c r="B235" t="s">
        <v>23</v>
      </c>
      <c r="C235" s="2">
        <v>0.99322219315560423</v>
      </c>
      <c r="D235" s="2">
        <v>0.95496272033788721</v>
      </c>
      <c r="E235" s="2">
        <v>0.86512223162187374</v>
      </c>
      <c r="F235" s="2">
        <v>0.61447074998190987</v>
      </c>
      <c r="G235" s="2">
        <v>1.2690355329949238E-2</v>
      </c>
      <c r="H235" s="2" t="s">
        <v>70</v>
      </c>
      <c r="I235" s="2">
        <v>0.9929604117780636</v>
      </c>
      <c r="J235" s="2" t="s">
        <v>70</v>
      </c>
      <c r="K235" s="2">
        <v>0</v>
      </c>
      <c r="L235" s="2" t="s">
        <v>70</v>
      </c>
      <c r="M235" s="2">
        <v>0</v>
      </c>
      <c r="N235" s="2">
        <v>0</v>
      </c>
    </row>
    <row r="236" spans="1:14" x14ac:dyDescent="0.3">
      <c r="A236" t="s">
        <v>86</v>
      </c>
      <c r="B236" t="s">
        <v>6</v>
      </c>
      <c r="C236" s="2">
        <v>0.99274125861226159</v>
      </c>
      <c r="D236" s="2">
        <v>0.90963588815127738</v>
      </c>
      <c r="E236" s="2">
        <v>0.47646730016769145</v>
      </c>
      <c r="F236" s="2" t="s">
        <v>70</v>
      </c>
      <c r="G236" s="2" t="s">
        <v>70</v>
      </c>
      <c r="H236" s="2">
        <v>0.4294102948525737</v>
      </c>
      <c r="I236" s="2">
        <v>0.98972392638036799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86</v>
      </c>
      <c r="B237" t="s">
        <v>8</v>
      </c>
      <c r="C237" s="2">
        <v>0.99533990048895205</v>
      </c>
      <c r="D237" s="2">
        <v>0.90982877727365996</v>
      </c>
      <c r="E237" s="2">
        <v>0.73780870358752071</v>
      </c>
      <c r="F237" s="2" t="s">
        <v>70</v>
      </c>
      <c r="G237" s="2" t="s">
        <v>70</v>
      </c>
      <c r="H237" s="2">
        <v>0.73233951114692453</v>
      </c>
      <c r="I237" s="2">
        <v>0.99218505783057198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86</v>
      </c>
      <c r="B238" t="s">
        <v>12</v>
      </c>
      <c r="C238" s="2">
        <v>0.99693728150118022</v>
      </c>
      <c r="D238" s="2">
        <v>0.95878014419491175</v>
      </c>
      <c r="E238" s="2">
        <v>0.85693851455321735</v>
      </c>
      <c r="F238" s="2" t="s">
        <v>70</v>
      </c>
      <c r="G238" s="2">
        <v>2.0790020790020791E-3</v>
      </c>
      <c r="H238" s="2">
        <v>0.89073090309580505</v>
      </c>
      <c r="I238" s="2">
        <v>0.99179810725552042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86</v>
      </c>
      <c r="B239" t="s">
        <v>13</v>
      </c>
      <c r="C239" s="2">
        <v>0.99223994203961197</v>
      </c>
      <c r="D239" s="2">
        <v>0.95124879517053618</v>
      </c>
      <c r="E239" s="2">
        <v>0.76838961837424791</v>
      </c>
      <c r="F239" s="2" t="s">
        <v>70</v>
      </c>
      <c r="G239" s="2" t="s">
        <v>70</v>
      </c>
      <c r="H239" s="2">
        <v>0.61619486504279131</v>
      </c>
      <c r="I239" s="2">
        <v>0.98938461538461542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86</v>
      </c>
      <c r="B240" t="s">
        <v>15</v>
      </c>
      <c r="C240" s="2">
        <v>0.98834463125375005</v>
      </c>
      <c r="D240" s="2">
        <v>0.96544431067582082</v>
      </c>
      <c r="E240" s="2">
        <v>0.86867409748793878</v>
      </c>
      <c r="F240" s="2">
        <v>0.51352540136353642</v>
      </c>
      <c r="G240" s="2" t="s">
        <v>70</v>
      </c>
      <c r="H240" s="2">
        <v>0.89733217266629117</v>
      </c>
      <c r="I240" s="2">
        <v>0.99111006215089281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86</v>
      </c>
      <c r="B241" t="s">
        <v>17</v>
      </c>
      <c r="C241" s="2">
        <v>0.97869467366841723</v>
      </c>
      <c r="D241" s="2">
        <v>0.91262661990698235</v>
      </c>
      <c r="E241" s="2">
        <v>0.86638995143919051</v>
      </c>
      <c r="F241" s="2">
        <v>0.71448541517815534</v>
      </c>
      <c r="G241" s="2" t="s">
        <v>70</v>
      </c>
      <c r="H241" s="2">
        <v>0.8992299229922992</v>
      </c>
      <c r="I241" s="2">
        <v>0.99190187907854399</v>
      </c>
      <c r="J241" s="2">
        <v>0.45404143565800992</v>
      </c>
      <c r="K241" s="2" t="s">
        <v>70</v>
      </c>
      <c r="L241" s="2" t="s">
        <v>70</v>
      </c>
      <c r="M241" s="2" t="s">
        <v>70</v>
      </c>
      <c r="N241" s="2">
        <v>0</v>
      </c>
    </row>
    <row r="242" spans="1:14" x14ac:dyDescent="0.3">
      <c r="A242" t="s">
        <v>86</v>
      </c>
      <c r="B242" t="s">
        <v>21</v>
      </c>
      <c r="C242" s="2">
        <v>0.98066776544246459</v>
      </c>
      <c r="D242" s="2">
        <v>0.91416258684881724</v>
      </c>
      <c r="E242" s="2">
        <v>0.89306605792552429</v>
      </c>
      <c r="F242" s="2">
        <v>0.66115354965309414</v>
      </c>
      <c r="G242" s="2" t="s">
        <v>70</v>
      </c>
      <c r="H242" s="2">
        <v>0.85014691478942217</v>
      </c>
      <c r="I242" s="2">
        <v>0.99131807419100237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86</v>
      </c>
      <c r="B243" t="s">
        <v>233</v>
      </c>
      <c r="C243" s="2">
        <v>0.99450641717644239</v>
      </c>
      <c r="D243" s="2">
        <v>0.95401037805782063</v>
      </c>
      <c r="E243" s="2">
        <v>0.96276577591208479</v>
      </c>
      <c r="F243" s="2">
        <v>0.93718490257528275</v>
      </c>
      <c r="G243" s="2" t="s">
        <v>70</v>
      </c>
      <c r="H243" s="2">
        <v>0.88405442842010917</v>
      </c>
      <c r="I243" s="2">
        <v>0.99274853801169605</v>
      </c>
      <c r="J243" s="2" t="s">
        <v>70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86</v>
      </c>
      <c r="B244" t="s">
        <v>23</v>
      </c>
      <c r="C244" s="2">
        <v>0.97843011004448599</v>
      </c>
      <c r="D244" s="2">
        <v>0.93865529148892957</v>
      </c>
      <c r="E244" s="2">
        <v>0.9307812836031828</v>
      </c>
      <c r="F244" s="2">
        <v>0.71249026336287657</v>
      </c>
      <c r="G244" s="2" t="s">
        <v>70</v>
      </c>
      <c r="H244" s="2">
        <v>0.89270732494353022</v>
      </c>
      <c r="I244" s="2">
        <v>0.9930426716141002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86</v>
      </c>
      <c r="B245" t="s">
        <v>25</v>
      </c>
      <c r="C245" s="2">
        <v>0.99543720989819962</v>
      </c>
      <c r="D245" s="2">
        <v>0.82161420832476173</v>
      </c>
      <c r="E245" s="2">
        <v>0.90723335791378956</v>
      </c>
      <c r="F245" s="2" t="s">
        <v>70</v>
      </c>
      <c r="G245" s="2" t="s">
        <v>70</v>
      </c>
      <c r="H245" s="2">
        <v>0.49738413570786871</v>
      </c>
      <c r="I245" s="2">
        <v>0.98430634023854358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86</v>
      </c>
      <c r="B246" t="s">
        <v>27</v>
      </c>
      <c r="C246" s="2">
        <v>0.99108945984486918</v>
      </c>
      <c r="D246" s="2">
        <v>0.93983672691464681</v>
      </c>
      <c r="E246" s="2">
        <v>0.97134624619817522</v>
      </c>
      <c r="F246" s="2" t="s">
        <v>70</v>
      </c>
      <c r="G246" s="2" t="s">
        <v>70</v>
      </c>
      <c r="H246" s="2">
        <v>0.78885630498533721</v>
      </c>
      <c r="I246" s="2">
        <v>0.98884419822417835</v>
      </c>
      <c r="J246" s="2">
        <v>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134</v>
      </c>
      <c r="B247" t="s">
        <v>7</v>
      </c>
      <c r="C247" s="2">
        <v>0.98558348329938483</v>
      </c>
      <c r="D247" s="2">
        <v>0.94598835384776325</v>
      </c>
      <c r="E247" s="2">
        <v>0.86732907292304995</v>
      </c>
      <c r="F247" s="2">
        <v>0.64953343239227346</v>
      </c>
      <c r="G247" s="2">
        <v>0</v>
      </c>
      <c r="H247" s="2">
        <v>0</v>
      </c>
      <c r="I247" s="2">
        <v>0.98528248140528563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134</v>
      </c>
      <c r="B248" t="s">
        <v>62</v>
      </c>
      <c r="C248" s="2">
        <v>0.98481023310611804</v>
      </c>
      <c r="D248" s="2">
        <v>0.92752703188810603</v>
      </c>
      <c r="E248" s="2">
        <v>0.9489624605466388</v>
      </c>
      <c r="F248" s="2">
        <v>0.89203704383357185</v>
      </c>
      <c r="G248" s="2" t="s">
        <v>70</v>
      </c>
      <c r="H248" s="2">
        <v>0.84073672806067168</v>
      </c>
      <c r="I248" s="2">
        <v>0.99214998856794456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134</v>
      </c>
      <c r="B249" t="s">
        <v>8</v>
      </c>
      <c r="C249" s="2">
        <v>0.99329712063669784</v>
      </c>
      <c r="D249" s="2">
        <v>0.97032801685224201</v>
      </c>
      <c r="E249" s="2">
        <v>0.89189579422866694</v>
      </c>
      <c r="F249" s="2">
        <v>0.8682299628739899</v>
      </c>
      <c r="G249" s="2">
        <v>0.74298056155507564</v>
      </c>
      <c r="H249" s="2">
        <v>0.70255647233869878</v>
      </c>
      <c r="I249" s="2">
        <v>0.99326781707033962</v>
      </c>
      <c r="J249" s="2">
        <v>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134</v>
      </c>
      <c r="B250" t="s">
        <v>12</v>
      </c>
      <c r="C250" s="2">
        <v>0.99650286944045918</v>
      </c>
      <c r="D250" s="2">
        <v>0.96189863464150405</v>
      </c>
      <c r="E250" s="2">
        <v>0.91444879994498318</v>
      </c>
      <c r="F250" s="2">
        <v>0.64674397859054411</v>
      </c>
      <c r="G250" s="2" t="s">
        <v>70</v>
      </c>
      <c r="H250" s="2">
        <v>0.89971617786187319</v>
      </c>
      <c r="I250" s="2">
        <v>0.99134600525421124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134</v>
      </c>
      <c r="B251" t="s">
        <v>13</v>
      </c>
      <c r="C251" s="2">
        <v>0.99573481583182344</v>
      </c>
      <c r="D251" s="2">
        <v>0.84255783500654735</v>
      </c>
      <c r="E251" s="2">
        <v>0.91729898616336158</v>
      </c>
      <c r="F251" s="2">
        <v>0.59995552590615964</v>
      </c>
      <c r="G251" s="2" t="s">
        <v>70</v>
      </c>
      <c r="H251" s="2">
        <v>0.82533615452870113</v>
      </c>
      <c r="I251" s="2">
        <v>0.98843050692647283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134</v>
      </c>
      <c r="B252" t="s">
        <v>15</v>
      </c>
      <c r="C252" s="2">
        <v>0.9950577790557662</v>
      </c>
      <c r="D252" s="2">
        <v>0.83547911547911546</v>
      </c>
      <c r="E252" s="2">
        <v>0.92716935966487135</v>
      </c>
      <c r="F252" s="2">
        <v>0.83932468530125526</v>
      </c>
      <c r="G252" s="2">
        <v>0</v>
      </c>
      <c r="H252" s="2">
        <v>0.80381973529904505</v>
      </c>
      <c r="I252" s="2">
        <v>0.99326862867877275</v>
      </c>
      <c r="J252" s="2" t="s">
        <v>70</v>
      </c>
      <c r="K252" s="2" t="s">
        <v>70</v>
      </c>
      <c r="L252" s="2" t="s">
        <v>70</v>
      </c>
      <c r="M252" s="2" t="s">
        <v>70</v>
      </c>
      <c r="N252" s="2" t="s">
        <v>70</v>
      </c>
    </row>
    <row r="253" spans="1:14" x14ac:dyDescent="0.3">
      <c r="A253" t="s">
        <v>134</v>
      </c>
      <c r="B253" t="s">
        <v>17</v>
      </c>
      <c r="C253" s="2">
        <v>0.99500630046203398</v>
      </c>
      <c r="D253" s="2">
        <v>0.92539249537399138</v>
      </c>
      <c r="E253" s="2">
        <v>0.91272750252780599</v>
      </c>
      <c r="F253" s="2" t="s">
        <v>70</v>
      </c>
      <c r="G253" s="2" t="s">
        <v>70</v>
      </c>
      <c r="H253" s="2">
        <v>0.71535289547600545</v>
      </c>
      <c r="I253" s="2">
        <v>0.99182688565423838</v>
      </c>
      <c r="J253" s="2">
        <v>1.1494252873563218E-2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134</v>
      </c>
      <c r="B254" t="s">
        <v>133</v>
      </c>
      <c r="C254" s="2">
        <v>0.99523793776249203</v>
      </c>
      <c r="D254" s="2">
        <v>0.91092974988567199</v>
      </c>
      <c r="E254" s="2">
        <v>0.95099719004866001</v>
      </c>
      <c r="F254" s="2">
        <v>0.86083716852947623</v>
      </c>
      <c r="G254" s="2" t="s">
        <v>70</v>
      </c>
      <c r="H254" s="2">
        <v>0.76865620968289539</v>
      </c>
      <c r="I254" s="2">
        <v>0.9922946524888272</v>
      </c>
      <c r="J254" s="2" t="s">
        <v>70</v>
      </c>
      <c r="K254" s="2" t="s">
        <v>70</v>
      </c>
      <c r="L254" s="2">
        <v>0.74285714285714288</v>
      </c>
      <c r="M254" s="2" t="s">
        <v>70</v>
      </c>
      <c r="N254" s="2" t="s">
        <v>70</v>
      </c>
    </row>
    <row r="255" spans="1:14" x14ac:dyDescent="0.3">
      <c r="A255" t="s">
        <v>134</v>
      </c>
      <c r="B255" t="s">
        <v>208</v>
      </c>
      <c r="C255" s="2">
        <v>0.99511705685618723</v>
      </c>
      <c r="D255" s="2">
        <v>0.87609294998030718</v>
      </c>
      <c r="E255" s="2">
        <v>0.95330537960567396</v>
      </c>
      <c r="F255" s="2">
        <v>0.79882073960135869</v>
      </c>
      <c r="G255" s="2" t="s">
        <v>70</v>
      </c>
      <c r="H255" s="2">
        <v>0.7577174929840973</v>
      </c>
      <c r="I255" s="2">
        <v>0.99619018591892716</v>
      </c>
      <c r="J255" s="2" t="s">
        <v>70</v>
      </c>
      <c r="K255" s="2" t="s">
        <v>70</v>
      </c>
      <c r="L255" s="2">
        <v>0.58869395711500971</v>
      </c>
      <c r="M255" s="2" t="s">
        <v>70</v>
      </c>
      <c r="N255" s="2" t="s">
        <v>70</v>
      </c>
    </row>
    <row r="256" spans="1:14" x14ac:dyDescent="0.3">
      <c r="A256" t="s">
        <v>134</v>
      </c>
      <c r="B256" t="s">
        <v>225</v>
      </c>
      <c r="C256" s="2">
        <v>0.99652951580071403</v>
      </c>
      <c r="D256" s="2">
        <v>0.88171999919850919</v>
      </c>
      <c r="E256" s="2">
        <v>0.96143880506020418</v>
      </c>
      <c r="F256" s="2">
        <v>0.75699350098897988</v>
      </c>
      <c r="G256" s="2" t="s">
        <v>70</v>
      </c>
      <c r="H256" s="2">
        <v>0.77999300454704446</v>
      </c>
      <c r="I256" s="2">
        <v>0.99345998131423241</v>
      </c>
      <c r="J256" s="2" t="s">
        <v>70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134</v>
      </c>
      <c r="B257" t="s">
        <v>21</v>
      </c>
      <c r="C257" s="2">
        <v>0.99516066007394277</v>
      </c>
      <c r="D257" s="2">
        <v>0.86739333540952979</v>
      </c>
      <c r="E257" s="2">
        <v>0.9215951631896232</v>
      </c>
      <c r="F257" s="2">
        <v>0.66872628362268716</v>
      </c>
      <c r="G257" s="2" t="s">
        <v>70</v>
      </c>
      <c r="H257" s="2">
        <v>0.45333652809392594</v>
      </c>
      <c r="I257" s="2">
        <v>0.99195046439628476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134</v>
      </c>
      <c r="B258" t="s">
        <v>23</v>
      </c>
      <c r="C258" s="2">
        <v>0.99308571815168123</v>
      </c>
      <c r="D258" s="2">
        <v>0.96550186476406685</v>
      </c>
      <c r="E258" s="2">
        <v>0.89032368934660655</v>
      </c>
      <c r="F258" s="2">
        <v>0</v>
      </c>
      <c r="G258" s="2">
        <v>0</v>
      </c>
      <c r="H258" s="2">
        <v>0.59527295544865089</v>
      </c>
      <c r="I258" s="2">
        <v>0.98995127892813639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134</v>
      </c>
      <c r="B259" t="s">
        <v>25</v>
      </c>
      <c r="C259" s="2">
        <v>0.99798757028706719</v>
      </c>
      <c r="D259" s="2">
        <v>0.93167786763868321</v>
      </c>
      <c r="E259" s="2">
        <v>0.91214836424255041</v>
      </c>
      <c r="F259" s="2">
        <v>0.31775700934579437</v>
      </c>
      <c r="G259" s="2" t="s">
        <v>70</v>
      </c>
      <c r="H259" s="2">
        <v>0.90340966921119603</v>
      </c>
      <c r="I259" s="2">
        <v>0.99481384008050155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111</v>
      </c>
      <c r="B260" t="s">
        <v>52</v>
      </c>
      <c r="C260" s="2">
        <v>0.99048367418681116</v>
      </c>
      <c r="D260" s="2">
        <v>0.94910658917523538</v>
      </c>
      <c r="E260" s="2">
        <v>0.87480372127576955</v>
      </c>
      <c r="F260" s="2">
        <v>0.85056537819873423</v>
      </c>
      <c r="G260" s="2" t="s">
        <v>70</v>
      </c>
      <c r="H260" s="2">
        <v>0.56011054813450023</v>
      </c>
      <c r="I260" s="2">
        <v>0.99309498235384364</v>
      </c>
      <c r="J260" s="2" t="s">
        <v>70</v>
      </c>
      <c r="K260" s="2">
        <v>0.34032059186189889</v>
      </c>
      <c r="L260" s="2">
        <v>1.2269938650306749E-2</v>
      </c>
      <c r="M260" s="2" t="s">
        <v>70</v>
      </c>
      <c r="N260" s="2">
        <v>0.70273926276631726</v>
      </c>
    </row>
    <row r="261" spans="1:14" x14ac:dyDescent="0.3">
      <c r="A261" t="s">
        <v>111</v>
      </c>
      <c r="B261" t="s">
        <v>181</v>
      </c>
      <c r="C261" s="2">
        <v>0.99167102282627639</v>
      </c>
      <c r="D261" s="2">
        <v>0.94690853271538422</v>
      </c>
      <c r="E261" s="2">
        <v>0.90164943192904001</v>
      </c>
      <c r="F261" s="2">
        <v>0.84252326064482463</v>
      </c>
      <c r="G261" s="2" t="s">
        <v>70</v>
      </c>
      <c r="H261" s="2">
        <v>0.79989855440020285</v>
      </c>
      <c r="I261" s="2">
        <v>0.99362477231329682</v>
      </c>
      <c r="J261" s="2" t="s">
        <v>70</v>
      </c>
      <c r="K261" s="2">
        <v>0.78351863963374757</v>
      </c>
      <c r="L261" s="2">
        <v>0</v>
      </c>
      <c r="M261" s="2" t="s">
        <v>70</v>
      </c>
      <c r="N261" s="2">
        <v>0.90990486849468399</v>
      </c>
    </row>
    <row r="262" spans="1:14" x14ac:dyDescent="0.3">
      <c r="A262" t="s">
        <v>111</v>
      </c>
      <c r="B262" t="s">
        <v>120</v>
      </c>
      <c r="C262" s="2">
        <v>0.98601650603431223</v>
      </c>
      <c r="D262" s="2">
        <v>0.96759231371604115</v>
      </c>
      <c r="E262" s="2">
        <v>0.86106072252113763</v>
      </c>
      <c r="F262" s="2">
        <v>0.81920856863031111</v>
      </c>
      <c r="G262" s="2">
        <v>0</v>
      </c>
      <c r="H262" s="2">
        <v>0.92073328169377744</v>
      </c>
      <c r="I262" s="2">
        <v>0.99394306480920658</v>
      </c>
      <c r="J262" s="2" t="s">
        <v>70</v>
      </c>
      <c r="K262" s="2" t="s">
        <v>70</v>
      </c>
      <c r="L262" s="2">
        <v>0</v>
      </c>
      <c r="M262" s="2" t="s">
        <v>70</v>
      </c>
      <c r="N262" s="2">
        <v>0.36029629629629628</v>
      </c>
    </row>
    <row r="263" spans="1:14" x14ac:dyDescent="0.3">
      <c r="A263" t="s">
        <v>111</v>
      </c>
      <c r="B263" t="s">
        <v>192</v>
      </c>
      <c r="C263" s="2">
        <v>0.97961785695312642</v>
      </c>
      <c r="D263" s="2">
        <v>0.96955668494942882</v>
      </c>
      <c r="E263" s="2">
        <v>0.89737903487271264</v>
      </c>
      <c r="F263" s="2">
        <v>0.83626737548477059</v>
      </c>
      <c r="G263" s="2" t="s">
        <v>70</v>
      </c>
      <c r="H263" s="2">
        <v>0.85547896363204179</v>
      </c>
      <c r="I263" s="2">
        <v>0.99484112149532722</v>
      </c>
      <c r="J263" s="2" t="s">
        <v>70</v>
      </c>
      <c r="K263" s="2">
        <v>0.36949375410913871</v>
      </c>
      <c r="L263" s="2">
        <v>0</v>
      </c>
      <c r="M263" s="2" t="s">
        <v>70</v>
      </c>
      <c r="N263" s="2">
        <v>0.69852256089444964</v>
      </c>
    </row>
    <row r="264" spans="1:14" x14ac:dyDescent="0.3">
      <c r="A264" t="s">
        <v>111</v>
      </c>
      <c r="B264" t="s">
        <v>229</v>
      </c>
      <c r="C264" s="2">
        <v>0.98339279478419284</v>
      </c>
      <c r="D264" s="2">
        <v>0.95427011192882838</v>
      </c>
      <c r="E264" s="2">
        <v>0.89953363544370624</v>
      </c>
      <c r="F264" s="2">
        <v>0.75171518233957368</v>
      </c>
      <c r="G264" s="2" t="s">
        <v>70</v>
      </c>
      <c r="H264" s="2">
        <v>0.7134199134199134</v>
      </c>
      <c r="I264" s="2">
        <v>0.99180572109654364</v>
      </c>
      <c r="J264" s="2" t="s">
        <v>70</v>
      </c>
      <c r="K264" s="2">
        <v>0</v>
      </c>
      <c r="L264" s="2" t="s">
        <v>70</v>
      </c>
      <c r="M264" s="2" t="s">
        <v>70</v>
      </c>
      <c r="N264" s="2">
        <v>0.76156657963446472</v>
      </c>
    </row>
    <row r="265" spans="1:14" x14ac:dyDescent="0.3">
      <c r="A265" t="s">
        <v>111</v>
      </c>
      <c r="B265" t="s">
        <v>7</v>
      </c>
      <c r="C265" s="2">
        <v>0.97417383448042838</v>
      </c>
      <c r="D265" s="2">
        <v>0.94323270258558445</v>
      </c>
      <c r="E265" s="2">
        <v>0.76729464958553129</v>
      </c>
      <c r="F265" s="2">
        <v>0.54895276215451505</v>
      </c>
      <c r="G265" s="2" t="s">
        <v>70</v>
      </c>
      <c r="H265" s="2">
        <v>0</v>
      </c>
      <c r="I265" s="2">
        <v>0.99460350771998196</v>
      </c>
      <c r="J265" s="2" t="s">
        <v>70</v>
      </c>
      <c r="K265" s="2" t="s">
        <v>70</v>
      </c>
      <c r="L265" s="2">
        <v>0.7678571428571429</v>
      </c>
      <c r="M265" s="2">
        <v>0</v>
      </c>
      <c r="N265" s="2">
        <v>0.43410023185304086</v>
      </c>
    </row>
    <row r="266" spans="1:14" x14ac:dyDescent="0.3">
      <c r="A266" t="s">
        <v>111</v>
      </c>
      <c r="B266" t="s">
        <v>249</v>
      </c>
      <c r="C266" s="2">
        <v>0.99012361435923602</v>
      </c>
      <c r="D266" s="2">
        <v>0.96466343602985405</v>
      </c>
      <c r="E266" s="2">
        <v>0.82724665076765835</v>
      </c>
      <c r="F266" s="2">
        <v>0.60885110186535008</v>
      </c>
      <c r="G266" s="2" t="s">
        <v>70</v>
      </c>
      <c r="H266" s="2">
        <v>0</v>
      </c>
      <c r="I266" s="2">
        <v>0.99488822766460683</v>
      </c>
      <c r="J266" s="2" t="s">
        <v>70</v>
      </c>
      <c r="K266" s="2">
        <v>0</v>
      </c>
      <c r="L266" s="2" t="s">
        <v>70</v>
      </c>
      <c r="M266" s="2">
        <v>0</v>
      </c>
      <c r="N266" s="2">
        <v>0.79275814046024273</v>
      </c>
    </row>
    <row r="267" spans="1:14" x14ac:dyDescent="0.3">
      <c r="A267" t="s">
        <v>111</v>
      </c>
      <c r="B267" t="s">
        <v>141</v>
      </c>
      <c r="C267" s="2">
        <v>0.99569928296143739</v>
      </c>
      <c r="D267" s="2">
        <v>0.86929545269001551</v>
      </c>
      <c r="E267" s="2">
        <v>0.92334939528353077</v>
      </c>
      <c r="F267" s="2">
        <v>0.73525528169014087</v>
      </c>
      <c r="G267" s="2">
        <v>0.32847206641238502</v>
      </c>
      <c r="H267" s="2">
        <v>0.32411777927624186</v>
      </c>
      <c r="I267" s="2">
        <v>0.99592339050842238</v>
      </c>
      <c r="J267" s="2">
        <v>0</v>
      </c>
      <c r="K267" s="2" t="s">
        <v>70</v>
      </c>
      <c r="L267" s="2" t="s">
        <v>70</v>
      </c>
      <c r="M267" s="2" t="s">
        <v>70</v>
      </c>
      <c r="N267" s="2">
        <v>0.72927127154295024</v>
      </c>
    </row>
    <row r="268" spans="1:14" x14ac:dyDescent="0.3">
      <c r="A268" t="s">
        <v>111</v>
      </c>
      <c r="B268" t="s">
        <v>8</v>
      </c>
      <c r="C268" s="2">
        <v>0.9961428674663968</v>
      </c>
      <c r="D268" s="2">
        <v>0.97299537260860558</v>
      </c>
      <c r="E268" s="2">
        <v>0.89828821906765255</v>
      </c>
      <c r="F268" s="2">
        <v>0.66173592915657853</v>
      </c>
      <c r="G268" s="2">
        <v>0.59910375732506027</v>
      </c>
      <c r="H268" s="2">
        <v>0.49503501620152607</v>
      </c>
      <c r="I268" s="2">
        <v>0.99434077699602319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111</v>
      </c>
      <c r="B269" t="s">
        <v>12</v>
      </c>
      <c r="C269" s="2">
        <v>0.9825826709842016</v>
      </c>
      <c r="D269" s="2">
        <v>0.87752890173410403</v>
      </c>
      <c r="E269" s="2">
        <v>0.92351882705764743</v>
      </c>
      <c r="F269" s="2">
        <v>0.15309527092237696</v>
      </c>
      <c r="G269" s="2">
        <v>0.76374214257054973</v>
      </c>
      <c r="H269" s="2">
        <v>0.90508316493082541</v>
      </c>
      <c r="I269" s="2">
        <v>0.99479326186830019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111</v>
      </c>
      <c r="B270" t="s">
        <v>13</v>
      </c>
      <c r="C270" s="2">
        <v>0.99711440154424924</v>
      </c>
      <c r="D270" s="2">
        <v>0.87979155626214445</v>
      </c>
      <c r="E270" s="2">
        <v>0.79947575360419398</v>
      </c>
      <c r="F270" s="2">
        <v>0</v>
      </c>
      <c r="G270" s="2">
        <v>0.87097607363403695</v>
      </c>
      <c r="H270" s="2">
        <v>0</v>
      </c>
      <c r="I270" s="2">
        <v>0.99538106235565815</v>
      </c>
      <c r="J270" s="2">
        <v>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111</v>
      </c>
      <c r="B271" t="s">
        <v>15</v>
      </c>
      <c r="C271" s="2">
        <v>0.99487473795802561</v>
      </c>
      <c r="D271" s="2">
        <v>0.9657631483376804</v>
      </c>
      <c r="E271" s="2">
        <v>0.82490175404965016</v>
      </c>
      <c r="F271" s="2">
        <v>4.3636736998819238E-2</v>
      </c>
      <c r="G271" s="2" t="s">
        <v>70</v>
      </c>
      <c r="H271" s="2">
        <v>0.62025838372732267</v>
      </c>
      <c r="I271" s="2">
        <v>0.99639441918796035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111</v>
      </c>
      <c r="B272" t="s">
        <v>17</v>
      </c>
      <c r="C272" s="2">
        <v>0.99662761638439601</v>
      </c>
      <c r="D272" s="2">
        <v>0.96844823560115922</v>
      </c>
      <c r="E272" s="2">
        <v>0.8785634072715659</v>
      </c>
      <c r="F272" s="2">
        <v>0.65680791228236479</v>
      </c>
      <c r="G272" s="2" t="s">
        <v>70</v>
      </c>
      <c r="H272" s="2">
        <v>0.885274880678805</v>
      </c>
      <c r="I272" s="2">
        <v>0.99069334574220558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121</v>
      </c>
      <c r="B273" t="s">
        <v>6</v>
      </c>
      <c r="C273" s="2">
        <v>0.9847569549908316</v>
      </c>
      <c r="D273" s="2">
        <v>0.94814492596016164</v>
      </c>
      <c r="E273" s="2">
        <v>0.86485490934392006</v>
      </c>
      <c r="F273" s="2">
        <v>0.60532429816069699</v>
      </c>
      <c r="G273" s="2" t="s">
        <v>70</v>
      </c>
      <c r="H273" s="2">
        <v>0.68834578872954955</v>
      </c>
      <c r="I273" s="2">
        <v>0.98418329637841839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121</v>
      </c>
      <c r="B274" t="s">
        <v>7</v>
      </c>
      <c r="C274" s="2">
        <v>0.98206369774261759</v>
      </c>
      <c r="D274" s="2">
        <v>0.96326229116426598</v>
      </c>
      <c r="E274" s="2">
        <v>0.92572231844767439</v>
      </c>
      <c r="F274" s="2">
        <v>0.77334265001310154</v>
      </c>
      <c r="G274" s="2" t="s">
        <v>70</v>
      </c>
      <c r="H274" s="2">
        <v>0.70495534932586235</v>
      </c>
      <c r="I274" s="2">
        <v>0.99487256824008441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121</v>
      </c>
      <c r="B275" t="s">
        <v>8</v>
      </c>
      <c r="C275" s="2">
        <v>0.99517044254516285</v>
      </c>
      <c r="D275" s="2">
        <v>0.96806872367664243</v>
      </c>
      <c r="E275" s="2">
        <v>0.92410457215248198</v>
      </c>
      <c r="F275" s="2">
        <v>0</v>
      </c>
      <c r="G275" s="2" t="s">
        <v>70</v>
      </c>
      <c r="H275" s="2">
        <v>0.92879103441436084</v>
      </c>
      <c r="I275" s="2">
        <v>0.99453888162449045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121</v>
      </c>
      <c r="B276" t="s">
        <v>12</v>
      </c>
      <c r="C276" s="2">
        <v>0.99752853207398662</v>
      </c>
      <c r="D276" s="2">
        <v>0.91744820454302323</v>
      </c>
      <c r="E276" s="2">
        <v>0.91500117777093259</v>
      </c>
      <c r="F276" s="2">
        <v>0.72144732523793897</v>
      </c>
      <c r="G276" s="2">
        <v>0.96360582306830922</v>
      </c>
      <c r="H276" s="2">
        <v>0.7682499649712764</v>
      </c>
      <c r="I276" s="2">
        <v>0.99452945373820656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121</v>
      </c>
      <c r="B277" t="s">
        <v>13</v>
      </c>
      <c r="C277" s="2">
        <v>0.99599608155107477</v>
      </c>
      <c r="D277" s="2">
        <v>0.93099334313132198</v>
      </c>
      <c r="E277" s="2">
        <v>0.84103059864364083</v>
      </c>
      <c r="F277" s="2">
        <v>0.11690727127800904</v>
      </c>
      <c r="G277" s="2" t="s">
        <v>70</v>
      </c>
      <c r="H277" s="2">
        <v>0.79477548232883732</v>
      </c>
      <c r="I277" s="2">
        <v>0.99170478331653622</v>
      </c>
      <c r="J277" s="2" t="s">
        <v>70</v>
      </c>
      <c r="K277" s="2" t="s">
        <v>70</v>
      </c>
      <c r="L277" s="2" t="s">
        <v>70</v>
      </c>
      <c r="M277" s="2" t="s">
        <v>70</v>
      </c>
      <c r="N277" s="2" t="s">
        <v>70</v>
      </c>
    </row>
    <row r="278" spans="1:14" x14ac:dyDescent="0.3">
      <c r="A278" t="s">
        <v>121</v>
      </c>
      <c r="B278" t="s">
        <v>15</v>
      </c>
      <c r="C278" s="2">
        <v>0.99513766016383676</v>
      </c>
      <c r="D278" s="2">
        <v>0.94117470961561478</v>
      </c>
      <c r="E278" s="2">
        <v>0.95623038995965937</v>
      </c>
      <c r="F278" s="2">
        <v>0.82283623760469815</v>
      </c>
      <c r="G278" s="2" t="s">
        <v>70</v>
      </c>
      <c r="H278" s="2">
        <v>0.90364388290077824</v>
      </c>
      <c r="I278" s="2">
        <v>0.99398578458173881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121</v>
      </c>
      <c r="B279" t="s">
        <v>17</v>
      </c>
      <c r="C279" s="2">
        <v>0.99465306315242563</v>
      </c>
      <c r="D279" s="2">
        <v>0.94519118639906718</v>
      </c>
      <c r="E279" s="2">
        <v>0.90548972315436238</v>
      </c>
      <c r="F279" s="2">
        <v>0</v>
      </c>
      <c r="G279" s="2" t="s">
        <v>70</v>
      </c>
      <c r="H279" s="2">
        <v>0.63631247185952278</v>
      </c>
      <c r="I279" s="2">
        <v>0.98819018404907977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121</v>
      </c>
      <c r="B280" t="s">
        <v>21</v>
      </c>
      <c r="C280" s="2">
        <v>0.99672551252847397</v>
      </c>
      <c r="D280" s="2">
        <v>0.97912217776211319</v>
      </c>
      <c r="E280" s="2">
        <v>0.92596852470053581</v>
      </c>
      <c r="F280" s="2">
        <v>0.92354859388500243</v>
      </c>
      <c r="G280" s="2" t="s">
        <v>70</v>
      </c>
      <c r="H280" s="2">
        <v>0.64258293139088496</v>
      </c>
      <c r="I280" s="2">
        <v>0.99496413856249044</v>
      </c>
      <c r="J280" s="2">
        <v>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121</v>
      </c>
      <c r="B281" t="s">
        <v>23</v>
      </c>
      <c r="C281" s="2">
        <v>0.99589045599500281</v>
      </c>
      <c r="D281" s="2">
        <v>0.94790210618588455</v>
      </c>
      <c r="E281" s="2">
        <v>0.88978953356086465</v>
      </c>
      <c r="F281" s="2">
        <v>0.82496256288593883</v>
      </c>
      <c r="G281" s="2">
        <v>0</v>
      </c>
      <c r="H281" s="2">
        <v>0.46274864376130198</v>
      </c>
      <c r="I281" s="2">
        <v>0.99524218079712956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121</v>
      </c>
      <c r="B282" t="s">
        <v>25</v>
      </c>
      <c r="C282" s="2">
        <v>0.99506828528072844</v>
      </c>
      <c r="D282" s="2">
        <v>0.91723103495295677</v>
      </c>
      <c r="E282" s="2">
        <v>0.88699742858851438</v>
      </c>
      <c r="F282" s="2">
        <v>0.38859625776022683</v>
      </c>
      <c r="G282" s="2">
        <v>0.86347487734731854</v>
      </c>
      <c r="H282" s="2" t="s">
        <v>70</v>
      </c>
      <c r="I282" s="2">
        <v>0.99446307416361224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121</v>
      </c>
      <c r="B283" t="s">
        <v>27</v>
      </c>
      <c r="C283" s="2">
        <v>0.99689961272355421</v>
      </c>
      <c r="D283" s="2">
        <v>0.95670751172556046</v>
      </c>
      <c r="E283" s="2">
        <v>0.9095561653382116</v>
      </c>
      <c r="F283" s="2">
        <v>0</v>
      </c>
      <c r="G283" s="2" t="s">
        <v>70</v>
      </c>
      <c r="H283" s="2">
        <v>0.70425938978954783</v>
      </c>
      <c r="I283" s="2">
        <v>0.99447857531689865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121</v>
      </c>
      <c r="B284" t="s">
        <v>29</v>
      </c>
      <c r="C284" s="2">
        <v>0.99768309802892119</v>
      </c>
      <c r="D284" s="2">
        <v>0.9445798401247808</v>
      </c>
      <c r="E284" s="2">
        <v>0.94294314607501595</v>
      </c>
      <c r="F284" s="2">
        <v>0.44924418492979662</v>
      </c>
      <c r="G284" s="2">
        <v>0.60777603375961708</v>
      </c>
      <c r="H284" s="2">
        <v>0.90168404170008021</v>
      </c>
      <c r="I284" s="2">
        <v>0.99655831739961764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121</v>
      </c>
      <c r="B285" t="s">
        <v>33</v>
      </c>
      <c r="C285" s="2">
        <v>0.99138256132101965</v>
      </c>
      <c r="D285" s="2">
        <v>0.72057074910820451</v>
      </c>
      <c r="E285" s="2">
        <v>0.92199072928523118</v>
      </c>
      <c r="F285" s="2">
        <v>0.58848063246027671</v>
      </c>
      <c r="G285" s="2">
        <v>0.8453552503514653</v>
      </c>
      <c r="H285" s="2">
        <v>0.85483369599005288</v>
      </c>
      <c r="I285" s="2">
        <v>0.99476439790575921</v>
      </c>
      <c r="J285" s="2">
        <v>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80</v>
      </c>
      <c r="B286" t="s">
        <v>6</v>
      </c>
      <c r="C286" s="2">
        <v>0.99046357024276577</v>
      </c>
      <c r="D286" s="2">
        <v>0.97054579188785239</v>
      </c>
      <c r="E286" s="2">
        <v>0.90761750405186381</v>
      </c>
      <c r="F286" s="2" t="s">
        <v>70</v>
      </c>
      <c r="G286" s="2" t="s">
        <v>70</v>
      </c>
      <c r="H286" s="2">
        <v>0.78753100228565875</v>
      </c>
      <c r="I286" s="2">
        <v>0.9899052647926696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80</v>
      </c>
      <c r="B287" t="s">
        <v>7</v>
      </c>
      <c r="C287" s="2">
        <v>0.99041472905001438</v>
      </c>
      <c r="D287" s="2">
        <v>0.95543365973606476</v>
      </c>
      <c r="E287" s="2">
        <v>0.92064753202899985</v>
      </c>
      <c r="F287" s="2">
        <v>0.83642525090150754</v>
      </c>
      <c r="G287" s="2" t="s">
        <v>70</v>
      </c>
      <c r="H287" s="2">
        <v>0.87279650260894093</v>
      </c>
      <c r="I287" s="2">
        <v>0.99261765610581365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80</v>
      </c>
      <c r="B288" t="s">
        <v>8</v>
      </c>
      <c r="C288" s="2">
        <v>0.99457909699802438</v>
      </c>
      <c r="D288" s="2">
        <v>0.98166308544840619</v>
      </c>
      <c r="E288" s="2">
        <v>0.94548052523958515</v>
      </c>
      <c r="F288" s="2" t="s">
        <v>70</v>
      </c>
      <c r="G288" s="2" t="s">
        <v>70</v>
      </c>
      <c r="H288" s="2">
        <v>0.84408868102711698</v>
      </c>
      <c r="I288" s="2">
        <v>0.99204694618176203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80</v>
      </c>
      <c r="B289" t="s">
        <v>12</v>
      </c>
      <c r="C289" s="2">
        <v>0.98283095659088282</v>
      </c>
      <c r="D289" s="2">
        <v>0.97622255043578476</v>
      </c>
      <c r="E289" s="2">
        <v>0.91420414519298521</v>
      </c>
      <c r="F289" s="2" t="s">
        <v>70</v>
      </c>
      <c r="G289" s="2" t="s">
        <v>70</v>
      </c>
      <c r="H289" s="2">
        <v>0.78053053053053056</v>
      </c>
      <c r="I289" s="2">
        <v>0.99590228526398739</v>
      </c>
      <c r="J289" s="2">
        <v>0.927881351506606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80</v>
      </c>
      <c r="B290" t="s">
        <v>13</v>
      </c>
      <c r="C290" s="2">
        <v>0.99557707988436162</v>
      </c>
      <c r="D290" s="2">
        <v>0.9475188677600962</v>
      </c>
      <c r="E290" s="2">
        <v>0.81759077117994194</v>
      </c>
      <c r="F290" s="2">
        <v>0.20409792442788721</v>
      </c>
      <c r="G290" s="2" t="s">
        <v>70</v>
      </c>
      <c r="H290" s="2">
        <v>0.91269761353338041</v>
      </c>
      <c r="I290" s="2">
        <v>0.98825892167464857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80</v>
      </c>
      <c r="B291" t="s">
        <v>15</v>
      </c>
      <c r="C291" s="2">
        <v>0.99707628828621075</v>
      </c>
      <c r="D291" s="2">
        <v>0.97771626297577841</v>
      </c>
      <c r="E291" s="2">
        <v>0.92107561766907919</v>
      </c>
      <c r="F291" s="2" t="s">
        <v>70</v>
      </c>
      <c r="G291" s="2" t="s">
        <v>70</v>
      </c>
      <c r="H291" s="2">
        <v>0.89915063269197437</v>
      </c>
      <c r="I291" s="2">
        <v>0.99050288027401523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80</v>
      </c>
      <c r="B292" t="s">
        <v>17</v>
      </c>
      <c r="C292" s="2">
        <v>0.99692132269099198</v>
      </c>
      <c r="D292" s="2">
        <v>0.98173670264791135</v>
      </c>
      <c r="E292" s="2">
        <v>0.90853110968569595</v>
      </c>
      <c r="F292" s="2" t="s">
        <v>70</v>
      </c>
      <c r="G292" s="2" t="s">
        <v>70</v>
      </c>
      <c r="H292" s="2">
        <v>0.8759174629552694</v>
      </c>
      <c r="I292" s="2">
        <v>0.99398426654326699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80</v>
      </c>
      <c r="B293" t="s">
        <v>21</v>
      </c>
      <c r="C293" s="2">
        <v>0.99576345984112979</v>
      </c>
      <c r="D293" s="2">
        <v>0.94945218198700077</v>
      </c>
      <c r="E293" s="2">
        <v>0.91185442305669517</v>
      </c>
      <c r="F293" s="2">
        <v>0.78707243211041056</v>
      </c>
      <c r="G293" s="2" t="s">
        <v>70</v>
      </c>
      <c r="H293" s="2">
        <v>0.87777179499730773</v>
      </c>
      <c r="I293" s="2">
        <v>0.99258687258687262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80</v>
      </c>
      <c r="B294" t="s">
        <v>23</v>
      </c>
      <c r="C294" s="2">
        <v>0.98816583370018385</v>
      </c>
      <c r="D294" s="2">
        <v>0.97439188966788437</v>
      </c>
      <c r="E294" s="2">
        <v>0.94504198605209122</v>
      </c>
      <c r="F294" s="2" t="s">
        <v>70</v>
      </c>
      <c r="G294" s="2">
        <v>0</v>
      </c>
      <c r="H294" s="2">
        <v>0.88107440799072234</v>
      </c>
      <c r="I294" s="2">
        <v>0.98719838622080835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80</v>
      </c>
      <c r="B295" t="s">
        <v>25</v>
      </c>
      <c r="C295" s="2">
        <v>0.99273522739548437</v>
      </c>
      <c r="D295" s="2">
        <v>0.97781818181818181</v>
      </c>
      <c r="E295" s="2">
        <v>0.93226133874672801</v>
      </c>
      <c r="F295" s="2">
        <v>0.88282541932435621</v>
      </c>
      <c r="G295" s="2" t="s">
        <v>70</v>
      </c>
      <c r="H295" s="2">
        <v>0.8511604669119317</v>
      </c>
      <c r="I295" s="2">
        <v>0.99341238471673243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80</v>
      </c>
      <c r="B296" t="s">
        <v>27</v>
      </c>
      <c r="C296" s="2">
        <v>0.9876111880810392</v>
      </c>
      <c r="D296" s="2">
        <v>0.97881948177615319</v>
      </c>
      <c r="E296" s="2">
        <v>0.93826914254941463</v>
      </c>
      <c r="F296" s="2" t="s">
        <v>70</v>
      </c>
      <c r="G296" s="2" t="s">
        <v>70</v>
      </c>
      <c r="H296" s="2">
        <v>0.79459849675145444</v>
      </c>
      <c r="I296" s="2">
        <v>0.98879573767922901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80</v>
      </c>
      <c r="B297" t="s">
        <v>132</v>
      </c>
      <c r="C297" s="2">
        <v>0.987718318845203</v>
      </c>
      <c r="D297" s="2">
        <v>0.9786563840764676</v>
      </c>
      <c r="E297" s="2">
        <v>0.959803430425344</v>
      </c>
      <c r="F297" s="2">
        <v>0.91202194481990939</v>
      </c>
      <c r="G297" s="2" t="s">
        <v>70</v>
      </c>
      <c r="H297" s="2">
        <v>0.89201434774400601</v>
      </c>
      <c r="I297" s="2">
        <v>0.99239572931868802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80</v>
      </c>
      <c r="B298" t="s">
        <v>29</v>
      </c>
      <c r="C298" s="2">
        <v>0.99278667656730679</v>
      </c>
      <c r="D298" s="2">
        <v>0.95259066869930176</v>
      </c>
      <c r="E298" s="2">
        <v>0.97982281436714525</v>
      </c>
      <c r="F298" s="2" t="s">
        <v>70</v>
      </c>
      <c r="G298" s="2" t="s">
        <v>70</v>
      </c>
      <c r="H298" s="2">
        <v>0.90745324532453242</v>
      </c>
      <c r="I298" s="2">
        <v>0.99679010412589042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80</v>
      </c>
      <c r="B299" t="s">
        <v>33</v>
      </c>
      <c r="C299" s="2">
        <v>0.98773433106727482</v>
      </c>
      <c r="D299" s="2">
        <v>0.97397653735681899</v>
      </c>
      <c r="E299" s="2">
        <v>0.89534479044099369</v>
      </c>
      <c r="F299" s="2">
        <v>0.33774104683195594</v>
      </c>
      <c r="G299" s="2" t="s">
        <v>70</v>
      </c>
      <c r="H299" s="2">
        <v>0.86066425778349753</v>
      </c>
      <c r="I299" s="2">
        <v>0.99569098184056637</v>
      </c>
      <c r="J299" s="2">
        <v>0.89127079943310061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80</v>
      </c>
      <c r="B300" t="s">
        <v>35</v>
      </c>
      <c r="C300" s="2">
        <v>0.99202277671832617</v>
      </c>
      <c r="D300" s="2">
        <v>0.95069632367500478</v>
      </c>
      <c r="E300" s="2">
        <v>0.88777922034688239</v>
      </c>
      <c r="F300" s="2" t="s">
        <v>70</v>
      </c>
      <c r="G300" s="2" t="s">
        <v>70</v>
      </c>
      <c r="H300" s="2">
        <v>0.90429352068696323</v>
      </c>
      <c r="I300" s="2">
        <v>0.99277700937451963</v>
      </c>
      <c r="J300" s="2" t="s">
        <v>70</v>
      </c>
      <c r="K300" s="2" t="s">
        <v>70</v>
      </c>
      <c r="L300" s="2" t="s">
        <v>70</v>
      </c>
      <c r="M300" s="2" t="s">
        <v>70</v>
      </c>
      <c r="N300" s="2" t="s">
        <v>70</v>
      </c>
    </row>
    <row r="301" spans="1:14" x14ac:dyDescent="0.3">
      <c r="A301" t="s">
        <v>129</v>
      </c>
      <c r="B301" t="s">
        <v>6</v>
      </c>
      <c r="C301" s="2">
        <v>0.97997413713036463</v>
      </c>
      <c r="D301" s="2">
        <v>0.34788210661942343</v>
      </c>
      <c r="E301" s="2">
        <v>0.8523157515796268</v>
      </c>
      <c r="F301" s="2">
        <v>0</v>
      </c>
      <c r="G301" s="2" t="s">
        <v>70</v>
      </c>
      <c r="H301" s="2">
        <v>0.72445337818435407</v>
      </c>
      <c r="I301" s="2">
        <v>0.99422239810051438</v>
      </c>
      <c r="J301" s="2">
        <v>0.77795993101833127</v>
      </c>
      <c r="K301" s="2" t="s">
        <v>70</v>
      </c>
      <c r="L301" s="2" t="s">
        <v>70</v>
      </c>
      <c r="M301" s="2" t="s">
        <v>70</v>
      </c>
      <c r="N301" s="2" t="s">
        <v>70</v>
      </c>
    </row>
    <row r="302" spans="1:14" x14ac:dyDescent="0.3">
      <c r="A302" t="s">
        <v>129</v>
      </c>
      <c r="B302" t="s">
        <v>7</v>
      </c>
      <c r="C302" s="2">
        <v>0.99498524137493261</v>
      </c>
      <c r="D302" s="2">
        <v>0.86218347862183475</v>
      </c>
      <c r="E302" s="2">
        <v>0.92887132245513115</v>
      </c>
      <c r="F302" s="2">
        <v>0.61025641025641031</v>
      </c>
      <c r="G302" s="2" t="s">
        <v>70</v>
      </c>
      <c r="H302" s="2">
        <v>0.86547085201793716</v>
      </c>
      <c r="I302" s="2">
        <v>0.99267399267399281</v>
      </c>
      <c r="J302" s="2" t="s">
        <v>70</v>
      </c>
      <c r="K302" s="2" t="s">
        <v>70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129</v>
      </c>
      <c r="B303" t="s">
        <v>8</v>
      </c>
      <c r="C303" s="2">
        <v>0.99163569928288242</v>
      </c>
      <c r="D303" s="2">
        <v>0.84246042045159619</v>
      </c>
      <c r="E303" s="2">
        <v>0.92527923653133581</v>
      </c>
      <c r="F303" s="2">
        <v>0</v>
      </c>
      <c r="G303" s="2" t="s">
        <v>70</v>
      </c>
      <c r="H303" s="2">
        <v>0.91449168088050725</v>
      </c>
      <c r="I303" s="2">
        <v>0.99100179964007196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129</v>
      </c>
      <c r="B304" t="s">
        <v>12</v>
      </c>
      <c r="C304" s="2">
        <v>0.99350656800321235</v>
      </c>
      <c r="D304" s="2">
        <v>0.94575113808801203</v>
      </c>
      <c r="E304" s="2">
        <v>0.94927566311070521</v>
      </c>
      <c r="F304" s="2" t="s">
        <v>70</v>
      </c>
      <c r="G304" s="2" t="s">
        <v>70</v>
      </c>
      <c r="H304" s="2">
        <v>0.89221755805876846</v>
      </c>
      <c r="I304" s="2">
        <v>0.99382906510336322</v>
      </c>
      <c r="J304" s="2" t="s">
        <v>70</v>
      </c>
      <c r="K304" s="2" t="s">
        <v>70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129</v>
      </c>
      <c r="B305" t="s">
        <v>13</v>
      </c>
      <c r="C305" s="2">
        <v>0.98581358481362558</v>
      </c>
      <c r="D305" s="2">
        <v>0.94518589132507158</v>
      </c>
      <c r="E305" s="2">
        <v>0.885893302828619</v>
      </c>
      <c r="F305" s="2" t="s">
        <v>70</v>
      </c>
      <c r="G305" s="2" t="s">
        <v>70</v>
      </c>
      <c r="H305" s="2">
        <v>0.75075053609721232</v>
      </c>
      <c r="I305" s="2">
        <v>0.99557350314514237</v>
      </c>
      <c r="J305" s="2">
        <v>0.748556799357462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129</v>
      </c>
      <c r="B306" t="s">
        <v>15</v>
      </c>
      <c r="C306" s="2">
        <v>0.99598796389167499</v>
      </c>
      <c r="D306" s="2">
        <v>0.88299803907328056</v>
      </c>
      <c r="E306" s="2">
        <v>0.92255566311713455</v>
      </c>
      <c r="F306" s="2">
        <v>0</v>
      </c>
      <c r="G306" s="2" t="s">
        <v>70</v>
      </c>
      <c r="H306" s="2">
        <v>0.75712155693321825</v>
      </c>
      <c r="I306" s="2">
        <v>0.99103104637792261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129</v>
      </c>
      <c r="B307" t="s">
        <v>17</v>
      </c>
      <c r="C307" s="2">
        <v>0.99628888888888878</v>
      </c>
      <c r="D307" s="2">
        <v>0.81800749585984489</v>
      </c>
      <c r="E307" s="2">
        <v>0.93271992639116696</v>
      </c>
      <c r="F307" s="2">
        <v>0.46540286916190271</v>
      </c>
      <c r="G307" s="2">
        <v>0</v>
      </c>
      <c r="H307" s="2">
        <v>0.8909792571152918</v>
      </c>
      <c r="I307" s="2">
        <v>0.99347420758234917</v>
      </c>
      <c r="J307" s="2">
        <v>0</v>
      </c>
      <c r="K307" s="2" t="s">
        <v>70</v>
      </c>
      <c r="L307" s="2" t="s">
        <v>70</v>
      </c>
      <c r="M307" s="2" t="s">
        <v>70</v>
      </c>
      <c r="N307" s="2" t="s">
        <v>70</v>
      </c>
    </row>
    <row r="308" spans="1:14" x14ac:dyDescent="0.3">
      <c r="A308" t="s">
        <v>129</v>
      </c>
      <c r="B308" t="s">
        <v>21</v>
      </c>
      <c r="C308" s="2">
        <v>0.99573645114500464</v>
      </c>
      <c r="D308" s="2">
        <v>0.80839233421062384</v>
      </c>
      <c r="E308" s="2">
        <v>0.95536198057766841</v>
      </c>
      <c r="F308" s="2">
        <v>0.75312723494406741</v>
      </c>
      <c r="G308" s="2" t="s">
        <v>70</v>
      </c>
      <c r="H308" s="2">
        <v>0.83688181056160937</v>
      </c>
      <c r="I308" s="2">
        <v>0.99492940166939703</v>
      </c>
      <c r="J308" s="2" t="s">
        <v>70</v>
      </c>
      <c r="K308" s="2" t="s">
        <v>70</v>
      </c>
      <c r="L308" s="2" t="s">
        <v>70</v>
      </c>
      <c r="M308" s="2" t="s">
        <v>70</v>
      </c>
      <c r="N308" s="2" t="s">
        <v>70</v>
      </c>
    </row>
    <row r="309" spans="1:14" x14ac:dyDescent="0.3">
      <c r="A309" t="s">
        <v>129</v>
      </c>
      <c r="B309" t="s">
        <v>23</v>
      </c>
      <c r="C309" s="2">
        <v>0.99650542031614797</v>
      </c>
      <c r="D309" s="2">
        <v>0.8300298536680859</v>
      </c>
      <c r="E309" s="2">
        <v>0.92567524150191705</v>
      </c>
      <c r="F309" s="2">
        <v>0.83880800446069015</v>
      </c>
      <c r="G309" s="2">
        <v>0</v>
      </c>
      <c r="H309" s="2">
        <v>0.88967714783863405</v>
      </c>
      <c r="I309" s="2">
        <v>0.99250351397782277</v>
      </c>
      <c r="J309" s="2" t="s">
        <v>70</v>
      </c>
      <c r="K309" s="2" t="s">
        <v>70</v>
      </c>
      <c r="L309" s="2" t="s">
        <v>70</v>
      </c>
      <c r="M309" s="2" t="s">
        <v>70</v>
      </c>
      <c r="N309" s="2" t="s">
        <v>70</v>
      </c>
    </row>
    <row r="310" spans="1:14" x14ac:dyDescent="0.3">
      <c r="A310" t="s">
        <v>129</v>
      </c>
      <c r="B310" t="s">
        <v>25</v>
      </c>
      <c r="C310" s="2">
        <v>0.99786309692003405</v>
      </c>
      <c r="D310" s="2">
        <v>0.90306258322237021</v>
      </c>
      <c r="E310" s="2">
        <v>0.92595880482295956</v>
      </c>
      <c r="F310" s="2">
        <v>0</v>
      </c>
      <c r="G310" s="2" t="s">
        <v>70</v>
      </c>
      <c r="H310" s="2">
        <v>0.8941601630079582</v>
      </c>
      <c r="I310" s="2">
        <v>0.99328229964068115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129</v>
      </c>
      <c r="B311" t="s">
        <v>29</v>
      </c>
      <c r="C311" s="2">
        <v>0.99752546103396278</v>
      </c>
      <c r="D311" s="2">
        <v>0.93840961822400337</v>
      </c>
      <c r="E311" s="2">
        <v>0.89290316185945084</v>
      </c>
      <c r="F311" s="2">
        <v>0</v>
      </c>
      <c r="G311" s="2" t="s">
        <v>70</v>
      </c>
      <c r="H311" s="2">
        <v>0.83893338881375912</v>
      </c>
      <c r="I311" s="2">
        <v>0.99534883720930245</v>
      </c>
      <c r="J311" s="2" t="s">
        <v>70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129</v>
      </c>
      <c r="B312" t="s">
        <v>33</v>
      </c>
      <c r="C312" s="2">
        <v>0.99735979292493515</v>
      </c>
      <c r="D312" s="2">
        <v>0.89083200847906729</v>
      </c>
      <c r="E312" s="2">
        <v>0.96212601196761705</v>
      </c>
      <c r="F312" s="2">
        <v>0</v>
      </c>
      <c r="G312" s="2" t="s">
        <v>70</v>
      </c>
      <c r="H312" s="2">
        <v>0.73599810411564892</v>
      </c>
      <c r="I312" s="2">
        <v>0.99623105914929622</v>
      </c>
      <c r="J312" s="2">
        <v>0.90942758232026399</v>
      </c>
      <c r="K312" s="2" t="s">
        <v>70</v>
      </c>
      <c r="L312" s="2" t="s">
        <v>70</v>
      </c>
      <c r="M312" s="2" t="s">
        <v>70</v>
      </c>
      <c r="N312" s="2" t="s">
        <v>70</v>
      </c>
    </row>
    <row r="313" spans="1:14" x14ac:dyDescent="0.3">
      <c r="A313" t="s">
        <v>137</v>
      </c>
      <c r="B313" t="s">
        <v>6</v>
      </c>
      <c r="C313" s="2">
        <v>0.98213481459240359</v>
      </c>
      <c r="D313" s="2">
        <v>0.93853832442067742</v>
      </c>
      <c r="E313" s="2">
        <v>0.90947877408803235</v>
      </c>
      <c r="F313" s="2" t="s">
        <v>70</v>
      </c>
      <c r="G313" s="2" t="s">
        <v>70</v>
      </c>
      <c r="H313" s="2">
        <v>0.87757345592644409</v>
      </c>
      <c r="I313" s="2">
        <v>0.991496062992126</v>
      </c>
      <c r="J313" s="2" t="s">
        <v>70</v>
      </c>
      <c r="K313" s="2" t="s">
        <v>70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137</v>
      </c>
      <c r="B314" t="s">
        <v>221</v>
      </c>
      <c r="C314" s="2">
        <v>0.99222254941019561</v>
      </c>
      <c r="D314" s="2">
        <v>0.93227890398752522</v>
      </c>
      <c r="E314" s="2">
        <v>0.86764019470560783</v>
      </c>
      <c r="F314" s="2" t="s">
        <v>70</v>
      </c>
      <c r="G314" s="2" t="s">
        <v>70</v>
      </c>
      <c r="H314" s="2">
        <v>0.90332630807294056</v>
      </c>
      <c r="I314" s="2">
        <v>0.98893563970702825</v>
      </c>
      <c r="J314" s="2" t="s">
        <v>70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137</v>
      </c>
      <c r="B315" t="s">
        <v>7</v>
      </c>
      <c r="C315" s="2">
        <v>0.994805734469146</v>
      </c>
      <c r="D315" s="2">
        <v>0.91014354825917998</v>
      </c>
      <c r="E315" s="2">
        <v>0.95002704164413199</v>
      </c>
      <c r="F315" s="2" t="s">
        <v>70</v>
      </c>
      <c r="G315" s="2" t="s">
        <v>70</v>
      </c>
      <c r="H315" s="2">
        <v>0.92017973443732015</v>
      </c>
      <c r="I315" s="2">
        <v>0.992335681659828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137</v>
      </c>
      <c r="B316" t="s">
        <v>232</v>
      </c>
      <c r="C316" s="2">
        <v>0.99538192352924304</v>
      </c>
      <c r="D316" s="2">
        <v>0.96613067184178925</v>
      </c>
      <c r="E316" s="2">
        <v>0.96878860248702958</v>
      </c>
      <c r="F316" s="2" t="s">
        <v>70</v>
      </c>
      <c r="G316" s="2" t="s">
        <v>70</v>
      </c>
      <c r="H316" s="2">
        <v>0.91847070951548559</v>
      </c>
      <c r="I316" s="2">
        <v>0.99032667300983201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137</v>
      </c>
      <c r="B317" t="s">
        <v>8</v>
      </c>
      <c r="C317" s="2">
        <v>0.99333237593090284</v>
      </c>
      <c r="D317" s="2">
        <v>0.91692649891764144</v>
      </c>
      <c r="E317" s="2">
        <v>0.91188858449692856</v>
      </c>
      <c r="F317" s="2">
        <v>0</v>
      </c>
      <c r="G317" s="2" t="s">
        <v>70</v>
      </c>
      <c r="H317" s="2">
        <v>0.58094290109492353</v>
      </c>
      <c r="I317" s="2">
        <v>0.99341899091193997</v>
      </c>
      <c r="J317" s="2" t="s">
        <v>70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137</v>
      </c>
      <c r="B318" t="s">
        <v>183</v>
      </c>
      <c r="C318" s="2">
        <v>0.99021589714562963</v>
      </c>
      <c r="D318" s="2">
        <v>0.89849942852929243</v>
      </c>
      <c r="E318" s="2">
        <v>0.9046138159571756</v>
      </c>
      <c r="F318" s="2">
        <v>0.64676488326010162</v>
      </c>
      <c r="G318" s="2" t="s">
        <v>70</v>
      </c>
      <c r="H318" s="2">
        <v>0.77793904208998543</v>
      </c>
      <c r="I318" s="2">
        <v>0.99436552654551225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137</v>
      </c>
      <c r="B319" t="s">
        <v>12</v>
      </c>
      <c r="C319" s="2">
        <v>0.99611318972719676</v>
      </c>
      <c r="D319" s="2">
        <v>0.75723138133674794</v>
      </c>
      <c r="E319" s="2">
        <v>0.7679961799153745</v>
      </c>
      <c r="F319" s="2">
        <v>0.27554179566563469</v>
      </c>
      <c r="G319" s="2" t="s">
        <v>70</v>
      </c>
      <c r="H319" s="2">
        <v>0.82028748979976152</v>
      </c>
      <c r="I319" s="2">
        <v>0.99534737008122398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137</v>
      </c>
      <c r="B320" t="s">
        <v>13</v>
      </c>
      <c r="C320" s="2">
        <v>0.99579491733486558</v>
      </c>
      <c r="D320" s="2">
        <v>0.97547309833024121</v>
      </c>
      <c r="E320" s="2">
        <v>0.9772899557801642</v>
      </c>
      <c r="F320" s="2" t="s">
        <v>70</v>
      </c>
      <c r="G320" s="2" t="s">
        <v>70</v>
      </c>
      <c r="H320" s="2">
        <v>0.92006725732393457</v>
      </c>
      <c r="I320" s="2">
        <v>0.99506096619848738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137</v>
      </c>
      <c r="B321" t="s">
        <v>15</v>
      </c>
      <c r="C321" s="2">
        <v>0.99404828292455416</v>
      </c>
      <c r="D321" s="2">
        <v>0.93268203931495475</v>
      </c>
      <c r="E321" s="2">
        <v>0.95179479337895179</v>
      </c>
      <c r="F321" s="2" t="s">
        <v>70</v>
      </c>
      <c r="G321" s="2" t="s">
        <v>70</v>
      </c>
      <c r="H321" s="2">
        <v>0.75430801810405679</v>
      </c>
      <c r="I321" s="2">
        <v>0.995714965878432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137</v>
      </c>
      <c r="B322" t="s">
        <v>17</v>
      </c>
      <c r="C322" s="2">
        <v>0.99214582495643999</v>
      </c>
      <c r="D322" s="2">
        <v>0.94985345743824279</v>
      </c>
      <c r="E322" s="2">
        <v>0.97057995653985163</v>
      </c>
      <c r="F322" s="2" t="s">
        <v>70</v>
      </c>
      <c r="G322" s="2" t="s">
        <v>70</v>
      </c>
      <c r="H322" s="2">
        <v>0.76140165522098957</v>
      </c>
      <c r="I322" s="2">
        <v>0.99287749287749283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137</v>
      </c>
      <c r="B323" t="s">
        <v>23</v>
      </c>
      <c r="C323" s="2">
        <v>0.99250166102445658</v>
      </c>
      <c r="D323" s="2">
        <v>0.92301132186443158</v>
      </c>
      <c r="E323" s="2">
        <v>0.90207769693467477</v>
      </c>
      <c r="F323" s="2">
        <v>0</v>
      </c>
      <c r="G323" s="2" t="s">
        <v>70</v>
      </c>
      <c r="H323" s="2">
        <v>0.86071217784772769</v>
      </c>
      <c r="I323" s="2">
        <v>0.98789117785815383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137</v>
      </c>
      <c r="B324" t="s">
        <v>25</v>
      </c>
      <c r="C324" s="2">
        <v>0.9954859054601336</v>
      </c>
      <c r="D324" s="2">
        <v>0.87593731630034266</v>
      </c>
      <c r="E324" s="2">
        <v>0.92909882620219619</v>
      </c>
      <c r="F324" s="2">
        <v>0</v>
      </c>
      <c r="G324" s="2" t="s">
        <v>70</v>
      </c>
      <c r="H324" s="2">
        <v>0.89407814407814412</v>
      </c>
      <c r="I324" s="2">
        <v>0.991583661493321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137</v>
      </c>
      <c r="B325" t="s">
        <v>27</v>
      </c>
      <c r="C325" s="2">
        <v>0.99622563997226998</v>
      </c>
      <c r="D325" s="2">
        <v>0.9260839601753692</v>
      </c>
      <c r="E325" s="2">
        <v>0.95488201300264863</v>
      </c>
      <c r="F325" s="2">
        <v>0</v>
      </c>
      <c r="G325" s="2" t="s">
        <v>70</v>
      </c>
      <c r="H325" s="2">
        <v>0.81157403617909474</v>
      </c>
      <c r="I325" s="2">
        <v>0.99126909884627379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137</v>
      </c>
      <c r="B326" t="s">
        <v>29</v>
      </c>
      <c r="C326" s="2">
        <v>0.99308886792579076</v>
      </c>
      <c r="D326" s="2">
        <v>0.96130691272122215</v>
      </c>
      <c r="E326" s="2">
        <v>0.90826318821190322</v>
      </c>
      <c r="F326" s="2">
        <v>0.71706912633433517</v>
      </c>
      <c r="G326" s="2" t="s">
        <v>70</v>
      </c>
      <c r="H326" s="2">
        <v>0.87721627002939229</v>
      </c>
      <c r="I326" s="2">
        <v>0.99665395689051439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137</v>
      </c>
      <c r="B327" t="s">
        <v>33</v>
      </c>
      <c r="C327" s="2">
        <v>0.98342762063227962</v>
      </c>
      <c r="D327" s="2">
        <v>0.89299872022973437</v>
      </c>
      <c r="E327" s="2">
        <v>0.94684088525142118</v>
      </c>
      <c r="F327" s="2">
        <v>0.608058096501641</v>
      </c>
      <c r="G327" s="2">
        <v>0</v>
      </c>
      <c r="H327" s="2">
        <v>0.89448076630682682</v>
      </c>
      <c r="I327" s="2">
        <v>0.99242601702194122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137</v>
      </c>
      <c r="B328" t="s">
        <v>35</v>
      </c>
      <c r="C328" s="2">
        <v>0.99487334137515082</v>
      </c>
      <c r="D328" s="2">
        <v>0.95236236607404223</v>
      </c>
      <c r="E328" s="2">
        <v>0.96041189931350124</v>
      </c>
      <c r="F328" s="2" t="s">
        <v>70</v>
      </c>
      <c r="G328" s="2" t="s">
        <v>70</v>
      </c>
      <c r="H328" s="2">
        <v>0.91083951112001604</v>
      </c>
      <c r="I328" s="2">
        <v>0.99598013714826195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74</v>
      </c>
      <c r="B329" t="s">
        <v>6</v>
      </c>
      <c r="C329" s="2">
        <v>0.9903279075253596</v>
      </c>
      <c r="D329" s="2">
        <v>0.75033826883674182</v>
      </c>
      <c r="E329" s="2">
        <v>0.92640485312899101</v>
      </c>
      <c r="F329" s="2" t="s">
        <v>70</v>
      </c>
      <c r="G329" s="2" t="s">
        <v>70</v>
      </c>
      <c r="H329" s="2">
        <v>0.85287254139348811</v>
      </c>
      <c r="I329" s="2">
        <v>0.99204694618176203</v>
      </c>
      <c r="J329" s="2">
        <v>0.95020939972080043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74</v>
      </c>
      <c r="B330" t="s">
        <v>220</v>
      </c>
      <c r="C330" s="2">
        <v>0.99135839489681876</v>
      </c>
      <c r="D330" s="2">
        <v>0.93324394890974516</v>
      </c>
      <c r="E330" s="2">
        <v>0.95248058329370744</v>
      </c>
      <c r="F330" s="2" t="s">
        <v>70</v>
      </c>
      <c r="G330" s="2" t="s">
        <v>70</v>
      </c>
      <c r="H330" s="2">
        <v>0.86704922983992749</v>
      </c>
      <c r="I330" s="2">
        <v>0.99162890714998841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74</v>
      </c>
      <c r="B331" t="s">
        <v>7</v>
      </c>
      <c r="C331" s="2">
        <v>0.99235213486888463</v>
      </c>
      <c r="D331" s="2">
        <v>0.96477958319243984</v>
      </c>
      <c r="E331" s="2">
        <v>0.93636095932990882</v>
      </c>
      <c r="F331" s="2" t="s">
        <v>70</v>
      </c>
      <c r="G331" s="2" t="s">
        <v>70</v>
      </c>
      <c r="H331" s="2">
        <v>0.83832547169811322</v>
      </c>
      <c r="I331" s="2">
        <v>0.99537353052711419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74</v>
      </c>
      <c r="B332" t="s">
        <v>117</v>
      </c>
      <c r="C332" s="2">
        <v>0.99306093001902018</v>
      </c>
      <c r="D332" s="2">
        <v>0.95279896387969476</v>
      </c>
      <c r="E332" s="2">
        <v>0.95505313544269499</v>
      </c>
      <c r="F332" s="2" t="s">
        <v>70</v>
      </c>
      <c r="G332" s="2" t="s">
        <v>70</v>
      </c>
      <c r="H332" s="2">
        <v>0.87878933924526481</v>
      </c>
      <c r="I332" s="2">
        <v>0.99494407844338895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74</v>
      </c>
      <c r="B333" t="s">
        <v>8</v>
      </c>
      <c r="C333" s="2">
        <v>0.99311315165876779</v>
      </c>
      <c r="D333" s="2">
        <v>0.95001701319866039</v>
      </c>
      <c r="E333" s="2">
        <v>0.96065795742333437</v>
      </c>
      <c r="F333" s="2" t="s">
        <v>70</v>
      </c>
      <c r="G333" s="2" t="s">
        <v>70</v>
      </c>
      <c r="H333" s="2">
        <v>0.89983913301159935</v>
      </c>
      <c r="I333" s="2">
        <v>0.99442724458204323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74</v>
      </c>
      <c r="B334" t="s">
        <v>12</v>
      </c>
      <c r="C334" s="2">
        <v>0.99175982589609557</v>
      </c>
      <c r="D334" s="2">
        <v>0.92411456335506958</v>
      </c>
      <c r="E334" s="2">
        <v>0.9706223370817908</v>
      </c>
      <c r="F334" s="2" t="s">
        <v>70</v>
      </c>
      <c r="G334" s="2" t="s">
        <v>70</v>
      </c>
      <c r="H334" s="2">
        <v>0.82007225306194376</v>
      </c>
      <c r="I334" s="2">
        <v>0.99342004590665645</v>
      </c>
      <c r="J334" s="2">
        <v>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74</v>
      </c>
      <c r="B335" t="s">
        <v>13</v>
      </c>
      <c r="C335" s="2">
        <v>0.99354085189969743</v>
      </c>
      <c r="D335" s="2">
        <v>0.95688914602289676</v>
      </c>
      <c r="E335" s="2">
        <v>0.82949207049847085</v>
      </c>
      <c r="F335" s="2" t="s">
        <v>70</v>
      </c>
      <c r="G335" s="2" t="s">
        <v>70</v>
      </c>
      <c r="H335" s="2">
        <v>0.56409469755074915</v>
      </c>
      <c r="I335" s="2">
        <v>0.99279472635290522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74</v>
      </c>
      <c r="B336" t="s">
        <v>160</v>
      </c>
      <c r="C336" s="2">
        <v>0.99193582675491443</v>
      </c>
      <c r="D336" s="2">
        <v>0.964908123478598</v>
      </c>
      <c r="E336" s="2">
        <v>0.98449204119850198</v>
      </c>
      <c r="F336" s="2" t="s">
        <v>70</v>
      </c>
      <c r="G336" s="2" t="s">
        <v>70</v>
      </c>
      <c r="H336" s="2">
        <v>0.94430566794497417</v>
      </c>
      <c r="I336" s="2">
        <v>0.99218515178839795</v>
      </c>
      <c r="J336" s="2" t="s">
        <v>70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74</v>
      </c>
      <c r="B337" t="s">
        <v>15</v>
      </c>
      <c r="C337" s="2">
        <v>0.98415111394147325</v>
      </c>
      <c r="D337" s="2">
        <v>0.96818977869765965</v>
      </c>
      <c r="E337" s="2">
        <v>0.9494722026741732</v>
      </c>
      <c r="F337" s="2" t="s">
        <v>70</v>
      </c>
      <c r="G337" s="2" t="s">
        <v>70</v>
      </c>
      <c r="H337" s="2">
        <v>0.86204709130937718</v>
      </c>
      <c r="I337" s="2">
        <v>0.99254639488895635</v>
      </c>
      <c r="J337" s="2">
        <v>0.91337645536869339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74</v>
      </c>
      <c r="B338" t="s">
        <v>17</v>
      </c>
      <c r="C338" s="2">
        <v>0.98986061490464439</v>
      </c>
      <c r="D338" s="2">
        <v>0.95950277411691964</v>
      </c>
      <c r="E338" s="2">
        <v>0.95315870111711076</v>
      </c>
      <c r="F338" s="2" t="s">
        <v>70</v>
      </c>
      <c r="G338" s="2" t="s">
        <v>70</v>
      </c>
      <c r="H338" s="2">
        <v>0.83644967682363802</v>
      </c>
      <c r="I338" s="2">
        <v>0.9924003991709528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74</v>
      </c>
      <c r="B339" t="s">
        <v>21</v>
      </c>
      <c r="C339" s="2">
        <v>0.9892994254907832</v>
      </c>
      <c r="D339" s="2">
        <v>0.96083840917233965</v>
      </c>
      <c r="E339" s="2">
        <v>0.88550101071698795</v>
      </c>
      <c r="F339" s="2">
        <v>0</v>
      </c>
      <c r="G339" s="2" t="s">
        <v>70</v>
      </c>
      <c r="H339" s="2">
        <v>0.77395841961401479</v>
      </c>
      <c r="I339" s="2">
        <v>0.99158274462648444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74</v>
      </c>
      <c r="B340" t="s">
        <v>23</v>
      </c>
      <c r="C340" s="2">
        <v>0.99278018793923195</v>
      </c>
      <c r="D340" s="2">
        <v>0.97940317618950956</v>
      </c>
      <c r="E340" s="2">
        <v>0.96917502494354879</v>
      </c>
      <c r="F340" s="2" t="s">
        <v>70</v>
      </c>
      <c r="G340" s="2" t="s">
        <v>70</v>
      </c>
      <c r="H340" s="2">
        <v>0.91736609846846062</v>
      </c>
      <c r="I340" s="2">
        <v>0.99021705900336277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74</v>
      </c>
      <c r="B341" t="s">
        <v>25</v>
      </c>
      <c r="C341" s="2">
        <v>0.99358008668041797</v>
      </c>
      <c r="D341" s="2">
        <v>0.95004477906464879</v>
      </c>
      <c r="E341" s="2">
        <v>0.94832498280774158</v>
      </c>
      <c r="F341" s="2" t="s">
        <v>70</v>
      </c>
      <c r="G341" s="2" t="s">
        <v>70</v>
      </c>
      <c r="H341" s="2">
        <v>0.8199345216442343</v>
      </c>
      <c r="I341" s="2">
        <v>0.99176153385260635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74</v>
      </c>
      <c r="B342" t="s">
        <v>27</v>
      </c>
      <c r="C342" s="2">
        <v>0.99212070136394503</v>
      </c>
      <c r="D342" s="2">
        <v>0.9641285394004816</v>
      </c>
      <c r="E342" s="2">
        <v>0.87884714638850403</v>
      </c>
      <c r="F342" s="2">
        <v>0</v>
      </c>
      <c r="G342" s="2" t="s">
        <v>70</v>
      </c>
      <c r="H342" s="2">
        <v>0.86393900889453623</v>
      </c>
      <c r="I342" s="2">
        <v>0.98902555792885039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74</v>
      </c>
      <c r="B343" t="s">
        <v>29</v>
      </c>
      <c r="C343" s="2">
        <v>0.98644110223408921</v>
      </c>
      <c r="D343" s="2">
        <v>0.91906853601299721</v>
      </c>
      <c r="E343" s="2">
        <v>0.93403181321445283</v>
      </c>
      <c r="F343" s="2" t="s">
        <v>70</v>
      </c>
      <c r="G343" s="2" t="s">
        <v>70</v>
      </c>
      <c r="H343" s="2">
        <v>0.79780091027894195</v>
      </c>
      <c r="I343" s="2">
        <v>0.98953773094902442</v>
      </c>
      <c r="J343" s="2">
        <v>0.90244379276637343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74</v>
      </c>
      <c r="B344" t="s">
        <v>33</v>
      </c>
      <c r="C344" s="2">
        <v>0.99403665885503845</v>
      </c>
      <c r="D344" s="2">
        <v>0.94818678466368378</v>
      </c>
      <c r="E344" s="2">
        <v>0.96989287727870699</v>
      </c>
      <c r="F344" s="2" t="s">
        <v>70</v>
      </c>
      <c r="G344" s="2" t="s">
        <v>70</v>
      </c>
      <c r="H344" s="2">
        <v>0.8943276951990432</v>
      </c>
      <c r="I344" s="2">
        <v>0.98643965647129717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74</v>
      </c>
      <c r="B345" t="s">
        <v>35</v>
      </c>
      <c r="C345" s="2">
        <v>0.99422939557132195</v>
      </c>
      <c r="D345" s="2">
        <v>0.93965184349948261</v>
      </c>
      <c r="E345" s="2">
        <v>0.95511537096201637</v>
      </c>
      <c r="F345" s="2" t="s">
        <v>70</v>
      </c>
      <c r="G345" s="2" t="s">
        <v>70</v>
      </c>
      <c r="H345" s="2">
        <v>0.85637947725072605</v>
      </c>
      <c r="I345" s="2">
        <v>0.99258250075688759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103</v>
      </c>
      <c r="B346" t="s">
        <v>6</v>
      </c>
      <c r="C346" s="2">
        <v>0.98880334882098442</v>
      </c>
      <c r="D346" s="2">
        <v>0.97314238453837121</v>
      </c>
      <c r="E346" s="2">
        <v>0.9470806395589868</v>
      </c>
      <c r="F346" s="2" t="s">
        <v>70</v>
      </c>
      <c r="G346" s="2" t="s">
        <v>70</v>
      </c>
      <c r="H346" s="2">
        <v>0.88355229081320341</v>
      </c>
      <c r="I346" s="2">
        <v>0.99317457909904439</v>
      </c>
      <c r="J346" s="2">
        <v>0.91362963555626675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103</v>
      </c>
      <c r="B347" t="s">
        <v>222</v>
      </c>
      <c r="C347" s="2">
        <v>0.9965833499904706</v>
      </c>
      <c r="D347" s="2">
        <v>0.97456505295007556</v>
      </c>
      <c r="E347" s="2">
        <v>0.97984541740695041</v>
      </c>
      <c r="F347" s="2" t="s">
        <v>70</v>
      </c>
      <c r="G347" s="2" t="s">
        <v>70</v>
      </c>
      <c r="H347" s="2">
        <v>0.94304850653132544</v>
      </c>
      <c r="I347" s="2">
        <v>0.99187718906028755</v>
      </c>
      <c r="J347" s="2" t="s">
        <v>70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103</v>
      </c>
      <c r="B348" t="s">
        <v>7</v>
      </c>
      <c r="C348" s="2">
        <v>0.99549226802669677</v>
      </c>
      <c r="D348" s="2">
        <v>0.97483858716293204</v>
      </c>
      <c r="E348" s="2">
        <v>0.96534372855736439</v>
      </c>
      <c r="F348" s="2" t="s">
        <v>70</v>
      </c>
      <c r="G348" s="2" t="s">
        <v>70</v>
      </c>
      <c r="H348" s="2">
        <v>0.93283899305719564</v>
      </c>
      <c r="I348" s="2">
        <v>0.9891024670803692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103</v>
      </c>
      <c r="B349" t="s">
        <v>8</v>
      </c>
      <c r="C349" s="2">
        <v>0.98813220418725001</v>
      </c>
      <c r="D349" s="2">
        <v>0.94521548575602643</v>
      </c>
      <c r="E349" s="2">
        <v>0.95593337959750158</v>
      </c>
      <c r="F349" s="2">
        <v>0</v>
      </c>
      <c r="G349" s="2" t="s">
        <v>70</v>
      </c>
      <c r="H349" s="2">
        <v>0.85825007003455034</v>
      </c>
      <c r="I349" s="2">
        <v>0.99009458553660523</v>
      </c>
      <c r="J349" s="2">
        <v>0.8017039033295662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103</v>
      </c>
      <c r="B350" t="s">
        <v>49</v>
      </c>
      <c r="C350" s="2">
        <v>0.995224423389798</v>
      </c>
      <c r="D350" s="2">
        <v>0.96565713746579862</v>
      </c>
      <c r="E350" s="2">
        <v>0.96902983534849163</v>
      </c>
      <c r="F350" s="2" t="s">
        <v>70</v>
      </c>
      <c r="G350" s="2" t="s">
        <v>70</v>
      </c>
      <c r="H350" s="2">
        <v>0.85406363336630398</v>
      </c>
      <c r="I350" s="2">
        <v>0.98956895229329656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103</v>
      </c>
      <c r="B351" t="s">
        <v>12</v>
      </c>
      <c r="C351" s="2">
        <v>0.9977934395995256</v>
      </c>
      <c r="D351" s="2">
        <v>0.97714181219712903</v>
      </c>
      <c r="E351" s="2">
        <v>0.96929472016167917</v>
      </c>
      <c r="F351" s="2" t="s">
        <v>70</v>
      </c>
      <c r="G351" s="2" t="s">
        <v>70</v>
      </c>
      <c r="H351" s="2">
        <v>0.93247777712368285</v>
      </c>
      <c r="I351" s="2">
        <v>0.99118644067796602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103</v>
      </c>
      <c r="B352" t="s">
        <v>13</v>
      </c>
      <c r="C352" s="2">
        <v>0.98780454570229481</v>
      </c>
      <c r="D352" s="2">
        <v>0.91038788893539835</v>
      </c>
      <c r="E352" s="2">
        <v>0.94592741175058725</v>
      </c>
      <c r="F352" s="2" t="s">
        <v>70</v>
      </c>
      <c r="G352" s="2" t="s">
        <v>70</v>
      </c>
      <c r="H352" s="2">
        <v>0.68967985424258194</v>
      </c>
      <c r="I352" s="2">
        <v>0.98903165151989958</v>
      </c>
      <c r="J352" s="2">
        <v>0.82207915932907993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103</v>
      </c>
      <c r="B353" t="s">
        <v>15</v>
      </c>
      <c r="C353" s="2">
        <v>0.99512548800892364</v>
      </c>
      <c r="D353" s="2">
        <v>0.96881015352352917</v>
      </c>
      <c r="E353" s="2">
        <v>0.96019557950406642</v>
      </c>
      <c r="F353" s="2" t="s">
        <v>70</v>
      </c>
      <c r="G353" s="2" t="s">
        <v>70</v>
      </c>
      <c r="H353" s="2">
        <v>0.81442205726405092</v>
      </c>
      <c r="I353" s="2">
        <v>0.99063998173654977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103</v>
      </c>
      <c r="B354" t="s">
        <v>17</v>
      </c>
      <c r="C354" s="2">
        <v>0.99333982031685442</v>
      </c>
      <c r="D354" s="2">
        <v>0.92466985335817875</v>
      </c>
      <c r="E354" s="2">
        <v>0.90433102223614958</v>
      </c>
      <c r="F354" s="2" t="s">
        <v>70</v>
      </c>
      <c r="G354" s="2" t="s">
        <v>70</v>
      </c>
      <c r="H354" s="2">
        <v>0.48287671232876711</v>
      </c>
      <c r="I354" s="2">
        <v>0.98571107952420123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103</v>
      </c>
      <c r="B355" t="s">
        <v>216</v>
      </c>
      <c r="C355" s="2">
        <v>0.99696806122397497</v>
      </c>
      <c r="D355" s="2">
        <v>0.91151886125106485</v>
      </c>
      <c r="E355" s="2">
        <v>0.95120653270942279</v>
      </c>
      <c r="F355" s="2" t="s">
        <v>70</v>
      </c>
      <c r="G355" s="2">
        <v>0.98104572341436036</v>
      </c>
      <c r="H355" s="2">
        <v>0.8041879505850813</v>
      </c>
      <c r="I355" s="2">
        <v>0.99050559629486679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103</v>
      </c>
      <c r="B356" t="s">
        <v>21</v>
      </c>
      <c r="C356" s="2">
        <v>0.99733755486795717</v>
      </c>
      <c r="D356" s="2">
        <v>0.94474517111840739</v>
      </c>
      <c r="E356" s="2">
        <v>0.92667649519862916</v>
      </c>
      <c r="F356" s="2" t="s">
        <v>70</v>
      </c>
      <c r="G356" s="2">
        <v>0.97189529220779225</v>
      </c>
      <c r="H356" s="2">
        <v>0.73781766743085708</v>
      </c>
      <c r="I356" s="2">
        <v>0.99134298628667739</v>
      </c>
      <c r="J356" s="2" t="s">
        <v>70</v>
      </c>
      <c r="K356" s="2" t="s">
        <v>70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103</v>
      </c>
      <c r="B357" t="s">
        <v>23</v>
      </c>
      <c r="C357" s="2">
        <v>0.99783045323631958</v>
      </c>
      <c r="D357" s="2">
        <v>0.96778602479166276</v>
      </c>
      <c r="E357" s="2">
        <v>0.91157171621461563</v>
      </c>
      <c r="F357" s="2">
        <v>0</v>
      </c>
      <c r="G357" s="2" t="s">
        <v>70</v>
      </c>
      <c r="H357" s="2">
        <v>0.89627584253752479</v>
      </c>
      <c r="I357" s="2">
        <v>0.99030331238848801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103</v>
      </c>
      <c r="B358" t="s">
        <v>25</v>
      </c>
      <c r="C358" s="2">
        <v>0.99812063979705234</v>
      </c>
      <c r="D358" s="2">
        <v>0.94663541092112524</v>
      </c>
      <c r="E358" s="2">
        <v>0.97882525488119121</v>
      </c>
      <c r="F358" s="2" t="s">
        <v>70</v>
      </c>
      <c r="G358" s="2" t="s">
        <v>70</v>
      </c>
      <c r="H358" s="2">
        <v>0.91850178806700544</v>
      </c>
      <c r="I358" s="2">
        <v>0.99140530759951762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103</v>
      </c>
      <c r="B359" t="s">
        <v>206</v>
      </c>
      <c r="C359" s="2">
        <v>0.99741594543641399</v>
      </c>
      <c r="D359" s="2">
        <v>0.98871839518264604</v>
      </c>
      <c r="E359" s="2">
        <v>0.98395818150737324</v>
      </c>
      <c r="F359" s="2" t="s">
        <v>70</v>
      </c>
      <c r="G359" s="2" t="s">
        <v>70</v>
      </c>
      <c r="H359" s="2">
        <v>0.89683242884040315</v>
      </c>
      <c r="I359" s="2">
        <v>0.98840821274338964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103</v>
      </c>
      <c r="B360" t="s">
        <v>27</v>
      </c>
      <c r="C360" s="2">
        <v>0.99714080096473656</v>
      </c>
      <c r="D360" s="2">
        <v>0.98393150858251444</v>
      </c>
      <c r="E360" s="2">
        <v>0.97223191302790002</v>
      </c>
      <c r="F360" s="2" t="s">
        <v>70</v>
      </c>
      <c r="G360" s="2" t="s">
        <v>70</v>
      </c>
      <c r="H360" s="2">
        <v>0.84221425137743589</v>
      </c>
      <c r="I360" s="2">
        <v>0.99537943456809463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103</v>
      </c>
      <c r="B361" t="s">
        <v>29</v>
      </c>
      <c r="C361" s="2">
        <v>0.99661482989844485</v>
      </c>
      <c r="D361" s="2">
        <v>0.98423749364415081</v>
      </c>
      <c r="E361" s="2">
        <v>0.85164398191279056</v>
      </c>
      <c r="F361" s="2">
        <v>0.55250081371378978</v>
      </c>
      <c r="G361" s="2" t="s">
        <v>70</v>
      </c>
      <c r="H361" s="2">
        <v>0.8413437627164625</v>
      </c>
      <c r="I361" s="2">
        <v>0.99179566563467481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103</v>
      </c>
      <c r="B362" t="s">
        <v>31</v>
      </c>
      <c r="C362" s="2">
        <v>0.9976190019009582</v>
      </c>
      <c r="D362" s="2">
        <v>0.9683411517880296</v>
      </c>
      <c r="E362" s="2">
        <v>0.92481077933959921</v>
      </c>
      <c r="F362" s="2">
        <v>0.73568467820000494</v>
      </c>
      <c r="G362" s="2" t="s">
        <v>70</v>
      </c>
      <c r="H362" s="2">
        <v>0.92142560187459843</v>
      </c>
      <c r="I362" s="2">
        <v>0.9960928522178808</v>
      </c>
      <c r="J362" s="2" t="s">
        <v>70</v>
      </c>
      <c r="K362" s="2" t="s">
        <v>70</v>
      </c>
      <c r="L362" s="2">
        <v>0.94222222222222218</v>
      </c>
      <c r="M362" s="2" t="s">
        <v>70</v>
      </c>
      <c r="N362" s="2" t="s">
        <v>70</v>
      </c>
    </row>
    <row r="363" spans="1:14" x14ac:dyDescent="0.3">
      <c r="A363" t="s">
        <v>103</v>
      </c>
      <c r="B363" t="s">
        <v>180</v>
      </c>
      <c r="C363" s="2">
        <v>0.99789658539142523</v>
      </c>
      <c r="D363" s="2">
        <v>0.94055210972307157</v>
      </c>
      <c r="E363" s="2">
        <v>0.98314782717647797</v>
      </c>
      <c r="F363" s="2" t="s">
        <v>70</v>
      </c>
      <c r="G363" s="2" t="s">
        <v>70</v>
      </c>
      <c r="H363" s="2">
        <v>0.93628120730344055</v>
      </c>
      <c r="I363" s="2">
        <v>0.99250511015216902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103</v>
      </c>
      <c r="B364" t="s">
        <v>33</v>
      </c>
      <c r="C364" s="2">
        <v>0.9983911882912252</v>
      </c>
      <c r="D364" s="2">
        <v>0.95674670547336083</v>
      </c>
      <c r="E364" s="2">
        <v>0.96701159802764081</v>
      </c>
      <c r="F364" s="2" t="s">
        <v>70</v>
      </c>
      <c r="G364" s="2" t="s">
        <v>70</v>
      </c>
      <c r="H364" s="2">
        <v>0.88573954036535063</v>
      </c>
      <c r="I364" s="2">
        <v>0.99518434913468778</v>
      </c>
      <c r="J364" s="2" t="s">
        <v>70</v>
      </c>
      <c r="K364" s="2" t="s">
        <v>70</v>
      </c>
      <c r="L364" s="2">
        <v>0.47552447552447552</v>
      </c>
      <c r="M364" s="2" t="s">
        <v>70</v>
      </c>
      <c r="N364" s="2" t="s">
        <v>70</v>
      </c>
    </row>
    <row r="365" spans="1:14" x14ac:dyDescent="0.3">
      <c r="A365" t="s">
        <v>103</v>
      </c>
      <c r="B365" t="s">
        <v>153</v>
      </c>
      <c r="C365" s="2">
        <v>0.99665280188648364</v>
      </c>
      <c r="D365" s="2">
        <v>0.96161460624725037</v>
      </c>
      <c r="E365" s="2">
        <v>0.95606017451645475</v>
      </c>
      <c r="F365" s="2" t="s">
        <v>70</v>
      </c>
      <c r="G365" s="2" t="s">
        <v>70</v>
      </c>
      <c r="H365" s="2">
        <v>0.92380581126870376</v>
      </c>
      <c r="I365" s="2">
        <v>0.9972209356183418</v>
      </c>
      <c r="J365" s="2" t="s">
        <v>70</v>
      </c>
      <c r="K365" s="2" t="s">
        <v>70</v>
      </c>
      <c r="L365" s="2">
        <v>0.44878048780487806</v>
      </c>
      <c r="M365" s="2" t="s">
        <v>70</v>
      </c>
      <c r="N365" s="2" t="s">
        <v>70</v>
      </c>
    </row>
    <row r="366" spans="1:14" x14ac:dyDescent="0.3">
      <c r="A366" t="s">
        <v>103</v>
      </c>
      <c r="B366" t="s">
        <v>228</v>
      </c>
      <c r="C366" s="2">
        <v>0.99649524354481078</v>
      </c>
      <c r="D366" s="2">
        <v>0.96024454780022017</v>
      </c>
      <c r="E366" s="2">
        <v>0.93377868138251519</v>
      </c>
      <c r="F366" s="2" t="s">
        <v>70</v>
      </c>
      <c r="G366" s="2" t="s">
        <v>70</v>
      </c>
      <c r="H366" s="2">
        <v>0.83170119444980828</v>
      </c>
      <c r="I366" s="2">
        <v>0.99415833973866241</v>
      </c>
      <c r="J366" s="2" t="s">
        <v>70</v>
      </c>
      <c r="K366" s="2" t="s">
        <v>70</v>
      </c>
      <c r="L366" s="2">
        <v>0.81056358807907936</v>
      </c>
      <c r="M366" s="2" t="s">
        <v>70</v>
      </c>
      <c r="N366" s="2">
        <v>0</v>
      </c>
    </row>
    <row r="367" spans="1:14" x14ac:dyDescent="0.3">
      <c r="A367" t="s">
        <v>103</v>
      </c>
      <c r="B367" t="s">
        <v>165</v>
      </c>
      <c r="C367" s="2">
        <v>0.99590856785668624</v>
      </c>
      <c r="D367" s="2">
        <v>0.9627687826608412</v>
      </c>
      <c r="E367" s="2">
        <v>0.8996716134010444</v>
      </c>
      <c r="F367" s="2" t="s">
        <v>70</v>
      </c>
      <c r="G367" s="2" t="s">
        <v>70</v>
      </c>
      <c r="H367" s="2">
        <v>0.86731472666232401</v>
      </c>
      <c r="I367" s="2">
        <v>0.99275749027978955</v>
      </c>
      <c r="J367" s="2" t="s">
        <v>70</v>
      </c>
      <c r="K367" s="2" t="s">
        <v>70</v>
      </c>
      <c r="L367" s="2">
        <v>0.78358725761772852</v>
      </c>
      <c r="M367" s="2" t="s">
        <v>70</v>
      </c>
      <c r="N367" s="2" t="s">
        <v>70</v>
      </c>
    </row>
    <row r="368" spans="1:14" x14ac:dyDescent="0.3">
      <c r="A368" t="s">
        <v>123</v>
      </c>
      <c r="B368" t="s">
        <v>6</v>
      </c>
      <c r="C368" s="2">
        <v>0.97548590146370318</v>
      </c>
      <c r="D368" s="2">
        <v>0.935630124715772</v>
      </c>
      <c r="E368" s="2">
        <v>0.89079867893035969</v>
      </c>
      <c r="F368" s="2" t="s">
        <v>70</v>
      </c>
      <c r="G368" s="2" t="s">
        <v>70</v>
      </c>
      <c r="H368" s="2">
        <v>0.90323868855077682</v>
      </c>
      <c r="I368" s="2">
        <v>0.99179954441913443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123</v>
      </c>
      <c r="B369" t="s">
        <v>7</v>
      </c>
      <c r="C369" s="2">
        <v>0.9894269335612208</v>
      </c>
      <c r="D369" s="2">
        <v>0.92980489750945117</v>
      </c>
      <c r="E369" s="2">
        <v>0.89501133786848075</v>
      </c>
      <c r="F369" s="2" t="s">
        <v>70</v>
      </c>
      <c r="G369" s="2" t="s">
        <v>70</v>
      </c>
      <c r="H369" s="2">
        <v>0.82969899665551838</v>
      </c>
      <c r="I369" s="2">
        <v>0.99207128294193159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123</v>
      </c>
      <c r="B370" t="s">
        <v>12</v>
      </c>
      <c r="C370" s="2">
        <v>0.9948333168789284</v>
      </c>
      <c r="D370" s="2">
        <v>0.93818049842729256</v>
      </c>
      <c r="E370" s="2">
        <v>0.92976158753546401</v>
      </c>
      <c r="F370" s="2">
        <v>0.23756396275480249</v>
      </c>
      <c r="G370" s="2" t="s">
        <v>70</v>
      </c>
      <c r="H370" s="2">
        <v>0.94992605113036122</v>
      </c>
      <c r="I370" s="2">
        <v>0.99505891296085136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123</v>
      </c>
      <c r="B371" t="s">
        <v>13</v>
      </c>
      <c r="C371" s="2">
        <v>0.98379618222463139</v>
      </c>
      <c r="D371" s="2">
        <v>0.83489400442190143</v>
      </c>
      <c r="E371" s="2">
        <v>0.84549860899991391</v>
      </c>
      <c r="F371" s="2">
        <v>0</v>
      </c>
      <c r="G371" s="2" t="s">
        <v>70</v>
      </c>
      <c r="H371" s="2">
        <v>0.83204171796914606</v>
      </c>
      <c r="I371" s="2">
        <v>0.99110373944511476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123</v>
      </c>
      <c r="B372" t="s">
        <v>15</v>
      </c>
      <c r="C372" s="2">
        <v>0.99562500259182318</v>
      </c>
      <c r="D372" s="2">
        <v>0.90794820905396478</v>
      </c>
      <c r="E372" s="2">
        <v>0.89545913876845851</v>
      </c>
      <c r="F372" s="2">
        <v>0</v>
      </c>
      <c r="G372" s="2" t="s">
        <v>70</v>
      </c>
      <c r="H372" s="2">
        <v>0.80642066420664205</v>
      </c>
      <c r="I372" s="2">
        <v>0.98949278101141436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123</v>
      </c>
      <c r="B373" t="s">
        <v>17</v>
      </c>
      <c r="C373" s="2">
        <v>0.98248496099592164</v>
      </c>
      <c r="D373" s="2">
        <v>0.94780391871221503</v>
      </c>
      <c r="E373" s="2">
        <v>0.81910082091562575</v>
      </c>
      <c r="F373" s="2">
        <v>0.11313048805391056</v>
      </c>
      <c r="G373" s="2">
        <v>0.85090909090909095</v>
      </c>
      <c r="H373" s="2">
        <v>0.80408252215603659</v>
      </c>
      <c r="I373" s="2">
        <v>0.9910003718854592</v>
      </c>
      <c r="J373" s="2">
        <v>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123</v>
      </c>
      <c r="B374" t="s">
        <v>21</v>
      </c>
      <c r="C374" s="2">
        <v>0.996130049449368</v>
      </c>
      <c r="D374" s="2">
        <v>0.91955151082560083</v>
      </c>
      <c r="E374" s="2">
        <v>0.89254510382389651</v>
      </c>
      <c r="F374" s="2">
        <v>1.6091563261374581E-2</v>
      </c>
      <c r="G374" s="2">
        <v>0.86267281105990778</v>
      </c>
      <c r="H374" s="2">
        <v>0.83316620045389767</v>
      </c>
      <c r="I374" s="2">
        <v>0.99199512083555696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123</v>
      </c>
      <c r="B375" t="s">
        <v>23</v>
      </c>
      <c r="C375" s="2">
        <v>0.99259358939190845</v>
      </c>
      <c r="D375" s="2">
        <v>0.94760353340274761</v>
      </c>
      <c r="E375" s="2">
        <v>0.89013869314963845</v>
      </c>
      <c r="F375" s="2">
        <v>0.61745075695914053</v>
      </c>
      <c r="G375" s="2" t="s">
        <v>70</v>
      </c>
      <c r="H375" s="2">
        <v>0.92257715213860325</v>
      </c>
      <c r="I375" s="2">
        <v>0.99618204031765423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123</v>
      </c>
      <c r="B376" t="s">
        <v>25</v>
      </c>
      <c r="C376" s="2">
        <v>0.99246915558404103</v>
      </c>
      <c r="D376" s="2">
        <v>0.97231309618099804</v>
      </c>
      <c r="E376" s="2">
        <v>0.95832071322280321</v>
      </c>
      <c r="F376" s="2">
        <v>0.60650122922401295</v>
      </c>
      <c r="G376" s="2" t="s">
        <v>70</v>
      </c>
      <c r="H376" s="2">
        <v>0.84673356013952883</v>
      </c>
      <c r="I376" s="2">
        <v>0.99462778204144275</v>
      </c>
      <c r="J376" s="2" t="s">
        <v>70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123</v>
      </c>
      <c r="B377" t="s">
        <v>27</v>
      </c>
      <c r="C377" s="2">
        <v>0.99636173760716884</v>
      </c>
      <c r="D377" s="2">
        <v>0.95489527134243102</v>
      </c>
      <c r="E377" s="2">
        <v>0.85373695198329858</v>
      </c>
      <c r="F377" s="2">
        <v>0.65594999599326864</v>
      </c>
      <c r="G377" s="2" t="s">
        <v>70</v>
      </c>
      <c r="H377" s="2">
        <v>0.74981693922382231</v>
      </c>
      <c r="I377" s="2">
        <v>0.99261402573669377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85</v>
      </c>
      <c r="B378" t="s">
        <v>6</v>
      </c>
      <c r="C378" s="2">
        <v>0.98859075096698856</v>
      </c>
      <c r="D378" s="2">
        <v>0.94449188727583278</v>
      </c>
      <c r="E378" s="2">
        <v>0.96930483342961682</v>
      </c>
      <c r="F378" s="2" t="s">
        <v>70</v>
      </c>
      <c r="G378" s="2" t="s">
        <v>70</v>
      </c>
      <c r="H378" s="2">
        <v>0.76640140121082889</v>
      </c>
      <c r="I378" s="2">
        <v>0.99227712379095745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85</v>
      </c>
      <c r="B379" t="s">
        <v>7</v>
      </c>
      <c r="C379" s="2">
        <v>0.98774628135273701</v>
      </c>
      <c r="D379" s="2">
        <v>0.94579876838515964</v>
      </c>
      <c r="E379" s="2">
        <v>0.93302859722633724</v>
      </c>
      <c r="F379" s="2" t="s">
        <v>70</v>
      </c>
      <c r="G379" s="2">
        <v>0.89768882535144146</v>
      </c>
      <c r="H379" s="2">
        <v>0.87265004326280182</v>
      </c>
      <c r="I379" s="2">
        <v>0.989707515734913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85</v>
      </c>
      <c r="B380" t="s">
        <v>8</v>
      </c>
      <c r="C380" s="2">
        <v>0.99371251412511241</v>
      </c>
      <c r="D380" s="2">
        <v>0.93985569403098035</v>
      </c>
      <c r="E380" s="2">
        <v>0.91373168833007001</v>
      </c>
      <c r="F380" s="2" t="s">
        <v>70</v>
      </c>
      <c r="G380" s="2">
        <v>0.65373996789727129</v>
      </c>
      <c r="H380" s="2">
        <v>0.90737204570355301</v>
      </c>
      <c r="I380" s="2">
        <v>0.99344262295081964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85</v>
      </c>
      <c r="B381" t="s">
        <v>12</v>
      </c>
      <c r="C381" s="2">
        <v>0.99008335481653342</v>
      </c>
      <c r="D381" s="2">
        <v>0.92860628240317156</v>
      </c>
      <c r="E381" s="2">
        <v>0.71469120357291793</v>
      </c>
      <c r="F381" s="2">
        <v>0.32937545274164592</v>
      </c>
      <c r="G381" s="2">
        <v>0.73242230548820808</v>
      </c>
      <c r="H381" s="2">
        <v>0.53769109119662628</v>
      </c>
      <c r="I381" s="2">
        <v>0.99490455547950418</v>
      </c>
      <c r="J381" s="2" t="s">
        <v>70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85</v>
      </c>
      <c r="B382" t="s">
        <v>13</v>
      </c>
      <c r="C382" s="2">
        <v>0.99075983829717018</v>
      </c>
      <c r="D382" s="2">
        <v>0.9668095472325674</v>
      </c>
      <c r="E382" s="2">
        <v>0.97439072832207863</v>
      </c>
      <c r="F382" s="2" t="s">
        <v>70</v>
      </c>
      <c r="G382" s="2" t="s">
        <v>70</v>
      </c>
      <c r="H382" s="2">
        <v>0.92956434332785798</v>
      </c>
      <c r="I382" s="2">
        <v>0.99052309529139604</v>
      </c>
      <c r="J382" s="2" t="s">
        <v>70</v>
      </c>
      <c r="K382" s="2" t="s">
        <v>70</v>
      </c>
      <c r="L382" s="2" t="s">
        <v>70</v>
      </c>
      <c r="M382" s="2" t="s">
        <v>70</v>
      </c>
      <c r="N382" s="2" t="s">
        <v>70</v>
      </c>
    </row>
    <row r="383" spans="1:14" x14ac:dyDescent="0.3">
      <c r="A383" t="s">
        <v>85</v>
      </c>
      <c r="B383" t="s">
        <v>15</v>
      </c>
      <c r="C383" s="2">
        <v>0.99454881158231001</v>
      </c>
      <c r="D383" s="2">
        <v>0.95055038514810597</v>
      </c>
      <c r="E383" s="2">
        <v>0.87015090313238319</v>
      </c>
      <c r="F383" s="2" t="s">
        <v>70</v>
      </c>
      <c r="G383" s="2">
        <v>0.97825336555056963</v>
      </c>
      <c r="H383" s="2">
        <v>0.60878406864568613</v>
      </c>
      <c r="I383" s="2">
        <v>0.99129926153396197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85</v>
      </c>
      <c r="B384" t="s">
        <v>17</v>
      </c>
      <c r="C384" s="2">
        <v>0.99484027911145256</v>
      </c>
      <c r="D384" s="2">
        <v>0.96029112704698705</v>
      </c>
      <c r="E384" s="2">
        <v>0.91127088808449441</v>
      </c>
      <c r="F384" s="2">
        <v>0.65398237377481261</v>
      </c>
      <c r="G384" s="2" t="s">
        <v>70</v>
      </c>
      <c r="H384" s="2">
        <v>0.93516937482787121</v>
      </c>
      <c r="I384" s="2">
        <v>0.99026140440799604</v>
      </c>
      <c r="J384" s="2" t="s">
        <v>70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85</v>
      </c>
      <c r="B385" t="s">
        <v>21</v>
      </c>
      <c r="C385" s="2">
        <v>0.99006805759167382</v>
      </c>
      <c r="D385" s="2">
        <v>0.96575688397745396</v>
      </c>
      <c r="E385" s="2">
        <v>0.93610206922537498</v>
      </c>
      <c r="F385" s="2" t="s">
        <v>70</v>
      </c>
      <c r="G385" s="2">
        <v>0</v>
      </c>
      <c r="H385" s="2">
        <v>0.83796452314573699</v>
      </c>
      <c r="I385" s="2">
        <v>0.99090020305332038</v>
      </c>
      <c r="J385" s="2" t="s">
        <v>70</v>
      </c>
      <c r="K385" s="2" t="s">
        <v>70</v>
      </c>
      <c r="L385" s="2" t="s">
        <v>70</v>
      </c>
      <c r="M385" s="2" t="s">
        <v>70</v>
      </c>
      <c r="N385" s="2" t="s">
        <v>70</v>
      </c>
    </row>
    <row r="386" spans="1:14" x14ac:dyDescent="0.3">
      <c r="A386" t="s">
        <v>85</v>
      </c>
      <c r="B386" t="s">
        <v>23</v>
      </c>
      <c r="C386" s="2">
        <v>0.99341299436566044</v>
      </c>
      <c r="D386" s="2">
        <v>0.95975948196114724</v>
      </c>
      <c r="E386" s="2">
        <v>0.36064142136565536</v>
      </c>
      <c r="F386" s="2">
        <v>0</v>
      </c>
      <c r="G386" s="2">
        <v>0.682830583177093</v>
      </c>
      <c r="H386" s="2">
        <v>0</v>
      </c>
      <c r="I386" s="2">
        <v>0.99411764705882355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85</v>
      </c>
      <c r="B387" t="s">
        <v>25</v>
      </c>
      <c r="C387" s="2">
        <v>0.99384029173874422</v>
      </c>
      <c r="D387" s="2">
        <v>0.96723131262163919</v>
      </c>
      <c r="E387" s="2">
        <v>0.95964190761050183</v>
      </c>
      <c r="F387" s="2" t="s">
        <v>70</v>
      </c>
      <c r="G387" s="2">
        <v>0.47562910904556788</v>
      </c>
      <c r="H387" s="2">
        <v>0.94481416089456283</v>
      </c>
      <c r="I387" s="2">
        <v>0.98898645631790438</v>
      </c>
      <c r="J387" s="2" t="s">
        <v>70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85</v>
      </c>
      <c r="B388" t="s">
        <v>27</v>
      </c>
      <c r="C388" s="2">
        <v>0.98875990983392881</v>
      </c>
      <c r="D388" s="2">
        <v>0.96440872560275559</v>
      </c>
      <c r="E388" s="2">
        <v>0.69599254426840629</v>
      </c>
      <c r="F388" s="2">
        <v>0.35447398394310636</v>
      </c>
      <c r="G388" s="2">
        <v>0.73520160544256419</v>
      </c>
      <c r="H388" s="2">
        <v>0.48607594936708859</v>
      </c>
      <c r="I388" s="2">
        <v>0.99242594675665541</v>
      </c>
      <c r="J388" s="2" t="s">
        <v>70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85</v>
      </c>
      <c r="B389" t="s">
        <v>29</v>
      </c>
      <c r="C389" s="2">
        <v>0.99320082319535263</v>
      </c>
      <c r="D389" s="2">
        <v>0.93702321293143198</v>
      </c>
      <c r="E389" s="2">
        <v>0.87180824251273226</v>
      </c>
      <c r="F389" s="2">
        <v>0.70864435634605993</v>
      </c>
      <c r="G389" s="2">
        <v>0.54806629834254139</v>
      </c>
      <c r="H389" s="2">
        <v>0.38553615960099752</v>
      </c>
      <c r="I389" s="2">
        <v>0.98957630296212962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139</v>
      </c>
      <c r="B390" t="s">
        <v>6</v>
      </c>
      <c r="C390" s="2">
        <v>0.98909823097943339</v>
      </c>
      <c r="D390" s="2">
        <v>0.97692852714551404</v>
      </c>
      <c r="E390" s="2">
        <v>0.92634850978241001</v>
      </c>
      <c r="F390" s="2">
        <v>0.57789281948039495</v>
      </c>
      <c r="G390" s="2">
        <v>0.49159989661411219</v>
      </c>
      <c r="H390" s="2">
        <v>0.68766304002036016</v>
      </c>
      <c r="I390" s="2">
        <v>0.9920252783629252</v>
      </c>
      <c r="J390" s="2">
        <v>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139</v>
      </c>
      <c r="B391" t="s">
        <v>7</v>
      </c>
      <c r="C391" s="2">
        <v>0.98421258774969123</v>
      </c>
      <c r="D391" s="2">
        <v>0.90694800874441595</v>
      </c>
      <c r="E391" s="2">
        <v>0.93231258803276118</v>
      </c>
      <c r="F391" s="2">
        <v>0</v>
      </c>
      <c r="G391" s="2" t="s">
        <v>70</v>
      </c>
      <c r="H391" s="2">
        <v>0.85178268251273348</v>
      </c>
      <c r="I391" s="2">
        <v>0.99397136397889962</v>
      </c>
      <c r="J391" s="2">
        <v>0</v>
      </c>
      <c r="K391" s="2">
        <v>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139</v>
      </c>
      <c r="B392" t="s">
        <v>8</v>
      </c>
      <c r="C392" s="2">
        <v>0.99671369622692796</v>
      </c>
      <c r="D392" s="2">
        <v>0.95286880853891165</v>
      </c>
      <c r="E392" s="2">
        <v>0.95505019676091285</v>
      </c>
      <c r="F392" s="2">
        <v>0</v>
      </c>
      <c r="G392" s="2" t="s">
        <v>70</v>
      </c>
      <c r="H392" s="2">
        <v>0.81103022577074035</v>
      </c>
      <c r="I392" s="2">
        <v>0.99314353853033244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139</v>
      </c>
      <c r="B393" t="s">
        <v>12</v>
      </c>
      <c r="C393" s="2">
        <v>0.99681204010898361</v>
      </c>
      <c r="D393" s="2">
        <v>0.88563789537406046</v>
      </c>
      <c r="E393" s="2">
        <v>0.88244042472244322</v>
      </c>
      <c r="F393" s="2" t="s">
        <v>70</v>
      </c>
      <c r="G393" s="2">
        <v>0.78233407352578332</v>
      </c>
      <c r="H393" s="2">
        <v>0.83420936620434738</v>
      </c>
      <c r="I393" s="2">
        <v>0.99230711778325476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139</v>
      </c>
      <c r="B394" t="s">
        <v>13</v>
      </c>
      <c r="C394" s="2">
        <v>0.98577770470240056</v>
      </c>
      <c r="D394" s="2">
        <v>0.94512774187570936</v>
      </c>
      <c r="E394" s="2">
        <v>0.89350015257857796</v>
      </c>
      <c r="F394" s="2">
        <v>0.80080529191832039</v>
      </c>
      <c r="G394" s="2" t="s">
        <v>70</v>
      </c>
      <c r="H394" s="2">
        <v>0.8186341584774226</v>
      </c>
      <c r="I394" s="2">
        <v>0.99101683400015095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139</v>
      </c>
      <c r="B395" t="s">
        <v>15</v>
      </c>
      <c r="C395" s="2">
        <v>0.95684188125132996</v>
      </c>
      <c r="D395" s="2">
        <v>0.9043171757261208</v>
      </c>
      <c r="E395" s="2">
        <v>0.87304174191369721</v>
      </c>
      <c r="F395" s="2">
        <v>0.82776550618683664</v>
      </c>
      <c r="G395" s="2" t="s">
        <v>70</v>
      </c>
      <c r="H395" s="2">
        <v>0.88183826778612462</v>
      </c>
      <c r="I395" s="2">
        <v>0.99294803004752419</v>
      </c>
      <c r="J395" s="2">
        <v>0.74567383324593606</v>
      </c>
      <c r="K395" s="2" t="s">
        <v>70</v>
      </c>
      <c r="L395" s="2" t="s">
        <v>70</v>
      </c>
      <c r="M395" s="2" t="s">
        <v>70</v>
      </c>
      <c r="N395" s="2">
        <v>0</v>
      </c>
    </row>
    <row r="396" spans="1:14" x14ac:dyDescent="0.3">
      <c r="A396" t="s">
        <v>139</v>
      </c>
      <c r="B396" t="s">
        <v>17</v>
      </c>
      <c r="C396" s="2">
        <v>0.99040415250909219</v>
      </c>
      <c r="D396" s="2">
        <v>0.92728658536585362</v>
      </c>
      <c r="E396" s="2">
        <v>0.77939905923010466</v>
      </c>
      <c r="F396" s="2">
        <v>0</v>
      </c>
      <c r="G396" s="2">
        <v>0.95529095746054704</v>
      </c>
      <c r="H396" s="2">
        <v>0.8210270434518383</v>
      </c>
      <c r="I396" s="2">
        <v>0.99614554424915203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139</v>
      </c>
      <c r="B397" t="s">
        <v>21</v>
      </c>
      <c r="C397" s="2">
        <v>0.98567127564674395</v>
      </c>
      <c r="D397" s="2">
        <v>0.93943569616163158</v>
      </c>
      <c r="E397" s="2">
        <v>0.89618029029793733</v>
      </c>
      <c r="F397" s="2">
        <v>0.85589805971823207</v>
      </c>
      <c r="G397" s="2">
        <v>0</v>
      </c>
      <c r="H397" s="2">
        <v>0.65517241379310343</v>
      </c>
      <c r="I397" s="2">
        <v>0.9918950212273252</v>
      </c>
      <c r="J397" s="2" t="s">
        <v>70</v>
      </c>
      <c r="K397" s="2">
        <v>0</v>
      </c>
      <c r="L397" s="2" t="s">
        <v>70</v>
      </c>
      <c r="M397" s="2" t="s">
        <v>70</v>
      </c>
      <c r="N397" s="2">
        <v>0</v>
      </c>
    </row>
    <row r="398" spans="1:14" x14ac:dyDescent="0.3">
      <c r="A398" t="s">
        <v>139</v>
      </c>
      <c r="B398" t="s">
        <v>184</v>
      </c>
      <c r="C398" s="2">
        <v>0.9893877551020408</v>
      </c>
      <c r="D398" s="2">
        <v>0.96973562267685776</v>
      </c>
      <c r="E398" s="2">
        <v>0.94066030492486563</v>
      </c>
      <c r="F398" s="2">
        <v>0.91735776187766438</v>
      </c>
      <c r="G398" s="2">
        <v>0</v>
      </c>
      <c r="H398" s="2">
        <v>0.72422936692078221</v>
      </c>
      <c r="I398" s="2">
        <v>0.99221459955291758</v>
      </c>
      <c r="J398" s="2" t="s">
        <v>70</v>
      </c>
      <c r="K398" s="2">
        <v>0.75073313782991202</v>
      </c>
      <c r="L398" s="2">
        <v>0</v>
      </c>
      <c r="M398" s="2" t="s">
        <v>70</v>
      </c>
      <c r="N398" s="2">
        <v>0.90557895818349943</v>
      </c>
    </row>
    <row r="399" spans="1:14" x14ac:dyDescent="0.3">
      <c r="A399" t="s">
        <v>139</v>
      </c>
      <c r="B399" t="s">
        <v>196</v>
      </c>
      <c r="C399" s="2">
        <v>0.99046532474940918</v>
      </c>
      <c r="D399" s="2">
        <v>0.96378571059564999</v>
      </c>
      <c r="E399" s="2">
        <v>0.88199052999140748</v>
      </c>
      <c r="F399" s="2">
        <v>0.87038065382892971</v>
      </c>
      <c r="G399" s="2">
        <v>0.78736356003358521</v>
      </c>
      <c r="H399" s="2">
        <v>0.66820932716269132</v>
      </c>
      <c r="I399" s="2">
        <v>0.99437206075090601</v>
      </c>
      <c r="J399" s="2" t="s">
        <v>70</v>
      </c>
      <c r="K399" s="2">
        <v>0.66288147622427251</v>
      </c>
      <c r="L399" s="2">
        <v>0</v>
      </c>
      <c r="M399" s="2" t="s">
        <v>70</v>
      </c>
      <c r="N399" s="2">
        <v>0.82455830388692575</v>
      </c>
    </row>
    <row r="400" spans="1:14" x14ac:dyDescent="0.3">
      <c r="A400" t="s">
        <v>139</v>
      </c>
      <c r="B400" t="s">
        <v>155</v>
      </c>
      <c r="C400" s="2">
        <v>0.9880335951242476</v>
      </c>
      <c r="D400" s="2">
        <v>0.97059835677721862</v>
      </c>
      <c r="E400" s="2">
        <v>0.93106723938542879</v>
      </c>
      <c r="F400" s="2">
        <v>0.88059714996607108</v>
      </c>
      <c r="G400" s="2">
        <v>0.88328125000000002</v>
      </c>
      <c r="H400" s="2">
        <v>0.84301954272576318</v>
      </c>
      <c r="I400" s="2">
        <v>0.99292324442025037</v>
      </c>
      <c r="J400" s="2" t="s">
        <v>70</v>
      </c>
      <c r="K400" s="2">
        <v>0</v>
      </c>
      <c r="L400" s="2">
        <v>0.51851851851851849</v>
      </c>
      <c r="M400" s="2" t="s">
        <v>70</v>
      </c>
      <c r="N400" s="2">
        <v>0.73173076923076918</v>
      </c>
    </row>
    <row r="401" spans="1:14" x14ac:dyDescent="0.3">
      <c r="A401" t="s">
        <v>139</v>
      </c>
      <c r="B401" t="s">
        <v>138</v>
      </c>
      <c r="C401" s="2">
        <v>0.99172590607155342</v>
      </c>
      <c r="D401" s="2">
        <v>0.9291123310261028</v>
      </c>
      <c r="E401" s="2">
        <v>0.88542244407469028</v>
      </c>
      <c r="F401" s="2">
        <v>0.84606058254687244</v>
      </c>
      <c r="G401" s="2">
        <v>0.89369291798640793</v>
      </c>
      <c r="H401" s="2">
        <v>0.86848249027237356</v>
      </c>
      <c r="I401" s="2">
        <v>0.99380517268081159</v>
      </c>
      <c r="J401" s="2" t="s">
        <v>70</v>
      </c>
      <c r="K401" s="2">
        <v>0.88787185354691078</v>
      </c>
      <c r="L401" s="2">
        <v>0.7921348314606742</v>
      </c>
      <c r="M401" s="2" t="s">
        <v>70</v>
      </c>
      <c r="N401" s="2">
        <v>0.94516765285996041</v>
      </c>
    </row>
    <row r="402" spans="1:14" x14ac:dyDescent="0.3">
      <c r="A402" t="s">
        <v>139</v>
      </c>
      <c r="B402" t="s">
        <v>179</v>
      </c>
      <c r="C402" s="2">
        <v>0.98909964420876118</v>
      </c>
      <c r="D402" s="2">
        <v>0.97679047221598037</v>
      </c>
      <c r="E402" s="2">
        <v>0.87660562995353919</v>
      </c>
      <c r="F402" s="2">
        <v>0.88382510996107333</v>
      </c>
      <c r="G402" s="2">
        <v>0.84686926498491399</v>
      </c>
      <c r="H402" s="2">
        <v>0.93318729463307781</v>
      </c>
      <c r="I402" s="2">
        <v>0.99368026839353985</v>
      </c>
      <c r="J402" s="2" t="s">
        <v>70</v>
      </c>
      <c r="K402" s="2">
        <v>0.6265486725663717</v>
      </c>
      <c r="L402" s="2">
        <v>0.43648208469055377</v>
      </c>
      <c r="M402" s="2">
        <v>0</v>
      </c>
      <c r="N402" s="2">
        <v>0.8731241473396999</v>
      </c>
    </row>
    <row r="403" spans="1:14" x14ac:dyDescent="0.3">
      <c r="A403" t="s">
        <v>139</v>
      </c>
      <c r="B403" t="s">
        <v>201</v>
      </c>
      <c r="C403" s="2">
        <v>0.97937798641964957</v>
      </c>
      <c r="D403" s="2">
        <v>0.96577201755281161</v>
      </c>
      <c r="E403" s="2">
        <v>0.87560285384032843</v>
      </c>
      <c r="F403" s="2">
        <v>0.8934494003102964</v>
      </c>
      <c r="G403" s="2">
        <v>0.92441093308199795</v>
      </c>
      <c r="H403" s="2">
        <v>0.79960039960039964</v>
      </c>
      <c r="I403" s="2">
        <v>0.9958423159839852</v>
      </c>
      <c r="J403" s="2" t="s">
        <v>70</v>
      </c>
      <c r="K403" s="2">
        <v>0</v>
      </c>
      <c r="L403" s="2">
        <v>0</v>
      </c>
      <c r="M403" s="2" t="s">
        <v>70</v>
      </c>
      <c r="N403" s="2">
        <v>0</v>
      </c>
    </row>
    <row r="404" spans="1:14" x14ac:dyDescent="0.3">
      <c r="A404" t="s">
        <v>139</v>
      </c>
      <c r="B404" t="s">
        <v>23</v>
      </c>
      <c r="C404" s="2">
        <v>0.99529050488368198</v>
      </c>
      <c r="D404" s="2">
        <v>0.90803363011010363</v>
      </c>
      <c r="E404" s="2">
        <v>0.80737869757577974</v>
      </c>
      <c r="F404" s="2">
        <v>0.77765737730728979</v>
      </c>
      <c r="G404" s="2">
        <v>0.32677521483491634</v>
      </c>
      <c r="H404" s="2">
        <v>0.16774770744799822</v>
      </c>
      <c r="I404" s="2">
        <v>0.99500729702742141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139</v>
      </c>
      <c r="B405" t="s">
        <v>25</v>
      </c>
      <c r="C405" s="2">
        <v>0.99539509192590803</v>
      </c>
      <c r="D405" s="2">
        <v>0.92948787563802238</v>
      </c>
      <c r="E405" s="2">
        <v>0.78865999659065578</v>
      </c>
      <c r="F405" s="2">
        <v>0.78399084184572032</v>
      </c>
      <c r="G405" s="2">
        <v>0.68945102260495161</v>
      </c>
      <c r="H405" s="2">
        <v>0.38939144736842107</v>
      </c>
      <c r="I405" s="2">
        <v>0.99459459459459465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139</v>
      </c>
      <c r="B406" t="s">
        <v>29</v>
      </c>
      <c r="C406" s="2">
        <v>0.99751538263575323</v>
      </c>
      <c r="D406" s="2">
        <v>0.96650379061126157</v>
      </c>
      <c r="E406" s="2">
        <v>0.88893321176202411</v>
      </c>
      <c r="F406" s="2" t="s">
        <v>70</v>
      </c>
      <c r="G406" s="2">
        <v>0.95597444089456884</v>
      </c>
      <c r="H406" s="2">
        <v>0.80096944770857814</v>
      </c>
      <c r="I406" s="2">
        <v>0.99327406262079643</v>
      </c>
      <c r="J406" s="2" t="s">
        <v>70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139</v>
      </c>
      <c r="B407" t="s">
        <v>33</v>
      </c>
      <c r="C407" s="2">
        <v>0.9975422410143342</v>
      </c>
      <c r="D407" s="2">
        <v>0.97390998375195337</v>
      </c>
      <c r="E407" s="2">
        <v>0.86596500697161871</v>
      </c>
      <c r="F407" s="2">
        <v>0</v>
      </c>
      <c r="G407" s="2">
        <v>0.41416666666666668</v>
      </c>
      <c r="H407" s="2">
        <v>0.53645002427689537</v>
      </c>
      <c r="I407" s="2">
        <v>0.99283265814895605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139</v>
      </c>
      <c r="B408" t="s">
        <v>35</v>
      </c>
      <c r="C408" s="2">
        <v>0.99285550439467596</v>
      </c>
      <c r="D408" s="2">
        <v>0.93732892538480683</v>
      </c>
      <c r="E408" s="2">
        <v>0.91952884191985917</v>
      </c>
      <c r="F408" s="2">
        <v>0</v>
      </c>
      <c r="G408" s="2">
        <v>0</v>
      </c>
      <c r="H408" s="2">
        <v>0.83084533935080718</v>
      </c>
      <c r="I408" s="2">
        <v>0.99359617313478898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152</v>
      </c>
      <c r="B409" t="s">
        <v>6</v>
      </c>
      <c r="C409" s="2">
        <v>0.95847932725998597</v>
      </c>
      <c r="D409" s="2">
        <v>0.87307902720445618</v>
      </c>
      <c r="E409" s="2">
        <v>0.81947487166072652</v>
      </c>
      <c r="F409" s="2">
        <v>0.79836790207412445</v>
      </c>
      <c r="G409" s="2" t="s">
        <v>70</v>
      </c>
      <c r="H409" s="2">
        <v>0.74252418645558482</v>
      </c>
      <c r="I409" s="2">
        <v>0.99114260407440202</v>
      </c>
      <c r="J409" s="2">
        <v>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152</v>
      </c>
      <c r="B410" t="s">
        <v>7</v>
      </c>
      <c r="C410" s="2">
        <v>0.96914247996919745</v>
      </c>
      <c r="D410" s="2">
        <v>0.86671483235664015</v>
      </c>
      <c r="E410" s="2">
        <v>0.88685574870387318</v>
      </c>
      <c r="F410" s="2">
        <v>0.80974803800082606</v>
      </c>
      <c r="G410" s="2" t="s">
        <v>70</v>
      </c>
      <c r="H410" s="2">
        <v>0.8233521657250471</v>
      </c>
      <c r="I410" s="2">
        <v>0.98498219538628284</v>
      </c>
      <c r="J410" s="2" t="s">
        <v>70</v>
      </c>
      <c r="K410" s="2" t="s">
        <v>70</v>
      </c>
      <c r="L410" s="2">
        <v>0</v>
      </c>
      <c r="M410" s="2" t="s">
        <v>70</v>
      </c>
      <c r="N410" s="2" t="s">
        <v>70</v>
      </c>
    </row>
    <row r="411" spans="1:14" x14ac:dyDescent="0.3">
      <c r="A411" t="s">
        <v>152</v>
      </c>
      <c r="B411" t="s">
        <v>8</v>
      </c>
      <c r="C411" s="2">
        <v>0.98062691775464761</v>
      </c>
      <c r="D411" s="2">
        <v>0.89305900972190821</v>
      </c>
      <c r="E411" s="2">
        <v>0.89744638144444855</v>
      </c>
      <c r="F411" s="2">
        <v>0.88471093390584266</v>
      </c>
      <c r="G411" s="2" t="s">
        <v>70</v>
      </c>
      <c r="H411" s="2">
        <v>0.90404455400346939</v>
      </c>
      <c r="I411" s="2">
        <v>0.99485259709873641</v>
      </c>
      <c r="J411" s="2" t="s">
        <v>70</v>
      </c>
      <c r="K411" s="2">
        <v>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152</v>
      </c>
      <c r="B412" t="s">
        <v>12</v>
      </c>
      <c r="C412" s="2">
        <v>0.99150293870696882</v>
      </c>
      <c r="D412" s="2">
        <v>0.91195889309909284</v>
      </c>
      <c r="E412" s="2">
        <v>0.91847557095382881</v>
      </c>
      <c r="F412" s="2">
        <v>0.83605946223029959</v>
      </c>
      <c r="G412" s="2" t="s">
        <v>70</v>
      </c>
      <c r="H412" s="2">
        <v>0.9117589512815496</v>
      </c>
      <c r="I412" s="2">
        <v>0.99423765768571881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152</v>
      </c>
      <c r="B413" t="s">
        <v>13</v>
      </c>
      <c r="C413" s="2">
        <v>0.98705939009802557</v>
      </c>
      <c r="D413" s="2">
        <v>0.93900552879059918</v>
      </c>
      <c r="E413" s="2">
        <v>0.88722721437740693</v>
      </c>
      <c r="F413" s="2">
        <v>0.76777978834238092</v>
      </c>
      <c r="G413" s="2">
        <v>0</v>
      </c>
      <c r="H413" s="2">
        <v>0.86383803036930573</v>
      </c>
      <c r="I413" s="2">
        <v>0.98518061129978385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152</v>
      </c>
      <c r="B414" t="s">
        <v>15</v>
      </c>
      <c r="C414" s="2">
        <v>0.99398867484696363</v>
      </c>
      <c r="D414" s="2">
        <v>0.9579277578547718</v>
      </c>
      <c r="E414" s="2">
        <v>0.95228607382550323</v>
      </c>
      <c r="F414" s="2" t="s">
        <v>70</v>
      </c>
      <c r="G414" s="2">
        <v>0</v>
      </c>
      <c r="H414" s="2">
        <v>0.9044160371876816</v>
      </c>
      <c r="I414" s="2">
        <v>0.97708524289642518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152</v>
      </c>
      <c r="B415" t="s">
        <v>17</v>
      </c>
      <c r="C415" s="2">
        <v>0.99459131120315858</v>
      </c>
      <c r="D415" s="2">
        <v>0.97465216840657842</v>
      </c>
      <c r="E415" s="2">
        <v>0.92843607882769075</v>
      </c>
      <c r="F415" s="2" t="s">
        <v>70</v>
      </c>
      <c r="G415" s="2" t="s">
        <v>70</v>
      </c>
      <c r="H415" s="2">
        <v>0.87491887682256742</v>
      </c>
      <c r="I415" s="2">
        <v>0.99258811072455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152</v>
      </c>
      <c r="B416" t="s">
        <v>21</v>
      </c>
      <c r="C416" s="2">
        <v>0.99175192236072485</v>
      </c>
      <c r="D416" s="2">
        <v>0.94518154681681599</v>
      </c>
      <c r="E416" s="2">
        <v>0.83125158393975596</v>
      </c>
      <c r="F416" s="2" t="s">
        <v>70</v>
      </c>
      <c r="G416" s="2" t="s">
        <v>70</v>
      </c>
      <c r="H416" s="2">
        <v>0.78822526453036457</v>
      </c>
      <c r="I416" s="2">
        <v>0.98495335540174545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152</v>
      </c>
      <c r="B417" t="s">
        <v>23</v>
      </c>
      <c r="C417" s="2">
        <v>0.93034377085238362</v>
      </c>
      <c r="D417" s="2">
        <v>0.8860095584330705</v>
      </c>
      <c r="E417" s="2">
        <v>0.89386931292574212</v>
      </c>
      <c r="F417" s="2" t="s">
        <v>70</v>
      </c>
      <c r="G417" s="2" t="s">
        <v>70</v>
      </c>
      <c r="H417" s="2">
        <v>0.82151515151515153</v>
      </c>
      <c r="I417" s="2">
        <v>0.97951640227937775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152</v>
      </c>
      <c r="B418" t="s">
        <v>25</v>
      </c>
      <c r="C418" s="2">
        <v>0.984347242081546</v>
      </c>
      <c r="D418" s="2">
        <v>0.93339547805742917</v>
      </c>
      <c r="E418" s="2">
        <v>0.86200081777293169</v>
      </c>
      <c r="F418" s="2" t="s">
        <v>70</v>
      </c>
      <c r="G418" s="2" t="s">
        <v>70</v>
      </c>
      <c r="H418" s="2">
        <v>0.84904706901530469</v>
      </c>
      <c r="I418" s="2">
        <v>0.98924070089148475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152</v>
      </c>
      <c r="B419" t="s">
        <v>29</v>
      </c>
      <c r="C419" s="2">
        <v>0.9961926315855284</v>
      </c>
      <c r="D419" s="2">
        <v>0.9641633530897542</v>
      </c>
      <c r="E419" s="2">
        <v>0.92430278884462158</v>
      </c>
      <c r="F419" s="2" t="s">
        <v>70</v>
      </c>
      <c r="G419" s="2" t="s">
        <v>70</v>
      </c>
      <c r="H419" s="2">
        <v>0.873098544973545</v>
      </c>
      <c r="I419" s="2">
        <v>0.98139892390468875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148</v>
      </c>
      <c r="B420" t="s">
        <v>6</v>
      </c>
      <c r="C420" s="2">
        <v>0.98622389546367739</v>
      </c>
      <c r="D420" s="2">
        <v>0.9284213863897588</v>
      </c>
      <c r="E420" s="2">
        <v>0.87754006345074431</v>
      </c>
      <c r="F420" s="2">
        <v>0.49335298952394618</v>
      </c>
      <c r="G420" s="2">
        <v>9.2624356775300176E-2</v>
      </c>
      <c r="H420" s="2">
        <v>0.83107909438400474</v>
      </c>
      <c r="I420" s="2">
        <v>0.98851751627294682</v>
      </c>
      <c r="J420" s="2" t="s">
        <v>70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148</v>
      </c>
      <c r="B421" t="s">
        <v>7</v>
      </c>
      <c r="C421" s="2">
        <v>0.98171040562925238</v>
      </c>
      <c r="D421" s="2">
        <v>0.94533631375736638</v>
      </c>
      <c r="E421" s="2">
        <v>0.82212433158229492</v>
      </c>
      <c r="F421" s="2">
        <v>1.7391304347826087E-2</v>
      </c>
      <c r="G421" s="2">
        <v>7.5471698113207544E-2</v>
      </c>
      <c r="H421" s="2">
        <v>0.49681718718917839</v>
      </c>
      <c r="I421" s="2">
        <v>0.99015342340279355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148</v>
      </c>
      <c r="B422" t="s">
        <v>8</v>
      </c>
      <c r="C422" s="2">
        <v>0.98305345863503324</v>
      </c>
      <c r="D422" s="2">
        <v>0.95133101851851842</v>
      </c>
      <c r="E422" s="2">
        <v>0.88353613111497398</v>
      </c>
      <c r="F422" s="2">
        <v>0.80655472020888663</v>
      </c>
      <c r="G422" s="2">
        <v>0.1</v>
      </c>
      <c r="H422" s="2">
        <v>0.83818318479544718</v>
      </c>
      <c r="I422" s="2">
        <v>0.98446443172526577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148</v>
      </c>
      <c r="B423" t="s">
        <v>12</v>
      </c>
      <c r="C423" s="2">
        <v>0.98190502800729118</v>
      </c>
      <c r="D423" s="2">
        <v>0.90874094894748103</v>
      </c>
      <c r="E423" s="2">
        <v>0.88024789152416005</v>
      </c>
      <c r="F423" s="2">
        <v>0.75672573523383424</v>
      </c>
      <c r="G423" s="2">
        <v>9.0322580645161285E-2</v>
      </c>
      <c r="H423" s="2">
        <v>0.83625657729892255</v>
      </c>
      <c r="I423" s="2">
        <v>0.98693013847829481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148</v>
      </c>
      <c r="B424" t="s">
        <v>13</v>
      </c>
      <c r="C424" s="2">
        <v>0.99189600147041623</v>
      </c>
      <c r="D424" s="2">
        <v>0.89579316666139885</v>
      </c>
      <c r="E424" s="2">
        <v>0.90586494171641418</v>
      </c>
      <c r="F424" s="2">
        <v>2.2355619954460774E-2</v>
      </c>
      <c r="G424" s="2">
        <v>3.9761431411530816E-2</v>
      </c>
      <c r="H424" s="2">
        <v>0.71748215218526901</v>
      </c>
      <c r="I424" s="2">
        <v>0.98973917130101041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148</v>
      </c>
      <c r="B425" t="s">
        <v>218</v>
      </c>
      <c r="C425" s="2">
        <v>0.98843439469398364</v>
      </c>
      <c r="D425" s="2">
        <v>0.89870903674280045</v>
      </c>
      <c r="E425" s="2">
        <v>0.81105840773809523</v>
      </c>
      <c r="F425" s="2">
        <v>0.78800601682728066</v>
      </c>
      <c r="G425" s="2">
        <v>3.5087719298245612E-2</v>
      </c>
      <c r="H425" s="2">
        <v>0.20493868637661683</v>
      </c>
      <c r="I425" s="2">
        <v>0.98557839828168159</v>
      </c>
      <c r="J425" s="2">
        <v>0</v>
      </c>
      <c r="K425" s="2">
        <v>0.56947608200455579</v>
      </c>
      <c r="L425" s="2" t="s">
        <v>70</v>
      </c>
      <c r="M425" s="2">
        <v>0</v>
      </c>
      <c r="N425" s="2">
        <v>0</v>
      </c>
    </row>
    <row r="426" spans="1:14" x14ac:dyDescent="0.3">
      <c r="A426" t="s">
        <v>148</v>
      </c>
      <c r="B426" t="s">
        <v>242</v>
      </c>
      <c r="C426" s="2">
        <v>0.98688762154076282</v>
      </c>
      <c r="D426" s="2">
        <v>0.87601453664445794</v>
      </c>
      <c r="E426" s="2">
        <v>0.70537645617784261</v>
      </c>
      <c r="F426" s="2">
        <v>0.71791336320808918</v>
      </c>
      <c r="G426" s="2">
        <v>0</v>
      </c>
      <c r="H426" s="2">
        <v>0.22074882995319817</v>
      </c>
      <c r="I426" s="2">
        <v>0.98955495004541316</v>
      </c>
      <c r="J426" s="2">
        <v>0</v>
      </c>
      <c r="K426" s="2">
        <v>0.64433497536945816</v>
      </c>
      <c r="L426" s="2" t="s">
        <v>70</v>
      </c>
      <c r="M426" s="2" t="s">
        <v>70</v>
      </c>
      <c r="N426" s="2">
        <v>0</v>
      </c>
    </row>
    <row r="427" spans="1:14" x14ac:dyDescent="0.3">
      <c r="A427" t="s">
        <v>148</v>
      </c>
      <c r="B427" t="s">
        <v>15</v>
      </c>
      <c r="C427" s="2">
        <v>0.98831460146331718</v>
      </c>
      <c r="D427" s="2">
        <v>0.87070078928486005</v>
      </c>
      <c r="E427" s="2">
        <v>0.89197831700268471</v>
      </c>
      <c r="F427" s="2">
        <v>0.87028061224489794</v>
      </c>
      <c r="G427" s="2">
        <v>2.0202020202020204E-2</v>
      </c>
      <c r="H427" s="2">
        <v>0.1222537207654146</v>
      </c>
      <c r="I427" s="2">
        <v>0.98876051245775365</v>
      </c>
      <c r="J427" s="2">
        <v>0</v>
      </c>
      <c r="K427" s="2">
        <v>0.51376146788990829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148</v>
      </c>
      <c r="B428" t="s">
        <v>17</v>
      </c>
      <c r="C428" s="2">
        <v>0.96849701343197603</v>
      </c>
      <c r="D428" s="2">
        <v>0.83648024076528971</v>
      </c>
      <c r="E428" s="2">
        <v>0.83170254403131116</v>
      </c>
      <c r="F428" s="2">
        <v>0.69280926375773955</v>
      </c>
      <c r="G428" s="2">
        <v>0</v>
      </c>
      <c r="H428" s="2">
        <v>0</v>
      </c>
      <c r="I428" s="2">
        <v>0.98303254666049678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148</v>
      </c>
      <c r="B429" t="s">
        <v>25</v>
      </c>
      <c r="C429" s="2">
        <v>0.99297694869550357</v>
      </c>
      <c r="D429" s="2">
        <v>0.87668377902076466</v>
      </c>
      <c r="E429" s="2">
        <v>0.92743878856394835</v>
      </c>
      <c r="F429" s="2">
        <v>0</v>
      </c>
      <c r="G429" s="2">
        <v>3.7243947858473E-2</v>
      </c>
      <c r="H429" s="2">
        <v>0.77659574468085102</v>
      </c>
      <c r="I429" s="2">
        <v>0.99084388829543724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148</v>
      </c>
      <c r="B430" t="s">
        <v>27</v>
      </c>
      <c r="C430" s="2">
        <v>0.98996051002966656</v>
      </c>
      <c r="D430" s="2">
        <v>0.77489461358313816</v>
      </c>
      <c r="E430" s="2">
        <v>0.90279373113988115</v>
      </c>
      <c r="F430" s="2">
        <v>7.5388026607538808E-2</v>
      </c>
      <c r="G430" s="2">
        <v>0.13352272727272729</v>
      </c>
      <c r="H430" s="2">
        <v>0.76149756070821684</v>
      </c>
      <c r="I430" s="2">
        <v>0.99157088122605364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148</v>
      </c>
      <c r="B431" t="s">
        <v>29</v>
      </c>
      <c r="C431" s="2">
        <v>0.99121778998210219</v>
      </c>
      <c r="D431" s="2">
        <v>0.94314472252448323</v>
      </c>
      <c r="E431" s="2">
        <v>0.87281384488599945</v>
      </c>
      <c r="F431" s="2">
        <v>0</v>
      </c>
      <c r="G431" s="2">
        <v>3.7647058823529408E-2</v>
      </c>
      <c r="H431" s="2">
        <v>0.79704797047970477</v>
      </c>
      <c r="I431" s="2">
        <v>0.98910184141300261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148</v>
      </c>
      <c r="B432" t="s">
        <v>33</v>
      </c>
      <c r="C432" s="2">
        <v>0.99191699983172521</v>
      </c>
      <c r="D432" s="2">
        <v>0.9315392437392106</v>
      </c>
      <c r="E432" s="2">
        <v>0.89406779661016944</v>
      </c>
      <c r="F432" s="2">
        <v>0.38170884939867167</v>
      </c>
      <c r="G432" s="2">
        <v>0.12969283276450511</v>
      </c>
      <c r="H432" s="2">
        <v>0.79722015388433853</v>
      </c>
      <c r="I432" s="2">
        <v>0.99443029917250159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148</v>
      </c>
      <c r="B433" t="s">
        <v>35</v>
      </c>
      <c r="C433" s="2">
        <v>0.98677804334355357</v>
      </c>
      <c r="D433" s="2">
        <v>0.90901289307533562</v>
      </c>
      <c r="E433" s="2">
        <v>0.90554992682652258</v>
      </c>
      <c r="F433" s="2">
        <v>0.75672216970842721</v>
      </c>
      <c r="G433" s="2">
        <v>7.6335877862595422E-2</v>
      </c>
      <c r="H433" s="2">
        <v>0.71387283236994215</v>
      </c>
      <c r="I433" s="2">
        <v>0.99446911272104077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113</v>
      </c>
      <c r="B434" t="s">
        <v>6</v>
      </c>
      <c r="C434" s="2">
        <v>0.97970771238059018</v>
      </c>
      <c r="D434" s="2">
        <v>0.66725176137887321</v>
      </c>
      <c r="E434" s="2">
        <v>0.65446039993098026</v>
      </c>
      <c r="F434" s="2">
        <v>1.4245014245014244E-4</v>
      </c>
      <c r="G434" s="2">
        <v>0.11881188118811881</v>
      </c>
      <c r="H434" s="2">
        <v>0.82317558602388319</v>
      </c>
      <c r="I434" s="2">
        <v>0.98218364550022841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113</v>
      </c>
      <c r="B435" t="s">
        <v>12</v>
      </c>
      <c r="C435" s="2">
        <v>0.96156091182902803</v>
      </c>
      <c r="D435" s="2">
        <v>0.94273161413562556</v>
      </c>
      <c r="E435" s="2">
        <v>0.81102870041921959</v>
      </c>
      <c r="F435" s="2">
        <v>1.7683465959328027E-3</v>
      </c>
      <c r="G435" s="2">
        <v>2.3323615160349857E-2</v>
      </c>
      <c r="H435" s="2">
        <v>0.39197943444730082</v>
      </c>
      <c r="I435" s="2">
        <v>0.99260839747009078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113</v>
      </c>
      <c r="B436" t="s">
        <v>13</v>
      </c>
      <c r="C436" s="2">
        <v>0.982926084552604</v>
      </c>
      <c r="D436" s="2">
        <v>0.90854312000808801</v>
      </c>
      <c r="E436" s="2">
        <v>0.89820295983086684</v>
      </c>
      <c r="F436" s="2">
        <v>0.76013220632856526</v>
      </c>
      <c r="G436" s="2">
        <v>3.2036613272311214E-2</v>
      </c>
      <c r="H436" s="2">
        <v>0.68407624193306316</v>
      </c>
      <c r="I436" s="2">
        <v>0.98231041378249495</v>
      </c>
      <c r="J436" s="2">
        <v>0.20887062491143543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113</v>
      </c>
      <c r="B437" t="s">
        <v>15</v>
      </c>
      <c r="C437" s="2">
        <v>0.98330991517422361</v>
      </c>
      <c r="D437" s="2">
        <v>0.76914137081822964</v>
      </c>
      <c r="E437" s="2">
        <v>0.90591558476831979</v>
      </c>
      <c r="F437" s="2">
        <v>4.8320850446967869E-3</v>
      </c>
      <c r="G437" s="2">
        <v>7.0707070707070704E-2</v>
      </c>
      <c r="H437" s="2">
        <v>0.86373165618448633</v>
      </c>
      <c r="I437" s="2">
        <v>0.98284050865635042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113</v>
      </c>
      <c r="B438" t="s">
        <v>17</v>
      </c>
      <c r="C438" s="2">
        <v>0.98980502930242376</v>
      </c>
      <c r="D438" s="2">
        <v>0.94902072366861101</v>
      </c>
      <c r="E438" s="2">
        <v>0.89153478751922055</v>
      </c>
      <c r="F438" s="2">
        <v>6.2433581296493096E-3</v>
      </c>
      <c r="G438" s="2">
        <v>5.6338028169014086E-2</v>
      </c>
      <c r="H438" s="2">
        <v>0.60039656311962986</v>
      </c>
      <c r="I438" s="2">
        <v>0.98881499395405081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113</v>
      </c>
      <c r="B439" t="s">
        <v>21</v>
      </c>
      <c r="C439" s="2">
        <v>0.96866530045613797</v>
      </c>
      <c r="D439" s="2">
        <v>0.87721105959127599</v>
      </c>
      <c r="E439" s="2">
        <v>0.8621386850381908</v>
      </c>
      <c r="F439" s="2">
        <v>0.64755705762089544</v>
      </c>
      <c r="G439" s="2">
        <v>0.14886731391585761</v>
      </c>
      <c r="H439" s="2">
        <v>0.80778149961350165</v>
      </c>
      <c r="I439" s="2">
        <v>0.9845730869100352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113</v>
      </c>
      <c r="B440" t="s">
        <v>23</v>
      </c>
      <c r="C440" s="2">
        <v>0.96469750562726797</v>
      </c>
      <c r="D440" s="2">
        <v>0.84566551306821802</v>
      </c>
      <c r="E440" s="2">
        <v>0.86577264697832956</v>
      </c>
      <c r="F440" s="2">
        <v>0.64695657720582378</v>
      </c>
      <c r="G440" s="2">
        <v>8.0769230769230774E-2</v>
      </c>
      <c r="H440" s="2">
        <v>0.78155459087558354</v>
      </c>
      <c r="I440" s="2">
        <v>0.98697454114860861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113</v>
      </c>
      <c r="B441" t="s">
        <v>25</v>
      </c>
      <c r="C441" s="2">
        <v>0.98238580426299116</v>
      </c>
      <c r="D441" s="2">
        <v>0.93195690818359</v>
      </c>
      <c r="E441" s="2">
        <v>0.91916123195744037</v>
      </c>
      <c r="F441" s="2">
        <v>4.5351473922902496E-3</v>
      </c>
      <c r="G441" s="2">
        <v>3.4229828850855744E-2</v>
      </c>
      <c r="H441" s="2">
        <v>0.5350603661949308</v>
      </c>
      <c r="I441" s="2">
        <v>0.98573422236005581</v>
      </c>
      <c r="J441" s="2">
        <v>0.21695629278567669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113</v>
      </c>
      <c r="B442" t="s">
        <v>27</v>
      </c>
      <c r="C442" s="2">
        <v>0.98873876039813435</v>
      </c>
      <c r="D442" s="2">
        <v>0.88398035599208902</v>
      </c>
      <c r="E442" s="2">
        <v>0.85842150910667825</v>
      </c>
      <c r="F442" s="2">
        <v>0.67094926591018311</v>
      </c>
      <c r="G442" s="2">
        <v>6.636643754444181E-3</v>
      </c>
      <c r="H442" s="2">
        <v>0.80844327176781006</v>
      </c>
      <c r="I442" s="2">
        <v>0.99483487243700119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113</v>
      </c>
      <c r="B443" t="s">
        <v>213</v>
      </c>
      <c r="C443" s="2">
        <v>0.99510388099989955</v>
      </c>
      <c r="D443" s="2">
        <v>0.880299356133456</v>
      </c>
      <c r="E443" s="2">
        <v>0.75502052838272049</v>
      </c>
      <c r="F443" s="2">
        <v>0.82692307692307687</v>
      </c>
      <c r="G443" s="2">
        <v>0.14374400646040478</v>
      </c>
      <c r="H443" s="2">
        <v>0.74825958229975198</v>
      </c>
      <c r="I443" s="2">
        <v>0.98967165099429644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113</v>
      </c>
      <c r="B444" t="s">
        <v>29</v>
      </c>
      <c r="C444" s="2">
        <v>0.99519665360959964</v>
      </c>
      <c r="D444" s="2">
        <v>0.84834828067961598</v>
      </c>
      <c r="E444" s="2">
        <v>0.86016333381091759</v>
      </c>
      <c r="F444" s="2">
        <v>0.51076842139874401</v>
      </c>
      <c r="G444" s="2">
        <v>4.2269187986651843E-2</v>
      </c>
      <c r="H444" s="2">
        <v>0.77730393176617429</v>
      </c>
      <c r="I444" s="2">
        <v>0.99240466682327144</v>
      </c>
      <c r="J444" s="2">
        <v>0</v>
      </c>
      <c r="K444" s="2" t="s">
        <v>70</v>
      </c>
      <c r="L444" s="2" t="s">
        <v>70</v>
      </c>
      <c r="M444" s="2" t="s">
        <v>70</v>
      </c>
      <c r="N444" s="2" t="s">
        <v>70</v>
      </c>
    </row>
    <row r="445" spans="1:14" x14ac:dyDescent="0.3">
      <c r="A445" t="s">
        <v>113</v>
      </c>
      <c r="B445" t="s">
        <v>33</v>
      </c>
      <c r="C445" s="2">
        <v>0.99248588542818983</v>
      </c>
      <c r="D445" s="2">
        <v>0.92470764939384198</v>
      </c>
      <c r="E445" s="2">
        <v>0.90269071885417163</v>
      </c>
      <c r="F445" s="2">
        <v>0.66365815445183929</v>
      </c>
      <c r="G445" s="2">
        <v>2.8362508309328609E-2</v>
      </c>
      <c r="H445" s="2">
        <v>0.62798918694115202</v>
      </c>
      <c r="I445" s="2">
        <v>0.99370678268976764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119</v>
      </c>
      <c r="B446" t="s">
        <v>6</v>
      </c>
      <c r="C446" s="2">
        <v>0.98867424907081003</v>
      </c>
      <c r="D446" s="2">
        <v>0.78080555857127343</v>
      </c>
      <c r="E446" s="2">
        <v>0.9274779575622516</v>
      </c>
      <c r="F446" s="2" t="s">
        <v>70</v>
      </c>
      <c r="G446" s="2" t="s">
        <v>70</v>
      </c>
      <c r="H446" s="2">
        <v>0.75135021980322381</v>
      </c>
      <c r="I446" s="2">
        <v>0.98001763150161625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119</v>
      </c>
      <c r="B447" t="s">
        <v>7</v>
      </c>
      <c r="C447" s="2">
        <v>0.96365044247787601</v>
      </c>
      <c r="D447" s="2">
        <v>0.92672334134171119</v>
      </c>
      <c r="E447" s="2">
        <v>0.93008027038445285</v>
      </c>
      <c r="F447" s="2">
        <v>0.69170620864799837</v>
      </c>
      <c r="G447" s="2" t="s">
        <v>70</v>
      </c>
      <c r="H447" s="2">
        <v>0.88868578025784106</v>
      </c>
      <c r="I447" s="2">
        <v>0.99403163234855263</v>
      </c>
      <c r="J447" s="2">
        <v>0.87915738746303529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119</v>
      </c>
      <c r="B448" t="s">
        <v>8</v>
      </c>
      <c r="C448" s="2">
        <v>0.99391581474276725</v>
      </c>
      <c r="D448" s="2">
        <v>0.93063735907867318</v>
      </c>
      <c r="E448" s="2">
        <v>0.95651506035663536</v>
      </c>
      <c r="F448" s="2" t="s">
        <v>70</v>
      </c>
      <c r="G448" s="2" t="s">
        <v>70</v>
      </c>
      <c r="H448" s="2">
        <v>0.88060234813680449</v>
      </c>
      <c r="I448" s="2">
        <v>0.9913486791286884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119</v>
      </c>
      <c r="B449" t="s">
        <v>12</v>
      </c>
      <c r="C449" s="2">
        <v>0.97533366595983539</v>
      </c>
      <c r="D449" s="2">
        <v>0.97016505273062281</v>
      </c>
      <c r="E449" s="2">
        <v>0.84880002126208176</v>
      </c>
      <c r="F449" s="2">
        <v>0</v>
      </c>
      <c r="G449" s="2" t="s">
        <v>70</v>
      </c>
      <c r="H449" s="2">
        <v>0.73257107265204435</v>
      </c>
      <c r="I449" s="2">
        <v>0.99534670836829664</v>
      </c>
      <c r="J449" s="2">
        <v>0.89998850442579603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119</v>
      </c>
      <c r="B450" t="s">
        <v>13</v>
      </c>
      <c r="C450" s="2">
        <v>0.98790368207843937</v>
      </c>
      <c r="D450" s="2">
        <v>0.97009364615849358</v>
      </c>
      <c r="E450" s="2">
        <v>0.86746846306681247</v>
      </c>
      <c r="F450" s="2" t="s">
        <v>70</v>
      </c>
      <c r="G450" s="2">
        <v>0.88963094368499773</v>
      </c>
      <c r="H450" s="2">
        <v>0.92001325381047039</v>
      </c>
      <c r="I450" s="2">
        <v>0.99430532802870741</v>
      </c>
      <c r="J450" s="2" t="s">
        <v>70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119</v>
      </c>
      <c r="B451" t="s">
        <v>15</v>
      </c>
      <c r="C451" s="2">
        <v>0.99225773391112559</v>
      </c>
      <c r="D451" s="2">
        <v>0.95411747837308236</v>
      </c>
      <c r="E451" s="2">
        <v>0.90327747086950483</v>
      </c>
      <c r="F451" s="2">
        <v>6.9337823782873557E-3</v>
      </c>
      <c r="G451" s="2">
        <v>0</v>
      </c>
      <c r="H451" s="2">
        <v>0.77488399071925751</v>
      </c>
      <c r="I451" s="2">
        <v>0.995426132032322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119</v>
      </c>
      <c r="B452" t="s">
        <v>17</v>
      </c>
      <c r="C452" s="2">
        <v>0.99140454793028321</v>
      </c>
      <c r="D452" s="2">
        <v>0.96372720256712296</v>
      </c>
      <c r="E452" s="2">
        <v>0.90865774708674996</v>
      </c>
      <c r="F452" s="2">
        <v>0</v>
      </c>
      <c r="G452" s="2">
        <v>0</v>
      </c>
      <c r="H452" s="2">
        <v>0.66184310738766183</v>
      </c>
      <c r="I452" s="2">
        <v>0.98617086662569142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119</v>
      </c>
      <c r="B453" t="s">
        <v>21</v>
      </c>
      <c r="C453" s="2">
        <v>0.99700078926598279</v>
      </c>
      <c r="D453" s="2">
        <v>0.9551505804042536</v>
      </c>
      <c r="E453" s="2">
        <v>0.86609084695209093</v>
      </c>
      <c r="F453" s="2">
        <v>0</v>
      </c>
      <c r="G453" s="2">
        <v>0.70715700842000995</v>
      </c>
      <c r="H453" s="2">
        <v>0.84823776182457389</v>
      </c>
      <c r="I453" s="2">
        <v>0.99597967078813621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119</v>
      </c>
      <c r="B454" t="s">
        <v>23</v>
      </c>
      <c r="C454" s="2">
        <v>0.99759643209750437</v>
      </c>
      <c r="D454" s="2">
        <v>0.94749533731466995</v>
      </c>
      <c r="E454" s="2">
        <v>0.92077070010796436</v>
      </c>
      <c r="F454" s="2">
        <v>0</v>
      </c>
      <c r="G454" s="2">
        <v>0.7375577916779984</v>
      </c>
      <c r="H454" s="2">
        <v>0.89103020112526676</v>
      </c>
      <c r="I454" s="2">
        <v>0.99356519074613159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119</v>
      </c>
      <c r="B455" t="s">
        <v>25</v>
      </c>
      <c r="C455" s="2">
        <v>0.99792358803986725</v>
      </c>
      <c r="D455" s="2">
        <v>0.93708522299462438</v>
      </c>
      <c r="E455" s="2">
        <v>0.93903058632252823</v>
      </c>
      <c r="F455" s="2">
        <v>0.86716901459721163</v>
      </c>
      <c r="G455" s="2">
        <v>0.93890339425587477</v>
      </c>
      <c r="H455" s="2">
        <v>0.94636744009128959</v>
      </c>
      <c r="I455" s="2">
        <v>0.99532674480962235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119</v>
      </c>
      <c r="B456" t="s">
        <v>27</v>
      </c>
      <c r="C456" s="2">
        <v>0.9980344854319344</v>
      </c>
      <c r="D456" s="2">
        <v>0.94857821847086798</v>
      </c>
      <c r="E456" s="2">
        <v>0.94636852310939845</v>
      </c>
      <c r="F456" s="2" t="s">
        <v>70</v>
      </c>
      <c r="G456" s="2" t="s">
        <v>70</v>
      </c>
      <c r="H456" s="2">
        <v>0.92600825658939356</v>
      </c>
      <c r="I456" s="2">
        <v>0.99530010016179982</v>
      </c>
      <c r="J456" s="2" t="s">
        <v>70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119</v>
      </c>
      <c r="B457" t="s">
        <v>29</v>
      </c>
      <c r="C457" s="2">
        <v>0.99815159905542938</v>
      </c>
      <c r="D457" s="2">
        <v>0.96087594095219475</v>
      </c>
      <c r="E457" s="2">
        <v>0.92418588686014203</v>
      </c>
      <c r="F457" s="2">
        <v>0</v>
      </c>
      <c r="G457" s="2">
        <v>0</v>
      </c>
      <c r="H457" s="2">
        <v>0.73452755367154388</v>
      </c>
      <c r="I457" s="2">
        <v>0.99587219079651434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119</v>
      </c>
      <c r="B458" t="s">
        <v>33</v>
      </c>
      <c r="C458" s="2">
        <v>0.99172291051235062</v>
      </c>
      <c r="D458" s="2">
        <v>0.93324248172225199</v>
      </c>
      <c r="E458" s="2">
        <v>0.90478946606858635</v>
      </c>
      <c r="F458" s="2">
        <v>0.48144869215291752</v>
      </c>
      <c r="G458" s="2" t="s">
        <v>70</v>
      </c>
      <c r="H458" s="2">
        <v>0.87693710118505008</v>
      </c>
      <c r="I458" s="2">
        <v>0.99527168436555302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110</v>
      </c>
      <c r="B459" t="s">
        <v>6</v>
      </c>
      <c r="C459" s="2">
        <v>0.98971793284967602</v>
      </c>
      <c r="D459" s="2">
        <v>0.95058197162357339</v>
      </c>
      <c r="E459" s="2">
        <v>0.91392911173546576</v>
      </c>
      <c r="F459" s="2" t="s">
        <v>70</v>
      </c>
      <c r="G459" s="2" t="s">
        <v>70</v>
      </c>
      <c r="H459" s="2">
        <v>0.88304740164782247</v>
      </c>
      <c r="I459" s="2">
        <v>0.98545205270774616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110</v>
      </c>
      <c r="B460" t="s">
        <v>7</v>
      </c>
      <c r="C460" s="2">
        <v>0.99483836433500916</v>
      </c>
      <c r="D460" s="2">
        <v>0.9655824759376036</v>
      </c>
      <c r="E460" s="2">
        <v>0.96175037930208418</v>
      </c>
      <c r="F460" s="2" t="s">
        <v>70</v>
      </c>
      <c r="G460" s="2" t="s">
        <v>70</v>
      </c>
      <c r="H460" s="2">
        <v>0.81342555267959438</v>
      </c>
      <c r="I460" s="2">
        <v>0.99044897345265837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110</v>
      </c>
      <c r="B461" t="s">
        <v>8</v>
      </c>
      <c r="C461" s="2">
        <v>0.99421833613397514</v>
      </c>
      <c r="D461" s="2">
        <v>0.91268723340938396</v>
      </c>
      <c r="E461" s="2">
        <v>0.88025935418934265</v>
      </c>
      <c r="F461" s="2">
        <v>0.27532811659007161</v>
      </c>
      <c r="G461" s="2">
        <v>0</v>
      </c>
      <c r="H461" s="2">
        <v>0.74679711157698581</v>
      </c>
      <c r="I461" s="2">
        <v>0.99024352769455315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110</v>
      </c>
      <c r="B462" t="s">
        <v>12</v>
      </c>
      <c r="C462" s="2">
        <v>0.9945245661207528</v>
      </c>
      <c r="D462" s="2">
        <v>0.96768919339769544</v>
      </c>
      <c r="E462" s="2">
        <v>0.89723854525011049</v>
      </c>
      <c r="F462" s="2">
        <v>0.29904790843715184</v>
      </c>
      <c r="G462" s="2" t="s">
        <v>70</v>
      </c>
      <c r="H462" s="2">
        <v>0.76041729481999643</v>
      </c>
      <c r="I462" s="2">
        <v>0.99261800014913115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110</v>
      </c>
      <c r="B463" t="s">
        <v>13</v>
      </c>
      <c r="C463" s="2">
        <v>0.9941809960135658</v>
      </c>
      <c r="D463" s="2">
        <v>0.96672934494800256</v>
      </c>
      <c r="E463" s="2">
        <v>0.82538035961272471</v>
      </c>
      <c r="F463" s="2">
        <v>0</v>
      </c>
      <c r="G463" s="2" t="s">
        <v>70</v>
      </c>
      <c r="H463" s="2">
        <v>0.86785836052798204</v>
      </c>
      <c r="I463" s="2">
        <v>0.99248009436744322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110</v>
      </c>
      <c r="B464" t="s">
        <v>109</v>
      </c>
      <c r="C464" s="2">
        <v>0.98986295668717861</v>
      </c>
      <c r="D464" s="2">
        <v>0.92316855270994636</v>
      </c>
      <c r="E464" s="2">
        <v>0.97364070249867418</v>
      </c>
      <c r="F464" s="2" t="s">
        <v>70</v>
      </c>
      <c r="G464" s="2" t="s">
        <v>70</v>
      </c>
      <c r="H464" s="2">
        <v>0.92030653974363397</v>
      </c>
      <c r="I464" s="2">
        <v>0.98832448824867325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110</v>
      </c>
      <c r="B465" t="s">
        <v>15</v>
      </c>
      <c r="C465" s="2">
        <v>0.9956196661883544</v>
      </c>
      <c r="D465" s="2">
        <v>0.842600764930862</v>
      </c>
      <c r="E465" s="2">
        <v>0.95965423079009715</v>
      </c>
      <c r="F465" s="2">
        <v>0.80902427248386954</v>
      </c>
      <c r="G465" s="2" t="s">
        <v>70</v>
      </c>
      <c r="H465" s="2">
        <v>0.92164703339457477</v>
      </c>
      <c r="I465" s="2">
        <v>0.992629739381506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110</v>
      </c>
      <c r="B466" t="s">
        <v>223</v>
      </c>
      <c r="C466" s="2">
        <v>0.99424951450819199</v>
      </c>
      <c r="D466" s="2">
        <v>0.95356802219717318</v>
      </c>
      <c r="E466" s="2">
        <v>0.96657727453317444</v>
      </c>
      <c r="F466" s="2" t="s">
        <v>70</v>
      </c>
      <c r="G466" s="2">
        <v>0.88542439990101462</v>
      </c>
      <c r="H466" s="2">
        <v>0.91608261489797183</v>
      </c>
      <c r="I466" s="2">
        <v>0.99228753275926618</v>
      </c>
      <c r="J466" s="2" t="s">
        <v>70</v>
      </c>
      <c r="K466" s="2">
        <v>0.84520547945205482</v>
      </c>
      <c r="L466" s="2">
        <v>0.92215568862275443</v>
      </c>
      <c r="M466" s="2" t="s">
        <v>70</v>
      </c>
      <c r="N466" s="2" t="s">
        <v>70</v>
      </c>
    </row>
    <row r="467" spans="1:14" x14ac:dyDescent="0.3">
      <c r="A467" t="s">
        <v>110</v>
      </c>
      <c r="B467" t="s">
        <v>199</v>
      </c>
      <c r="C467" s="2">
        <v>0.99622318265000198</v>
      </c>
      <c r="D467" s="2">
        <v>0.93212226925613162</v>
      </c>
      <c r="E467" s="2">
        <v>0.95600358536061925</v>
      </c>
      <c r="F467" s="2" t="s">
        <v>70</v>
      </c>
      <c r="G467" s="2">
        <v>0.89784442361761951</v>
      </c>
      <c r="H467" s="2">
        <v>0.91755961598017965</v>
      </c>
      <c r="I467" s="2">
        <v>0.99527488187204682</v>
      </c>
      <c r="J467" s="2" t="s">
        <v>70</v>
      </c>
      <c r="K467" s="2">
        <v>0.84859154929577463</v>
      </c>
      <c r="L467" s="2">
        <v>0.88571428571428568</v>
      </c>
      <c r="M467" s="2" t="s">
        <v>70</v>
      </c>
      <c r="N467" s="2" t="s">
        <v>70</v>
      </c>
    </row>
    <row r="468" spans="1:14" x14ac:dyDescent="0.3">
      <c r="A468" t="s">
        <v>110</v>
      </c>
      <c r="B468" t="s">
        <v>145</v>
      </c>
      <c r="C468" s="2">
        <v>0.99423358611610702</v>
      </c>
      <c r="D468" s="2">
        <v>0.88915986880834241</v>
      </c>
      <c r="E468" s="2">
        <v>0.94740087200340584</v>
      </c>
      <c r="F468" s="2">
        <v>0.79230354252832225</v>
      </c>
      <c r="G468" s="2">
        <v>0.89364360456036229</v>
      </c>
      <c r="H468" s="2">
        <v>0.92538354253835442</v>
      </c>
      <c r="I468" s="2">
        <v>0.9939613526570048</v>
      </c>
      <c r="J468" s="2" t="s">
        <v>70</v>
      </c>
      <c r="K468" s="2">
        <v>0.73689516129032262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110</v>
      </c>
      <c r="B469" t="s">
        <v>17</v>
      </c>
      <c r="C469" s="2">
        <v>0.99457698709573483</v>
      </c>
      <c r="D469" s="2">
        <v>0.86849945016495056</v>
      </c>
      <c r="E469" s="2">
        <v>0.94229000015593078</v>
      </c>
      <c r="F469" s="2">
        <v>0.76482038577242961</v>
      </c>
      <c r="G469" s="2">
        <v>0.89384430498063827</v>
      </c>
      <c r="H469" s="2">
        <v>0.92920448478376938</v>
      </c>
      <c r="I469" s="2">
        <v>0.99248576850094883</v>
      </c>
      <c r="J469" s="2" t="s">
        <v>70</v>
      </c>
      <c r="K469" s="2">
        <v>0.83076923076923082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110</v>
      </c>
      <c r="B470" t="s">
        <v>21</v>
      </c>
      <c r="C470" s="2">
        <v>0.99265796638813242</v>
      </c>
      <c r="D470" s="2">
        <v>0.89641101734211259</v>
      </c>
      <c r="E470" s="2">
        <v>0.84104210907960841</v>
      </c>
      <c r="F470" s="2">
        <v>0.6085235386966652</v>
      </c>
      <c r="G470" s="2">
        <v>0.68806631964526699</v>
      </c>
      <c r="H470" s="2">
        <v>0.56039951410446753</v>
      </c>
      <c r="I470" s="2">
        <v>0.99373088685015276</v>
      </c>
      <c r="J470" s="2" t="s">
        <v>70</v>
      </c>
      <c r="K470" s="2" t="s">
        <v>70</v>
      </c>
      <c r="L470" s="2">
        <v>0</v>
      </c>
      <c r="M470" s="2" t="s">
        <v>70</v>
      </c>
      <c r="N470" s="2" t="s">
        <v>70</v>
      </c>
    </row>
    <row r="471" spans="1:14" x14ac:dyDescent="0.3">
      <c r="A471" t="s">
        <v>110</v>
      </c>
      <c r="B471" t="s">
        <v>72</v>
      </c>
      <c r="C471" s="2">
        <v>0.995987532073912</v>
      </c>
      <c r="D471" s="2">
        <v>0.94247885880242599</v>
      </c>
      <c r="E471" s="2">
        <v>0.90643226359289042</v>
      </c>
      <c r="F471" s="2">
        <v>0.57640637273661099</v>
      </c>
      <c r="G471" s="2" t="s">
        <v>70</v>
      </c>
      <c r="H471" s="2">
        <v>0.88839590443686012</v>
      </c>
      <c r="I471" s="2">
        <v>0.98950455317178576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110</v>
      </c>
      <c r="B472" t="s">
        <v>23</v>
      </c>
      <c r="C472" s="2">
        <v>0.99573075759443319</v>
      </c>
      <c r="D472" s="2">
        <v>0.94920986865593115</v>
      </c>
      <c r="E472" s="2">
        <v>0.79233388396318649</v>
      </c>
      <c r="F472" s="2" t="s">
        <v>70</v>
      </c>
      <c r="G472" s="2" t="s">
        <v>70</v>
      </c>
      <c r="H472" s="2">
        <v>0.77465293327362295</v>
      </c>
      <c r="I472" s="2">
        <v>0.99326083626895401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110</v>
      </c>
      <c r="B473" t="s">
        <v>25</v>
      </c>
      <c r="C473" s="2">
        <v>0.98748366142511979</v>
      </c>
      <c r="D473" s="2">
        <v>0.94024914344562616</v>
      </c>
      <c r="E473" s="2">
        <v>0.94875082079984996</v>
      </c>
      <c r="F473" s="2" t="s">
        <v>70</v>
      </c>
      <c r="G473" s="2">
        <v>0.96160267111853082</v>
      </c>
      <c r="H473" s="2">
        <v>0.85418418035918986</v>
      </c>
      <c r="I473" s="2">
        <v>0.99510179090769924</v>
      </c>
      <c r="J473" s="2">
        <v>0.8630077158247198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110</v>
      </c>
      <c r="B474" t="s">
        <v>27</v>
      </c>
      <c r="C474" s="2">
        <v>0.99656114535943918</v>
      </c>
      <c r="D474" s="2">
        <v>0.96916282109682916</v>
      </c>
      <c r="E474" s="2">
        <v>0.93627665065311483</v>
      </c>
      <c r="F474" s="2" t="s">
        <v>70</v>
      </c>
      <c r="G474" s="2">
        <v>0.8829478746728906</v>
      </c>
      <c r="H474" s="2">
        <v>0.85232032166191996</v>
      </c>
      <c r="I474" s="2">
        <v>0.98950593642282636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110</v>
      </c>
      <c r="B475" t="s">
        <v>29</v>
      </c>
      <c r="C475" s="2">
        <v>0.99639265539999755</v>
      </c>
      <c r="D475" s="2">
        <v>0.94183557615351676</v>
      </c>
      <c r="E475" s="2">
        <v>0.77482920388504894</v>
      </c>
      <c r="F475" s="2" t="s">
        <v>70</v>
      </c>
      <c r="G475" s="2">
        <v>0</v>
      </c>
      <c r="H475" s="2">
        <v>0.71860284368856586</v>
      </c>
      <c r="I475" s="2">
        <v>0.98719838622080835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131</v>
      </c>
      <c r="B476" t="s">
        <v>6</v>
      </c>
      <c r="C476" s="2">
        <v>0.9776259273721204</v>
      </c>
      <c r="D476" s="2">
        <v>0.95210223392839721</v>
      </c>
      <c r="E476" s="2">
        <v>0.89813814577111262</v>
      </c>
      <c r="F476" s="2">
        <v>6.3291139240506328E-3</v>
      </c>
      <c r="G476" s="2">
        <v>0.15644820295983086</v>
      </c>
      <c r="H476" s="2">
        <v>0.74495848161328593</v>
      </c>
      <c r="I476" s="2">
        <v>0.98299423018524157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131</v>
      </c>
      <c r="B477" t="s">
        <v>52</v>
      </c>
      <c r="C477" s="2">
        <v>0.9795356775867774</v>
      </c>
      <c r="D477" s="2">
        <v>0.95482733372185125</v>
      </c>
      <c r="E477" s="2">
        <v>0.91096691841293476</v>
      </c>
      <c r="F477" s="2">
        <v>0</v>
      </c>
      <c r="G477" s="2">
        <v>7.8787878787878782E-2</v>
      </c>
      <c r="H477" s="2">
        <v>0.83318560538911546</v>
      </c>
      <c r="I477" s="2">
        <v>0.98746904779770395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131</v>
      </c>
      <c r="B478" t="s">
        <v>7</v>
      </c>
      <c r="C478" s="2">
        <v>0.98203848427135998</v>
      </c>
      <c r="D478" s="2">
        <v>0.95447560507107199</v>
      </c>
      <c r="E478" s="2">
        <v>0.76487163431433935</v>
      </c>
      <c r="F478" s="2">
        <v>6.3091482649842269E-3</v>
      </c>
      <c r="G478" s="2">
        <v>8.3129584352078234E-2</v>
      </c>
      <c r="H478" s="2">
        <v>0.68900572863532916</v>
      </c>
      <c r="I478" s="2">
        <v>0.98805925030229758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131</v>
      </c>
      <c r="B479" t="s">
        <v>63</v>
      </c>
      <c r="C479" s="2">
        <v>0.97848160849976462</v>
      </c>
      <c r="D479" s="2">
        <v>0.96346646934315361</v>
      </c>
      <c r="E479" s="2">
        <v>0.91187607573149743</v>
      </c>
      <c r="F479" s="2">
        <v>0</v>
      </c>
      <c r="G479" s="2">
        <v>0.13310580204778158</v>
      </c>
      <c r="H479" s="2">
        <v>0.82470588235294118</v>
      </c>
      <c r="I479" s="2">
        <v>0.98257064451531562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131</v>
      </c>
      <c r="B480" t="s">
        <v>8</v>
      </c>
      <c r="C480" s="2">
        <v>0.97459663577068323</v>
      </c>
      <c r="D480" s="2">
        <v>0.93335357010354481</v>
      </c>
      <c r="E480" s="2">
        <v>0.83666299617219864</v>
      </c>
      <c r="F480" s="2">
        <v>2.209944751381215E-2</v>
      </c>
      <c r="G480" s="2">
        <v>0.13307984790874525</v>
      </c>
      <c r="H480" s="2">
        <v>0.74945295404814005</v>
      </c>
      <c r="I480" s="2">
        <v>0.98678544914625077</v>
      </c>
      <c r="J480" s="2">
        <v>0.80701754385964908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131</v>
      </c>
      <c r="B481" t="s">
        <v>248</v>
      </c>
      <c r="C481" s="2">
        <v>0.98257207066422603</v>
      </c>
      <c r="D481" s="2">
        <v>0.97145690204688717</v>
      </c>
      <c r="E481" s="2">
        <v>0.90191514125489358</v>
      </c>
      <c r="F481" s="2">
        <v>0.10135135135135136</v>
      </c>
      <c r="G481" s="2">
        <v>6.4516129032258063E-2</v>
      </c>
      <c r="H481" s="2">
        <v>0.47796610169491527</v>
      </c>
      <c r="I481" s="2">
        <v>0.98911400060477761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131</v>
      </c>
      <c r="B482" t="s">
        <v>12</v>
      </c>
      <c r="C482" s="2">
        <v>0.98644886811282118</v>
      </c>
      <c r="D482" s="2">
        <v>0.92144365805758321</v>
      </c>
      <c r="E482" s="2">
        <v>0.88344326626033232</v>
      </c>
      <c r="F482" s="2">
        <v>3.3240997229916899E-2</v>
      </c>
      <c r="G482" s="2">
        <v>0.16911764705882354</v>
      </c>
      <c r="H482" s="2">
        <v>0.69330104923325264</v>
      </c>
      <c r="I482" s="2">
        <v>0.99138916406309519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131</v>
      </c>
      <c r="B483" t="s">
        <v>176</v>
      </c>
      <c r="C483" s="2">
        <v>0.98549253049360919</v>
      </c>
      <c r="D483" s="2">
        <v>0.94149316046805476</v>
      </c>
      <c r="E483" s="2">
        <v>0.92048796952601364</v>
      </c>
      <c r="F483" s="2">
        <v>3.309692671394799E-2</v>
      </c>
      <c r="G483" s="2">
        <v>0.16124031007751938</v>
      </c>
      <c r="H483" s="2">
        <v>0.82059800664451832</v>
      </c>
      <c r="I483" s="2">
        <v>0.99029719611887845</v>
      </c>
      <c r="J483" s="2" t="s">
        <v>70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131</v>
      </c>
      <c r="B484" t="s">
        <v>13</v>
      </c>
      <c r="C484" s="2">
        <v>0.98247784555184725</v>
      </c>
      <c r="D484" s="2">
        <v>0.93661342077115961</v>
      </c>
      <c r="E484" s="2">
        <v>0.8958574891957416</v>
      </c>
      <c r="F484" s="2">
        <v>0.13422818791946309</v>
      </c>
      <c r="G484" s="2">
        <v>9.8924731182795697E-2</v>
      </c>
      <c r="H484" s="2">
        <v>0.56447511805303308</v>
      </c>
      <c r="I484" s="2">
        <v>0.99082427326702138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131</v>
      </c>
      <c r="B485" t="s">
        <v>15</v>
      </c>
      <c r="C485" s="2">
        <v>0.98004820038718343</v>
      </c>
      <c r="D485" s="2">
        <v>0.9534981483335</v>
      </c>
      <c r="E485" s="2">
        <v>0.89943138010794144</v>
      </c>
      <c r="F485" s="2">
        <v>4.3763676148796497E-3</v>
      </c>
      <c r="G485" s="2">
        <v>0.88023478947962519</v>
      </c>
      <c r="H485" s="2">
        <v>0.71484147053102509</v>
      </c>
      <c r="I485" s="2">
        <v>0.98623888086368117</v>
      </c>
      <c r="J485" s="2">
        <v>0.83105981112277016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131</v>
      </c>
      <c r="B486" t="s">
        <v>114</v>
      </c>
      <c r="C486" s="2">
        <v>0.98380983246206077</v>
      </c>
      <c r="D486" s="2">
        <v>0.95580662215347256</v>
      </c>
      <c r="E486" s="2">
        <v>0.9508196721311476</v>
      </c>
      <c r="F486" s="2">
        <v>2.8688524590163935E-2</v>
      </c>
      <c r="G486" s="2">
        <v>0.15526802218114602</v>
      </c>
      <c r="H486" s="2">
        <v>0.81107553211527594</v>
      </c>
      <c r="I486" s="2">
        <v>0.99305184393372525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131</v>
      </c>
      <c r="B487" t="s">
        <v>17</v>
      </c>
      <c r="C487" s="2">
        <v>0.9883137080648744</v>
      </c>
      <c r="D487" s="2">
        <v>0.91569751265928445</v>
      </c>
      <c r="E487" s="2">
        <v>0.90272167406132042</v>
      </c>
      <c r="F487" s="2">
        <v>6.4000000000000001E-2</v>
      </c>
      <c r="G487" s="2">
        <v>0.12914485165794065</v>
      </c>
      <c r="H487" s="2">
        <v>0.73944328725620145</v>
      </c>
      <c r="I487" s="2">
        <v>0.99033853176112596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131</v>
      </c>
      <c r="B488" t="s">
        <v>21</v>
      </c>
      <c r="C488" s="2">
        <v>0.96540279593683997</v>
      </c>
      <c r="D488" s="2">
        <v>0.96905211990278162</v>
      </c>
      <c r="E488" s="2">
        <v>0.73158798283261806</v>
      </c>
      <c r="F488" s="2">
        <v>0.43833845159204782</v>
      </c>
      <c r="G488" s="2">
        <v>0.8111863716968517</v>
      </c>
      <c r="H488" s="2">
        <v>0.68330016837593754</v>
      </c>
      <c r="I488" s="2">
        <v>0.99114499114499122</v>
      </c>
      <c r="J488" s="2" t="s">
        <v>70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131</v>
      </c>
      <c r="B489" t="s">
        <v>23</v>
      </c>
      <c r="C489" s="2">
        <v>0.97663807791157697</v>
      </c>
      <c r="D489" s="2">
        <v>0.92725974477745843</v>
      </c>
      <c r="E489" s="2">
        <v>0.59254992319508448</v>
      </c>
      <c r="F489" s="2">
        <v>0.74690867838910946</v>
      </c>
      <c r="G489" s="2">
        <v>6.4697986577181205E-2</v>
      </c>
      <c r="H489" s="2">
        <v>0.80648899188876011</v>
      </c>
      <c r="I489" s="2">
        <v>0.98976529434397842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131</v>
      </c>
      <c r="B490" t="s">
        <v>25</v>
      </c>
      <c r="C490" s="2">
        <v>0.97759642374467204</v>
      </c>
      <c r="D490" s="2">
        <v>0.94686929608761194</v>
      </c>
      <c r="E490" s="2">
        <v>0.83957400624067291</v>
      </c>
      <c r="F490" s="2">
        <v>1.0217681030653044E-2</v>
      </c>
      <c r="G490" s="2">
        <v>0.8612784602143807</v>
      </c>
      <c r="H490" s="2">
        <v>0.77201112140871175</v>
      </c>
      <c r="I490" s="2">
        <v>0.98738435660218682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131</v>
      </c>
      <c r="B491" t="s">
        <v>27</v>
      </c>
      <c r="C491" s="2">
        <v>0.92343870867928424</v>
      </c>
      <c r="D491" s="2">
        <v>0.93904956684481677</v>
      </c>
      <c r="E491" s="2">
        <v>0.87750536997259465</v>
      </c>
      <c r="F491" s="2">
        <v>0.26660787771898881</v>
      </c>
      <c r="G491" s="2">
        <v>0.56934601124870743</v>
      </c>
      <c r="H491" s="2">
        <v>0.29810298102981031</v>
      </c>
      <c r="I491" s="2">
        <v>0.98620473428437061</v>
      </c>
      <c r="J491" s="2">
        <v>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131</v>
      </c>
      <c r="B492" t="s">
        <v>29</v>
      </c>
      <c r="C492" s="2">
        <v>0.98159357845858319</v>
      </c>
      <c r="D492" s="2">
        <v>0.91491552906632778</v>
      </c>
      <c r="E492" s="2">
        <v>0.87183768669078576</v>
      </c>
      <c r="F492" s="2">
        <v>7.6867643526303143E-3</v>
      </c>
      <c r="G492" s="2">
        <v>0.83542339210330274</v>
      </c>
      <c r="H492" s="2">
        <v>0.67792472024415051</v>
      </c>
      <c r="I492" s="2">
        <v>0.99161376283407798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131</v>
      </c>
      <c r="B493" t="s">
        <v>33</v>
      </c>
      <c r="C493" s="2">
        <v>0.99385833699956005</v>
      </c>
      <c r="D493" s="2">
        <v>0.92432220039292723</v>
      </c>
      <c r="E493" s="2">
        <v>0.75996563126513395</v>
      </c>
      <c r="F493" s="2">
        <v>3.6367937080512103E-3</v>
      </c>
      <c r="G493" s="2">
        <v>0.9057046487754804</v>
      </c>
      <c r="H493" s="2">
        <v>0.76752515776906016</v>
      </c>
      <c r="I493" s="2">
        <v>0.98796874999999995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126</v>
      </c>
      <c r="B494" t="s">
        <v>195</v>
      </c>
      <c r="C494" s="2">
        <v>0.98834866767741802</v>
      </c>
      <c r="D494" s="2">
        <v>0.95400468079573519</v>
      </c>
      <c r="E494" s="2">
        <v>0.70211623859329508</v>
      </c>
      <c r="F494" s="2">
        <v>4.4756079367447418E-4</v>
      </c>
      <c r="G494" s="2">
        <v>0.87026345477470302</v>
      </c>
      <c r="H494" s="2">
        <v>0.53247568245999377</v>
      </c>
      <c r="I494" s="2">
        <v>0.98467313106036924</v>
      </c>
      <c r="J494" s="2" t="s">
        <v>70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126</v>
      </c>
      <c r="B495" t="s">
        <v>8</v>
      </c>
      <c r="C495" s="2">
        <v>0.98848893358488676</v>
      </c>
      <c r="D495" s="2">
        <v>0.9294784686753198</v>
      </c>
      <c r="E495" s="2">
        <v>0.9404375040893328</v>
      </c>
      <c r="F495" s="2">
        <v>0</v>
      </c>
      <c r="G495" s="2">
        <v>7.2538860103626937E-2</v>
      </c>
      <c r="H495" s="2">
        <v>0.79672925499697156</v>
      </c>
      <c r="I495" s="2">
        <v>0.99097570381797162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126</v>
      </c>
      <c r="B496" t="s">
        <v>12</v>
      </c>
      <c r="C496" s="2">
        <v>0.94776659326832335</v>
      </c>
      <c r="D496" s="2">
        <v>0.91159800840830496</v>
      </c>
      <c r="E496" s="2">
        <v>0.91406957455504179</v>
      </c>
      <c r="F496" s="2">
        <v>3.8712799419308008E-3</v>
      </c>
      <c r="G496" s="2">
        <v>0.73404361246639449</v>
      </c>
      <c r="H496" s="2">
        <v>0.16459454444238264</v>
      </c>
      <c r="I496" s="2">
        <v>0.98962735305416838</v>
      </c>
      <c r="J496" s="2">
        <v>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126</v>
      </c>
      <c r="B497" t="s">
        <v>13</v>
      </c>
      <c r="C497" s="2">
        <v>0.96665231645527705</v>
      </c>
      <c r="D497" s="2">
        <v>0.96407646513673562</v>
      </c>
      <c r="E497" s="2">
        <v>0.87460745514189986</v>
      </c>
      <c r="F497" s="2">
        <v>0.77889358539644205</v>
      </c>
      <c r="G497" s="2">
        <v>0</v>
      </c>
      <c r="H497" s="2">
        <v>0</v>
      </c>
      <c r="I497" s="2">
        <v>0.989825805457068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126</v>
      </c>
      <c r="B498" t="s">
        <v>15</v>
      </c>
      <c r="C498" s="2">
        <v>0.98833379374827357</v>
      </c>
      <c r="D498" s="2">
        <v>0.93012305374183823</v>
      </c>
      <c r="E498" s="2">
        <v>0.82054598679283819</v>
      </c>
      <c r="F498" s="2">
        <v>0.29454327305672207</v>
      </c>
      <c r="G498" s="2">
        <v>0.74624972884580087</v>
      </c>
      <c r="H498" s="2">
        <v>0.8470086771198051</v>
      </c>
      <c r="I498" s="2">
        <v>0.99114489460073663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126</v>
      </c>
      <c r="B499" t="s">
        <v>17</v>
      </c>
      <c r="C499" s="2">
        <v>0.981598045952222</v>
      </c>
      <c r="D499" s="2">
        <v>0.94728838367517643</v>
      </c>
      <c r="E499" s="2">
        <v>0.80414786669832972</v>
      </c>
      <c r="F499" s="2">
        <v>1.3628620102214653E-2</v>
      </c>
      <c r="G499" s="2">
        <v>0.84675129447135455</v>
      </c>
      <c r="H499" s="2">
        <v>0.79065620542082737</v>
      </c>
      <c r="I499" s="2">
        <v>0.98902627511591956</v>
      </c>
      <c r="J499" s="2">
        <v>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126</v>
      </c>
      <c r="B500" t="s">
        <v>21</v>
      </c>
      <c r="C500" s="2">
        <v>0.94603491040589716</v>
      </c>
      <c r="D500" s="2">
        <v>0.93023876217153523</v>
      </c>
      <c r="E500" s="2">
        <v>0.9354771712416492</v>
      </c>
      <c r="F500" s="2">
        <v>0.82698892245720035</v>
      </c>
      <c r="G500" s="2">
        <v>0.12285012285012284</v>
      </c>
      <c r="H500" s="2">
        <v>0.6452617706960585</v>
      </c>
      <c r="I500" s="2">
        <v>0.99209213051823419</v>
      </c>
      <c r="J500" s="2">
        <v>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126</v>
      </c>
      <c r="B501" t="s">
        <v>23</v>
      </c>
      <c r="C501" s="2">
        <v>0.99005114645513681</v>
      </c>
      <c r="D501" s="2">
        <v>0.93283121773853195</v>
      </c>
      <c r="E501" s="2">
        <v>0.91531211263652723</v>
      </c>
      <c r="F501" s="2">
        <v>0.84126315789473682</v>
      </c>
      <c r="G501" s="2">
        <v>0.11528822055137844</v>
      </c>
      <c r="H501" s="2">
        <v>0.85730567586049689</v>
      </c>
      <c r="I501" s="2">
        <v>0.99372253609541761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126</v>
      </c>
      <c r="B502" t="s">
        <v>65</v>
      </c>
      <c r="C502" s="2">
        <v>0.99384632997982159</v>
      </c>
      <c r="D502" s="2">
        <v>0.94263744991155562</v>
      </c>
      <c r="E502" s="2">
        <v>0.89997449830315635</v>
      </c>
      <c r="F502" s="2">
        <v>0.22460619228680065</v>
      </c>
      <c r="G502" s="2">
        <v>0.72792558944408392</v>
      </c>
      <c r="H502" s="2">
        <v>0.83891175944156071</v>
      </c>
      <c r="I502" s="2">
        <v>0.99433160132262643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126</v>
      </c>
      <c r="B503" t="s">
        <v>25</v>
      </c>
      <c r="C503" s="2">
        <v>0.99321473650443881</v>
      </c>
      <c r="D503" s="2">
        <v>0.89136044778831824</v>
      </c>
      <c r="E503" s="2">
        <v>0.88351857129286593</v>
      </c>
      <c r="F503" s="2">
        <v>2.143518722709831E-2</v>
      </c>
      <c r="G503" s="2">
        <v>3.6206116247494663E-3</v>
      </c>
      <c r="H503" s="2">
        <v>0.81103360811667724</v>
      </c>
      <c r="I503" s="2">
        <v>0.99322407815947056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126</v>
      </c>
      <c r="B504" t="s">
        <v>27</v>
      </c>
      <c r="C504" s="2">
        <v>0.99208286207512364</v>
      </c>
      <c r="D504" s="2">
        <v>0.93709604689613724</v>
      </c>
      <c r="E504" s="2">
        <v>0.72287313942373344</v>
      </c>
      <c r="F504" s="2">
        <v>0.14541023558082861</v>
      </c>
      <c r="G504" s="2">
        <v>8.502196400736857E-3</v>
      </c>
      <c r="H504" s="2">
        <v>0.67538260401445815</v>
      </c>
      <c r="I504" s="2">
        <v>0.99257738471257118</v>
      </c>
      <c r="J504" s="2" t="s">
        <v>70</v>
      </c>
      <c r="K504" s="2" t="s">
        <v>70</v>
      </c>
      <c r="L504" s="2">
        <v>0</v>
      </c>
      <c r="M504" s="2" t="s">
        <v>70</v>
      </c>
      <c r="N504" s="2">
        <v>0</v>
      </c>
    </row>
    <row r="505" spans="1:14" x14ac:dyDescent="0.3">
      <c r="A505" t="s">
        <v>126</v>
      </c>
      <c r="B505" t="s">
        <v>29</v>
      </c>
      <c r="C505" s="2">
        <v>0.88132153811625646</v>
      </c>
      <c r="D505" s="2">
        <v>0.92849868847400097</v>
      </c>
      <c r="E505" s="2">
        <v>0.89272782136391071</v>
      </c>
      <c r="F505" s="2">
        <v>1.8264840182648401E-2</v>
      </c>
      <c r="G505" s="2">
        <v>5.1020408163265307E-2</v>
      </c>
      <c r="H505" s="2">
        <v>0.7214083175803403</v>
      </c>
      <c r="I505" s="2">
        <v>0.98217730113417179</v>
      </c>
      <c r="J505" s="2">
        <v>4.4853671582486439E-2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126</v>
      </c>
      <c r="B506" t="s">
        <v>33</v>
      </c>
      <c r="C506" s="2">
        <v>0.9510810433221708</v>
      </c>
      <c r="D506" s="2">
        <v>0.7651453474450457</v>
      </c>
      <c r="E506" s="2">
        <v>0.90025121915176587</v>
      </c>
      <c r="F506" s="2">
        <v>1.9543973941368076E-2</v>
      </c>
      <c r="G506" s="2">
        <v>9.6774193548387094E-2</v>
      </c>
      <c r="H506" s="2">
        <v>0.71979572638086275</v>
      </c>
      <c r="I506" s="2">
        <v>0.98763127187864641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99</v>
      </c>
      <c r="B507" t="s">
        <v>6</v>
      </c>
      <c r="C507" s="2">
        <v>0.98616837345391684</v>
      </c>
      <c r="D507" s="2">
        <v>0.9145111598732184</v>
      </c>
      <c r="E507" s="2">
        <v>0.8491987297836201</v>
      </c>
      <c r="F507" s="2" t="s">
        <v>70</v>
      </c>
      <c r="G507" s="2">
        <v>0.81029247243087743</v>
      </c>
      <c r="H507" s="2">
        <v>0.74545894889803832</v>
      </c>
      <c r="I507" s="2">
        <v>0.99273680269561959</v>
      </c>
      <c r="J507" s="2">
        <v>0.12099358974358974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99</v>
      </c>
      <c r="B508" t="s">
        <v>7</v>
      </c>
      <c r="C508" s="2">
        <v>0.9948874281540756</v>
      </c>
      <c r="D508" s="2">
        <v>0.94142343509234239</v>
      </c>
      <c r="E508" s="2">
        <v>0.95358729202740344</v>
      </c>
      <c r="F508" s="2" t="s">
        <v>70</v>
      </c>
      <c r="G508" s="2" t="s">
        <v>70</v>
      </c>
      <c r="H508" s="2">
        <v>0.74537037037037035</v>
      </c>
      <c r="I508" s="2">
        <v>0.99616406019474757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99</v>
      </c>
      <c r="B509" t="s">
        <v>234</v>
      </c>
      <c r="C509" s="2">
        <v>0.99399112896476682</v>
      </c>
      <c r="D509" s="2">
        <v>0.92497487759509101</v>
      </c>
      <c r="E509" s="2">
        <v>0.95590281494166762</v>
      </c>
      <c r="F509" s="2">
        <v>0</v>
      </c>
      <c r="G509" s="2">
        <v>0.9107424960505528</v>
      </c>
      <c r="H509" s="2">
        <v>0.88712262034484968</v>
      </c>
      <c r="I509" s="2">
        <v>0.99259807549962997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99</v>
      </c>
      <c r="B510" t="s">
        <v>8</v>
      </c>
      <c r="C510" s="2">
        <v>0.99292337247368323</v>
      </c>
      <c r="D510" s="2">
        <v>0.93682178854814502</v>
      </c>
      <c r="E510" s="2">
        <v>0.83043031562850933</v>
      </c>
      <c r="F510" s="2">
        <v>0.4966437177280551</v>
      </c>
      <c r="G510" s="2">
        <v>0</v>
      </c>
      <c r="H510" s="2">
        <v>0.45517241379310341</v>
      </c>
      <c r="I510" s="2">
        <v>0.99254706108336521</v>
      </c>
      <c r="J510" s="2">
        <v>0</v>
      </c>
      <c r="K510" s="2" t="s">
        <v>70</v>
      </c>
      <c r="L510" s="2" t="s">
        <v>70</v>
      </c>
      <c r="M510" s="2" t="s">
        <v>70</v>
      </c>
      <c r="N510" s="2">
        <v>0</v>
      </c>
    </row>
    <row r="511" spans="1:14" x14ac:dyDescent="0.3">
      <c r="A511" t="s">
        <v>99</v>
      </c>
      <c r="B511" t="s">
        <v>12</v>
      </c>
      <c r="C511" s="2">
        <v>0.99553802637345123</v>
      </c>
      <c r="D511" s="2">
        <v>0.94905379720684235</v>
      </c>
      <c r="E511" s="2">
        <v>0.790696115561216</v>
      </c>
      <c r="F511" s="2">
        <v>0.73095874982401798</v>
      </c>
      <c r="G511" s="2">
        <v>0</v>
      </c>
      <c r="H511" s="2">
        <v>0.7944664031620553</v>
      </c>
      <c r="I511" s="2">
        <v>0.99446439257929398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99</v>
      </c>
      <c r="B512" t="s">
        <v>13</v>
      </c>
      <c r="C512" s="2">
        <v>0.96336760925449882</v>
      </c>
      <c r="D512" s="2">
        <v>0.98942097733604395</v>
      </c>
      <c r="E512" s="2">
        <v>0.85980194084721628</v>
      </c>
      <c r="F512" s="2">
        <v>0.786566696040506</v>
      </c>
      <c r="G512" s="2" t="s">
        <v>70</v>
      </c>
      <c r="H512" s="2">
        <v>0.14565826330532214</v>
      </c>
      <c r="I512" s="2">
        <v>0.98851085909124603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99</v>
      </c>
      <c r="B513" t="s">
        <v>15</v>
      </c>
      <c r="C513" s="2">
        <v>0.99164905228871403</v>
      </c>
      <c r="D513" s="2">
        <v>0.95280167402929561</v>
      </c>
      <c r="E513" s="2">
        <v>0.87735545176356899</v>
      </c>
      <c r="F513" s="2">
        <v>0.86052161947150019</v>
      </c>
      <c r="G513" s="2">
        <v>0.4812091503267974</v>
      </c>
      <c r="H513" s="2">
        <v>0.80926472874242183</v>
      </c>
      <c r="I513" s="2">
        <v>0.99268849961919281</v>
      </c>
      <c r="J513" s="2">
        <v>0.59076923076923082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99</v>
      </c>
      <c r="B514" t="s">
        <v>17</v>
      </c>
      <c r="C514" s="2">
        <v>0.99469433380039984</v>
      </c>
      <c r="D514" s="2">
        <v>0.94289195943573523</v>
      </c>
      <c r="E514" s="2">
        <v>0.87050903865063156</v>
      </c>
      <c r="F514" s="2">
        <v>0.60402242004615891</v>
      </c>
      <c r="G514" s="2">
        <v>0</v>
      </c>
      <c r="H514" s="2">
        <v>0.83656147986942331</v>
      </c>
      <c r="I514" s="2">
        <v>0.99311171009284216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99</v>
      </c>
      <c r="B515" t="s">
        <v>21</v>
      </c>
      <c r="C515" s="2">
        <v>0.9949967256057628</v>
      </c>
      <c r="D515" s="2">
        <v>0.97259605610896516</v>
      </c>
      <c r="E515" s="2">
        <v>0.93270594747950042</v>
      </c>
      <c r="F515" s="2">
        <v>0.59468941870664216</v>
      </c>
      <c r="G515" s="2">
        <v>0.23406956080223407</v>
      </c>
      <c r="H515" s="2">
        <v>0.83341738107244911</v>
      </c>
      <c r="I515" s="2">
        <v>0.99181374389785959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99</v>
      </c>
      <c r="B516" t="s">
        <v>23</v>
      </c>
      <c r="C516" s="2">
        <v>0.99708337523886159</v>
      </c>
      <c r="D516" s="2">
        <v>0.98125267164695584</v>
      </c>
      <c r="E516" s="2">
        <v>0.92453739979506955</v>
      </c>
      <c r="F516" s="2">
        <v>0.84607540265738879</v>
      </c>
      <c r="G516" s="2" t="s">
        <v>70</v>
      </c>
      <c r="H516" s="2">
        <v>0.89858610517749971</v>
      </c>
      <c r="I516" s="2">
        <v>0.99381038647343001</v>
      </c>
      <c r="J516" s="2" t="s">
        <v>70</v>
      </c>
      <c r="K516" s="2" t="s">
        <v>70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99</v>
      </c>
      <c r="B517" t="s">
        <v>25</v>
      </c>
      <c r="C517" s="2">
        <v>0.99781786303040698</v>
      </c>
      <c r="D517" s="2">
        <v>0.97608565345900256</v>
      </c>
      <c r="E517" s="2">
        <v>0.91505081270166755</v>
      </c>
      <c r="F517" s="2">
        <v>0.81347843011153043</v>
      </c>
      <c r="G517" s="2" t="s">
        <v>70</v>
      </c>
      <c r="H517" s="2">
        <v>0.77081468218442251</v>
      </c>
      <c r="I517" s="2">
        <v>0.99175640549572963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99</v>
      </c>
      <c r="B518" t="s">
        <v>27</v>
      </c>
      <c r="C518" s="2">
        <v>0.99597127911887962</v>
      </c>
      <c r="D518" s="2">
        <v>0.95141414689756243</v>
      </c>
      <c r="E518" s="2">
        <v>0.83165574282147314</v>
      </c>
      <c r="F518" s="2">
        <v>0.73167478543261422</v>
      </c>
      <c r="G518" s="2" t="s">
        <v>70</v>
      </c>
      <c r="H518" s="2">
        <v>0.29101074003236721</v>
      </c>
      <c r="I518" s="2">
        <v>0.99265763379002359</v>
      </c>
      <c r="J518" s="2" t="s">
        <v>70</v>
      </c>
      <c r="K518" s="2" t="s">
        <v>70</v>
      </c>
      <c r="L518" s="2">
        <v>0</v>
      </c>
      <c r="M518" s="2" t="s">
        <v>70</v>
      </c>
      <c r="N518" s="2" t="s">
        <v>70</v>
      </c>
    </row>
    <row r="519" spans="1:14" x14ac:dyDescent="0.3">
      <c r="A519" t="s">
        <v>116</v>
      </c>
      <c r="B519" t="s">
        <v>8</v>
      </c>
      <c r="C519" s="2">
        <v>0.97925491473878556</v>
      </c>
      <c r="D519" s="2">
        <v>0.90348559850214161</v>
      </c>
      <c r="E519" s="2">
        <v>0.83090981615114046</v>
      </c>
      <c r="F519" s="2">
        <v>0.8706459748699189</v>
      </c>
      <c r="G519" s="2">
        <v>0.21550094517958412</v>
      </c>
      <c r="H519" s="2">
        <v>0.84967856654356444</v>
      </c>
      <c r="I519" s="2">
        <v>0.98814406084557438</v>
      </c>
      <c r="J519" s="2" t="s">
        <v>70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116</v>
      </c>
      <c r="B520" t="s">
        <v>12</v>
      </c>
      <c r="C520" s="2">
        <v>0.96915505953688641</v>
      </c>
      <c r="D520" s="2">
        <v>0.93625023987718281</v>
      </c>
      <c r="E520" s="2">
        <v>0.9002472187886279</v>
      </c>
      <c r="F520" s="2">
        <v>0.51692531683266607</v>
      </c>
      <c r="G520" s="2">
        <v>0.58485604925944412</v>
      </c>
      <c r="H520" s="2">
        <v>0.85730738224116088</v>
      </c>
      <c r="I520" s="2">
        <v>0.98394004282655245</v>
      </c>
      <c r="J520" s="2" t="s">
        <v>70</v>
      </c>
      <c r="K520" s="2" t="s">
        <v>70</v>
      </c>
      <c r="L520" s="2" t="s">
        <v>70</v>
      </c>
      <c r="M520" s="2" t="s">
        <v>70</v>
      </c>
      <c r="N520" s="2" t="s">
        <v>70</v>
      </c>
    </row>
    <row r="521" spans="1:14" x14ac:dyDescent="0.3">
      <c r="A521" t="s">
        <v>116</v>
      </c>
      <c r="B521" t="s">
        <v>147</v>
      </c>
      <c r="C521" s="2">
        <v>0.97098039215686283</v>
      </c>
      <c r="D521" s="2">
        <v>0.93421814926002</v>
      </c>
      <c r="E521" s="2">
        <v>0.85704013054180384</v>
      </c>
      <c r="F521" s="2">
        <v>0.75660626190592484</v>
      </c>
      <c r="G521" s="2">
        <v>0.84132761149437774</v>
      </c>
      <c r="H521" s="2">
        <v>0.86492890995260663</v>
      </c>
      <c r="I521" s="2">
        <v>0.98985484626190101</v>
      </c>
      <c r="J521" s="2" t="s">
        <v>70</v>
      </c>
      <c r="K521" s="2" t="s">
        <v>70</v>
      </c>
      <c r="L521" s="2" t="s">
        <v>70</v>
      </c>
      <c r="M521" s="2" t="s">
        <v>70</v>
      </c>
      <c r="N521" s="2" t="s">
        <v>70</v>
      </c>
    </row>
    <row r="522" spans="1:14" x14ac:dyDescent="0.3">
      <c r="A522" t="s">
        <v>116</v>
      </c>
      <c r="B522" t="s">
        <v>211</v>
      </c>
      <c r="C522" s="2">
        <v>0.97352957328793444</v>
      </c>
      <c r="D522" s="2">
        <v>0.94205614344503241</v>
      </c>
      <c r="E522" s="2">
        <v>0.91102399247294963</v>
      </c>
      <c r="F522" s="2">
        <v>0.91616191461072538</v>
      </c>
      <c r="G522" s="2">
        <v>0.14501510574018128</v>
      </c>
      <c r="H522" s="2">
        <v>0.80838150289017341</v>
      </c>
      <c r="I522" s="2">
        <v>0.98921251348435801</v>
      </c>
      <c r="J522" s="2" t="s">
        <v>70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116</v>
      </c>
      <c r="B523" t="s">
        <v>13</v>
      </c>
      <c r="C523" s="2">
        <v>0.97685697268782445</v>
      </c>
      <c r="D523" s="2">
        <v>0.87354888640467798</v>
      </c>
      <c r="E523" s="2">
        <v>0.87802235895658198</v>
      </c>
      <c r="F523" s="2">
        <v>0.74682299400273833</v>
      </c>
      <c r="G523" s="2">
        <v>0.48125000000000001</v>
      </c>
      <c r="H523" s="2">
        <v>0.76626885836523306</v>
      </c>
      <c r="I523" s="2">
        <v>0.9888734353268428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116</v>
      </c>
      <c r="B524" t="s">
        <v>15</v>
      </c>
      <c r="C524" s="2">
        <v>0.98548871199269217</v>
      </c>
      <c r="D524" s="2">
        <v>0.88443207021848902</v>
      </c>
      <c r="E524" s="2">
        <v>0.90901016312238436</v>
      </c>
      <c r="F524" s="2">
        <v>0.73977540551781507</v>
      </c>
      <c r="G524" s="2">
        <v>0.61788617886178865</v>
      </c>
      <c r="H524" s="2">
        <v>0.79925105828720289</v>
      </c>
      <c r="I524" s="2">
        <v>0.9868140544808528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116</v>
      </c>
      <c r="B525" t="s">
        <v>17</v>
      </c>
      <c r="C525" s="2">
        <v>0.98686640882512</v>
      </c>
      <c r="D525" s="2">
        <v>0.86817176243689376</v>
      </c>
      <c r="E525" s="2">
        <v>0.92772972659197761</v>
      </c>
      <c r="F525" s="2">
        <v>0.48258617610287552</v>
      </c>
      <c r="G525" s="2">
        <v>1.5771315919172007E-2</v>
      </c>
      <c r="H525" s="2">
        <v>0.75146713615023475</v>
      </c>
      <c r="I525" s="2">
        <v>0.99162504802151363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116</v>
      </c>
      <c r="B526" t="s">
        <v>21</v>
      </c>
      <c r="C526" s="2">
        <v>0.98948094499051564</v>
      </c>
      <c r="D526" s="2">
        <v>0.80278044503819979</v>
      </c>
      <c r="E526" s="2">
        <v>0.89400442901276755</v>
      </c>
      <c r="F526" s="2">
        <v>0.7274465240641711</v>
      </c>
      <c r="G526" s="2">
        <v>8.5947571981091536E-4</v>
      </c>
      <c r="H526" s="2">
        <v>0</v>
      </c>
      <c r="I526" s="2">
        <v>0.99052689266421357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116</v>
      </c>
      <c r="B527" t="s">
        <v>23</v>
      </c>
      <c r="C527" s="2">
        <v>0.98373555807037405</v>
      </c>
      <c r="D527" s="2">
        <v>0.89546649382449317</v>
      </c>
      <c r="E527" s="2">
        <v>0.84032027743778048</v>
      </c>
      <c r="F527" s="2">
        <v>0.29722752011908637</v>
      </c>
      <c r="G527" s="2">
        <v>0</v>
      </c>
      <c r="H527" s="2">
        <v>0</v>
      </c>
      <c r="I527" s="2">
        <v>0.98173265386123076</v>
      </c>
      <c r="J527" s="2">
        <v>0.43988050784167287</v>
      </c>
      <c r="K527" s="2" t="s">
        <v>70</v>
      </c>
      <c r="L527" s="2" t="s">
        <v>70</v>
      </c>
      <c r="M527" s="2">
        <v>0</v>
      </c>
      <c r="N527" s="2">
        <v>0</v>
      </c>
    </row>
    <row r="528" spans="1:14" x14ac:dyDescent="0.3">
      <c r="A528" t="s">
        <v>116</v>
      </c>
      <c r="B528" t="s">
        <v>25</v>
      </c>
      <c r="C528" s="2">
        <v>0.99205288106435296</v>
      </c>
      <c r="D528" s="2">
        <v>0.94370961611554538</v>
      </c>
      <c r="E528" s="2">
        <v>0.86894427331279755</v>
      </c>
      <c r="F528" s="2">
        <v>6.4678424686250943E-2</v>
      </c>
      <c r="G528" s="2">
        <v>0.28686109135250482</v>
      </c>
      <c r="H528" s="2">
        <v>0.64363372795361196</v>
      </c>
      <c r="I528" s="2">
        <v>0.99054703238803643</v>
      </c>
      <c r="J528" s="2">
        <v>0</v>
      </c>
      <c r="K528" s="2" t="s">
        <v>70</v>
      </c>
      <c r="L528" s="2" t="s">
        <v>70</v>
      </c>
      <c r="M528" s="2" t="s">
        <v>70</v>
      </c>
      <c r="N528" s="2">
        <v>0</v>
      </c>
    </row>
    <row r="529" spans="1:14" x14ac:dyDescent="0.3">
      <c r="A529" t="s">
        <v>116</v>
      </c>
      <c r="B529" t="s">
        <v>247</v>
      </c>
      <c r="C529" s="2">
        <v>0.99419939808691316</v>
      </c>
      <c r="D529" s="2">
        <v>0.89473292110556513</v>
      </c>
      <c r="E529" s="2">
        <v>0.8707587858115089</v>
      </c>
      <c r="F529" s="2">
        <v>0.77150611650867329</v>
      </c>
      <c r="G529" s="2">
        <v>6.25E-2</v>
      </c>
      <c r="H529" s="2">
        <v>0.67077007249350296</v>
      </c>
      <c r="I529" s="2">
        <v>0.99197778463437203</v>
      </c>
      <c r="J529" s="2">
        <v>0</v>
      </c>
      <c r="K529" s="2">
        <v>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116</v>
      </c>
      <c r="B530" t="s">
        <v>27</v>
      </c>
      <c r="C530" s="2">
        <v>0.99545990128787198</v>
      </c>
      <c r="D530" s="2">
        <v>0.90349123704151357</v>
      </c>
      <c r="E530" s="2">
        <v>0.85350737885889139</v>
      </c>
      <c r="F530" s="2">
        <v>0.73392502100969526</v>
      </c>
      <c r="G530" s="2">
        <v>4.0241448692152917E-2</v>
      </c>
      <c r="H530" s="2">
        <v>0.65657863986912834</v>
      </c>
      <c r="I530" s="2">
        <v>0.98951322585694157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136</v>
      </c>
      <c r="B531" t="s">
        <v>6</v>
      </c>
      <c r="C531" s="2">
        <v>0.97472256473489516</v>
      </c>
      <c r="D531" s="2">
        <v>0.94880506091846295</v>
      </c>
      <c r="E531" s="2">
        <v>0.81373333333333331</v>
      </c>
      <c r="F531" s="2">
        <v>0.62406959884001934</v>
      </c>
      <c r="G531" s="2" t="s">
        <v>70</v>
      </c>
      <c r="H531" s="2">
        <v>0.89931835959325068</v>
      </c>
      <c r="I531" s="2">
        <v>0.98559670781893005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136</v>
      </c>
      <c r="B532" t="s">
        <v>7</v>
      </c>
      <c r="C532" s="2">
        <v>0.99145886286093743</v>
      </c>
      <c r="D532" s="2">
        <v>0.95896861724898741</v>
      </c>
      <c r="E532" s="2">
        <v>0.81612337889940412</v>
      </c>
      <c r="F532" s="2">
        <v>0</v>
      </c>
      <c r="G532" s="2" t="s">
        <v>70</v>
      </c>
      <c r="H532" s="2">
        <v>0.66811525743977329</v>
      </c>
      <c r="I532" s="2">
        <v>0.99398082782195141</v>
      </c>
      <c r="J532" s="2" t="s">
        <v>70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136</v>
      </c>
      <c r="B533" t="s">
        <v>219</v>
      </c>
      <c r="C533" s="2">
        <v>0.99128963873419684</v>
      </c>
      <c r="D533" s="2">
        <v>0.98025904421616805</v>
      </c>
      <c r="E533" s="2">
        <v>0.92680892813343141</v>
      </c>
      <c r="F533" s="2">
        <v>0</v>
      </c>
      <c r="G533" s="2" t="s">
        <v>70</v>
      </c>
      <c r="H533" s="2">
        <v>0.85974888801306237</v>
      </c>
      <c r="I533" s="2">
        <v>0.99161299985023199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136</v>
      </c>
      <c r="B534" t="s">
        <v>8</v>
      </c>
      <c r="C534" s="2">
        <v>0.99171639611067064</v>
      </c>
      <c r="D534" s="2">
        <v>0.97275594079026717</v>
      </c>
      <c r="E534" s="2">
        <v>0.92485043046840798</v>
      </c>
      <c r="F534" s="2" t="s">
        <v>70</v>
      </c>
      <c r="G534" s="2" t="s">
        <v>70</v>
      </c>
      <c r="H534" s="2">
        <v>0.81706171611691258</v>
      </c>
      <c r="I534" s="2">
        <v>0.99251833009127644</v>
      </c>
      <c r="J534" s="2">
        <v>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136</v>
      </c>
      <c r="B535" t="s">
        <v>12</v>
      </c>
      <c r="C535" s="2">
        <v>0.99379751065073918</v>
      </c>
      <c r="D535" s="2">
        <v>0.95367652323333563</v>
      </c>
      <c r="E535" s="2">
        <v>0.95569920898820715</v>
      </c>
      <c r="F535" s="2" t="s">
        <v>70</v>
      </c>
      <c r="G535" s="2" t="s">
        <v>70</v>
      </c>
      <c r="H535" s="2">
        <v>0.82746341734824458</v>
      </c>
      <c r="I535" s="2">
        <v>0.99291207962599926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136</v>
      </c>
      <c r="B536" t="s">
        <v>13</v>
      </c>
      <c r="C536" s="2">
        <v>0.99448315112126962</v>
      </c>
      <c r="D536" s="2">
        <v>0.96166555316805402</v>
      </c>
      <c r="E536" s="2">
        <v>0.96995194487260861</v>
      </c>
      <c r="F536" s="2" t="s">
        <v>70</v>
      </c>
      <c r="G536" s="2" t="s">
        <v>70</v>
      </c>
      <c r="H536" s="2">
        <v>0.88044554455445545</v>
      </c>
      <c r="I536" s="2">
        <v>0.99527655035806795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136</v>
      </c>
      <c r="B537" t="s">
        <v>15</v>
      </c>
      <c r="C537" s="2">
        <v>0.9926318178379604</v>
      </c>
      <c r="D537" s="2">
        <v>0.91679553493663235</v>
      </c>
      <c r="E537" s="2">
        <v>0.8513653136531365</v>
      </c>
      <c r="F537" s="2">
        <v>0.76148880516426287</v>
      </c>
      <c r="G537" s="2" t="s">
        <v>70</v>
      </c>
      <c r="H537" s="2">
        <v>0.46464486499326946</v>
      </c>
      <c r="I537" s="2">
        <v>0.9950331125827816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136</v>
      </c>
      <c r="B538" t="s">
        <v>17</v>
      </c>
      <c r="C538" s="2">
        <v>0.99047677751410002</v>
      </c>
      <c r="D538" s="2">
        <v>0.92334145771426679</v>
      </c>
      <c r="E538" s="2">
        <v>0.90220729538964417</v>
      </c>
      <c r="F538" s="2">
        <v>0.79788953612491997</v>
      </c>
      <c r="G538" s="2" t="s">
        <v>70</v>
      </c>
      <c r="H538" s="2">
        <v>0.66846644169478819</v>
      </c>
      <c r="I538" s="2">
        <v>0.99461289826073562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136</v>
      </c>
      <c r="B539" t="s">
        <v>21</v>
      </c>
      <c r="C539" s="2">
        <v>0.98825890316590281</v>
      </c>
      <c r="D539" s="2">
        <v>0.91864289738138083</v>
      </c>
      <c r="E539" s="2">
        <v>0.84723870697479575</v>
      </c>
      <c r="F539" s="2">
        <v>0</v>
      </c>
      <c r="G539" s="2" t="s">
        <v>70</v>
      </c>
      <c r="H539" s="2">
        <v>0.79652252117215017</v>
      </c>
      <c r="I539" s="2">
        <v>0.9937136570799936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136</v>
      </c>
      <c r="B540" t="s">
        <v>23</v>
      </c>
      <c r="C540" s="2">
        <v>0.95616713251630481</v>
      </c>
      <c r="D540" s="2">
        <v>0.94835957618289402</v>
      </c>
      <c r="E540" s="2">
        <v>0.83618886061634157</v>
      </c>
      <c r="F540" s="2">
        <v>0</v>
      </c>
      <c r="G540" s="2">
        <v>0.87953216374269005</v>
      </c>
      <c r="H540" s="2">
        <v>0.81448473192926496</v>
      </c>
      <c r="I540" s="2">
        <v>0.99431242695753796</v>
      </c>
      <c r="J540" s="2">
        <v>0.93608724791323961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136</v>
      </c>
      <c r="B541" t="s">
        <v>25</v>
      </c>
      <c r="C541" s="2">
        <v>0.99650008831552839</v>
      </c>
      <c r="D541" s="2">
        <v>0.96920383559463641</v>
      </c>
      <c r="E541" s="2">
        <v>0.90276585682005295</v>
      </c>
      <c r="F541" s="2">
        <v>0.79664693388765873</v>
      </c>
      <c r="G541" s="2" t="s">
        <v>70</v>
      </c>
      <c r="H541" s="2">
        <v>0.887978503149641</v>
      </c>
      <c r="I541" s="2">
        <v>0.99130566265971121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78</v>
      </c>
      <c r="B542" t="s">
        <v>6</v>
      </c>
      <c r="C542" s="2">
        <v>0.98111583055906315</v>
      </c>
      <c r="D542" s="2">
        <v>0.94215497663923164</v>
      </c>
      <c r="E542" s="2">
        <v>0.90336363438188039</v>
      </c>
      <c r="F542" s="2">
        <v>1.726301380280619E-2</v>
      </c>
      <c r="G542" s="2">
        <v>5.6250000000000001E-2</v>
      </c>
      <c r="H542" s="2">
        <v>0.70479839445356685</v>
      </c>
      <c r="I542" s="2">
        <v>0.97607292062286355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78</v>
      </c>
      <c r="B543" t="s">
        <v>7</v>
      </c>
      <c r="C543" s="2">
        <v>0.97467800835319585</v>
      </c>
      <c r="D543" s="2">
        <v>0.95988542446818281</v>
      </c>
      <c r="E543" s="2">
        <v>0.87028378819180163</v>
      </c>
      <c r="F543" s="2">
        <v>0.27492130115424973</v>
      </c>
      <c r="G543" s="2">
        <v>0.10285714285714286</v>
      </c>
      <c r="H543" s="2">
        <v>0.7538892143461563</v>
      </c>
      <c r="I543" s="2">
        <v>0.98400365630712983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78</v>
      </c>
      <c r="B544" t="s">
        <v>8</v>
      </c>
      <c r="C544" s="2">
        <v>0.9815189142362114</v>
      </c>
      <c r="D544" s="2">
        <v>0.94587825662014002</v>
      </c>
      <c r="E544" s="2">
        <v>0.92175495777688421</v>
      </c>
      <c r="F544" s="2">
        <v>0.76456556905107886</v>
      </c>
      <c r="G544" s="2">
        <v>0.17114914425427874</v>
      </c>
      <c r="H544" s="2">
        <v>0.84957735003564516</v>
      </c>
      <c r="I544" s="2">
        <v>0.98461057729864843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78</v>
      </c>
      <c r="B545" t="s">
        <v>49</v>
      </c>
      <c r="C545" s="2">
        <v>0.9705259378926584</v>
      </c>
      <c r="D545" s="2">
        <v>0.96980025486312638</v>
      </c>
      <c r="E545" s="2">
        <v>0.93073553568169376</v>
      </c>
      <c r="F545" s="2">
        <v>0.72269105732140748</v>
      </c>
      <c r="G545" s="2">
        <v>0.19438444924406048</v>
      </c>
      <c r="H545" s="2">
        <v>0.79746532759445243</v>
      </c>
      <c r="I545" s="2">
        <v>0.99169763580295722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78</v>
      </c>
      <c r="B546" t="s">
        <v>12</v>
      </c>
      <c r="C546" s="2">
        <v>0.96534159212697879</v>
      </c>
      <c r="D546" s="2">
        <v>0.95534729878721059</v>
      </c>
      <c r="E546" s="2">
        <v>0.90477680433875685</v>
      </c>
      <c r="F546" s="2">
        <v>0.68819109492404107</v>
      </c>
      <c r="G546" s="2">
        <v>0.1972318339100346</v>
      </c>
      <c r="H546" s="2">
        <v>0.88257024515840143</v>
      </c>
      <c r="I546" s="2">
        <v>0.98020954598370202</v>
      </c>
      <c r="J546" s="2">
        <v>0.93694050991501421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78</v>
      </c>
      <c r="B547" t="s">
        <v>13</v>
      </c>
      <c r="C547" s="2">
        <v>0.98136073607639995</v>
      </c>
      <c r="D547" s="2">
        <v>0.94901556990857761</v>
      </c>
      <c r="E547" s="2">
        <v>0.934466525017706</v>
      </c>
      <c r="F547" s="2">
        <v>0.58490402455306822</v>
      </c>
      <c r="G547" s="2">
        <v>0.20967741935483872</v>
      </c>
      <c r="H547" s="2">
        <v>0.88955183402264559</v>
      </c>
      <c r="I547" s="2">
        <v>0.98708929261693079</v>
      </c>
      <c r="J547" s="2" t="s">
        <v>70</v>
      </c>
      <c r="K547" s="2" t="s">
        <v>70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78</v>
      </c>
      <c r="B548" t="s">
        <v>15</v>
      </c>
      <c r="C548" s="2">
        <v>0.98857837686159999</v>
      </c>
      <c r="D548" s="2">
        <v>0.93387938771124845</v>
      </c>
      <c r="E548" s="2">
        <v>0.89875098761073846</v>
      </c>
      <c r="F548" s="2">
        <v>0.87108303549164656</v>
      </c>
      <c r="G548" s="2">
        <v>0.1330166270783848</v>
      </c>
      <c r="H548" s="2">
        <v>0.87255977187979816</v>
      </c>
      <c r="I548" s="2">
        <v>0.98977473668024918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78</v>
      </c>
      <c r="B549" t="s">
        <v>17</v>
      </c>
      <c r="C549" s="2">
        <v>0.98913628274634757</v>
      </c>
      <c r="D549" s="2">
        <v>0.89019543796613865</v>
      </c>
      <c r="E549" s="2">
        <v>0.88367224214347762</v>
      </c>
      <c r="F549" s="2">
        <v>0.76929066796447254</v>
      </c>
      <c r="G549" s="2">
        <v>0.10094637223974764</v>
      </c>
      <c r="H549" s="2">
        <v>0.66461836998706336</v>
      </c>
      <c r="I549" s="2">
        <v>0.98922380134312038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78</v>
      </c>
      <c r="B550" t="s">
        <v>170</v>
      </c>
      <c r="C550" s="2">
        <v>0.98831919340956598</v>
      </c>
      <c r="D550" s="2">
        <v>0.91732539487564835</v>
      </c>
      <c r="E550" s="2">
        <v>0.90810015313326575</v>
      </c>
      <c r="F550" s="2">
        <v>0.71723314319835318</v>
      </c>
      <c r="G550" s="2">
        <v>0.71165953160412998</v>
      </c>
      <c r="H550" s="2">
        <v>0.80984926505008892</v>
      </c>
      <c r="I550" s="2">
        <v>0.99101796407185638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78</v>
      </c>
      <c r="B551" t="s">
        <v>21</v>
      </c>
      <c r="C551" s="2">
        <v>0.99080618589573244</v>
      </c>
      <c r="D551" s="2">
        <v>0.96012346293622741</v>
      </c>
      <c r="E551" s="2">
        <v>0.9221951633912896</v>
      </c>
      <c r="F551" s="2">
        <v>0.66813161659513587</v>
      </c>
      <c r="G551" s="2">
        <v>1.1709601873536301E-2</v>
      </c>
      <c r="H551" s="2">
        <v>0.83003455859252273</v>
      </c>
      <c r="I551" s="2">
        <v>0.992857703476964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78</v>
      </c>
      <c r="B552" t="s">
        <v>23</v>
      </c>
      <c r="C552" s="2">
        <v>0.99292020301104622</v>
      </c>
      <c r="D552" s="2">
        <v>0.92878082428004838</v>
      </c>
      <c r="E552" s="2">
        <v>0.83585011185682323</v>
      </c>
      <c r="F552" s="2">
        <v>0.77610608185643248</v>
      </c>
      <c r="G552" s="2">
        <v>3.4482758620689655E-2</v>
      </c>
      <c r="H552" s="2">
        <v>0.64888833374968768</v>
      </c>
      <c r="I552" s="2">
        <v>0.99000077513371043</v>
      </c>
      <c r="J552" s="2">
        <v>0</v>
      </c>
      <c r="K552" s="2" t="s">
        <v>70</v>
      </c>
      <c r="L552" s="2">
        <v>0</v>
      </c>
      <c r="M552" s="2" t="s">
        <v>70</v>
      </c>
      <c r="N552" s="2">
        <v>0</v>
      </c>
    </row>
    <row r="553" spans="1:14" x14ac:dyDescent="0.3">
      <c r="A553" t="s">
        <v>78</v>
      </c>
      <c r="B553" t="s">
        <v>25</v>
      </c>
      <c r="C553" s="2">
        <v>0.97886801509895038</v>
      </c>
      <c r="D553" s="2">
        <v>0.88941828599900352</v>
      </c>
      <c r="E553" s="2">
        <v>0.91464428191489355</v>
      </c>
      <c r="F553" s="2">
        <v>0.63476566591942341</v>
      </c>
      <c r="G553" s="2">
        <v>4.3269230769230768E-2</v>
      </c>
      <c r="H553" s="2">
        <v>0.78247793396534815</v>
      </c>
      <c r="I553" s="2">
        <v>0.99105375663051221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78</v>
      </c>
      <c r="B554" t="s">
        <v>27</v>
      </c>
      <c r="C554" s="2">
        <v>0.993456161624795</v>
      </c>
      <c r="D554" s="2">
        <v>0.89514743281325182</v>
      </c>
      <c r="E554" s="2">
        <v>0.83931357254290173</v>
      </c>
      <c r="F554" s="2">
        <v>0.71738884489195609</v>
      </c>
      <c r="G554" s="2">
        <v>0</v>
      </c>
      <c r="H554" s="2">
        <v>0.42289469662234447</v>
      </c>
      <c r="I554" s="2">
        <v>0.98971661825889001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100</v>
      </c>
      <c r="B555" t="s">
        <v>6</v>
      </c>
      <c r="C555" s="2">
        <v>0.95302369808711118</v>
      </c>
      <c r="D555" s="2">
        <v>0.89794564938881938</v>
      </c>
      <c r="E555" s="2">
        <v>0.91609329317887056</v>
      </c>
      <c r="F555" s="2" t="s">
        <v>70</v>
      </c>
      <c r="G555" s="2" t="s">
        <v>70</v>
      </c>
      <c r="H555" s="2">
        <v>0.90105179203429542</v>
      </c>
      <c r="I555" s="2">
        <v>0.99378033980582525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100</v>
      </c>
      <c r="B556" t="s">
        <v>7</v>
      </c>
      <c r="C556" s="2">
        <v>0.99158547608227765</v>
      </c>
      <c r="D556" s="2">
        <v>0.96772139390878564</v>
      </c>
      <c r="E556" s="2">
        <v>0.92855628577485683</v>
      </c>
      <c r="F556" s="2" t="s">
        <v>70</v>
      </c>
      <c r="G556" s="2" t="s">
        <v>70</v>
      </c>
      <c r="H556" s="2">
        <v>0.91478552811768343</v>
      </c>
      <c r="I556" s="2">
        <v>0.99369208005607035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100</v>
      </c>
      <c r="B557" t="s">
        <v>62</v>
      </c>
      <c r="C557" s="2">
        <v>0.99240447510455021</v>
      </c>
      <c r="D557" s="2">
        <v>0.90360937255043838</v>
      </c>
      <c r="E557" s="2">
        <v>0.88072422168249065</v>
      </c>
      <c r="F557" s="2">
        <v>0.74518988066428304</v>
      </c>
      <c r="G557" s="2" t="s">
        <v>70</v>
      </c>
      <c r="H557" s="2" t="s">
        <v>70</v>
      </c>
      <c r="I557" s="2">
        <v>0.99504797276385015</v>
      </c>
      <c r="J557" s="2" t="s">
        <v>70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100</v>
      </c>
      <c r="B558" t="s">
        <v>8</v>
      </c>
      <c r="C558" s="2">
        <v>0.99062964912682239</v>
      </c>
      <c r="D558" s="2">
        <v>0.96349647441350483</v>
      </c>
      <c r="E558" s="2">
        <v>0.91785020182388999</v>
      </c>
      <c r="F558" s="2" t="s">
        <v>70</v>
      </c>
      <c r="G558" s="2" t="s">
        <v>70</v>
      </c>
      <c r="H558" s="2">
        <v>0.7668685121107266</v>
      </c>
      <c r="I558" s="2">
        <v>0.99528411287205243</v>
      </c>
      <c r="J558" s="2">
        <v>0.96212040678927035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100</v>
      </c>
      <c r="B559" t="s">
        <v>12</v>
      </c>
      <c r="C559" s="2">
        <v>0.99557647312426745</v>
      </c>
      <c r="D559" s="2">
        <v>0.96217641418983701</v>
      </c>
      <c r="E559" s="2">
        <v>0.96048856463644561</v>
      </c>
      <c r="F559" s="2" t="s">
        <v>70</v>
      </c>
      <c r="G559" s="2" t="s">
        <v>70</v>
      </c>
      <c r="H559" s="2">
        <v>0.88794052863436124</v>
      </c>
      <c r="I559" s="2">
        <v>0.99559136515658242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100</v>
      </c>
      <c r="B560" t="s">
        <v>13</v>
      </c>
      <c r="C560" s="2">
        <v>0.99612048511058804</v>
      </c>
      <c r="D560" s="2">
        <v>0.94573312772728757</v>
      </c>
      <c r="E560" s="2">
        <v>0.94753491703473802</v>
      </c>
      <c r="F560" s="2" t="s">
        <v>70</v>
      </c>
      <c r="G560" s="2" t="s">
        <v>70</v>
      </c>
      <c r="H560" s="2">
        <v>0.83306155727680387</v>
      </c>
      <c r="I560" s="2">
        <v>0.99625124321016001</v>
      </c>
      <c r="J560" s="2" t="s">
        <v>70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100</v>
      </c>
      <c r="B561" t="s">
        <v>15</v>
      </c>
      <c r="C561" s="2">
        <v>0.99679744308883078</v>
      </c>
      <c r="D561" s="2">
        <v>0.93151940665430522</v>
      </c>
      <c r="E561" s="2">
        <v>0.89906694575513535</v>
      </c>
      <c r="F561" s="2">
        <v>0.77317530746553109</v>
      </c>
      <c r="G561" s="2" t="s">
        <v>70</v>
      </c>
      <c r="H561" s="2">
        <v>0.83391232423490491</v>
      </c>
      <c r="I561" s="2">
        <v>0.9953803510933168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100</v>
      </c>
      <c r="B562" t="s">
        <v>17</v>
      </c>
      <c r="C562" s="2">
        <v>0.99668842913729239</v>
      </c>
      <c r="D562" s="2">
        <v>0.96999538390521622</v>
      </c>
      <c r="E562" s="2">
        <v>0.96260813799782741</v>
      </c>
      <c r="F562" s="2" t="s">
        <v>70</v>
      </c>
      <c r="G562" s="2" t="s">
        <v>70</v>
      </c>
      <c r="H562" s="2">
        <v>0.86675123746984051</v>
      </c>
      <c r="I562" s="2">
        <v>0.99567901234567902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100</v>
      </c>
      <c r="B563" t="s">
        <v>21</v>
      </c>
      <c r="C563" s="2">
        <v>0.99657240131276259</v>
      </c>
      <c r="D563" s="2">
        <v>0.96248926888238695</v>
      </c>
      <c r="E563" s="2">
        <v>0.914787812381474</v>
      </c>
      <c r="F563" s="2" t="s">
        <v>70</v>
      </c>
      <c r="G563" s="2" t="s">
        <v>70</v>
      </c>
      <c r="H563" s="2">
        <v>0.92594026548672559</v>
      </c>
      <c r="I563" s="2">
        <v>0.99578059071729963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100</v>
      </c>
      <c r="B564" t="s">
        <v>23</v>
      </c>
      <c r="C564" s="2">
        <v>0.99201094847409121</v>
      </c>
      <c r="D564" s="2">
        <v>0.98483859267319562</v>
      </c>
      <c r="E564" s="2">
        <v>0.94587759231158319</v>
      </c>
      <c r="F564" s="2" t="s">
        <v>70</v>
      </c>
      <c r="G564" s="2" t="s">
        <v>70</v>
      </c>
      <c r="H564" s="2">
        <v>0.94117647058823517</v>
      </c>
      <c r="I564" s="2">
        <v>0.9965721408538486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100</v>
      </c>
      <c r="B565" t="s">
        <v>25</v>
      </c>
      <c r="C565" s="2">
        <v>0.98219081272084796</v>
      </c>
      <c r="D565" s="2">
        <v>0.90925453236468357</v>
      </c>
      <c r="E565" s="2">
        <v>0.90963378660335281</v>
      </c>
      <c r="F565" s="2" t="s">
        <v>70</v>
      </c>
      <c r="G565" s="2" t="s">
        <v>70</v>
      </c>
      <c r="H565" s="2">
        <v>0.92801916584994015</v>
      </c>
      <c r="I565" s="2">
        <v>0.99598207386802662</v>
      </c>
      <c r="J565" s="2" t="s">
        <v>70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100</v>
      </c>
      <c r="B566" t="s">
        <v>29</v>
      </c>
      <c r="C566" s="2">
        <v>0.97664106097610881</v>
      </c>
      <c r="D566" s="2">
        <v>0.92528650828783643</v>
      </c>
      <c r="E566" s="2">
        <v>0.91912530371398815</v>
      </c>
      <c r="F566" s="2">
        <v>0.28622927180966112</v>
      </c>
      <c r="G566" s="2" t="s">
        <v>70</v>
      </c>
      <c r="H566" s="2">
        <v>0.76579755304037023</v>
      </c>
      <c r="I566" s="2">
        <v>0.9942848316342292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100</v>
      </c>
      <c r="B567" t="s">
        <v>33</v>
      </c>
      <c r="C567" s="2">
        <v>0.97254192904794556</v>
      </c>
      <c r="D567" s="2">
        <v>0.90749385132761118</v>
      </c>
      <c r="E567" s="2">
        <v>0.97044297078146879</v>
      </c>
      <c r="F567" s="2" t="s">
        <v>70</v>
      </c>
      <c r="G567" s="2" t="s">
        <v>70</v>
      </c>
      <c r="H567" s="2">
        <v>0.91480984340044758</v>
      </c>
      <c r="I567" s="2">
        <v>0.99321387723980159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156</v>
      </c>
      <c r="B568" t="s">
        <v>6</v>
      </c>
      <c r="C568" s="2">
        <v>0.96882855706385118</v>
      </c>
      <c r="D568" s="2">
        <v>0.92965776037814141</v>
      </c>
      <c r="E568" s="2">
        <v>0.63485038006350425</v>
      </c>
      <c r="F568" s="2" t="s">
        <v>70</v>
      </c>
      <c r="G568" s="2" t="s">
        <v>70</v>
      </c>
      <c r="H568" s="2">
        <v>0.6165683508591947</v>
      </c>
      <c r="I568" s="2">
        <v>0.99106285545461259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156</v>
      </c>
      <c r="B569" t="s">
        <v>7</v>
      </c>
      <c r="C569" s="2">
        <v>0.98615835526175044</v>
      </c>
      <c r="D569" s="2">
        <v>0.95478300386275838</v>
      </c>
      <c r="E569" s="2">
        <v>0.87672509171373669</v>
      </c>
      <c r="F569" s="2" t="s">
        <v>70</v>
      </c>
      <c r="G569" s="2" t="s">
        <v>70</v>
      </c>
      <c r="H569" s="2">
        <v>0.8047942187362298</v>
      </c>
      <c r="I569" s="2">
        <v>0.98866855524079322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156</v>
      </c>
      <c r="B570" t="s">
        <v>8</v>
      </c>
      <c r="C570" s="2">
        <v>0.99208171668382295</v>
      </c>
      <c r="D570" s="2">
        <v>0.92480998421825955</v>
      </c>
      <c r="E570" s="2">
        <v>0.51901522196661931</v>
      </c>
      <c r="F570" s="2" t="s">
        <v>70</v>
      </c>
      <c r="G570" s="2" t="s">
        <v>70</v>
      </c>
      <c r="H570" s="2">
        <v>0.38232746173837712</v>
      </c>
      <c r="I570" s="2">
        <v>0.99336419753086425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156</v>
      </c>
      <c r="B571" t="s">
        <v>12</v>
      </c>
      <c r="C571" s="2">
        <v>0.98991520093691043</v>
      </c>
      <c r="D571" s="2">
        <v>0.92805278025290538</v>
      </c>
      <c r="E571" s="2">
        <v>0.712647050195089</v>
      </c>
      <c r="F571" s="2">
        <v>0</v>
      </c>
      <c r="G571" s="2" t="s">
        <v>70</v>
      </c>
      <c r="H571" s="2">
        <v>0.50617421292691067</v>
      </c>
      <c r="I571" s="2">
        <v>0.99410097295640842</v>
      </c>
      <c r="J571" s="2">
        <v>0.98739265485108718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156</v>
      </c>
      <c r="B572" t="s">
        <v>13</v>
      </c>
      <c r="C572" s="2">
        <v>0.99415334435359504</v>
      </c>
      <c r="D572" s="2">
        <v>0.93847507226082116</v>
      </c>
      <c r="E572" s="2">
        <v>0.92273396759683135</v>
      </c>
      <c r="F572" s="2">
        <v>0</v>
      </c>
      <c r="G572" s="2" t="s">
        <v>70</v>
      </c>
      <c r="H572" s="2">
        <v>0.78994713901511637</v>
      </c>
      <c r="I572" s="2">
        <v>0.99512723335138065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156</v>
      </c>
      <c r="B573" t="s">
        <v>15</v>
      </c>
      <c r="C573" s="2">
        <v>0.99350166178877919</v>
      </c>
      <c r="D573" s="2">
        <v>0.95863427445830596</v>
      </c>
      <c r="E573" s="2">
        <v>0.96953903581364242</v>
      </c>
      <c r="F573" s="2" t="s">
        <v>70</v>
      </c>
      <c r="G573" s="2" t="s">
        <v>70</v>
      </c>
      <c r="H573" s="2">
        <v>0.90069845126024906</v>
      </c>
      <c r="I573" s="2">
        <v>0.99412438000763081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156</v>
      </c>
      <c r="B574" t="s">
        <v>17</v>
      </c>
      <c r="C574" s="2">
        <v>0.99377495272116001</v>
      </c>
      <c r="D574" s="2">
        <v>0.9592334427866428</v>
      </c>
      <c r="E574" s="2">
        <v>0.93081804506077837</v>
      </c>
      <c r="F574" s="2">
        <v>0</v>
      </c>
      <c r="G574" s="2">
        <v>0.94102715965817763</v>
      </c>
      <c r="H574" s="2">
        <v>0.70356744704570795</v>
      </c>
      <c r="I574" s="2">
        <v>0.99513529948312562</v>
      </c>
      <c r="J574" s="2" t="s">
        <v>70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156</v>
      </c>
      <c r="B575" t="s">
        <v>21</v>
      </c>
      <c r="C575" s="2">
        <v>0.99537153073671203</v>
      </c>
      <c r="D575" s="2">
        <v>0.91423597937914258</v>
      </c>
      <c r="E575" s="2">
        <v>0.95204940717219677</v>
      </c>
      <c r="F575" s="2">
        <v>0</v>
      </c>
      <c r="G575" s="2">
        <v>0</v>
      </c>
      <c r="H575" s="2">
        <v>0.85559298307012555</v>
      </c>
      <c r="I575" s="2">
        <v>0.98385964912280699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156</v>
      </c>
      <c r="B576" t="s">
        <v>23</v>
      </c>
      <c r="C576" s="2">
        <v>0.99737675577508522</v>
      </c>
      <c r="D576" s="2">
        <v>0.8847558035406764</v>
      </c>
      <c r="E576" s="2">
        <v>0.88410412628080859</v>
      </c>
      <c r="F576" s="2">
        <v>0.58525390519285103</v>
      </c>
      <c r="G576" s="2">
        <v>0.95494902992436703</v>
      </c>
      <c r="H576" s="2">
        <v>0.33859312785724821</v>
      </c>
      <c r="I576" s="2">
        <v>0.99586143470263644</v>
      </c>
      <c r="J576" s="2" t="s">
        <v>70</v>
      </c>
      <c r="K576" s="2" t="s">
        <v>70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156</v>
      </c>
      <c r="B577" t="s">
        <v>25</v>
      </c>
      <c r="C577" s="2">
        <v>0.99644774886410559</v>
      </c>
      <c r="D577" s="2">
        <v>0.92979882127670155</v>
      </c>
      <c r="E577" s="2">
        <v>0.89389581008731966</v>
      </c>
      <c r="F577" s="2">
        <v>0</v>
      </c>
      <c r="G577" s="2">
        <v>0.95584824749485842</v>
      </c>
      <c r="H577" s="2">
        <v>0.76955479700777107</v>
      </c>
      <c r="I577" s="2">
        <v>0.99502258978482283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156</v>
      </c>
      <c r="B578" t="s">
        <v>27</v>
      </c>
      <c r="C578" s="2">
        <v>0.99566465956461325</v>
      </c>
      <c r="D578" s="2">
        <v>0.97537275064267359</v>
      </c>
      <c r="E578" s="2">
        <v>0.9064461237260536</v>
      </c>
      <c r="F578" s="2">
        <v>0.67042508290624059</v>
      </c>
      <c r="G578" s="2" t="s">
        <v>70</v>
      </c>
      <c r="H578" s="2">
        <v>0.86851252547045432</v>
      </c>
      <c r="I578" s="2">
        <v>0.99449204406364744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156</v>
      </c>
      <c r="B579" t="s">
        <v>29</v>
      </c>
      <c r="C579" s="2">
        <v>0.99568519976102643</v>
      </c>
      <c r="D579" s="2">
        <v>0.94062996820349765</v>
      </c>
      <c r="E579" s="2">
        <v>0.96744483920647761</v>
      </c>
      <c r="F579" s="2">
        <v>0.82524311681917029</v>
      </c>
      <c r="G579" s="2" t="s">
        <v>70</v>
      </c>
      <c r="H579" s="2">
        <v>0.92345431231532582</v>
      </c>
      <c r="I579" s="2">
        <v>0.99439539347408845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156</v>
      </c>
      <c r="B580" t="s">
        <v>33</v>
      </c>
      <c r="C580" s="2">
        <v>0.98435219190181755</v>
      </c>
      <c r="D580" s="2">
        <v>0.93696536094385319</v>
      </c>
      <c r="E580" s="2">
        <v>0.86424695526347517</v>
      </c>
      <c r="F580" s="2">
        <v>0</v>
      </c>
      <c r="G580" s="2">
        <v>0.9508973924822216</v>
      </c>
      <c r="H580" s="2">
        <v>0.68030467899891189</v>
      </c>
      <c r="I580" s="2">
        <v>0.99446048217211525</v>
      </c>
      <c r="J580" s="2">
        <v>0.96025505433699665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156</v>
      </c>
      <c r="B581" t="s">
        <v>35</v>
      </c>
      <c r="C581" s="2">
        <v>0.98821894035217983</v>
      </c>
      <c r="D581" s="2">
        <v>0.93940111816545058</v>
      </c>
      <c r="E581" s="2">
        <v>0.85912369831869084</v>
      </c>
      <c r="F581" s="2" t="s">
        <v>70</v>
      </c>
      <c r="G581" s="2" t="s">
        <v>70</v>
      </c>
      <c r="H581" s="2">
        <v>0.7298853179819591</v>
      </c>
      <c r="I581" s="2">
        <v>0.99610894941634243</v>
      </c>
      <c r="J581" s="2">
        <v>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104</v>
      </c>
      <c r="B582" t="s">
        <v>7</v>
      </c>
      <c r="C582" s="2">
        <v>0.98727424561578436</v>
      </c>
      <c r="D582" s="2">
        <v>0.90190336749633959</v>
      </c>
      <c r="E582" s="2">
        <v>0.9189403448503668</v>
      </c>
      <c r="F582" s="2">
        <v>0</v>
      </c>
      <c r="G582" s="2" t="s">
        <v>70</v>
      </c>
      <c r="H582" s="2">
        <v>0.82922824302134646</v>
      </c>
      <c r="I582" s="2">
        <v>0.98707155742633801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104</v>
      </c>
      <c r="B583" t="s">
        <v>8</v>
      </c>
      <c r="C583" s="2">
        <v>0.98089171974522282</v>
      </c>
      <c r="D583" s="2">
        <v>0.74379039676945313</v>
      </c>
      <c r="E583" s="2">
        <v>0.88789961811238405</v>
      </c>
      <c r="F583" s="2">
        <v>0</v>
      </c>
      <c r="G583" s="2" t="s">
        <v>70</v>
      </c>
      <c r="H583" s="2">
        <v>0.79335859953077059</v>
      </c>
      <c r="I583" s="2">
        <v>0.98714340053252203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104</v>
      </c>
      <c r="B584" t="s">
        <v>13</v>
      </c>
      <c r="C584" s="2">
        <v>0.94160616855300538</v>
      </c>
      <c r="D584" s="2">
        <v>0.85045724345292806</v>
      </c>
      <c r="E584" s="2">
        <v>0.88087489997332624</v>
      </c>
      <c r="F584" s="2">
        <v>0.59020493226814863</v>
      </c>
      <c r="G584" s="2" t="s">
        <v>70</v>
      </c>
      <c r="H584" s="2">
        <v>0.87868267037000303</v>
      </c>
      <c r="I584" s="2">
        <v>0.99201807228915662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104</v>
      </c>
      <c r="B585" t="s">
        <v>15</v>
      </c>
      <c r="C585" s="2">
        <v>0.99620343839541559</v>
      </c>
      <c r="D585" s="2">
        <v>0.93099970113568442</v>
      </c>
      <c r="E585" s="2">
        <v>0.9104043696590608</v>
      </c>
      <c r="F585" s="2">
        <v>0.80303676533310586</v>
      </c>
      <c r="G585" s="2" t="s">
        <v>70</v>
      </c>
      <c r="H585" s="2">
        <v>0.88128836801403176</v>
      </c>
      <c r="I585" s="2">
        <v>0.99511968394143624</v>
      </c>
      <c r="J585" s="2" t="s">
        <v>70</v>
      </c>
      <c r="K585" s="2">
        <v>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104</v>
      </c>
      <c r="B586" t="s">
        <v>17</v>
      </c>
      <c r="C586" s="2">
        <v>0.99120695583828655</v>
      </c>
      <c r="D586" s="2">
        <v>0.92464146897198762</v>
      </c>
      <c r="E586" s="2">
        <v>0.89640902066581107</v>
      </c>
      <c r="F586" s="2">
        <v>0.85684204693430854</v>
      </c>
      <c r="G586" s="2" t="s">
        <v>70</v>
      </c>
      <c r="H586" s="2">
        <v>0.81689923675892373</v>
      </c>
      <c r="I586" s="2">
        <v>0.99329494359864323</v>
      </c>
      <c r="J586" s="2">
        <v>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104</v>
      </c>
      <c r="B587" t="s">
        <v>27</v>
      </c>
      <c r="C587" s="2">
        <v>0.99346964445029484</v>
      </c>
      <c r="D587" s="2">
        <v>0.94857455218232278</v>
      </c>
      <c r="E587" s="2">
        <v>0.88292022437757334</v>
      </c>
      <c r="F587" s="2" t="s">
        <v>70</v>
      </c>
      <c r="G587" s="2" t="s">
        <v>70</v>
      </c>
      <c r="H587" s="2">
        <v>0.80455418691377556</v>
      </c>
      <c r="I587" s="2">
        <v>0.99379928041031917</v>
      </c>
      <c r="J587" s="2" t="s">
        <v>70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104</v>
      </c>
      <c r="B588" t="s">
        <v>29</v>
      </c>
      <c r="C588" s="2">
        <v>0.99162807267545439</v>
      </c>
      <c r="D588" s="2">
        <v>0.96990014265335245</v>
      </c>
      <c r="E588" s="2">
        <v>0.90224236360426124</v>
      </c>
      <c r="F588" s="2" t="s">
        <v>70</v>
      </c>
      <c r="G588" s="2" t="s">
        <v>70</v>
      </c>
      <c r="H588" s="2">
        <v>0.82687546778743737</v>
      </c>
      <c r="I588" s="2">
        <v>0.99412348317179278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104</v>
      </c>
      <c r="B589" t="s">
        <v>33</v>
      </c>
      <c r="C589" s="2">
        <v>0.9924632933313744</v>
      </c>
      <c r="D589" s="2">
        <v>0.93453724604966137</v>
      </c>
      <c r="E589" s="2">
        <v>0.77298037425832955</v>
      </c>
      <c r="F589" s="2" t="s">
        <v>70</v>
      </c>
      <c r="G589" s="2" t="s">
        <v>70</v>
      </c>
      <c r="H589" s="2">
        <v>0.33357589870470089</v>
      </c>
      <c r="I589" s="2">
        <v>0.99453295845048417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158</v>
      </c>
      <c r="B590" t="s">
        <v>7</v>
      </c>
      <c r="C590" s="2">
        <v>0.99060857477954922</v>
      </c>
      <c r="D590" s="2">
        <v>0.94602702137060202</v>
      </c>
      <c r="E590" s="2">
        <v>0.91197200699825043</v>
      </c>
      <c r="F590" s="2">
        <v>0</v>
      </c>
      <c r="G590" s="2" t="s">
        <v>70</v>
      </c>
      <c r="H590" s="2">
        <v>0.79593420235878332</v>
      </c>
      <c r="I590" s="2">
        <v>0.98730110159118722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158</v>
      </c>
      <c r="B591" t="s">
        <v>8</v>
      </c>
      <c r="C591" s="2">
        <v>0.99203158723826479</v>
      </c>
      <c r="D591" s="2">
        <v>0.95975522890630061</v>
      </c>
      <c r="E591" s="2">
        <v>0.93173310604577242</v>
      </c>
      <c r="F591" s="2" t="s">
        <v>70</v>
      </c>
      <c r="G591" s="2" t="s">
        <v>70</v>
      </c>
      <c r="H591" s="2">
        <v>0.84874227714033534</v>
      </c>
      <c r="I591" s="2">
        <v>0.9863789409243956</v>
      </c>
      <c r="J591" s="2">
        <v>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158</v>
      </c>
      <c r="B592" t="s">
        <v>12</v>
      </c>
      <c r="C592" s="2">
        <v>0.99422913313994599</v>
      </c>
      <c r="D592" s="2">
        <v>0.96964230171073096</v>
      </c>
      <c r="E592" s="2">
        <v>0.94129398972799516</v>
      </c>
      <c r="F592" s="2" t="s">
        <v>70</v>
      </c>
      <c r="G592" s="2" t="s">
        <v>70</v>
      </c>
      <c r="H592" s="2">
        <v>0.69946178686759952</v>
      </c>
      <c r="I592" s="2">
        <v>0.99247889485801999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158</v>
      </c>
      <c r="B593" t="s">
        <v>13</v>
      </c>
      <c r="C593" s="2">
        <v>0.9556202300803156</v>
      </c>
      <c r="D593" s="2">
        <v>0.9509477311889718</v>
      </c>
      <c r="E593" s="2">
        <v>0.96923864437554919</v>
      </c>
      <c r="F593" s="2" t="s">
        <v>70</v>
      </c>
      <c r="G593" s="2" t="s">
        <v>70</v>
      </c>
      <c r="H593" s="2">
        <v>0.87996146981329859</v>
      </c>
      <c r="I593" s="2">
        <v>0.98828862863619205</v>
      </c>
      <c r="J593" s="2">
        <v>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158</v>
      </c>
      <c r="B594" t="s">
        <v>15</v>
      </c>
      <c r="C594" s="2">
        <v>0.99087286879169756</v>
      </c>
      <c r="D594" s="2">
        <v>0.96791609073908436</v>
      </c>
      <c r="E594" s="2">
        <v>0.90979180938889725</v>
      </c>
      <c r="F594" s="2">
        <v>0.72976195733780858</v>
      </c>
      <c r="G594" s="2" t="s">
        <v>70</v>
      </c>
      <c r="H594" s="2">
        <v>0.68406367963236503</v>
      </c>
      <c r="I594" s="2">
        <v>0.98748368271519615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158</v>
      </c>
      <c r="B595" t="s">
        <v>17</v>
      </c>
      <c r="C595" s="2">
        <v>0.99087350779412198</v>
      </c>
      <c r="D595" s="2">
        <v>0.9684173057631944</v>
      </c>
      <c r="E595" s="2">
        <v>0.92086680867479576</v>
      </c>
      <c r="F595" s="2">
        <v>0</v>
      </c>
      <c r="G595" s="2" t="s">
        <v>70</v>
      </c>
      <c r="H595" s="2">
        <v>0.79443813499493543</v>
      </c>
      <c r="I595" s="2">
        <v>0.9866809552969994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158</v>
      </c>
      <c r="B596" t="s">
        <v>21</v>
      </c>
      <c r="C596" s="2">
        <v>0.99129693560073318</v>
      </c>
      <c r="D596" s="2">
        <v>0.91410970613375764</v>
      </c>
      <c r="E596" s="2">
        <v>0.83795899070199098</v>
      </c>
      <c r="F596" s="2">
        <v>0.18503733876442635</v>
      </c>
      <c r="G596" s="2">
        <v>0</v>
      </c>
      <c r="H596" s="2">
        <v>8.3971902937420184E-2</v>
      </c>
      <c r="I596" s="2">
        <v>0.99048203868590723</v>
      </c>
      <c r="J596" s="2">
        <v>0.48591150843046282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158</v>
      </c>
      <c r="B597" t="s">
        <v>23</v>
      </c>
      <c r="C597" s="2">
        <v>0.99216783462115299</v>
      </c>
      <c r="D597" s="2">
        <v>0.87813133744765903</v>
      </c>
      <c r="E597" s="2">
        <v>0.93382165410158835</v>
      </c>
      <c r="F597" s="2" t="s">
        <v>70</v>
      </c>
      <c r="G597" s="2" t="s">
        <v>70</v>
      </c>
      <c r="H597" s="2">
        <v>0.62553612669086112</v>
      </c>
      <c r="I597" s="2">
        <v>0.9906023725157912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158</v>
      </c>
      <c r="B598" t="s">
        <v>25</v>
      </c>
      <c r="C598" s="2">
        <v>0.99683230054866123</v>
      </c>
      <c r="D598" s="2">
        <v>0.95362314500067402</v>
      </c>
      <c r="E598" s="2">
        <v>0.70418742426282488</v>
      </c>
      <c r="F598" s="2">
        <v>0.46334701120106464</v>
      </c>
      <c r="G598" s="2" t="s">
        <v>70</v>
      </c>
      <c r="H598" s="2">
        <v>0.15135994348286824</v>
      </c>
      <c r="I598" s="2">
        <v>0.99243755251699639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115</v>
      </c>
      <c r="B599" t="s">
        <v>6</v>
      </c>
      <c r="C599" s="2">
        <v>0.98021396525940396</v>
      </c>
      <c r="D599" s="2">
        <v>0.94618945691672063</v>
      </c>
      <c r="E599" s="2">
        <v>0.95903682122924638</v>
      </c>
      <c r="F599" s="2" t="s">
        <v>70</v>
      </c>
      <c r="G599" s="2" t="s">
        <v>70</v>
      </c>
      <c r="H599" s="2">
        <v>0.93211657344715915</v>
      </c>
      <c r="I599" s="2">
        <v>0.99023189918723442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115</v>
      </c>
      <c r="B600" t="s">
        <v>7</v>
      </c>
      <c r="C600" s="2">
        <v>0.98781616966240959</v>
      </c>
      <c r="D600" s="2">
        <v>0.9517640190163752</v>
      </c>
      <c r="E600" s="2">
        <v>0.93344071249230198</v>
      </c>
      <c r="F600" s="2" t="s">
        <v>70</v>
      </c>
      <c r="G600" s="2" t="s">
        <v>70</v>
      </c>
      <c r="H600" s="2">
        <v>0.88665129099398099</v>
      </c>
      <c r="I600" s="2">
        <v>0.99039881831610044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115</v>
      </c>
      <c r="B601" t="s">
        <v>8</v>
      </c>
      <c r="C601" s="2">
        <v>0.98969292263168518</v>
      </c>
      <c r="D601" s="2">
        <v>0.94126717515213276</v>
      </c>
      <c r="E601" s="2">
        <v>0.86139827565071714</v>
      </c>
      <c r="F601" s="2">
        <v>0</v>
      </c>
      <c r="G601" s="2" t="s">
        <v>70</v>
      </c>
      <c r="H601" s="2">
        <v>0.75595718901453957</v>
      </c>
      <c r="I601" s="2">
        <v>0.98974161203239475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115</v>
      </c>
      <c r="B602" t="s">
        <v>12</v>
      </c>
      <c r="C602" s="2">
        <v>0.99207640683662524</v>
      </c>
      <c r="D602" s="2">
        <v>0.90236360777737001</v>
      </c>
      <c r="E602" s="2">
        <v>0.86261642675698558</v>
      </c>
      <c r="F602" s="2" t="s">
        <v>70</v>
      </c>
      <c r="G602" s="2" t="s">
        <v>70</v>
      </c>
      <c r="H602" s="2">
        <v>0.77876665913711318</v>
      </c>
      <c r="I602" s="2">
        <v>0.98630136986301364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115</v>
      </c>
      <c r="B603" t="s">
        <v>13</v>
      </c>
      <c r="C603" s="2">
        <v>0.99189735856282835</v>
      </c>
      <c r="D603" s="2">
        <v>0.89111285720193545</v>
      </c>
      <c r="E603" s="2">
        <v>0.94673339645610721</v>
      </c>
      <c r="F603" s="2" t="s">
        <v>70</v>
      </c>
      <c r="G603" s="2" t="s">
        <v>70</v>
      </c>
      <c r="H603" s="2">
        <v>0.77246079070000506</v>
      </c>
      <c r="I603" s="2">
        <v>0.98474300103688339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115</v>
      </c>
      <c r="B604" t="s">
        <v>15</v>
      </c>
      <c r="C604" s="2">
        <v>0.99193168618340499</v>
      </c>
      <c r="D604" s="2">
        <v>0.96023091725465037</v>
      </c>
      <c r="E604" s="2">
        <v>0.84371518282183733</v>
      </c>
      <c r="F604" s="2">
        <v>0</v>
      </c>
      <c r="G604" s="2">
        <v>0.96664834157962243</v>
      </c>
      <c r="H604" s="2">
        <v>0.62940670679277733</v>
      </c>
      <c r="I604" s="2">
        <v>0.99443442815709038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115</v>
      </c>
      <c r="B605" t="s">
        <v>140</v>
      </c>
      <c r="C605" s="2">
        <v>0.99147183080112322</v>
      </c>
      <c r="D605" s="2">
        <v>0.95048224171057882</v>
      </c>
      <c r="E605" s="2">
        <v>0.82036760801961928</v>
      </c>
      <c r="F605" s="2">
        <v>0</v>
      </c>
      <c r="G605" s="2">
        <v>0.93496425187354637</v>
      </c>
      <c r="H605" s="2">
        <v>0.69316735040316879</v>
      </c>
      <c r="I605" s="2">
        <v>0.99184991542365064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115</v>
      </c>
      <c r="B606" t="s">
        <v>114</v>
      </c>
      <c r="C606" s="2">
        <v>0.99443464561535699</v>
      </c>
      <c r="D606" s="2">
        <v>0.97374931857256675</v>
      </c>
      <c r="E606" s="2">
        <v>0.9424192570785348</v>
      </c>
      <c r="F606" s="2">
        <v>0.87289019824464498</v>
      </c>
      <c r="G606" s="2" t="s">
        <v>70</v>
      </c>
      <c r="H606" s="2">
        <v>0.82235879426397429</v>
      </c>
      <c r="I606" s="2">
        <v>0.99289783813314603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115</v>
      </c>
      <c r="B607" t="s">
        <v>17</v>
      </c>
      <c r="C607" s="2">
        <v>0.99551549595950639</v>
      </c>
      <c r="D607" s="2">
        <v>0.97534328104408441</v>
      </c>
      <c r="E607" s="2">
        <v>0.93853571082469245</v>
      </c>
      <c r="F607" s="2">
        <v>0</v>
      </c>
      <c r="G607" s="2" t="s">
        <v>70</v>
      </c>
      <c r="H607" s="2">
        <v>0.58468176914778858</v>
      </c>
      <c r="I607" s="2">
        <v>0.98708974957225082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115</v>
      </c>
      <c r="B608" t="s">
        <v>21</v>
      </c>
      <c r="C608" s="2">
        <v>0.97817307094861483</v>
      </c>
      <c r="D608" s="2">
        <v>0.92659181189869344</v>
      </c>
      <c r="E608" s="2">
        <v>0.86891998872891707</v>
      </c>
      <c r="F608" s="2">
        <v>0</v>
      </c>
      <c r="G608" s="2">
        <v>0</v>
      </c>
      <c r="H608" s="2">
        <v>0.55149033593096464</v>
      </c>
      <c r="I608" s="2">
        <v>0.99096200980392157</v>
      </c>
      <c r="J608" s="2">
        <v>0.92688172043010764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115</v>
      </c>
      <c r="B609" t="s">
        <v>227</v>
      </c>
      <c r="C609" s="2">
        <v>0.98598933835058</v>
      </c>
      <c r="D609" s="2">
        <v>0.80632758431286389</v>
      </c>
      <c r="E609" s="2">
        <v>0.87283575728517393</v>
      </c>
      <c r="F609" s="2">
        <v>0.51764780835881752</v>
      </c>
      <c r="G609" s="2" t="s">
        <v>70</v>
      </c>
      <c r="H609" s="2">
        <v>0.8433594885207788</v>
      </c>
      <c r="I609" s="2">
        <v>0.99640315298079118</v>
      </c>
      <c r="J609" s="2">
        <v>0.57686892390211197</v>
      </c>
      <c r="K609" s="2">
        <v>0.76608629825889474</v>
      </c>
      <c r="L609" s="2" t="s">
        <v>70</v>
      </c>
      <c r="M609" s="2" t="s">
        <v>70</v>
      </c>
      <c r="N609" s="2">
        <v>0</v>
      </c>
    </row>
    <row r="610" spans="1:14" x14ac:dyDescent="0.3">
      <c r="A610" t="s">
        <v>115</v>
      </c>
      <c r="B610" t="s">
        <v>23</v>
      </c>
      <c r="C610" s="2">
        <v>0.99721851164350683</v>
      </c>
      <c r="D610" s="2">
        <v>0.961111824132304</v>
      </c>
      <c r="E610" s="2">
        <v>0.93465899912770978</v>
      </c>
      <c r="F610" s="2">
        <v>0.63157423571012938</v>
      </c>
      <c r="G610" s="2" t="s">
        <v>70</v>
      </c>
      <c r="H610" s="2">
        <v>0.7806130152498868</v>
      </c>
      <c r="I610" s="2">
        <v>0.99383477188655978</v>
      </c>
      <c r="J610" s="2" t="s">
        <v>70</v>
      </c>
      <c r="K610" s="2">
        <v>8.6956521739130432E-2</v>
      </c>
      <c r="L610" s="2" t="s">
        <v>70</v>
      </c>
      <c r="M610" s="2">
        <v>0</v>
      </c>
      <c r="N610" s="2" t="s">
        <v>70</v>
      </c>
    </row>
    <row r="611" spans="1:14" x14ac:dyDescent="0.3">
      <c r="A611" t="s">
        <v>115</v>
      </c>
      <c r="B611" t="s">
        <v>189</v>
      </c>
      <c r="C611" s="2">
        <v>0.99747398522519659</v>
      </c>
      <c r="D611" s="2">
        <v>0.95131983295248601</v>
      </c>
      <c r="E611" s="2">
        <v>0.89243154317018381</v>
      </c>
      <c r="F611" s="2">
        <v>0</v>
      </c>
      <c r="G611" s="2" t="s">
        <v>70</v>
      </c>
      <c r="H611" s="2">
        <v>0.12604135192299393</v>
      </c>
      <c r="I611" s="2">
        <v>0.99483622350674361</v>
      </c>
      <c r="J611" s="2" t="s">
        <v>70</v>
      </c>
      <c r="K611" s="2">
        <v>0.98425196850393704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115</v>
      </c>
      <c r="B612" t="s">
        <v>25</v>
      </c>
      <c r="C612" s="2">
        <v>0.97763693306510602</v>
      </c>
      <c r="D612" s="2">
        <v>0.7690319222761971</v>
      </c>
      <c r="E612" s="2">
        <v>0.84998395418302108</v>
      </c>
      <c r="F612" s="2" t="s">
        <v>70</v>
      </c>
      <c r="G612" s="2" t="s">
        <v>70</v>
      </c>
      <c r="H612" s="2">
        <v>0.50237383506242306</v>
      </c>
      <c r="I612" s="2">
        <v>0.98950478115525164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89</v>
      </c>
      <c r="B613" t="s">
        <v>6</v>
      </c>
      <c r="C613" s="2">
        <v>0.95637091020996245</v>
      </c>
      <c r="D613" s="2">
        <v>0.70915172827858308</v>
      </c>
      <c r="E613" s="2">
        <v>0.86409281856371278</v>
      </c>
      <c r="F613" s="2" t="s">
        <v>70</v>
      </c>
      <c r="G613" s="2" t="s">
        <v>70</v>
      </c>
      <c r="H613" s="2">
        <v>0.92399424302652322</v>
      </c>
      <c r="I613" s="2">
        <v>0.98714130039956416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89</v>
      </c>
      <c r="B614" t="s">
        <v>7</v>
      </c>
      <c r="C614" s="2">
        <v>0.97571808220175482</v>
      </c>
      <c r="D614" s="2">
        <v>0.94634563023864182</v>
      </c>
      <c r="E614" s="2">
        <v>0.8586593456874857</v>
      </c>
      <c r="F614" s="2" t="s">
        <v>70</v>
      </c>
      <c r="G614" s="2" t="s">
        <v>70</v>
      </c>
      <c r="H614" s="2">
        <v>0.81720569210866756</v>
      </c>
      <c r="I614" s="2">
        <v>0.98573499122740105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89</v>
      </c>
      <c r="B615" t="s">
        <v>8</v>
      </c>
      <c r="C615" s="2">
        <v>0.87240921424859996</v>
      </c>
      <c r="D615" s="2">
        <v>0.83895784687231167</v>
      </c>
      <c r="E615" s="2">
        <v>0.89425607679207308</v>
      </c>
      <c r="F615" s="2" t="s">
        <v>70</v>
      </c>
      <c r="G615" s="2" t="s">
        <v>70</v>
      </c>
      <c r="H615" s="2">
        <v>0.80540682875449843</v>
      </c>
      <c r="I615" s="2">
        <v>0.98863976083707039</v>
      </c>
      <c r="J615" s="2">
        <v>0.63120364180434851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89</v>
      </c>
      <c r="B616" t="s">
        <v>12</v>
      </c>
      <c r="C616" s="2">
        <v>0.94025786998492378</v>
      </c>
      <c r="D616" s="2">
        <v>0.95013012240222139</v>
      </c>
      <c r="E616" s="2">
        <v>0.76155078785720642</v>
      </c>
      <c r="F616" s="2">
        <v>0</v>
      </c>
      <c r="G616" s="2" t="s">
        <v>70</v>
      </c>
      <c r="H616" s="2">
        <v>0.91744503103788355</v>
      </c>
      <c r="I616" s="2">
        <v>0.99200597683974601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89</v>
      </c>
      <c r="B617" t="s">
        <v>13</v>
      </c>
      <c r="C617" s="2">
        <v>0.99183330167946382</v>
      </c>
      <c r="D617" s="2">
        <v>0.96305810241998036</v>
      </c>
      <c r="E617" s="2">
        <v>0.89255468187956732</v>
      </c>
      <c r="F617" s="2" t="s">
        <v>70</v>
      </c>
      <c r="G617" s="2">
        <v>4.9409827065605268E-2</v>
      </c>
      <c r="H617" s="2">
        <v>0.81292087542087543</v>
      </c>
      <c r="I617" s="2">
        <v>0.99289371131657356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89</v>
      </c>
      <c r="B618" t="s">
        <v>15</v>
      </c>
      <c r="C618" s="2">
        <v>0.95934716051656277</v>
      </c>
      <c r="D618" s="2">
        <v>0.87924691218981121</v>
      </c>
      <c r="E618" s="2">
        <v>0.96199759358650239</v>
      </c>
      <c r="F618" s="2" t="s">
        <v>70</v>
      </c>
      <c r="G618" s="2" t="s">
        <v>70</v>
      </c>
      <c r="H618" s="2">
        <v>0.80973740771890479</v>
      </c>
      <c r="I618" s="2">
        <v>0.99060297572435396</v>
      </c>
      <c r="J618" s="2">
        <v>0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89</v>
      </c>
      <c r="B619" t="s">
        <v>17</v>
      </c>
      <c r="C619" s="2">
        <v>0.97523452523891796</v>
      </c>
      <c r="D619" s="2">
        <v>0.92752270064440523</v>
      </c>
      <c r="E619" s="2">
        <v>0.95616236656292874</v>
      </c>
      <c r="F619" s="2" t="s">
        <v>70</v>
      </c>
      <c r="G619" s="2" t="s">
        <v>70</v>
      </c>
      <c r="H619" s="2">
        <v>0.79689395777723848</v>
      </c>
      <c r="I619" s="2">
        <v>0.98261323781807319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89</v>
      </c>
      <c r="B620" t="s">
        <v>21</v>
      </c>
      <c r="C620" s="2">
        <v>0.97925219332638358</v>
      </c>
      <c r="D620" s="2">
        <v>0.91580803627660923</v>
      </c>
      <c r="E620" s="2">
        <v>0.92267776546579838</v>
      </c>
      <c r="F620" s="2" t="s">
        <v>70</v>
      </c>
      <c r="G620" s="2" t="s">
        <v>70</v>
      </c>
      <c r="H620" s="2">
        <v>0.88192434374688089</v>
      </c>
      <c r="I620" s="2">
        <v>0.98594917787742897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89</v>
      </c>
      <c r="B621" t="s">
        <v>23</v>
      </c>
      <c r="C621" s="2">
        <v>0.99426611124724318</v>
      </c>
      <c r="D621" s="2">
        <v>0.97948550171459037</v>
      </c>
      <c r="E621" s="2">
        <v>0.90453659894238803</v>
      </c>
      <c r="F621" s="2" t="s">
        <v>70</v>
      </c>
      <c r="G621" s="2" t="s">
        <v>70</v>
      </c>
      <c r="H621" s="2">
        <v>0.8202140631350765</v>
      </c>
      <c r="I621" s="2">
        <v>0.99365271270968725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89</v>
      </c>
      <c r="B622" t="s">
        <v>25</v>
      </c>
      <c r="C622" s="2">
        <v>0.99643307074662657</v>
      </c>
      <c r="D622" s="2">
        <v>0.96385994555524279</v>
      </c>
      <c r="E622" s="2">
        <v>0.8839848069618732</v>
      </c>
      <c r="F622" s="2">
        <v>0.84743739162568577</v>
      </c>
      <c r="G622" s="2" t="s">
        <v>70</v>
      </c>
      <c r="H622" s="2">
        <v>0.77679192762700067</v>
      </c>
      <c r="I622" s="2">
        <v>0.99483568075117357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89</v>
      </c>
      <c r="B623" t="s">
        <v>47</v>
      </c>
      <c r="C623" s="2">
        <v>0.99699271114735721</v>
      </c>
      <c r="D623" s="2">
        <v>0.9182365632950118</v>
      </c>
      <c r="E623" s="2">
        <v>0.94233473980309423</v>
      </c>
      <c r="F623" s="2">
        <v>0.83563695001151805</v>
      </c>
      <c r="G623" s="2">
        <v>0</v>
      </c>
      <c r="H623" s="2">
        <v>0.83084512527586651</v>
      </c>
      <c r="I623" s="2">
        <v>0.99572514249525002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89</v>
      </c>
      <c r="B624" t="s">
        <v>27</v>
      </c>
      <c r="C624" s="2">
        <v>0.99029302002756181</v>
      </c>
      <c r="D624" s="2">
        <v>0.95053935568369918</v>
      </c>
      <c r="E624" s="2">
        <v>0.93736072192926323</v>
      </c>
      <c r="F624" s="2" t="s">
        <v>70</v>
      </c>
      <c r="G624" s="2" t="s">
        <v>70</v>
      </c>
      <c r="H624" s="2">
        <v>0.69937283863782895</v>
      </c>
      <c r="I624" s="2">
        <v>0.99612403100775204</v>
      </c>
      <c r="J624" s="2">
        <v>0.98170075349838537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89</v>
      </c>
      <c r="B625" t="s">
        <v>203</v>
      </c>
      <c r="C625" s="2">
        <v>0.99655752232497896</v>
      </c>
      <c r="D625" s="2">
        <v>0.91768279638899597</v>
      </c>
      <c r="E625" s="2">
        <v>0.7848315587362541</v>
      </c>
      <c r="F625" s="2">
        <v>0.80644564236633276</v>
      </c>
      <c r="G625" s="2">
        <v>0.68577981651376152</v>
      </c>
      <c r="H625" s="2">
        <v>0</v>
      </c>
      <c r="I625" s="2">
        <v>0.99405878674171355</v>
      </c>
      <c r="J625" s="2" t="s">
        <v>70</v>
      </c>
      <c r="K625" s="2">
        <v>0</v>
      </c>
      <c r="L625" s="2">
        <v>0</v>
      </c>
      <c r="M625" s="2">
        <v>0</v>
      </c>
      <c r="N625" s="2">
        <v>0</v>
      </c>
    </row>
    <row r="626" spans="1:14" x14ac:dyDescent="0.3">
      <c r="A626" t="s">
        <v>89</v>
      </c>
      <c r="B626" t="s">
        <v>29</v>
      </c>
      <c r="C626" s="2">
        <v>0.99764431285254263</v>
      </c>
      <c r="D626" s="2">
        <v>0.90953555453367319</v>
      </c>
      <c r="E626" s="2">
        <v>0.85470852017937216</v>
      </c>
      <c r="F626" s="2">
        <v>0.45255325654877177</v>
      </c>
      <c r="G626" s="2" t="s">
        <v>70</v>
      </c>
      <c r="H626" s="2">
        <v>0.84210975870168692</v>
      </c>
      <c r="I626" s="2">
        <v>0.99542658886610957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79</v>
      </c>
      <c r="B627" t="s">
        <v>6</v>
      </c>
      <c r="C627" s="2">
        <v>0.93152854777161798</v>
      </c>
      <c r="D627" s="2">
        <v>0.90555604318441163</v>
      </c>
      <c r="E627" s="2">
        <v>0.73720058161781588</v>
      </c>
      <c r="F627" s="2" t="s">
        <v>70</v>
      </c>
      <c r="G627" s="2" t="s">
        <v>70</v>
      </c>
      <c r="H627" s="2">
        <v>0.59935111181451295</v>
      </c>
      <c r="I627" s="2">
        <v>0.98757451698628163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79</v>
      </c>
      <c r="B628" t="s">
        <v>7</v>
      </c>
      <c r="C628" s="2">
        <v>0.98443327387708757</v>
      </c>
      <c r="D628" s="2">
        <v>0.95238683127572021</v>
      </c>
      <c r="E628" s="2">
        <v>0.92963038595058201</v>
      </c>
      <c r="F628" s="2" t="s">
        <v>70</v>
      </c>
      <c r="G628" s="2" t="s">
        <v>70</v>
      </c>
      <c r="H628" s="2">
        <v>0.886323376702706</v>
      </c>
      <c r="I628" s="2">
        <v>0.994110718492344</v>
      </c>
      <c r="J628" s="2" t="s">
        <v>70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79</v>
      </c>
      <c r="B629" t="s">
        <v>8</v>
      </c>
      <c r="C629" s="2">
        <v>0.96810137644745464</v>
      </c>
      <c r="D629" s="2">
        <v>0.94827426324672204</v>
      </c>
      <c r="E629" s="2">
        <v>0.86367022597467102</v>
      </c>
      <c r="F629" s="2">
        <v>0.76469216417910446</v>
      </c>
      <c r="G629" s="2">
        <v>0</v>
      </c>
      <c r="H629" s="2">
        <v>0.90538636609949064</v>
      </c>
      <c r="I629" s="2">
        <v>0.995455234055446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79</v>
      </c>
      <c r="B630" t="s">
        <v>191</v>
      </c>
      <c r="C630" s="2">
        <v>0.97224626392014324</v>
      </c>
      <c r="D630" s="2">
        <v>0.95320112906995558</v>
      </c>
      <c r="E630" s="2">
        <v>0.94859853634549185</v>
      </c>
      <c r="F630" s="2">
        <v>0.87901366567543182</v>
      </c>
      <c r="G630" s="2" t="s">
        <v>70</v>
      </c>
      <c r="H630" s="2">
        <v>0.84942084942084939</v>
      </c>
      <c r="I630" s="2">
        <v>0.99397318065391005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79</v>
      </c>
      <c r="B631" t="s">
        <v>12</v>
      </c>
      <c r="C631" s="2">
        <v>0.97777413493982479</v>
      </c>
      <c r="D631" s="2">
        <v>0.9294613059355944</v>
      </c>
      <c r="E631" s="2">
        <v>0.9020706517586532</v>
      </c>
      <c r="F631" s="2" t="s">
        <v>70</v>
      </c>
      <c r="G631" s="2" t="s">
        <v>70</v>
      </c>
      <c r="H631" s="2">
        <v>0.83268983268983265</v>
      </c>
      <c r="I631" s="2">
        <v>0.99341657207718503</v>
      </c>
      <c r="J631" s="2">
        <v>0.93380614657210403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79</v>
      </c>
      <c r="B632" t="s">
        <v>13</v>
      </c>
      <c r="C632" s="2">
        <v>0.98463605310923397</v>
      </c>
      <c r="D632" s="2">
        <v>0.95724582179540041</v>
      </c>
      <c r="E632" s="2">
        <v>0.94144906215520396</v>
      </c>
      <c r="F632" s="2" t="s">
        <v>70</v>
      </c>
      <c r="G632" s="2" t="s">
        <v>70</v>
      </c>
      <c r="H632" s="2">
        <v>0.90785405071119363</v>
      </c>
      <c r="I632" s="2">
        <v>0.99269965341788957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79</v>
      </c>
      <c r="B633" t="s">
        <v>15</v>
      </c>
      <c r="C633" s="2">
        <v>0.990910054592675</v>
      </c>
      <c r="D633" s="2">
        <v>0.95890410958904104</v>
      </c>
      <c r="E633" s="2">
        <v>0.95344687753446877</v>
      </c>
      <c r="F633" s="2" t="s">
        <v>70</v>
      </c>
      <c r="G633" s="2" t="s">
        <v>70</v>
      </c>
      <c r="H633" s="2">
        <v>0.92530153508771917</v>
      </c>
      <c r="I633" s="2">
        <v>0.98864942528735644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79</v>
      </c>
      <c r="B634" t="s">
        <v>17</v>
      </c>
      <c r="C634" s="2">
        <v>0.98989747436859199</v>
      </c>
      <c r="D634" s="2">
        <v>0.87473277815002715</v>
      </c>
      <c r="E634" s="2">
        <v>0.93023828076938841</v>
      </c>
      <c r="F634" s="2" t="s">
        <v>70</v>
      </c>
      <c r="G634" s="2" t="s">
        <v>70</v>
      </c>
      <c r="H634" s="2">
        <v>0.88179445894175779</v>
      </c>
      <c r="I634" s="2">
        <v>0.98912265636181484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79</v>
      </c>
      <c r="B635" t="s">
        <v>21</v>
      </c>
      <c r="C635" s="2">
        <v>0.9925185068514728</v>
      </c>
      <c r="D635" s="2">
        <v>0.9294055683696264</v>
      </c>
      <c r="E635" s="2">
        <v>0.93295814909107155</v>
      </c>
      <c r="F635" s="2" t="s">
        <v>70</v>
      </c>
      <c r="G635" s="2" t="s">
        <v>70</v>
      </c>
      <c r="H635" s="2">
        <v>0.92546445655801524</v>
      </c>
      <c r="I635" s="2">
        <v>0.98837124259489517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79</v>
      </c>
      <c r="B636" t="s">
        <v>23</v>
      </c>
      <c r="C636" s="2">
        <v>0.99381007592474835</v>
      </c>
      <c r="D636" s="2">
        <v>0.82063298452847144</v>
      </c>
      <c r="E636" s="2">
        <v>0.94713601333055597</v>
      </c>
      <c r="F636" s="2" t="s">
        <v>70</v>
      </c>
      <c r="G636" s="2" t="s">
        <v>70</v>
      </c>
      <c r="H636" s="2">
        <v>0.92111000991080283</v>
      </c>
      <c r="I636" s="2">
        <v>0.99157606739146076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79</v>
      </c>
      <c r="B637" t="s">
        <v>25</v>
      </c>
      <c r="C637" s="2">
        <v>0.98736132419090561</v>
      </c>
      <c r="D637" s="2">
        <v>0.92180058380703644</v>
      </c>
      <c r="E637" s="2">
        <v>0.93763208335381121</v>
      </c>
      <c r="F637" s="2" t="s">
        <v>70</v>
      </c>
      <c r="G637" s="2" t="s">
        <v>70</v>
      </c>
      <c r="H637" s="2">
        <v>0.88378174503394513</v>
      </c>
      <c r="I637" s="2">
        <v>0.99131818839531183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79</v>
      </c>
      <c r="B638" t="s">
        <v>27</v>
      </c>
      <c r="C638" s="2">
        <v>0.99370378043397978</v>
      </c>
      <c r="D638" s="2">
        <v>0.84291725105189341</v>
      </c>
      <c r="E638" s="2">
        <v>0.95234163914740322</v>
      </c>
      <c r="F638" s="2" t="s">
        <v>70</v>
      </c>
      <c r="G638" s="2" t="s">
        <v>70</v>
      </c>
      <c r="H638" s="2">
        <v>0.93944714794561779</v>
      </c>
      <c r="I638" s="2">
        <v>0.99608075131257856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79</v>
      </c>
      <c r="B639" t="s">
        <v>29</v>
      </c>
      <c r="C639" s="2">
        <v>0.99453332568763497</v>
      </c>
      <c r="D639" s="2">
        <v>0.8277293482772935</v>
      </c>
      <c r="E639" s="2">
        <v>0.95869500149655795</v>
      </c>
      <c r="F639" s="2" t="s">
        <v>70</v>
      </c>
      <c r="G639" s="2" t="s">
        <v>70</v>
      </c>
      <c r="H639" s="2">
        <v>0.91687584475767525</v>
      </c>
      <c r="I639" s="2">
        <v>0.9943336522187064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79</v>
      </c>
      <c r="B640" t="s">
        <v>33</v>
      </c>
      <c r="C640" s="2">
        <v>0.9951017082437208</v>
      </c>
      <c r="D640" s="2">
        <v>0.8381618381618382</v>
      </c>
      <c r="E640" s="2">
        <v>0.95091443918659679</v>
      </c>
      <c r="F640" s="2" t="s">
        <v>70</v>
      </c>
      <c r="G640" s="2" t="s">
        <v>70</v>
      </c>
      <c r="H640" s="2">
        <v>0.86141768644654815</v>
      </c>
      <c r="I640" s="2">
        <v>0.99168352438750285</v>
      </c>
      <c r="J640" s="2">
        <v>0.76923076923076927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79</v>
      </c>
      <c r="B641" t="s">
        <v>35</v>
      </c>
      <c r="C641" s="2">
        <v>0.98295176019898678</v>
      </c>
      <c r="D641" s="2">
        <v>0.79388185654008436</v>
      </c>
      <c r="E641" s="2">
        <v>0.94723696534498902</v>
      </c>
      <c r="F641" s="2" t="s">
        <v>70</v>
      </c>
      <c r="G641" s="2" t="s">
        <v>70</v>
      </c>
      <c r="H641" s="2">
        <v>0.88446650576073593</v>
      </c>
      <c r="I641" s="2">
        <v>0.99442917626086325</v>
      </c>
      <c r="J641" s="2">
        <v>0.88070087189805502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108</v>
      </c>
      <c r="B642" t="s">
        <v>6</v>
      </c>
      <c r="C642" s="2">
        <v>0.988530962552438</v>
      </c>
      <c r="D642" s="2">
        <v>0.94362223168654158</v>
      </c>
      <c r="E642" s="2">
        <v>0.95618948696071515</v>
      </c>
      <c r="F642" s="2" t="s">
        <v>70</v>
      </c>
      <c r="G642" s="2">
        <v>0</v>
      </c>
      <c r="H642" s="2">
        <v>0.87239093876743501</v>
      </c>
      <c r="I642" s="2">
        <v>0.99051026757934035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108</v>
      </c>
      <c r="B643" t="s">
        <v>7</v>
      </c>
      <c r="C643" s="2">
        <v>0.99300044764578999</v>
      </c>
      <c r="D643" s="2">
        <v>0.98107151674759285</v>
      </c>
      <c r="E643" s="2">
        <v>0.95739526335574965</v>
      </c>
      <c r="F643" s="2" t="s">
        <v>70</v>
      </c>
      <c r="G643" s="2" t="s">
        <v>70</v>
      </c>
      <c r="H643" s="2">
        <v>0.90401709401709396</v>
      </c>
      <c r="I643" s="2">
        <v>0.99569495694956944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108</v>
      </c>
      <c r="B644" t="s">
        <v>197</v>
      </c>
      <c r="C644" s="2">
        <v>0.99563372867184841</v>
      </c>
      <c r="D644" s="2">
        <v>0.94494612398028177</v>
      </c>
      <c r="E644" s="2">
        <v>0.84226518120568938</v>
      </c>
      <c r="F644" s="2">
        <v>0.43662650602409631</v>
      </c>
      <c r="G644" s="2" t="s">
        <v>70</v>
      </c>
      <c r="H644" s="2">
        <v>0.91768399023369362</v>
      </c>
      <c r="I644" s="2">
        <v>0.99449740370456485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108</v>
      </c>
      <c r="B645" t="s">
        <v>8</v>
      </c>
      <c r="C645" s="2">
        <v>0.99184787048079603</v>
      </c>
      <c r="D645" s="2">
        <v>0.9724090547479568</v>
      </c>
      <c r="E645" s="2">
        <v>0.87147164672697208</v>
      </c>
      <c r="F645" s="2">
        <v>0.58918333801066436</v>
      </c>
      <c r="G645" s="2" t="s">
        <v>70</v>
      </c>
      <c r="H645" s="2">
        <v>0.79150713539853812</v>
      </c>
      <c r="I645" s="2">
        <v>0.99503799038610641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108</v>
      </c>
      <c r="B646" t="s">
        <v>241</v>
      </c>
      <c r="C646" s="2">
        <v>0.99680240622581717</v>
      </c>
      <c r="D646" s="2">
        <v>0.96788921672086659</v>
      </c>
      <c r="E646" s="2">
        <v>0.88653852450964343</v>
      </c>
      <c r="F646" s="2">
        <v>0.85235585110696621</v>
      </c>
      <c r="G646" s="2" t="s">
        <v>70</v>
      </c>
      <c r="H646" s="2">
        <v>0.83502647016740594</v>
      </c>
      <c r="I646" s="2">
        <v>0.99665603857220619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108</v>
      </c>
      <c r="B647" t="s">
        <v>12</v>
      </c>
      <c r="C647" s="2">
        <v>0.99600562843266305</v>
      </c>
      <c r="D647" s="2">
        <v>0.91501559261264964</v>
      </c>
      <c r="E647" s="2">
        <v>0.95384093223215283</v>
      </c>
      <c r="F647" s="2">
        <v>0.83142071188418687</v>
      </c>
      <c r="G647" s="2" t="s">
        <v>70</v>
      </c>
      <c r="H647" s="2">
        <v>0.93971555932922957</v>
      </c>
      <c r="I647" s="2">
        <v>0.99425947187141217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108</v>
      </c>
      <c r="B648" t="s">
        <v>13</v>
      </c>
      <c r="C648" s="2">
        <v>0.98830618534008363</v>
      </c>
      <c r="D648" s="2">
        <v>0.95789395844117442</v>
      </c>
      <c r="E648" s="2">
        <v>0.86524746635208327</v>
      </c>
      <c r="F648" s="2">
        <v>0</v>
      </c>
      <c r="G648" s="2">
        <v>0.88271830471318957</v>
      </c>
      <c r="H648" s="2">
        <v>0.8099182868413638</v>
      </c>
      <c r="I648" s="2">
        <v>0.9930027380590204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108</v>
      </c>
      <c r="B649" t="s">
        <v>15</v>
      </c>
      <c r="C649" s="2">
        <v>0.99044371745841597</v>
      </c>
      <c r="D649" s="2">
        <v>0.96740493104889258</v>
      </c>
      <c r="E649" s="2">
        <v>0.95555365457233998</v>
      </c>
      <c r="F649" s="2" t="s">
        <v>70</v>
      </c>
      <c r="G649" s="2" t="s">
        <v>70</v>
      </c>
      <c r="H649" s="2">
        <v>0.74477794202712255</v>
      </c>
      <c r="I649" s="2">
        <v>0.98400352216025844</v>
      </c>
      <c r="J649" s="2" t="s">
        <v>70</v>
      </c>
      <c r="K649" s="2">
        <v>0.52736318407960203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108</v>
      </c>
      <c r="B650" t="s">
        <v>145</v>
      </c>
      <c r="C650" s="2">
        <v>0.99301951422046919</v>
      </c>
      <c r="D650" s="2">
        <v>0.97967264530040199</v>
      </c>
      <c r="E650" s="2">
        <v>0.94147388639380836</v>
      </c>
      <c r="F650" s="2">
        <v>0.90145919108743044</v>
      </c>
      <c r="G650" s="2">
        <v>0</v>
      </c>
      <c r="H650" s="2">
        <v>0.84900873813774314</v>
      </c>
      <c r="I650" s="2">
        <v>0.99577795152462878</v>
      </c>
      <c r="J650" s="2">
        <v>0</v>
      </c>
      <c r="K650" s="2" t="s">
        <v>70</v>
      </c>
      <c r="L650" s="2" t="s">
        <v>70</v>
      </c>
      <c r="M650" s="2" t="s">
        <v>70</v>
      </c>
      <c r="N650" s="2">
        <v>0.90589928057553959</v>
      </c>
    </row>
    <row r="651" spans="1:14" x14ac:dyDescent="0.3">
      <c r="A651" t="s">
        <v>108</v>
      </c>
      <c r="B651" t="s">
        <v>17</v>
      </c>
      <c r="C651" s="2">
        <v>0.98600096204842325</v>
      </c>
      <c r="D651" s="2">
        <v>0.97323873057494314</v>
      </c>
      <c r="E651" s="2">
        <v>0.9506694350970144</v>
      </c>
      <c r="F651" s="2">
        <v>0.87203203807034302</v>
      </c>
      <c r="G651" s="2" t="s">
        <v>70</v>
      </c>
      <c r="H651" s="2">
        <v>0.83162583518930955</v>
      </c>
      <c r="I651" s="2">
        <v>0.99630428087465361</v>
      </c>
      <c r="J651" s="2" t="s">
        <v>70</v>
      </c>
      <c r="K651" s="2" t="s">
        <v>70</v>
      </c>
      <c r="L651" s="2">
        <v>0</v>
      </c>
      <c r="M651" s="2" t="s">
        <v>70</v>
      </c>
      <c r="N651" s="2">
        <v>0.91269481010742926</v>
      </c>
    </row>
    <row r="652" spans="1:14" x14ac:dyDescent="0.3">
      <c r="A652" t="s">
        <v>108</v>
      </c>
      <c r="B652" t="s">
        <v>43</v>
      </c>
      <c r="C652" s="2">
        <v>0.98552326743734797</v>
      </c>
      <c r="D652" s="2">
        <v>0.95981562463065839</v>
      </c>
      <c r="E652" s="2">
        <v>0.92515458817709617</v>
      </c>
      <c r="F652" s="2">
        <v>0.6872209132727477</v>
      </c>
      <c r="G652" s="2">
        <v>0</v>
      </c>
      <c r="H652" s="2">
        <v>0.83941080196399342</v>
      </c>
      <c r="I652" s="2">
        <v>0.995381249493558</v>
      </c>
      <c r="J652" s="2" t="s">
        <v>70</v>
      </c>
      <c r="K652" s="2" t="s">
        <v>70</v>
      </c>
      <c r="L652" s="2" t="s">
        <v>70</v>
      </c>
      <c r="M652" s="2" t="s">
        <v>70</v>
      </c>
      <c r="N652" s="2">
        <v>0.88562958339834608</v>
      </c>
    </row>
    <row r="653" spans="1:14" x14ac:dyDescent="0.3">
      <c r="A653" t="s">
        <v>108</v>
      </c>
      <c r="B653" t="s">
        <v>21</v>
      </c>
      <c r="C653" s="2">
        <v>0.99716559982993602</v>
      </c>
      <c r="D653" s="2">
        <v>0.88475010679196919</v>
      </c>
      <c r="E653" s="2">
        <v>0.97127181668323481</v>
      </c>
      <c r="F653" s="2">
        <v>0.73008160941355094</v>
      </c>
      <c r="G653" s="2" t="s">
        <v>70</v>
      </c>
      <c r="H653" s="2">
        <v>0.84063081594671374</v>
      </c>
      <c r="I653" s="2">
        <v>0.99386309992132182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108</v>
      </c>
      <c r="B654" t="s">
        <v>23</v>
      </c>
      <c r="C654" s="2">
        <v>0.98853405956738205</v>
      </c>
      <c r="D654" s="2">
        <v>0.75406203840472674</v>
      </c>
      <c r="E654" s="2">
        <v>0.95278095718470524</v>
      </c>
      <c r="F654" s="2">
        <v>0</v>
      </c>
      <c r="G654" s="2" t="s">
        <v>70</v>
      </c>
      <c r="H654" s="2">
        <v>0.81361035832580553</v>
      </c>
      <c r="I654" s="2">
        <v>0.99601349279362161</v>
      </c>
      <c r="J654" s="2">
        <v>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108</v>
      </c>
      <c r="B655" t="s">
        <v>25</v>
      </c>
      <c r="C655" s="2">
        <v>0.99456017342410996</v>
      </c>
      <c r="D655" s="2">
        <v>0.93968027758845041</v>
      </c>
      <c r="E655" s="2">
        <v>0.90393511972762963</v>
      </c>
      <c r="F655" s="2">
        <v>0.68130052092689064</v>
      </c>
      <c r="G655" s="2">
        <v>0.91374382956612121</v>
      </c>
      <c r="H655" s="2">
        <v>0.69972025474674127</v>
      </c>
      <c r="I655" s="2">
        <v>0.9964053537284896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108</v>
      </c>
      <c r="B656" t="s">
        <v>27</v>
      </c>
      <c r="C656" s="2">
        <v>0.99705600809146244</v>
      </c>
      <c r="D656" s="2">
        <v>0.88624902697397367</v>
      </c>
      <c r="E656" s="2">
        <v>0.86169523206560239</v>
      </c>
      <c r="F656" s="2">
        <v>0.21029641185647427</v>
      </c>
      <c r="G656" s="2">
        <v>0.87922845227062096</v>
      </c>
      <c r="H656" s="2">
        <v>0.8770823953174246</v>
      </c>
      <c r="I656" s="2">
        <v>0.99268810441072397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108</v>
      </c>
      <c r="B657" t="s">
        <v>29</v>
      </c>
      <c r="C657" s="2">
        <v>0.98446226430822081</v>
      </c>
      <c r="D657" s="2">
        <v>0.96337379656760158</v>
      </c>
      <c r="E657" s="2">
        <v>0.92605774083025683</v>
      </c>
      <c r="F657" s="2">
        <v>0.89701096911837597</v>
      </c>
      <c r="G657" s="2" t="s">
        <v>70</v>
      </c>
      <c r="H657" s="2">
        <v>0.65166153519481895</v>
      </c>
      <c r="I657" s="2">
        <v>0.99443965854804595</v>
      </c>
      <c r="J657" s="2">
        <v>0.28022593997930323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108</v>
      </c>
      <c r="B658" t="s">
        <v>163</v>
      </c>
      <c r="C658" s="2">
        <v>0.99816146939649797</v>
      </c>
      <c r="D658" s="2">
        <v>0.94219553289843161</v>
      </c>
      <c r="E658" s="2">
        <v>0.91997706957684877</v>
      </c>
      <c r="F658" s="2">
        <v>0.83672898160015319</v>
      </c>
      <c r="G658" s="2" t="s">
        <v>70</v>
      </c>
      <c r="H658" s="2">
        <v>0.8379779016329324</v>
      </c>
      <c r="I658" s="2">
        <v>0.99681503922939485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108</v>
      </c>
      <c r="B659" t="s">
        <v>33</v>
      </c>
      <c r="C659" s="2">
        <v>0.99772058460300761</v>
      </c>
      <c r="D659" s="2">
        <v>0.90962856112513524</v>
      </c>
      <c r="E659" s="2">
        <v>0.94510819308304039</v>
      </c>
      <c r="F659" s="2">
        <v>0.89643121177498486</v>
      </c>
      <c r="G659" s="2" t="s">
        <v>70</v>
      </c>
      <c r="H659" s="2">
        <v>0.86798590403903497</v>
      </c>
      <c r="I659" s="2">
        <v>0.99617097757286877</v>
      </c>
      <c r="J659" s="2">
        <v>0.7149931514065957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108</v>
      </c>
      <c r="B660" t="s">
        <v>35</v>
      </c>
      <c r="C660" s="2">
        <v>0.997952894067892</v>
      </c>
      <c r="D660" s="2">
        <v>0.86030127727819461</v>
      </c>
      <c r="E660" s="2">
        <v>0.94370718740415083</v>
      </c>
      <c r="F660" s="2">
        <v>0.87369050604827037</v>
      </c>
      <c r="G660" s="2" t="s">
        <v>70</v>
      </c>
      <c r="H660" s="2">
        <v>0.91515113897337219</v>
      </c>
      <c r="I660" s="2">
        <v>0.99543953451800604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81</v>
      </c>
      <c r="B661" t="s">
        <v>6</v>
      </c>
      <c r="C661" s="2">
        <v>0.99306518723994441</v>
      </c>
      <c r="D661" s="2">
        <v>0.96086942224852845</v>
      </c>
      <c r="E661" s="2">
        <v>0.97597990475692076</v>
      </c>
      <c r="F661" s="2" t="s">
        <v>70</v>
      </c>
      <c r="G661" s="2" t="s">
        <v>70</v>
      </c>
      <c r="H661" s="2">
        <v>0.90754340375852083</v>
      </c>
      <c r="I661" s="2">
        <v>0.99244780097734342</v>
      </c>
      <c r="J661" s="2" t="s">
        <v>70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81</v>
      </c>
      <c r="B662" t="s">
        <v>7</v>
      </c>
      <c r="C662" s="2">
        <v>0.99310475110985164</v>
      </c>
      <c r="D662" s="2">
        <v>0.94773009910383477</v>
      </c>
      <c r="E662" s="2">
        <v>0.97568960713290598</v>
      </c>
      <c r="F662" s="2" t="s">
        <v>70</v>
      </c>
      <c r="G662" s="2" t="s">
        <v>70</v>
      </c>
      <c r="H662" s="2">
        <v>0.93102330439793957</v>
      </c>
      <c r="I662" s="2">
        <v>0.99164510166358599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81</v>
      </c>
      <c r="B663" t="s">
        <v>8</v>
      </c>
      <c r="C663" s="2">
        <v>0.99590874576424859</v>
      </c>
      <c r="D663" s="2">
        <v>0.94019063580182261</v>
      </c>
      <c r="E663" s="2">
        <v>0.9659979036024936</v>
      </c>
      <c r="F663" s="2" t="s">
        <v>70</v>
      </c>
      <c r="G663" s="2" t="s">
        <v>70</v>
      </c>
      <c r="H663" s="2">
        <v>0.88003526380035269</v>
      </c>
      <c r="I663" s="2">
        <v>0.99551500154655115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81</v>
      </c>
      <c r="B664" t="s">
        <v>12</v>
      </c>
      <c r="C664" s="2">
        <v>0.99326745574981001</v>
      </c>
      <c r="D664" s="2">
        <v>0.98012228504182763</v>
      </c>
      <c r="E664" s="2">
        <v>0.79009321630264684</v>
      </c>
      <c r="F664" s="2">
        <v>0</v>
      </c>
      <c r="G664" s="2" t="s">
        <v>70</v>
      </c>
      <c r="H664" s="2">
        <v>0.72218775354364528</v>
      </c>
      <c r="I664" s="2">
        <v>0.99543587403012324</v>
      </c>
      <c r="J664" s="2">
        <v>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81</v>
      </c>
      <c r="B665" t="s">
        <v>188</v>
      </c>
      <c r="C665" s="2">
        <v>0.98216995447647959</v>
      </c>
      <c r="D665" s="2">
        <v>0.97306447301992682</v>
      </c>
      <c r="E665" s="2">
        <v>0.89495186329887388</v>
      </c>
      <c r="F665" s="2">
        <v>0.911791451955138</v>
      </c>
      <c r="G665" s="2" t="s">
        <v>70</v>
      </c>
      <c r="H665" s="2">
        <v>0.74279040517473727</v>
      </c>
      <c r="I665" s="2">
        <v>0.98954055938637964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81</v>
      </c>
      <c r="B666" t="s">
        <v>13</v>
      </c>
      <c r="C666" s="2">
        <v>0.99032859128685924</v>
      </c>
      <c r="D666" s="2">
        <v>0.97281640618949516</v>
      </c>
      <c r="E666" s="2">
        <v>0.91632856809057517</v>
      </c>
      <c r="F666" s="2" t="s">
        <v>70</v>
      </c>
      <c r="G666" s="2">
        <v>0.97630627260256875</v>
      </c>
      <c r="H666" s="2">
        <v>0.8312494211355006</v>
      </c>
      <c r="I666" s="2">
        <v>0.99168890583301561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81</v>
      </c>
      <c r="B667" t="s">
        <v>15</v>
      </c>
      <c r="C667" s="2">
        <v>0.99724775300868318</v>
      </c>
      <c r="D667" s="2">
        <v>0.98197059410551524</v>
      </c>
      <c r="E667" s="2">
        <v>0.89120252396553812</v>
      </c>
      <c r="F667" s="2" t="s">
        <v>70</v>
      </c>
      <c r="G667" s="2" t="s">
        <v>70</v>
      </c>
      <c r="H667" s="2">
        <v>0.6227544910179641</v>
      </c>
      <c r="I667" s="2">
        <v>0.99700805523590319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81</v>
      </c>
      <c r="B668" t="s">
        <v>17</v>
      </c>
      <c r="C668" s="2">
        <v>0.99629255930731864</v>
      </c>
      <c r="D668" s="2">
        <v>0.92578349626221956</v>
      </c>
      <c r="E668" s="2">
        <v>0.96782154048272118</v>
      </c>
      <c r="F668" s="2" t="s">
        <v>70</v>
      </c>
      <c r="G668" s="2">
        <v>0.93562310588667463</v>
      </c>
      <c r="H668" s="2">
        <v>0.65181589135377616</v>
      </c>
      <c r="I668" s="2">
        <v>0.99279795554867201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81</v>
      </c>
      <c r="B669" t="s">
        <v>21</v>
      </c>
      <c r="C669" s="2">
        <v>0.99629471448524243</v>
      </c>
      <c r="D669" s="2">
        <v>0.96292231429146324</v>
      </c>
      <c r="E669" s="2">
        <v>0.92435213594524424</v>
      </c>
      <c r="F669" s="2" t="s">
        <v>70</v>
      </c>
      <c r="G669" s="2">
        <v>0.72789773337630248</v>
      </c>
      <c r="H669" s="2">
        <v>0.82743596925279306</v>
      </c>
      <c r="I669" s="2">
        <v>0.99677491937298435</v>
      </c>
      <c r="J669" s="2">
        <v>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81</v>
      </c>
      <c r="B670" t="s">
        <v>23</v>
      </c>
      <c r="C670" s="2">
        <v>0.99181932901092196</v>
      </c>
      <c r="D670" s="2">
        <v>0.96242702313201278</v>
      </c>
      <c r="E670" s="2">
        <v>0.78453690325244008</v>
      </c>
      <c r="F670" s="2">
        <v>0</v>
      </c>
      <c r="G670" s="2">
        <v>0.771964209629314</v>
      </c>
      <c r="H670" s="2">
        <v>0.37893693821218771</v>
      </c>
      <c r="I670" s="2">
        <v>0.99445556753426756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81</v>
      </c>
      <c r="B671" t="s">
        <v>25</v>
      </c>
      <c r="C671" s="2">
        <v>0.8803091681785421</v>
      </c>
      <c r="D671" s="2">
        <v>0.95300141026427121</v>
      </c>
      <c r="E671" s="2">
        <v>0.75405244844267161</v>
      </c>
      <c r="F671" s="2">
        <v>0.84108608085931669</v>
      </c>
      <c r="G671" s="2">
        <v>0</v>
      </c>
      <c r="H671" s="2">
        <v>0.89938538584111083</v>
      </c>
      <c r="I671" s="2">
        <v>0.99411673633689424</v>
      </c>
      <c r="J671" s="2">
        <v>0.80249581837659045</v>
      </c>
      <c r="K671" s="2" t="s">
        <v>70</v>
      </c>
      <c r="L671" s="2" t="s">
        <v>70</v>
      </c>
      <c r="M671" s="2" t="s">
        <v>70</v>
      </c>
      <c r="N671" s="2">
        <v>0.56698444555945815</v>
      </c>
    </row>
    <row r="672" spans="1:14" x14ac:dyDescent="0.3">
      <c r="A672" t="s">
        <v>81</v>
      </c>
      <c r="B672" t="s">
        <v>237</v>
      </c>
      <c r="C672" s="2">
        <v>0.99759719820898163</v>
      </c>
      <c r="D672" s="2">
        <v>0.98731410141551679</v>
      </c>
      <c r="E672" s="2">
        <v>0.92484410895963243</v>
      </c>
      <c r="F672" s="2">
        <v>0.88483699326807186</v>
      </c>
      <c r="G672" s="2" t="s">
        <v>70</v>
      </c>
      <c r="H672" s="2">
        <v>0.87631742095474274</v>
      </c>
      <c r="I672" s="2">
        <v>0.99398736585737124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81</v>
      </c>
      <c r="B673" t="s">
        <v>27</v>
      </c>
      <c r="C673" s="2">
        <v>0.99713740458015276</v>
      </c>
      <c r="D673" s="2">
        <v>0.95484814290936237</v>
      </c>
      <c r="E673" s="2">
        <v>0.89992266536197341</v>
      </c>
      <c r="F673" s="2">
        <v>0.62931470973374071</v>
      </c>
      <c r="G673" s="2">
        <v>0.82895871417238642</v>
      </c>
      <c r="H673" s="2">
        <v>0.65846153846153843</v>
      </c>
      <c r="I673" s="2">
        <v>0.99302735422572996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81</v>
      </c>
      <c r="B674" t="s">
        <v>29</v>
      </c>
      <c r="C674" s="2">
        <v>0.99776941621792115</v>
      </c>
      <c r="D674" s="2">
        <v>0.9567183802261372</v>
      </c>
      <c r="E674" s="2">
        <v>0.83639553913380915</v>
      </c>
      <c r="F674" s="2">
        <v>0.74437216747163981</v>
      </c>
      <c r="G674" s="2">
        <v>0.6997822756229336</v>
      </c>
      <c r="H674" s="2" t="s">
        <v>70</v>
      </c>
      <c r="I674" s="2">
        <v>0.9960388349514564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81</v>
      </c>
      <c r="B675" t="s">
        <v>33</v>
      </c>
      <c r="C675" s="2">
        <v>0.99427526899588725</v>
      </c>
      <c r="D675" s="2">
        <v>0.97840741881394799</v>
      </c>
      <c r="E675" s="2">
        <v>0.93291385383034919</v>
      </c>
      <c r="F675" s="2">
        <v>0.85146474311791553</v>
      </c>
      <c r="G675" s="2" t="s">
        <v>70</v>
      </c>
      <c r="H675" s="2">
        <v>0.74286258089074986</v>
      </c>
      <c r="I675" s="2">
        <v>0.99514376011716643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81</v>
      </c>
      <c r="B676" t="s">
        <v>35</v>
      </c>
      <c r="C676" s="2">
        <v>0.99453195829555763</v>
      </c>
      <c r="D676" s="2">
        <v>0.95799469586790997</v>
      </c>
      <c r="E676" s="2">
        <v>0.91577429195012061</v>
      </c>
      <c r="F676" s="2">
        <v>0.67246115209543245</v>
      </c>
      <c r="G676" s="2" t="s">
        <v>70</v>
      </c>
      <c r="H676" s="2">
        <v>0.87183871197549334</v>
      </c>
      <c r="I676" s="2">
        <v>0.99450081326001083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98</v>
      </c>
      <c r="B677" t="s">
        <v>6</v>
      </c>
      <c r="C677" s="2">
        <v>0.99528268509564355</v>
      </c>
      <c r="D677" s="2">
        <v>0.88301511018747025</v>
      </c>
      <c r="E677" s="2">
        <v>0.92190700076579224</v>
      </c>
      <c r="F677" s="2">
        <v>0</v>
      </c>
      <c r="G677" s="2" t="s">
        <v>70</v>
      </c>
      <c r="H677" s="2">
        <v>0.8882284652890643</v>
      </c>
      <c r="I677" s="2">
        <v>0.99305078274150438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98</v>
      </c>
      <c r="B678" t="s">
        <v>7</v>
      </c>
      <c r="C678" s="2">
        <v>0.99770301310633702</v>
      </c>
      <c r="D678" s="2">
        <v>0.92411118293471239</v>
      </c>
      <c r="E678" s="2">
        <v>0.94976857705119877</v>
      </c>
      <c r="F678" s="2" t="s">
        <v>70</v>
      </c>
      <c r="G678" s="2" t="s">
        <v>70</v>
      </c>
      <c r="H678" s="2">
        <v>0.84466506217408743</v>
      </c>
      <c r="I678" s="2">
        <v>0.99416372293042543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98</v>
      </c>
      <c r="B679" t="s">
        <v>8</v>
      </c>
      <c r="C679" s="2">
        <v>0.9926811130009644</v>
      </c>
      <c r="D679" s="2">
        <v>0.85367525707756764</v>
      </c>
      <c r="E679" s="2">
        <v>0.94383174561539485</v>
      </c>
      <c r="F679" s="2" t="s">
        <v>70</v>
      </c>
      <c r="G679" s="2" t="s">
        <v>70</v>
      </c>
      <c r="H679" s="2">
        <v>0.82151589242053791</v>
      </c>
      <c r="I679" s="2">
        <v>0.9951485748938752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98</v>
      </c>
      <c r="B680" t="s">
        <v>12</v>
      </c>
      <c r="C680" s="2">
        <v>0.99082692567111841</v>
      </c>
      <c r="D680" s="2">
        <v>0.88523360982239097</v>
      </c>
      <c r="E680" s="2">
        <v>0.93801983192551142</v>
      </c>
      <c r="F680" s="2" t="s">
        <v>70</v>
      </c>
      <c r="G680" s="2">
        <v>0</v>
      </c>
      <c r="H680" s="2">
        <v>0.68128120813542803</v>
      </c>
      <c r="I680" s="2">
        <v>0.98793206197854599</v>
      </c>
      <c r="J680" s="2">
        <v>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98</v>
      </c>
      <c r="B681" t="s">
        <v>13</v>
      </c>
      <c r="C681" s="2">
        <v>0.96871339278843283</v>
      </c>
      <c r="D681" s="2">
        <v>0.94465088988851942</v>
      </c>
      <c r="E681" s="2">
        <v>0.90813317683433059</v>
      </c>
      <c r="F681" s="2">
        <v>0.61529945754455884</v>
      </c>
      <c r="G681" s="2" t="s">
        <v>70</v>
      </c>
      <c r="H681" s="2">
        <v>0.85329206808765534</v>
      </c>
      <c r="I681" s="2">
        <v>0.99433009708737863</v>
      </c>
      <c r="J681" s="2">
        <v>0.86465855168145245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98</v>
      </c>
      <c r="B682" t="s">
        <v>15</v>
      </c>
      <c r="C682" s="2">
        <v>0.98050765529800576</v>
      </c>
      <c r="D682" s="2">
        <v>0.9390861790834526</v>
      </c>
      <c r="E682" s="2">
        <v>0.84896038900554138</v>
      </c>
      <c r="F682" s="2">
        <v>0.5431944790887171</v>
      </c>
      <c r="G682" s="2">
        <v>6.4231232436772381E-2</v>
      </c>
      <c r="H682" s="2">
        <v>0.88465518863486692</v>
      </c>
      <c r="I682" s="2">
        <v>0.99396624150309321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98</v>
      </c>
      <c r="B683" t="s">
        <v>17</v>
      </c>
      <c r="C683" s="2">
        <v>0.98865079210048235</v>
      </c>
      <c r="D683" s="2">
        <v>0.95776350247330844</v>
      </c>
      <c r="E683" s="2">
        <v>0.85069455029519658</v>
      </c>
      <c r="F683" s="2">
        <v>0</v>
      </c>
      <c r="G683" s="2">
        <v>0.87837028160575192</v>
      </c>
      <c r="H683" s="2">
        <v>0.26375026544913993</v>
      </c>
      <c r="I683" s="2">
        <v>0.99418829910887241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98</v>
      </c>
      <c r="B684" t="s">
        <v>21</v>
      </c>
      <c r="C684" s="2">
        <v>0.99497102351645195</v>
      </c>
      <c r="D684" s="2">
        <v>0.8745651965023542</v>
      </c>
      <c r="E684" s="2">
        <v>0.71633544505192515</v>
      </c>
      <c r="F684" s="2">
        <v>1.0755001075500108E-4</v>
      </c>
      <c r="G684" s="2">
        <v>0.66702768133023282</v>
      </c>
      <c r="H684" s="2">
        <v>0</v>
      </c>
      <c r="I684" s="2">
        <v>0.98859489051094895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98</v>
      </c>
      <c r="B685" t="s">
        <v>23</v>
      </c>
      <c r="C685" s="2">
        <v>0.99365648549273722</v>
      </c>
      <c r="D685" s="2">
        <v>0.96688132474701016</v>
      </c>
      <c r="E685" s="2">
        <v>0.96352350107955476</v>
      </c>
      <c r="F685" s="2" t="s">
        <v>70</v>
      </c>
      <c r="G685" s="2" t="s">
        <v>70</v>
      </c>
      <c r="H685" s="2">
        <v>0.85844418303019332</v>
      </c>
      <c r="I685" s="2">
        <v>0.99323965058868202</v>
      </c>
      <c r="J685" s="2">
        <v>0.86028476989575386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98</v>
      </c>
      <c r="B686" t="s">
        <v>25</v>
      </c>
      <c r="C686" s="2">
        <v>0.98946250343375164</v>
      </c>
      <c r="D686" s="2">
        <v>0.89656081170114643</v>
      </c>
      <c r="E686" s="2">
        <v>0.88438049412417874</v>
      </c>
      <c r="F686" s="2" t="s">
        <v>70</v>
      </c>
      <c r="G686" s="2" t="s">
        <v>70</v>
      </c>
      <c r="H686" s="2">
        <v>0.80437403850151756</v>
      </c>
      <c r="I686" s="2">
        <v>0.99448951477116176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122</v>
      </c>
      <c r="B687" t="s">
        <v>6</v>
      </c>
      <c r="C687" s="2">
        <v>0.97549453793917917</v>
      </c>
      <c r="D687" s="2">
        <v>0.91400324104966435</v>
      </c>
      <c r="E687" s="2">
        <v>0.89428128283384201</v>
      </c>
      <c r="F687" s="2" t="s">
        <v>70</v>
      </c>
      <c r="G687" s="2" t="s">
        <v>70</v>
      </c>
      <c r="H687" s="2">
        <v>0.78629324546952228</v>
      </c>
      <c r="I687" s="2">
        <v>0.98931688233523918</v>
      </c>
      <c r="J687" s="2">
        <v>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122</v>
      </c>
      <c r="B688" t="s">
        <v>7</v>
      </c>
      <c r="C688" s="2">
        <v>0.98835700106886559</v>
      </c>
      <c r="D688" s="2">
        <v>0.93139973270032517</v>
      </c>
      <c r="E688" s="2">
        <v>0.94543284472791023</v>
      </c>
      <c r="F688" s="2" t="s">
        <v>70</v>
      </c>
      <c r="G688" s="2" t="s">
        <v>70</v>
      </c>
      <c r="H688" s="2">
        <v>0.90131614289551443</v>
      </c>
      <c r="I688" s="2">
        <v>0.98682831911390523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122</v>
      </c>
      <c r="B689" t="s">
        <v>8</v>
      </c>
      <c r="C689" s="2">
        <v>0.99219357540228525</v>
      </c>
      <c r="D689" s="2">
        <v>0.94315507440530078</v>
      </c>
      <c r="E689" s="2">
        <v>0.92453858733743477</v>
      </c>
      <c r="F689" s="2" t="s">
        <v>70</v>
      </c>
      <c r="G689" s="2" t="s">
        <v>70</v>
      </c>
      <c r="H689" s="2">
        <v>0.93887178143222161</v>
      </c>
      <c r="I689" s="2">
        <v>0.99158286778398519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122</v>
      </c>
      <c r="B690" t="s">
        <v>12</v>
      </c>
      <c r="C690" s="2">
        <v>0.99564472608797883</v>
      </c>
      <c r="D690" s="2">
        <v>0.94567934729947078</v>
      </c>
      <c r="E690" s="2">
        <v>0.95247293244548359</v>
      </c>
      <c r="F690" s="2" t="s">
        <v>70</v>
      </c>
      <c r="G690" s="2" t="s">
        <v>70</v>
      </c>
      <c r="H690" s="2">
        <v>0.92307692307692324</v>
      </c>
      <c r="I690" s="2">
        <v>0.99423018524142115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122</v>
      </c>
      <c r="B691" t="s">
        <v>13</v>
      </c>
      <c r="C691" s="2">
        <v>0.9801994812643654</v>
      </c>
      <c r="D691" s="2">
        <v>0.95717930363599657</v>
      </c>
      <c r="E691" s="2">
        <v>0.92941125049171724</v>
      </c>
      <c r="F691" s="2" t="s">
        <v>70</v>
      </c>
      <c r="G691" s="2" t="s">
        <v>70</v>
      </c>
      <c r="H691" s="2">
        <v>0.82304751501911522</v>
      </c>
      <c r="I691" s="2">
        <v>0.98989587350559205</v>
      </c>
      <c r="J691" s="2">
        <v>0.84402840944489443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122</v>
      </c>
      <c r="B692" t="s">
        <v>15</v>
      </c>
      <c r="C692" s="2">
        <v>0.98941832771215299</v>
      </c>
      <c r="D692" s="2">
        <v>0.94504130628708838</v>
      </c>
      <c r="E692" s="2">
        <v>0.95757975253711258</v>
      </c>
      <c r="F692" s="2" t="s">
        <v>70</v>
      </c>
      <c r="G692" s="2" t="s">
        <v>70</v>
      </c>
      <c r="H692" s="2">
        <v>0.82503714710252596</v>
      </c>
      <c r="I692" s="2">
        <v>0.99452239813911603</v>
      </c>
      <c r="J692" s="2">
        <v>0.84819277108433733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122</v>
      </c>
      <c r="B693" t="s">
        <v>17</v>
      </c>
      <c r="C693" s="2">
        <v>0.98666544366350595</v>
      </c>
      <c r="D693" s="2">
        <v>0.93447092972117163</v>
      </c>
      <c r="E693" s="2">
        <v>0.9101014477596332</v>
      </c>
      <c r="F693" s="2">
        <v>0</v>
      </c>
      <c r="G693" s="2">
        <v>0.95514112903225801</v>
      </c>
      <c r="H693" s="2">
        <v>0.89064390803133553</v>
      </c>
      <c r="I693" s="2">
        <v>0.99360243716679364</v>
      </c>
      <c r="J693" s="2">
        <v>0.93442056128623296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122</v>
      </c>
      <c r="B694" t="s">
        <v>21</v>
      </c>
      <c r="C694" s="2">
        <v>0.99282906618506317</v>
      </c>
      <c r="D694" s="2">
        <v>0.93222354340071356</v>
      </c>
      <c r="E694" s="2">
        <v>0.95559515452598243</v>
      </c>
      <c r="F694" s="2">
        <v>0.92127680217328045</v>
      </c>
      <c r="G694" s="2">
        <v>0.84100675260896252</v>
      </c>
      <c r="H694" s="2">
        <v>0.89072926596758817</v>
      </c>
      <c r="I694" s="2">
        <v>0.99407920030757402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122</v>
      </c>
      <c r="B695" t="s">
        <v>23</v>
      </c>
      <c r="C695" s="2">
        <v>0.99602805040157283</v>
      </c>
      <c r="D695" s="2">
        <v>0.94541305522749564</v>
      </c>
      <c r="E695" s="2">
        <v>0.85255813243354661</v>
      </c>
      <c r="F695" s="2">
        <v>0.66454840454299624</v>
      </c>
      <c r="G695" s="2">
        <v>0.63017110677929389</v>
      </c>
      <c r="H695" s="2">
        <v>0.91679259539100877</v>
      </c>
      <c r="I695" s="2">
        <v>0.99195171026156936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122</v>
      </c>
      <c r="B696" t="s">
        <v>25</v>
      </c>
      <c r="C696" s="2">
        <v>0.99777522975031241</v>
      </c>
      <c r="D696" s="2">
        <v>0.95161290322580638</v>
      </c>
      <c r="E696" s="2">
        <v>0.9299287723079348</v>
      </c>
      <c r="F696" s="2" t="s">
        <v>70</v>
      </c>
      <c r="G696" s="2">
        <v>0.88310736533528766</v>
      </c>
      <c r="H696" s="2">
        <v>0.85973728901674007</v>
      </c>
      <c r="I696" s="2">
        <v>0.99655936998241457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122</v>
      </c>
      <c r="B697" t="s">
        <v>48</v>
      </c>
      <c r="C697" s="2">
        <v>0.99765962003242881</v>
      </c>
      <c r="D697" s="2">
        <v>0.97859757132123038</v>
      </c>
      <c r="E697" s="2">
        <v>0.95428707478944075</v>
      </c>
      <c r="F697" s="2">
        <v>0</v>
      </c>
      <c r="G697" s="2" t="s">
        <v>70</v>
      </c>
      <c r="H697" s="2">
        <v>0.88592902121238504</v>
      </c>
      <c r="I697" s="2">
        <v>0.99608669476219158</v>
      </c>
      <c r="J697" s="2" t="s">
        <v>70</v>
      </c>
      <c r="K697" s="2" t="s">
        <v>70</v>
      </c>
      <c r="L697" s="2">
        <v>0.97185741088180122</v>
      </c>
      <c r="M697" s="2" t="s">
        <v>70</v>
      </c>
      <c r="N697" s="2" t="s">
        <v>70</v>
      </c>
    </row>
    <row r="698" spans="1:14" x14ac:dyDescent="0.3">
      <c r="A698" t="s">
        <v>122</v>
      </c>
      <c r="B698" t="s">
        <v>194</v>
      </c>
      <c r="C698" s="2">
        <v>0.99583223122180675</v>
      </c>
      <c r="D698" s="2">
        <v>0.96342655974965763</v>
      </c>
      <c r="E698" s="2">
        <v>0.94818427240268222</v>
      </c>
      <c r="F698" s="2" t="s">
        <v>70</v>
      </c>
      <c r="G698" s="2" t="s">
        <v>70</v>
      </c>
      <c r="H698" s="2">
        <v>0.91172008650463199</v>
      </c>
      <c r="I698" s="2">
        <v>0.99475165436981816</v>
      </c>
      <c r="J698" s="2">
        <v>0.89413257215350461</v>
      </c>
      <c r="K698" s="2" t="s">
        <v>70</v>
      </c>
      <c r="L698" s="2">
        <v>0.96896551724137936</v>
      </c>
      <c r="M698" s="2" t="s">
        <v>70</v>
      </c>
      <c r="N698" s="2" t="s">
        <v>70</v>
      </c>
    </row>
    <row r="699" spans="1:14" x14ac:dyDescent="0.3">
      <c r="A699" t="s">
        <v>122</v>
      </c>
      <c r="B699" t="s">
        <v>27</v>
      </c>
      <c r="C699" s="2">
        <v>0.99473591487262603</v>
      </c>
      <c r="D699" s="2">
        <v>0.94142868080545139</v>
      </c>
      <c r="E699" s="2">
        <v>0.95859975237869099</v>
      </c>
      <c r="F699" s="2" t="s">
        <v>70</v>
      </c>
      <c r="G699" s="2" t="s">
        <v>70</v>
      </c>
      <c r="H699" s="2">
        <v>0.85493041264083158</v>
      </c>
      <c r="I699" s="2">
        <v>0.99506491534431718</v>
      </c>
      <c r="J699" s="2">
        <v>0.87622600637824177</v>
      </c>
      <c r="K699" s="2" t="s">
        <v>70</v>
      </c>
      <c r="L699" s="2">
        <v>0.97966728280961179</v>
      </c>
      <c r="M699" s="2" t="s">
        <v>70</v>
      </c>
      <c r="N699" s="2" t="s">
        <v>70</v>
      </c>
    </row>
    <row r="700" spans="1:14" x14ac:dyDescent="0.3">
      <c r="A700" t="s">
        <v>122</v>
      </c>
      <c r="B700" t="s">
        <v>172</v>
      </c>
      <c r="C700" s="2">
        <v>0.99644226301115235</v>
      </c>
      <c r="D700" s="2">
        <v>0.95862599061729703</v>
      </c>
      <c r="E700" s="2">
        <v>0.95673900628212438</v>
      </c>
      <c r="F700" s="2" t="s">
        <v>70</v>
      </c>
      <c r="G700" s="2" t="s">
        <v>70</v>
      </c>
      <c r="H700" s="2">
        <v>0.88402612826603322</v>
      </c>
      <c r="I700" s="2">
        <v>0.9948096885813148</v>
      </c>
      <c r="J700" s="2" t="s">
        <v>70</v>
      </c>
      <c r="K700" s="2" t="s">
        <v>70</v>
      </c>
      <c r="L700" s="2">
        <v>0.95</v>
      </c>
      <c r="M700" s="2" t="s">
        <v>70</v>
      </c>
      <c r="N700" s="2" t="s">
        <v>70</v>
      </c>
    </row>
    <row r="701" spans="1:14" x14ac:dyDescent="0.3">
      <c r="A701" t="s">
        <v>122</v>
      </c>
      <c r="B701" t="s">
        <v>132</v>
      </c>
      <c r="C701" s="2">
        <v>0.99061287050946722</v>
      </c>
      <c r="D701" s="2">
        <v>0.94411111111111123</v>
      </c>
      <c r="E701" s="2">
        <v>0.92778385795259644</v>
      </c>
      <c r="F701" s="2" t="s">
        <v>70</v>
      </c>
      <c r="G701" s="2">
        <v>0</v>
      </c>
      <c r="H701" s="2">
        <v>0.83730825215541371</v>
      </c>
      <c r="I701" s="2">
        <v>0.9948531637904936</v>
      </c>
      <c r="J701" s="2" t="s">
        <v>70</v>
      </c>
      <c r="K701" s="2" t="s">
        <v>70</v>
      </c>
      <c r="L701" s="2">
        <v>0.86034658511722728</v>
      </c>
      <c r="M701" s="2" t="s">
        <v>70</v>
      </c>
      <c r="N701" s="2" t="s">
        <v>70</v>
      </c>
    </row>
    <row r="702" spans="1:14" x14ac:dyDescent="0.3">
      <c r="A702" t="s">
        <v>122</v>
      </c>
      <c r="B702" t="s">
        <v>174</v>
      </c>
      <c r="C702" s="2">
        <v>0.99386680832568697</v>
      </c>
      <c r="D702" s="2">
        <v>0.9668663085109116</v>
      </c>
      <c r="E702" s="2">
        <v>0.93800494367856135</v>
      </c>
      <c r="F702" s="2" t="s">
        <v>70</v>
      </c>
      <c r="G702" s="2">
        <v>0.89179875947622333</v>
      </c>
      <c r="H702" s="2">
        <v>0.81737476220672167</v>
      </c>
      <c r="I702" s="2">
        <v>0.99509689469997664</v>
      </c>
      <c r="J702" s="2" t="s">
        <v>70</v>
      </c>
      <c r="K702" s="2" t="s">
        <v>70</v>
      </c>
      <c r="L702" s="2">
        <v>0.92400300978179084</v>
      </c>
      <c r="M702" s="2" t="s">
        <v>70</v>
      </c>
      <c r="N702" s="2" t="s">
        <v>70</v>
      </c>
    </row>
    <row r="703" spans="1:14" x14ac:dyDescent="0.3">
      <c r="A703" t="s">
        <v>122</v>
      </c>
      <c r="B703" t="s">
        <v>146</v>
      </c>
      <c r="C703" s="2">
        <v>0.99407382185795001</v>
      </c>
      <c r="D703" s="2">
        <v>0.95283966516419838</v>
      </c>
      <c r="E703" s="2">
        <v>0.95863099637056381</v>
      </c>
      <c r="F703" s="2" t="s">
        <v>70</v>
      </c>
      <c r="G703" s="2">
        <v>0.92107765451664037</v>
      </c>
      <c r="H703" s="2">
        <v>0.87786259541984735</v>
      </c>
      <c r="I703" s="2">
        <v>0.99620302208446343</v>
      </c>
      <c r="J703" s="2" t="s">
        <v>70</v>
      </c>
      <c r="K703" s="2" t="s">
        <v>70</v>
      </c>
      <c r="L703" s="2">
        <v>0.96183206106870245</v>
      </c>
      <c r="M703" s="2" t="s">
        <v>70</v>
      </c>
      <c r="N703" s="2" t="s">
        <v>70</v>
      </c>
    </row>
    <row r="704" spans="1:14" x14ac:dyDescent="0.3">
      <c r="A704" t="s">
        <v>122</v>
      </c>
      <c r="B704" t="s">
        <v>29</v>
      </c>
      <c r="C704" s="2">
        <v>0.99686446471933421</v>
      </c>
      <c r="D704" s="2">
        <v>0.78917385232638038</v>
      </c>
      <c r="E704" s="2">
        <v>0.93670261140704159</v>
      </c>
      <c r="F704" s="2">
        <v>0</v>
      </c>
      <c r="G704" s="2">
        <v>0</v>
      </c>
      <c r="H704" s="2">
        <v>0.8843156143269989</v>
      </c>
      <c r="I704" s="2">
        <v>0.99400638281310816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122</v>
      </c>
      <c r="B705" t="s">
        <v>33</v>
      </c>
      <c r="C705" s="2">
        <v>0.99758241485761034</v>
      </c>
      <c r="D705" s="2">
        <v>0.94870114059895483</v>
      </c>
      <c r="E705" s="2">
        <v>0.88988392818328044</v>
      </c>
      <c r="F705" s="2" t="s">
        <v>70</v>
      </c>
      <c r="G705" s="2" t="s">
        <v>70</v>
      </c>
      <c r="H705" s="2">
        <v>0.62623599208965064</v>
      </c>
      <c r="I705" s="2">
        <v>0.99146688338073963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76</v>
      </c>
      <c r="B706" t="s">
        <v>6</v>
      </c>
      <c r="C706" s="2">
        <v>0.98971216044630639</v>
      </c>
      <c r="D706" s="2">
        <v>0.95551953186778438</v>
      </c>
      <c r="E706" s="2">
        <v>0.88256012118916871</v>
      </c>
      <c r="F706" s="2">
        <v>0.60896905510508026</v>
      </c>
      <c r="G706" s="2">
        <v>0</v>
      </c>
      <c r="H706" s="2">
        <v>0.8245777364011172</v>
      </c>
      <c r="I706" s="2">
        <v>0.9904424233081548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76</v>
      </c>
      <c r="B707" t="s">
        <v>7</v>
      </c>
      <c r="C707" s="2">
        <v>0.98381117152743436</v>
      </c>
      <c r="D707" s="2">
        <v>0.95905070432788564</v>
      </c>
      <c r="E707" s="2">
        <v>0.84690523799673634</v>
      </c>
      <c r="F707" s="2">
        <v>0.89568871712130882</v>
      </c>
      <c r="G707" s="2" t="s">
        <v>70</v>
      </c>
      <c r="H707" s="2">
        <v>0.73005623828369093</v>
      </c>
      <c r="I707" s="2">
        <v>0.98984651711924443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76</v>
      </c>
      <c r="B708" t="s">
        <v>8</v>
      </c>
      <c r="C708" s="2">
        <v>0.97685749086479901</v>
      </c>
      <c r="D708" s="2">
        <v>0.97136852123567441</v>
      </c>
      <c r="E708" s="2">
        <v>0.92301392301392304</v>
      </c>
      <c r="F708" s="2">
        <v>0.86141673391461804</v>
      </c>
      <c r="G708" s="2" t="s">
        <v>70</v>
      </c>
      <c r="H708" s="2">
        <v>0.75570974270020241</v>
      </c>
      <c r="I708" s="2">
        <v>0.99036219493237998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76</v>
      </c>
      <c r="B709" t="s">
        <v>12</v>
      </c>
      <c r="C709" s="2">
        <v>0.98880698880698881</v>
      </c>
      <c r="D709" s="2">
        <v>0.97252661239824678</v>
      </c>
      <c r="E709" s="2">
        <v>0.870788390970755</v>
      </c>
      <c r="F709" s="2">
        <v>0.13769441903019214</v>
      </c>
      <c r="G709" s="2" t="s">
        <v>70</v>
      </c>
      <c r="H709" s="2">
        <v>0.9001086289141832</v>
      </c>
      <c r="I709" s="2">
        <v>0.99245283018867925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76</v>
      </c>
      <c r="B710" t="s">
        <v>13</v>
      </c>
      <c r="C710" s="2">
        <v>0.99091806318475917</v>
      </c>
      <c r="D710" s="2">
        <v>0.94757317525009277</v>
      </c>
      <c r="E710" s="2">
        <v>0.92908052591969559</v>
      </c>
      <c r="F710" s="2">
        <v>0.90550986163452796</v>
      </c>
      <c r="G710" s="2" t="s">
        <v>70</v>
      </c>
      <c r="H710" s="2">
        <v>0.87562133482267523</v>
      </c>
      <c r="I710" s="2">
        <v>0.99170349693727222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76</v>
      </c>
      <c r="B711" t="s">
        <v>15</v>
      </c>
      <c r="C711" s="2">
        <v>0.99617846565395995</v>
      </c>
      <c r="D711" s="2">
        <v>0.94626177511029841</v>
      </c>
      <c r="E711" s="2">
        <v>0.93842325561325024</v>
      </c>
      <c r="F711" s="2">
        <v>0.82380756578947367</v>
      </c>
      <c r="G711" s="2" t="s">
        <v>70</v>
      </c>
      <c r="H711" s="2">
        <v>0.80609745032211233</v>
      </c>
      <c r="I711" s="2">
        <v>0.99303162569875181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76</v>
      </c>
      <c r="B712" t="s">
        <v>17</v>
      </c>
      <c r="C712" s="2">
        <v>0.9947426910583006</v>
      </c>
      <c r="D712" s="2">
        <v>0.91879009354332597</v>
      </c>
      <c r="E712" s="2">
        <v>0.85080078673784776</v>
      </c>
      <c r="F712" s="2">
        <v>0.69633810042968003</v>
      </c>
      <c r="G712" s="2" t="s">
        <v>70</v>
      </c>
      <c r="H712" s="2">
        <v>0.57854063288050106</v>
      </c>
      <c r="I712" s="2">
        <v>0.99093562759256404</v>
      </c>
      <c r="J712" s="2">
        <v>0.96270954498802597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76</v>
      </c>
      <c r="B713" t="s">
        <v>21</v>
      </c>
      <c r="C713" s="2">
        <v>0.9960146803863732</v>
      </c>
      <c r="D713" s="2">
        <v>0.96069176306728044</v>
      </c>
      <c r="E713" s="2">
        <v>0.92606633515500636</v>
      </c>
      <c r="F713" s="2">
        <v>0.83699692730827913</v>
      </c>
      <c r="G713" s="2">
        <v>0.62268803945745987</v>
      </c>
      <c r="H713" s="2">
        <v>0.68647281921618208</v>
      </c>
      <c r="I713" s="2">
        <v>0.994487149623418</v>
      </c>
      <c r="J713" s="2" t="s">
        <v>70</v>
      </c>
      <c r="K713" s="2" t="s">
        <v>70</v>
      </c>
      <c r="L713" s="2" t="s">
        <v>70</v>
      </c>
      <c r="M713" s="2" t="s">
        <v>70</v>
      </c>
      <c r="N713" s="2">
        <v>0</v>
      </c>
    </row>
    <row r="714" spans="1:14" x14ac:dyDescent="0.3">
      <c r="A714" t="s">
        <v>76</v>
      </c>
      <c r="B714" t="s">
        <v>23</v>
      </c>
      <c r="C714" s="2">
        <v>0.99775860207884881</v>
      </c>
      <c r="D714" s="2">
        <v>0.94035737282678677</v>
      </c>
      <c r="E714" s="2">
        <v>0.94456011897952163</v>
      </c>
      <c r="F714" s="2">
        <v>0</v>
      </c>
      <c r="G714" s="2">
        <v>0</v>
      </c>
      <c r="H714" s="2">
        <v>0.90605017215937045</v>
      </c>
      <c r="I714" s="2">
        <v>0.99278280027349397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76</v>
      </c>
      <c r="B715" t="s">
        <v>25</v>
      </c>
      <c r="C715" s="2">
        <v>0.99807902934683601</v>
      </c>
      <c r="D715" s="2">
        <v>0.94688203310163521</v>
      </c>
      <c r="E715" s="2">
        <v>0.87445192168703723</v>
      </c>
      <c r="F715" s="2">
        <v>0</v>
      </c>
      <c r="G715" s="2" t="s">
        <v>70</v>
      </c>
      <c r="H715" s="2">
        <v>0.89701722447836441</v>
      </c>
      <c r="I715" s="2">
        <v>0.99550886808251504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76</v>
      </c>
      <c r="B716" t="s">
        <v>27</v>
      </c>
      <c r="C716" s="2">
        <v>0.99388515444814596</v>
      </c>
      <c r="D716" s="2">
        <v>0.96918005136658103</v>
      </c>
      <c r="E716" s="2">
        <v>0.92267991146142636</v>
      </c>
      <c r="F716" s="2">
        <v>0</v>
      </c>
      <c r="G716" s="2" t="s">
        <v>70</v>
      </c>
      <c r="H716" s="2">
        <v>0.79272106909297702</v>
      </c>
      <c r="I716" s="2">
        <v>0.99389480275516595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76</v>
      </c>
      <c r="B717" t="s">
        <v>29</v>
      </c>
      <c r="C717" s="2">
        <v>0.99310566875013118</v>
      </c>
      <c r="D717" s="2">
        <v>0.9305970842232334</v>
      </c>
      <c r="E717" s="2">
        <v>0.89551643490400135</v>
      </c>
      <c r="F717" s="2">
        <v>0.68090654188916466</v>
      </c>
      <c r="G717" s="2" t="s">
        <v>70</v>
      </c>
      <c r="H717" s="2">
        <v>0.75472019050858985</v>
      </c>
      <c r="I717" s="2">
        <v>0.99334913232933264</v>
      </c>
      <c r="J717" s="2" t="s">
        <v>70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76</v>
      </c>
      <c r="B718" t="s">
        <v>67</v>
      </c>
      <c r="C718" s="2">
        <v>0.99622234214786842</v>
      </c>
      <c r="D718" s="2">
        <v>0.96515849741656201</v>
      </c>
      <c r="E718" s="2">
        <v>0.91883257346334324</v>
      </c>
      <c r="F718" s="2">
        <v>0.85753233889395586</v>
      </c>
      <c r="G718" s="2" t="s">
        <v>70</v>
      </c>
      <c r="H718" s="2">
        <v>0.8886196102191255</v>
      </c>
      <c r="I718" s="2">
        <v>0.99222323879231478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76</v>
      </c>
      <c r="B719" t="s">
        <v>33</v>
      </c>
      <c r="C719" s="2">
        <v>0.99733597045349043</v>
      </c>
      <c r="D719" s="2">
        <v>0.953210208681742</v>
      </c>
      <c r="E719" s="2">
        <v>0.84759477540618033</v>
      </c>
      <c r="F719" s="2">
        <v>0.82074911324949507</v>
      </c>
      <c r="G719" s="2" t="s">
        <v>70</v>
      </c>
      <c r="H719" s="2">
        <v>0.61375767952462479</v>
      </c>
      <c r="I719" s="2">
        <v>0.99464831804281362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76</v>
      </c>
      <c r="B720" t="s">
        <v>238</v>
      </c>
      <c r="C720" s="2">
        <v>0.99753555229519675</v>
      </c>
      <c r="D720" s="2">
        <v>0.94663994251786865</v>
      </c>
      <c r="E720" s="2">
        <v>0.88928260238164392</v>
      </c>
      <c r="F720" s="2">
        <v>0.8599296861601784</v>
      </c>
      <c r="G720" s="2" t="s">
        <v>70</v>
      </c>
      <c r="H720" s="2">
        <v>0.59316427783902981</v>
      </c>
      <c r="I720" s="2">
        <v>0.99375337394925578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76</v>
      </c>
      <c r="B721" t="s">
        <v>173</v>
      </c>
      <c r="C721" s="2">
        <v>0.99685860229557</v>
      </c>
      <c r="D721" s="2">
        <v>0.93763259931231258</v>
      </c>
      <c r="E721" s="2">
        <v>0.915479140850888</v>
      </c>
      <c r="F721" s="2">
        <v>0.87329304848456013</v>
      </c>
      <c r="G721" s="2" t="s">
        <v>70</v>
      </c>
      <c r="H721" s="2">
        <v>0.6665482323680938</v>
      </c>
      <c r="I721" s="2">
        <v>0.99405049043254556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76</v>
      </c>
      <c r="B722" t="s">
        <v>35</v>
      </c>
      <c r="C722" s="2">
        <v>0.99729436498611157</v>
      </c>
      <c r="D722" s="2">
        <v>0.94379597842079443</v>
      </c>
      <c r="E722" s="2">
        <v>0.93462630281179415</v>
      </c>
      <c r="F722" s="2">
        <v>0.86029796753772192</v>
      </c>
      <c r="G722" s="2" t="s">
        <v>70</v>
      </c>
      <c r="H722" s="2">
        <v>0.90346270441057164</v>
      </c>
      <c r="I722" s="2">
        <v>0.99451695111591643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106</v>
      </c>
      <c r="B723" t="s">
        <v>6</v>
      </c>
      <c r="C723" s="2">
        <v>0.99588002971249523</v>
      </c>
      <c r="D723" s="2">
        <v>0.97119184635651401</v>
      </c>
      <c r="E723" s="2">
        <v>0.95604584451465358</v>
      </c>
      <c r="F723" s="2" t="s">
        <v>70</v>
      </c>
      <c r="G723" s="2" t="s">
        <v>70</v>
      </c>
      <c r="H723" s="2">
        <v>0.79916870093026326</v>
      </c>
      <c r="I723" s="2">
        <v>0.99284560350796203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106</v>
      </c>
      <c r="B724" t="s">
        <v>7</v>
      </c>
      <c r="C724" s="2">
        <v>0.99480757105591755</v>
      </c>
      <c r="D724" s="2">
        <v>0.89581973254712011</v>
      </c>
      <c r="E724" s="2">
        <v>0.88710860767282795</v>
      </c>
      <c r="F724" s="2">
        <v>0.72749431264218389</v>
      </c>
      <c r="G724" s="2" t="s">
        <v>70</v>
      </c>
      <c r="H724" s="2">
        <v>0.86111683494745517</v>
      </c>
      <c r="I724" s="2">
        <v>0.98754688672168045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106</v>
      </c>
      <c r="B725" t="s">
        <v>8</v>
      </c>
      <c r="C725" s="2">
        <v>0.96849059171378038</v>
      </c>
      <c r="D725" s="2">
        <v>0.96995194306333876</v>
      </c>
      <c r="E725" s="2">
        <v>0.83178626049502169</v>
      </c>
      <c r="F725" s="2">
        <v>0</v>
      </c>
      <c r="G725" s="2" t="s">
        <v>70</v>
      </c>
      <c r="H725" s="2">
        <v>0.72682207140749489</v>
      </c>
      <c r="I725" s="2">
        <v>0.9946182045082288</v>
      </c>
      <c r="J725" s="2">
        <v>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106</v>
      </c>
      <c r="B726" t="s">
        <v>127</v>
      </c>
      <c r="C726" s="2">
        <v>0.99810386668823803</v>
      </c>
      <c r="D726" s="2">
        <v>0.96415723435991918</v>
      </c>
      <c r="E726" s="2">
        <v>0.92212063825738699</v>
      </c>
      <c r="F726" s="2">
        <v>0.71079123153636281</v>
      </c>
      <c r="G726" s="2" t="s">
        <v>70</v>
      </c>
      <c r="H726" s="2">
        <v>0.8071870170015456</v>
      </c>
      <c r="I726" s="2">
        <v>0.99537393986121825</v>
      </c>
      <c r="J726" s="2" t="s">
        <v>70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106</v>
      </c>
      <c r="B727" t="s">
        <v>12</v>
      </c>
      <c r="C727" s="2">
        <v>0.99823733923318181</v>
      </c>
      <c r="D727" s="2">
        <v>0.97277978639404883</v>
      </c>
      <c r="E727" s="2">
        <v>0.9539865104208084</v>
      </c>
      <c r="F727" s="2">
        <v>0.89116279069767446</v>
      </c>
      <c r="G727" s="2">
        <v>0</v>
      </c>
      <c r="H727" s="2">
        <v>0.69240251735547909</v>
      </c>
      <c r="I727" s="2">
        <v>0.99512043993493915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106</v>
      </c>
      <c r="B728" t="s">
        <v>147</v>
      </c>
      <c r="C728" s="2">
        <v>0.99576393937240715</v>
      </c>
      <c r="D728" s="2">
        <v>0.94481486217415922</v>
      </c>
      <c r="E728" s="2">
        <v>0.94459042984590424</v>
      </c>
      <c r="F728" s="2" t="s">
        <v>70</v>
      </c>
      <c r="G728" s="2">
        <v>0.79564930784442978</v>
      </c>
      <c r="H728" s="2">
        <v>0.81971553475771197</v>
      </c>
      <c r="I728" s="2">
        <v>0.99281811085089777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106</v>
      </c>
      <c r="B729" t="s">
        <v>13</v>
      </c>
      <c r="C729" s="2">
        <v>0.99688654626256357</v>
      </c>
      <c r="D729" s="2">
        <v>0.97474007907453519</v>
      </c>
      <c r="E729" s="2">
        <v>0.93637615942694463</v>
      </c>
      <c r="F729" s="2">
        <v>0.40606787795680493</v>
      </c>
      <c r="G729" s="2" t="s">
        <v>70</v>
      </c>
      <c r="H729" s="2">
        <v>0.87523066004258343</v>
      </c>
      <c r="I729" s="2">
        <v>0.9960928522178808</v>
      </c>
      <c r="J729" s="2">
        <v>0</v>
      </c>
      <c r="K729" s="2">
        <v>0</v>
      </c>
      <c r="L729" s="2">
        <v>0</v>
      </c>
      <c r="M729" s="2" t="s">
        <v>70</v>
      </c>
      <c r="N729" s="2" t="s">
        <v>70</v>
      </c>
    </row>
    <row r="730" spans="1:14" x14ac:dyDescent="0.3">
      <c r="A730" t="s">
        <v>106</v>
      </c>
      <c r="B730" t="s">
        <v>15</v>
      </c>
      <c r="C730" s="2">
        <v>0.99522052658058024</v>
      </c>
      <c r="D730" s="2">
        <v>0.93261853795298277</v>
      </c>
      <c r="E730" s="2">
        <v>0.9249435394743164</v>
      </c>
      <c r="F730" s="2">
        <v>0.78255312350215689</v>
      </c>
      <c r="G730" s="2">
        <v>0.7860974355206114</v>
      </c>
      <c r="H730" s="2">
        <v>0.85736320831303781</v>
      </c>
      <c r="I730" s="2">
        <v>0.99450421859277038</v>
      </c>
      <c r="J730" s="2">
        <v>0.69799246076970278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106</v>
      </c>
      <c r="B731" t="s">
        <v>244</v>
      </c>
      <c r="C731" s="2">
        <v>0.99123558329715722</v>
      </c>
      <c r="D731" s="2">
        <v>0.97380340724716064</v>
      </c>
      <c r="E731" s="2">
        <v>0.96772624505715243</v>
      </c>
      <c r="F731" s="2">
        <v>0.75204297060132985</v>
      </c>
      <c r="G731" s="2">
        <v>0.7627798628186877</v>
      </c>
      <c r="H731" s="2">
        <v>0.91056787124202843</v>
      </c>
      <c r="I731" s="2">
        <v>0.99493808893388358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106</v>
      </c>
      <c r="B732" t="s">
        <v>17</v>
      </c>
      <c r="C732" s="2">
        <v>0.99047490373572922</v>
      </c>
      <c r="D732" s="2">
        <v>0.97427482181336</v>
      </c>
      <c r="E732" s="2">
        <v>0.93942432683379762</v>
      </c>
      <c r="F732" s="2">
        <v>0.88862436207529727</v>
      </c>
      <c r="G732" s="2" t="s">
        <v>70</v>
      </c>
      <c r="H732" s="2">
        <v>0.78389511449705451</v>
      </c>
      <c r="I732" s="2">
        <v>0.99337434926644597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106</v>
      </c>
      <c r="B733" t="s">
        <v>21</v>
      </c>
      <c r="C733" s="2">
        <v>0.97707853302611358</v>
      </c>
      <c r="D733" s="2">
        <v>0.97502700008307719</v>
      </c>
      <c r="E733" s="2">
        <v>0.90641599055698163</v>
      </c>
      <c r="F733" s="2">
        <v>0.60389251713942227</v>
      </c>
      <c r="G733" s="2" t="s">
        <v>70</v>
      </c>
      <c r="H733" s="2">
        <v>0.77195008216014571</v>
      </c>
      <c r="I733" s="2">
        <v>0.99414829659318638</v>
      </c>
      <c r="J733" s="2">
        <v>0</v>
      </c>
      <c r="K733" s="2" t="s">
        <v>70</v>
      </c>
      <c r="L733" s="2" t="s">
        <v>70</v>
      </c>
      <c r="M733" s="2" t="s">
        <v>70</v>
      </c>
      <c r="N733" s="2">
        <v>0.96975280208813142</v>
      </c>
    </row>
    <row r="734" spans="1:14" x14ac:dyDescent="0.3">
      <c r="A734" t="s">
        <v>106</v>
      </c>
      <c r="B734" t="s">
        <v>178</v>
      </c>
      <c r="C734" s="2">
        <v>0.99646406563792722</v>
      </c>
      <c r="D734" s="2">
        <v>0.97106583997638041</v>
      </c>
      <c r="E734" s="2">
        <v>0.96805948582094037</v>
      </c>
      <c r="F734" s="2">
        <v>0.86188405300825255</v>
      </c>
      <c r="G734" s="2" t="s">
        <v>70</v>
      </c>
      <c r="H734" s="2">
        <v>0.86596704409463321</v>
      </c>
      <c r="I734" s="2">
        <v>0.99625117150890363</v>
      </c>
      <c r="J734" s="2" t="s">
        <v>70</v>
      </c>
      <c r="K734" s="2" t="s">
        <v>70</v>
      </c>
      <c r="L734" s="2" t="s">
        <v>70</v>
      </c>
      <c r="M734" s="2" t="s">
        <v>70</v>
      </c>
      <c r="N734" s="2">
        <v>0.97458533975387918</v>
      </c>
    </row>
    <row r="735" spans="1:14" x14ac:dyDescent="0.3">
      <c r="A735" t="s">
        <v>106</v>
      </c>
      <c r="B735" t="s">
        <v>230</v>
      </c>
      <c r="C735" s="2">
        <v>0.9611523769825272</v>
      </c>
      <c r="D735" s="2">
        <v>0.97233201581027684</v>
      </c>
      <c r="E735" s="2">
        <v>0.96999200755649195</v>
      </c>
      <c r="F735" s="2">
        <v>0.94550829626867661</v>
      </c>
      <c r="G735" s="2" t="s">
        <v>70</v>
      </c>
      <c r="H735" s="2">
        <v>0.90321070860245245</v>
      </c>
      <c r="I735" s="2">
        <v>0.99646480172148799</v>
      </c>
      <c r="J735" s="2" t="s">
        <v>70</v>
      </c>
      <c r="K735" s="2" t="s">
        <v>70</v>
      </c>
      <c r="L735" s="2">
        <v>0</v>
      </c>
      <c r="M735" s="2">
        <v>0</v>
      </c>
      <c r="N735" s="2">
        <v>0.3370242214532872</v>
      </c>
    </row>
    <row r="736" spans="1:14" x14ac:dyDescent="0.3">
      <c r="A736" t="s">
        <v>106</v>
      </c>
      <c r="B736" t="s">
        <v>23</v>
      </c>
      <c r="C736" s="2">
        <v>0.99707714965446925</v>
      </c>
      <c r="D736" s="2">
        <v>0.90789287899468163</v>
      </c>
      <c r="E736" s="2">
        <v>0.91125354497574362</v>
      </c>
      <c r="F736" s="2">
        <v>0.69581373823443338</v>
      </c>
      <c r="G736" s="2" t="s">
        <v>70</v>
      </c>
      <c r="H736" s="2">
        <v>0.70421148843422621</v>
      </c>
      <c r="I736" s="2">
        <v>0.99470899470899476</v>
      </c>
      <c r="J736" s="2" t="s">
        <v>70</v>
      </c>
      <c r="K736" s="2" t="s">
        <v>70</v>
      </c>
      <c r="L736" s="2" t="s">
        <v>70</v>
      </c>
      <c r="M736" s="2" t="s">
        <v>70</v>
      </c>
      <c r="N736" s="2" t="s">
        <v>70</v>
      </c>
    </row>
    <row r="737" spans="1:14" x14ac:dyDescent="0.3">
      <c r="A737" t="s">
        <v>88</v>
      </c>
      <c r="B737" t="s">
        <v>7</v>
      </c>
      <c r="C737" s="2">
        <v>0.97812614356710303</v>
      </c>
      <c r="D737" s="2">
        <v>0.87343544607647028</v>
      </c>
      <c r="E737" s="2">
        <v>0.82802933458924843</v>
      </c>
      <c r="F737" s="2" t="s">
        <v>70</v>
      </c>
      <c r="G737" s="2" t="s">
        <v>70</v>
      </c>
      <c r="H737" s="2">
        <v>0.67425474254742546</v>
      </c>
      <c r="I737" s="2">
        <v>0.985415726958352</v>
      </c>
      <c r="J737" s="2" t="s">
        <v>70</v>
      </c>
      <c r="K737" s="2" t="s">
        <v>70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88</v>
      </c>
      <c r="B738" t="s">
        <v>8</v>
      </c>
      <c r="C738" s="2">
        <v>0.98862178725830197</v>
      </c>
      <c r="D738" s="2">
        <v>0.92589366369854176</v>
      </c>
      <c r="E738" s="2">
        <v>0.89375315709715442</v>
      </c>
      <c r="F738" s="2">
        <v>0</v>
      </c>
      <c r="G738" s="2" t="s">
        <v>70</v>
      </c>
      <c r="H738" s="2">
        <v>0.82825856587778168</v>
      </c>
      <c r="I738" s="2">
        <v>0.99254820619190276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88</v>
      </c>
      <c r="B739" t="s">
        <v>12</v>
      </c>
      <c r="C739" s="2">
        <v>0.98861516201500199</v>
      </c>
      <c r="D739" s="2">
        <v>0.97722824399659836</v>
      </c>
      <c r="E739" s="2">
        <v>0.94511022340582918</v>
      </c>
      <c r="F739" s="2">
        <v>0.8108513887810308</v>
      </c>
      <c r="G739" s="2">
        <v>0</v>
      </c>
      <c r="H739" s="2">
        <v>0.88963469730218148</v>
      </c>
      <c r="I739" s="2">
        <v>0.9958126550868488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88</v>
      </c>
      <c r="B740" t="s">
        <v>87</v>
      </c>
      <c r="C740" s="2">
        <v>0.99210012426770799</v>
      </c>
      <c r="D740" s="2">
        <v>0.96248615544986638</v>
      </c>
      <c r="E740" s="2">
        <v>0.96281866689252138</v>
      </c>
      <c r="F740" s="2">
        <v>0.93794454179981435</v>
      </c>
      <c r="G740" s="2" t="s">
        <v>70</v>
      </c>
      <c r="H740" s="2">
        <v>0.92886951683205043</v>
      </c>
      <c r="I740" s="2">
        <v>0.99523697977668457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88</v>
      </c>
      <c r="B741" t="s">
        <v>13</v>
      </c>
      <c r="C741" s="2">
        <v>0.8155912726143334</v>
      </c>
      <c r="D741" s="2">
        <v>0.92628298057407943</v>
      </c>
      <c r="E741" s="2">
        <v>0.94555220781565619</v>
      </c>
      <c r="F741" s="2" t="s">
        <v>70</v>
      </c>
      <c r="G741" s="2" t="s">
        <v>70</v>
      </c>
      <c r="H741" s="2">
        <v>0.8626079054975011</v>
      </c>
      <c r="I741" s="2">
        <v>0.99152281134401976</v>
      </c>
      <c r="J741" s="2">
        <v>0.85025123651631807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88</v>
      </c>
      <c r="B742" t="s">
        <v>15</v>
      </c>
      <c r="C742" s="2">
        <v>0.98975030099984296</v>
      </c>
      <c r="D742" s="2">
        <v>0.93335743241498603</v>
      </c>
      <c r="E742" s="2">
        <v>0.96254280081624199</v>
      </c>
      <c r="F742" s="2" t="s">
        <v>70</v>
      </c>
      <c r="G742" s="2">
        <v>0</v>
      </c>
      <c r="H742" s="2">
        <v>0.83695515110756169</v>
      </c>
      <c r="I742" s="2">
        <v>0.98842290883999084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88</v>
      </c>
      <c r="B743" t="s">
        <v>17</v>
      </c>
      <c r="C743" s="2">
        <v>0.98590428954109977</v>
      </c>
      <c r="D743" s="2">
        <v>0.96658478030260719</v>
      </c>
      <c r="E743" s="2">
        <v>0.96678867658417</v>
      </c>
      <c r="F743" s="2" t="s">
        <v>70</v>
      </c>
      <c r="G743" s="2">
        <v>0.95511828432456336</v>
      </c>
      <c r="H743" s="2">
        <v>0.81430054038578537</v>
      </c>
      <c r="I743" s="2">
        <v>0.98991904689170618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88</v>
      </c>
      <c r="B744" t="s">
        <v>21</v>
      </c>
      <c r="C744" s="2">
        <v>0.98495492695057518</v>
      </c>
      <c r="D744" s="2">
        <v>0.9576755015469014</v>
      </c>
      <c r="E744" s="2">
        <v>0.93859491583536059</v>
      </c>
      <c r="F744" s="2">
        <v>0.69197016235190878</v>
      </c>
      <c r="G744" s="2">
        <v>0.4186882300089847</v>
      </c>
      <c r="H744" s="2">
        <v>0.81036001644447053</v>
      </c>
      <c r="I744" s="2">
        <v>0.99789572129997661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88</v>
      </c>
      <c r="B745" t="s">
        <v>171</v>
      </c>
      <c r="C745" s="2">
        <v>0.98348017621145378</v>
      </c>
      <c r="D745" s="2">
        <v>0.96688375182185482</v>
      </c>
      <c r="E745" s="2">
        <v>0.90470682232848776</v>
      </c>
      <c r="F745" s="2">
        <v>0.85473670120801781</v>
      </c>
      <c r="G745" s="2" t="s">
        <v>70</v>
      </c>
      <c r="H745" s="2">
        <v>0.8657407407407407</v>
      </c>
      <c r="I745" s="2">
        <v>0.994597134132018</v>
      </c>
      <c r="J745" s="2" t="s">
        <v>70</v>
      </c>
      <c r="K745" s="2" t="s">
        <v>70</v>
      </c>
      <c r="L745" s="2">
        <v>0</v>
      </c>
      <c r="M745" s="2">
        <v>0</v>
      </c>
      <c r="N745" s="2">
        <v>0.9426751592356688</v>
      </c>
    </row>
    <row r="746" spans="1:14" x14ac:dyDescent="0.3">
      <c r="A746" t="s">
        <v>88</v>
      </c>
      <c r="B746" t="s">
        <v>155</v>
      </c>
      <c r="C746" s="2">
        <v>0.99072457442164996</v>
      </c>
      <c r="D746" s="2">
        <v>0.92772284816432882</v>
      </c>
      <c r="E746" s="2">
        <v>0.89835904369737574</v>
      </c>
      <c r="F746" s="2">
        <v>0.84092743998817387</v>
      </c>
      <c r="G746" s="2">
        <v>0.92263936291240045</v>
      </c>
      <c r="H746" s="2">
        <v>0.35104895104895106</v>
      </c>
      <c r="I746" s="2">
        <v>0.99490555686182303</v>
      </c>
      <c r="J746" s="2" t="s">
        <v>70</v>
      </c>
      <c r="K746" s="2" t="s">
        <v>70</v>
      </c>
      <c r="L746" s="2" t="s">
        <v>70</v>
      </c>
      <c r="M746" s="2" t="s">
        <v>70</v>
      </c>
      <c r="N746" s="2">
        <v>0.90371575806889082</v>
      </c>
    </row>
    <row r="747" spans="1:14" x14ac:dyDescent="0.3">
      <c r="A747" t="s">
        <v>88</v>
      </c>
      <c r="B747" t="s">
        <v>182</v>
      </c>
      <c r="C747" s="2">
        <v>0.98802752045072861</v>
      </c>
      <c r="D747" s="2">
        <v>0.97947909980354397</v>
      </c>
      <c r="E747" s="2">
        <v>0.86163951578916775</v>
      </c>
      <c r="F747" s="2">
        <v>0.80315232067106512</v>
      </c>
      <c r="G747" s="2">
        <v>0.90743895513912565</v>
      </c>
      <c r="H747" s="2" t="s">
        <v>70</v>
      </c>
      <c r="I747" s="2">
        <v>0.99461736484905217</v>
      </c>
      <c r="J747" s="2" t="s">
        <v>70</v>
      </c>
      <c r="K747" s="2" t="s">
        <v>70</v>
      </c>
      <c r="L747" s="2" t="s">
        <v>70</v>
      </c>
      <c r="M747" s="2" t="s">
        <v>70</v>
      </c>
      <c r="N747" s="2">
        <v>0.69506830284788146</v>
      </c>
    </row>
    <row r="748" spans="1:14" x14ac:dyDescent="0.3">
      <c r="A748" t="s">
        <v>88</v>
      </c>
      <c r="B748" t="s">
        <v>91</v>
      </c>
      <c r="C748" s="2">
        <v>0.99183467442620044</v>
      </c>
      <c r="D748" s="2">
        <v>0.97820888614625123</v>
      </c>
      <c r="E748" s="2">
        <v>0.96819847758669297</v>
      </c>
      <c r="F748" s="2">
        <v>0.78800872782468456</v>
      </c>
      <c r="G748" s="2" t="s">
        <v>70</v>
      </c>
      <c r="H748" s="2" t="s">
        <v>70</v>
      </c>
      <c r="I748" s="2">
        <v>0.99492853849700325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88</v>
      </c>
      <c r="B749" t="s">
        <v>23</v>
      </c>
      <c r="C749" s="2">
        <v>0.98981259533667465</v>
      </c>
      <c r="D749" s="2">
        <v>0.94988682841599481</v>
      </c>
      <c r="E749" s="2">
        <v>0.74314298561151082</v>
      </c>
      <c r="F749" s="2">
        <v>0.80995262886356179</v>
      </c>
      <c r="G749" s="2">
        <v>0</v>
      </c>
      <c r="H749" s="2">
        <v>0.5075181618516641</v>
      </c>
      <c r="I749" s="2">
        <v>0.99492853849700325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88</v>
      </c>
      <c r="B750" t="s">
        <v>144</v>
      </c>
      <c r="C750" s="2">
        <v>0.9889342866870956</v>
      </c>
      <c r="D750" s="2">
        <v>0.92314982338244156</v>
      </c>
      <c r="E750" s="2">
        <v>0.93999905361283298</v>
      </c>
      <c r="F750" s="2">
        <v>0.94312959955775144</v>
      </c>
      <c r="G750" s="2" t="s">
        <v>70</v>
      </c>
      <c r="H750" s="2" t="s">
        <v>70</v>
      </c>
      <c r="I750" s="2">
        <v>0.99076970020596522</v>
      </c>
      <c r="J750" s="2" t="s">
        <v>70</v>
      </c>
      <c r="K750" s="2" t="s">
        <v>70</v>
      </c>
      <c r="L750" s="2" t="s">
        <v>70</v>
      </c>
      <c r="M750" s="2" t="s">
        <v>70</v>
      </c>
      <c r="N750" s="2">
        <v>0.75569044006069808</v>
      </c>
    </row>
    <row r="751" spans="1:14" x14ac:dyDescent="0.3">
      <c r="A751" t="s">
        <v>88</v>
      </c>
      <c r="B751" t="s">
        <v>175</v>
      </c>
      <c r="C751" s="2">
        <v>0.99012599316576178</v>
      </c>
      <c r="D751" s="2">
        <v>0.98111591658459296</v>
      </c>
      <c r="E751" s="2">
        <v>0.95346759227438316</v>
      </c>
      <c r="F751" s="2">
        <v>0.93658201417022124</v>
      </c>
      <c r="G751" s="2" t="s">
        <v>70</v>
      </c>
      <c r="H751" s="2" t="s">
        <v>70</v>
      </c>
      <c r="I751" s="2">
        <v>0.99563452554185483</v>
      </c>
      <c r="J751" s="2" t="s">
        <v>70</v>
      </c>
      <c r="K751" s="2" t="s">
        <v>70</v>
      </c>
      <c r="L751" s="2" t="s">
        <v>70</v>
      </c>
      <c r="M751" s="2" t="s">
        <v>70</v>
      </c>
      <c r="N751" s="2">
        <v>0.83678541839270915</v>
      </c>
    </row>
    <row r="752" spans="1:14" x14ac:dyDescent="0.3">
      <c r="A752" t="s">
        <v>88</v>
      </c>
      <c r="B752" t="s">
        <v>25</v>
      </c>
      <c r="C752" s="2">
        <v>0.99347572130750084</v>
      </c>
      <c r="D752" s="2">
        <v>0.95681402995981002</v>
      </c>
      <c r="E752" s="2">
        <v>0.89179834004062408</v>
      </c>
      <c r="F752" s="2">
        <v>0</v>
      </c>
      <c r="G752" s="2" t="s">
        <v>70</v>
      </c>
      <c r="H752" s="2">
        <v>0.79229644076060457</v>
      </c>
      <c r="I752" s="2">
        <v>0.99584870848708484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88</v>
      </c>
      <c r="B753" t="s">
        <v>27</v>
      </c>
      <c r="C753" s="2">
        <v>0.97736030314351285</v>
      </c>
      <c r="D753" s="2">
        <v>0.9693651233712226</v>
      </c>
      <c r="E753" s="2">
        <v>0.90130948578728842</v>
      </c>
      <c r="F753" s="2" t="s">
        <v>70</v>
      </c>
      <c r="G753" s="2">
        <v>0.96568319732161545</v>
      </c>
      <c r="H753" s="2">
        <v>0.45627754869899045</v>
      </c>
      <c r="I753" s="2">
        <v>0.99792291714747283</v>
      </c>
      <c r="J753" s="2">
        <v>0.90770941438102282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88</v>
      </c>
      <c r="B754" t="s">
        <v>29</v>
      </c>
      <c r="C754" s="2">
        <v>0.99359494812810101</v>
      </c>
      <c r="D754" s="2">
        <v>0.96928243370042955</v>
      </c>
      <c r="E754" s="2">
        <v>0.96119226796517643</v>
      </c>
      <c r="F754" s="2" t="s">
        <v>70</v>
      </c>
      <c r="G754" s="2">
        <v>0.92726307406424202</v>
      </c>
      <c r="H754" s="2">
        <v>0.89879807692307689</v>
      </c>
      <c r="I754" s="2">
        <v>0.99550108594477205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88</v>
      </c>
      <c r="B755" t="s">
        <v>33</v>
      </c>
      <c r="C755" s="2">
        <v>0.99505420974029757</v>
      </c>
      <c r="D755" s="2">
        <v>0.90699434800161483</v>
      </c>
      <c r="E755" s="2">
        <v>0.97360144858477082</v>
      </c>
      <c r="F755" s="2" t="s">
        <v>70</v>
      </c>
      <c r="G755" s="2" t="s">
        <v>70</v>
      </c>
      <c r="H755" s="2">
        <v>0.886989983588931</v>
      </c>
      <c r="I755" s="2">
        <v>0.99667774086378735</v>
      </c>
      <c r="J755" s="2" t="s">
        <v>70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88</v>
      </c>
      <c r="B756" t="s">
        <v>35</v>
      </c>
      <c r="C756" s="2">
        <v>0.98798183300337716</v>
      </c>
      <c r="D756" s="2">
        <v>0.95009850619716196</v>
      </c>
      <c r="E756" s="2">
        <v>0.93599355496366443</v>
      </c>
      <c r="F756" s="2">
        <v>0.7383053156249032</v>
      </c>
      <c r="G756" s="2" t="s">
        <v>70</v>
      </c>
      <c r="H756" s="2">
        <v>0.69931716505768782</v>
      </c>
      <c r="I756" s="2">
        <v>0.99634098871156096</v>
      </c>
      <c r="J756" s="2">
        <v>0.96184868801688039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135</v>
      </c>
      <c r="B757" t="s">
        <v>6</v>
      </c>
      <c r="C757" s="2">
        <v>0.98669491789486796</v>
      </c>
      <c r="D757" s="2">
        <v>0.59968918548313377</v>
      </c>
      <c r="E757" s="2">
        <v>0.79484878398994885</v>
      </c>
      <c r="F757" s="2" t="s">
        <v>70</v>
      </c>
      <c r="G757" s="2" t="s">
        <v>70</v>
      </c>
      <c r="H757" s="2">
        <v>0.93464893464893462</v>
      </c>
      <c r="I757" s="2">
        <v>0.99124154886293803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135</v>
      </c>
      <c r="B758" t="s">
        <v>7</v>
      </c>
      <c r="C758" s="2">
        <v>0.99083702064896761</v>
      </c>
      <c r="D758" s="2">
        <v>0.9487996600807308</v>
      </c>
      <c r="E758" s="2">
        <v>0.88983677910772574</v>
      </c>
      <c r="F758" s="2" t="s">
        <v>70</v>
      </c>
      <c r="G758" s="2" t="s">
        <v>70</v>
      </c>
      <c r="H758" s="2">
        <v>0.89663934946953816</v>
      </c>
      <c r="I758" s="2">
        <v>0.99162141194724596</v>
      </c>
      <c r="J758" s="2" t="s">
        <v>70</v>
      </c>
      <c r="K758" s="2" t="s">
        <v>70</v>
      </c>
      <c r="L758" s="2" t="s">
        <v>70</v>
      </c>
      <c r="M758" s="2" t="s">
        <v>70</v>
      </c>
      <c r="N758" s="2" t="s">
        <v>70</v>
      </c>
    </row>
    <row r="759" spans="1:14" x14ac:dyDescent="0.3">
      <c r="A759" t="s">
        <v>135</v>
      </c>
      <c r="B759" t="s">
        <v>8</v>
      </c>
      <c r="C759" s="2">
        <v>0.99442835940731356</v>
      </c>
      <c r="D759" s="2">
        <v>0.92975072839106521</v>
      </c>
      <c r="E759" s="2">
        <v>0.95023911076644696</v>
      </c>
      <c r="F759" s="2" t="s">
        <v>70</v>
      </c>
      <c r="G759" s="2" t="s">
        <v>70</v>
      </c>
      <c r="H759" s="2">
        <v>0.90946414666949815</v>
      </c>
      <c r="I759" s="2">
        <v>0.98367625844658724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135</v>
      </c>
      <c r="B760" t="s">
        <v>12</v>
      </c>
      <c r="C760" s="2">
        <v>0.99646205554572798</v>
      </c>
      <c r="D760" s="2">
        <v>0.87463512060224302</v>
      </c>
      <c r="E760" s="2">
        <v>0.94170499518665096</v>
      </c>
      <c r="F760" s="2" t="s">
        <v>70</v>
      </c>
      <c r="G760" s="2" t="s">
        <v>70</v>
      </c>
      <c r="H760" s="2">
        <v>0.8436478139760204</v>
      </c>
      <c r="I760" s="2">
        <v>0.99232422474669957</v>
      </c>
      <c r="J760" s="2" t="s">
        <v>70</v>
      </c>
      <c r="K760" s="2" t="s">
        <v>70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135</v>
      </c>
      <c r="B761" t="s">
        <v>13</v>
      </c>
      <c r="C761" s="2">
        <v>0.9943669135155544</v>
      </c>
      <c r="D761" s="2">
        <v>0.94786384276291802</v>
      </c>
      <c r="E761" s="2">
        <v>0.94460495186594418</v>
      </c>
      <c r="F761" s="2" t="s">
        <v>70</v>
      </c>
      <c r="G761" s="2" t="s">
        <v>70</v>
      </c>
      <c r="H761" s="2">
        <v>0.7532444365160772</v>
      </c>
      <c r="I761" s="2">
        <v>0.98815769749662719</v>
      </c>
      <c r="J761" s="2" t="s">
        <v>70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135</v>
      </c>
      <c r="B762" t="s">
        <v>15</v>
      </c>
      <c r="C762" s="2">
        <v>0.9942584361521184</v>
      </c>
      <c r="D762" s="2">
        <v>0.81614706247671098</v>
      </c>
      <c r="E762" s="2">
        <v>0.95591522847178756</v>
      </c>
      <c r="F762" s="2" t="s">
        <v>70</v>
      </c>
      <c r="G762" s="2" t="s">
        <v>70</v>
      </c>
      <c r="H762" s="2">
        <v>0.74459032892630039</v>
      </c>
      <c r="I762" s="2">
        <v>0.99462448164644435</v>
      </c>
      <c r="J762" s="2">
        <v>0.94279943599710381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135</v>
      </c>
      <c r="B763" t="s">
        <v>17</v>
      </c>
      <c r="C763" s="2">
        <v>0.99129680676433241</v>
      </c>
      <c r="D763" s="2">
        <v>0.95202302140172657</v>
      </c>
      <c r="E763" s="2">
        <v>0.83252841964484736</v>
      </c>
      <c r="F763" s="2">
        <v>0</v>
      </c>
      <c r="G763" s="2" t="s">
        <v>70</v>
      </c>
      <c r="H763" s="2">
        <v>0.83403112410142977</v>
      </c>
      <c r="I763" s="2">
        <v>0.98852471311782797</v>
      </c>
      <c r="J763" s="2" t="s">
        <v>70</v>
      </c>
      <c r="K763" s="2" t="s">
        <v>70</v>
      </c>
      <c r="L763" s="2" t="s">
        <v>70</v>
      </c>
      <c r="M763" s="2" t="s">
        <v>70</v>
      </c>
      <c r="N763" s="2" t="s">
        <v>70</v>
      </c>
    </row>
    <row r="764" spans="1:14" x14ac:dyDescent="0.3">
      <c r="A764" t="s">
        <v>135</v>
      </c>
      <c r="B764" t="s">
        <v>169</v>
      </c>
      <c r="C764" s="2">
        <v>0.99645844000682715</v>
      </c>
      <c r="D764" s="2">
        <v>0.89177475175469811</v>
      </c>
      <c r="E764" s="2">
        <v>0.94996499165185544</v>
      </c>
      <c r="F764" s="2">
        <v>0.79121516517704127</v>
      </c>
      <c r="G764" s="2" t="s">
        <v>70</v>
      </c>
      <c r="H764" s="2">
        <v>0.8219768664563617</v>
      </c>
      <c r="I764" s="2">
        <v>0.99394775147475678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135</v>
      </c>
      <c r="B765" t="s">
        <v>21</v>
      </c>
      <c r="C765" s="2">
        <v>0.94428113008549697</v>
      </c>
      <c r="D765" s="2">
        <v>0.89152198925008153</v>
      </c>
      <c r="E765" s="2">
        <v>0.89755687616303503</v>
      </c>
      <c r="F765" s="2">
        <v>0</v>
      </c>
      <c r="G765" s="2" t="s">
        <v>70</v>
      </c>
      <c r="H765" s="2">
        <v>0.83876730683340772</v>
      </c>
      <c r="I765" s="2">
        <v>0.99253285543608116</v>
      </c>
      <c r="J765" s="2">
        <v>0.85141431238766641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135</v>
      </c>
      <c r="B766" t="s">
        <v>23</v>
      </c>
      <c r="C766" s="2">
        <v>0.97407000933676224</v>
      </c>
      <c r="D766" s="2">
        <v>0.94267292732497021</v>
      </c>
      <c r="E766" s="2">
        <v>0.824451156473617</v>
      </c>
      <c r="F766" s="2">
        <v>0.52191490727074374</v>
      </c>
      <c r="G766" s="2">
        <v>0</v>
      </c>
      <c r="H766" s="2">
        <v>0.67065674538984144</v>
      </c>
      <c r="I766" s="2">
        <v>0.99391765439800361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135</v>
      </c>
      <c r="B767" t="s">
        <v>25</v>
      </c>
      <c r="C767" s="2">
        <v>0.99376506775293039</v>
      </c>
      <c r="D767" s="2">
        <v>0.97892263629971366</v>
      </c>
      <c r="E767" s="2">
        <v>0.93650557960503023</v>
      </c>
      <c r="F767" s="2">
        <v>0.63078375826251176</v>
      </c>
      <c r="G767" s="2">
        <v>0.8295543393275997</v>
      </c>
      <c r="H767" s="2">
        <v>0.71495043495852717</v>
      </c>
      <c r="I767" s="2">
        <v>0.99184845897057683</v>
      </c>
      <c r="J767" s="2">
        <v>0.91452017323911561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135</v>
      </c>
      <c r="B768" t="s">
        <v>27</v>
      </c>
      <c r="C768" s="2">
        <v>0.96929595240241595</v>
      </c>
      <c r="D768" s="2">
        <v>0.9638653029718256</v>
      </c>
      <c r="E768" s="2">
        <v>0.91609186453873104</v>
      </c>
      <c r="F768" s="2">
        <v>0</v>
      </c>
      <c r="G768" s="2" t="s">
        <v>70</v>
      </c>
      <c r="H768" s="2">
        <v>0.93918314617907184</v>
      </c>
      <c r="I768" s="2">
        <v>0.99407730673316719</v>
      </c>
      <c r="J768" s="2">
        <v>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135</v>
      </c>
      <c r="B769" t="s">
        <v>29</v>
      </c>
      <c r="C769" s="2">
        <v>0.99368867233560676</v>
      </c>
      <c r="D769" s="2">
        <v>0.95717740048360678</v>
      </c>
      <c r="E769" s="2">
        <v>0.95242657979207601</v>
      </c>
      <c r="F769" s="2" t="s">
        <v>70</v>
      </c>
      <c r="G769" s="2" t="s">
        <v>70</v>
      </c>
      <c r="H769" s="2">
        <v>0.92140500679215998</v>
      </c>
      <c r="I769" s="2">
        <v>0.99632898539404824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135</v>
      </c>
      <c r="B770" t="s">
        <v>33</v>
      </c>
      <c r="C770" s="2">
        <v>0.99618303403711761</v>
      </c>
      <c r="D770" s="2">
        <v>0.91568181818181815</v>
      </c>
      <c r="E770" s="2">
        <v>0.68341648133677946</v>
      </c>
      <c r="F770" s="2" t="s">
        <v>70</v>
      </c>
      <c r="G770" s="2" t="s">
        <v>70</v>
      </c>
      <c r="H770" s="2">
        <v>0.33693304535637147</v>
      </c>
      <c r="I770" s="2">
        <v>0.99434051249803479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135</v>
      </c>
      <c r="B771" t="s">
        <v>35</v>
      </c>
      <c r="C771" s="2">
        <v>0.998864721676608</v>
      </c>
      <c r="D771" s="2">
        <v>0.87925063491539956</v>
      </c>
      <c r="E771" s="2">
        <v>0.90489913544668599</v>
      </c>
      <c r="F771" s="2">
        <v>0</v>
      </c>
      <c r="G771" s="2" t="s">
        <v>70</v>
      </c>
      <c r="H771" s="2">
        <v>0.90842969041402477</v>
      </c>
      <c r="I771" s="2">
        <v>0.99545559577909559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75</v>
      </c>
      <c r="B772" t="s">
        <v>6</v>
      </c>
      <c r="C772" s="2">
        <v>0.99160133776386961</v>
      </c>
      <c r="D772" s="2">
        <v>0.97428394296342224</v>
      </c>
      <c r="E772" s="2">
        <v>0.90213882583251759</v>
      </c>
      <c r="F772" s="2" t="s">
        <v>70</v>
      </c>
      <c r="G772" s="2">
        <v>0.89513456184541962</v>
      </c>
      <c r="H772" s="2">
        <v>0.86931299350056401</v>
      </c>
      <c r="I772" s="2">
        <v>0.99570946981305564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75</v>
      </c>
      <c r="B773" t="s">
        <v>7</v>
      </c>
      <c r="C773" s="2">
        <v>0.98468140737793441</v>
      </c>
      <c r="D773" s="2">
        <v>0.9596393839475772</v>
      </c>
      <c r="E773" s="2">
        <v>0.74926866094177602</v>
      </c>
      <c r="F773" s="2">
        <v>0</v>
      </c>
      <c r="G773" s="2" t="s">
        <v>70</v>
      </c>
      <c r="H773" s="2">
        <v>0.85566760790641383</v>
      </c>
      <c r="I773" s="2">
        <v>0.99250993579944957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75</v>
      </c>
      <c r="B774" t="s">
        <v>8</v>
      </c>
      <c r="C774" s="2">
        <v>0.98361303060217176</v>
      </c>
      <c r="D774" s="2">
        <v>0.93458880514437237</v>
      </c>
      <c r="E774" s="2">
        <v>0.91389136426750683</v>
      </c>
      <c r="F774" s="2" t="s">
        <v>70</v>
      </c>
      <c r="G774" s="2">
        <v>0</v>
      </c>
      <c r="H774" s="2">
        <v>0.75418875927889717</v>
      </c>
      <c r="I774" s="2">
        <v>0.9919367343774228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75</v>
      </c>
      <c r="B775" t="s">
        <v>191</v>
      </c>
      <c r="C775" s="2">
        <v>0.96274589977738401</v>
      </c>
      <c r="D775" s="2">
        <v>0.97176944412781641</v>
      </c>
      <c r="E775" s="2">
        <v>0.75662993245645216</v>
      </c>
      <c r="F775" s="2" t="s">
        <v>70</v>
      </c>
      <c r="G775" s="2">
        <v>0.71476810010924618</v>
      </c>
      <c r="H775" s="2">
        <v>0.80920897284533644</v>
      </c>
      <c r="I775" s="2">
        <v>0.99479007048728163</v>
      </c>
      <c r="J775" s="2">
        <v>0.92810112253560983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75</v>
      </c>
      <c r="B776" t="s">
        <v>12</v>
      </c>
      <c r="C776" s="2">
        <v>0.98859408569282636</v>
      </c>
      <c r="D776" s="2">
        <v>0.94032725903947922</v>
      </c>
      <c r="E776" s="2">
        <v>0.95309794767045997</v>
      </c>
      <c r="F776" s="2" t="s">
        <v>70</v>
      </c>
      <c r="G776" s="2">
        <v>0.88942307692307687</v>
      </c>
      <c r="H776" s="2">
        <v>0.79810576164167324</v>
      </c>
      <c r="I776" s="2">
        <v>0.99619771863117879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75</v>
      </c>
      <c r="B777" t="s">
        <v>13</v>
      </c>
      <c r="C777" s="2">
        <v>0.99179104477611957</v>
      </c>
      <c r="D777" s="2">
        <v>0.95604625827537082</v>
      </c>
      <c r="E777" s="2">
        <v>0.96164314989206279</v>
      </c>
      <c r="F777" s="2" t="s">
        <v>70</v>
      </c>
      <c r="G777" s="2">
        <v>0.97911281872162081</v>
      </c>
      <c r="H777" s="2">
        <v>0.84858029968951088</v>
      </c>
      <c r="I777" s="2">
        <v>0.98918177662654283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75</v>
      </c>
      <c r="B778" t="s">
        <v>15</v>
      </c>
      <c r="C778" s="2">
        <v>0.99516408110146559</v>
      </c>
      <c r="D778" s="2">
        <v>0.96888213401921242</v>
      </c>
      <c r="E778" s="2">
        <v>0.89637288583509511</v>
      </c>
      <c r="F778" s="2" t="s">
        <v>70</v>
      </c>
      <c r="G778" s="2">
        <v>0.96865813181602656</v>
      </c>
      <c r="H778" s="2">
        <v>0.63287419651056009</v>
      </c>
      <c r="I778" s="2">
        <v>0.99165636588380723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75</v>
      </c>
      <c r="B779" t="s">
        <v>17</v>
      </c>
      <c r="C779" s="2">
        <v>0.98807572882525441</v>
      </c>
      <c r="D779" s="2">
        <v>0.90811419833812845</v>
      </c>
      <c r="E779" s="2">
        <v>0.92975266241449961</v>
      </c>
      <c r="F779" s="2" t="s">
        <v>70</v>
      </c>
      <c r="G779" s="2">
        <v>0.92416491122479683</v>
      </c>
      <c r="H779" s="2">
        <v>0.84462982273201248</v>
      </c>
      <c r="I779" s="2">
        <v>0.99357011635027559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75</v>
      </c>
      <c r="B780" t="s">
        <v>21</v>
      </c>
      <c r="C780" s="2">
        <v>0.98997748074265224</v>
      </c>
      <c r="D780" s="2">
        <v>0.8997211377579476</v>
      </c>
      <c r="E780" s="2">
        <v>0.87152684713660322</v>
      </c>
      <c r="F780" s="2">
        <v>0.19982032854209444</v>
      </c>
      <c r="G780" s="2" t="s">
        <v>70</v>
      </c>
      <c r="H780" s="2">
        <v>0.70344037791668657</v>
      </c>
      <c r="I780" s="2">
        <v>0.99497720423460323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75</v>
      </c>
      <c r="B781" t="s">
        <v>23</v>
      </c>
      <c r="C781" s="2">
        <v>0.99674067413893519</v>
      </c>
      <c r="D781" s="2">
        <v>0.89894500341897043</v>
      </c>
      <c r="E781" s="2">
        <v>0.94744751012230244</v>
      </c>
      <c r="F781" s="2" t="s">
        <v>70</v>
      </c>
      <c r="G781" s="2">
        <v>0.88013462862388125</v>
      </c>
      <c r="H781" s="2">
        <v>0.84177893016177219</v>
      </c>
      <c r="I781" s="2">
        <v>0.99062142584826518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75</v>
      </c>
      <c r="B782" t="s">
        <v>25</v>
      </c>
      <c r="C782" s="2">
        <v>0.99650292033615917</v>
      </c>
      <c r="D782" s="2">
        <v>0.92406537018671042</v>
      </c>
      <c r="E782" s="2">
        <v>0.96983507782627165</v>
      </c>
      <c r="F782" s="2" t="s">
        <v>70</v>
      </c>
      <c r="G782" s="2">
        <v>0</v>
      </c>
      <c r="H782" s="2">
        <v>0.90025890765626926</v>
      </c>
      <c r="I782" s="2">
        <v>0.99529575075190879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75</v>
      </c>
      <c r="B783" t="s">
        <v>27</v>
      </c>
      <c r="C783" s="2">
        <v>0.99479839413510196</v>
      </c>
      <c r="D783" s="2">
        <v>0.97375146100358556</v>
      </c>
      <c r="E783" s="2">
        <v>0.95411311492176043</v>
      </c>
      <c r="F783" s="2">
        <v>0</v>
      </c>
      <c r="G783" s="2">
        <v>0.97799011801216884</v>
      </c>
      <c r="H783" s="2">
        <v>0.85056025611708208</v>
      </c>
      <c r="I783" s="2">
        <v>0.99586966498393759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75</v>
      </c>
      <c r="B784" t="s">
        <v>29</v>
      </c>
      <c r="C784" s="2">
        <v>0.99618167202572361</v>
      </c>
      <c r="D784" s="2">
        <v>0.95675675675675675</v>
      </c>
      <c r="E784" s="2">
        <v>0.82334523138581006</v>
      </c>
      <c r="F784" s="2">
        <v>0</v>
      </c>
      <c r="G784" s="2">
        <v>0.57103015513334499</v>
      </c>
      <c r="H784" s="2">
        <v>0.7759903130946203</v>
      </c>
      <c r="I784" s="2">
        <v>0.99399815327793162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0250-8356-48F0-B6D1-28C139C67913}">
  <dimension ref="A2:N186"/>
  <sheetViews>
    <sheetView topLeftCell="A158" workbookViewId="0">
      <selection activeCell="B172" sqref="B172:M172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0.98319530135438082</v>
      </c>
      <c r="D5" s="2">
        <v>0.9126684332186954</v>
      </c>
      <c r="E5" s="2">
        <v>0.79187961385576378</v>
      </c>
      <c r="F5" s="2" t="s">
        <v>70</v>
      </c>
      <c r="G5" s="2" t="s">
        <v>70</v>
      </c>
      <c r="H5" s="2">
        <v>0.85349871284811607</v>
      </c>
      <c r="I5" s="2">
        <v>0.98560219395139803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0.99155067839988797</v>
      </c>
      <c r="D6" s="2">
        <v>0.89589856284397429</v>
      </c>
      <c r="E6" s="2">
        <v>0.81666666666666665</v>
      </c>
      <c r="F6" s="2" t="s">
        <v>70</v>
      </c>
      <c r="G6" s="2" t="s">
        <v>70</v>
      </c>
      <c r="H6" s="2">
        <v>0.86478901473388792</v>
      </c>
      <c r="I6" s="2">
        <v>0.98601720958819916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0.99413464063731083</v>
      </c>
      <c r="D7" s="2">
        <v>0.88988831421932391</v>
      </c>
      <c r="E7" s="2">
        <v>0.90139375419244239</v>
      </c>
      <c r="F7" s="2">
        <v>0.72152039007092195</v>
      </c>
      <c r="G7" s="2" t="s">
        <v>70</v>
      </c>
      <c r="H7" s="2">
        <v>0.84115523465703967</v>
      </c>
      <c r="I7" s="2">
        <v>0.991934256581951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0.9879019749767346</v>
      </c>
      <c r="D8" s="2">
        <v>0.9464123524069028</v>
      </c>
      <c r="E8" s="2">
        <v>0.8845293679130537</v>
      </c>
      <c r="F8" s="2">
        <v>0.81484271990958745</v>
      </c>
      <c r="G8" s="2" t="s">
        <v>70</v>
      </c>
      <c r="H8" s="2">
        <v>0.88293149969536078</v>
      </c>
      <c r="I8" s="2">
        <v>0.98873175527489976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0.99158841423092181</v>
      </c>
      <c r="D9" s="2">
        <v>0.9484363238212552</v>
      </c>
      <c r="E9" s="2">
        <v>0.96736064472800543</v>
      </c>
      <c r="F9" s="2" t="s">
        <v>70</v>
      </c>
      <c r="G9" s="2" t="s">
        <v>70</v>
      </c>
      <c r="H9" s="2">
        <v>0.91805533513198956</v>
      </c>
      <c r="I9" s="2">
        <v>0.99109792284866483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0.98739515935777622</v>
      </c>
      <c r="D10" s="2">
        <v>0.88016042547626316</v>
      </c>
      <c r="E10" s="2">
        <v>0.87671548177345571</v>
      </c>
      <c r="F10" s="2">
        <v>0.74738173395290675</v>
      </c>
      <c r="G10" s="2" t="s">
        <v>70</v>
      </c>
      <c r="H10" s="2">
        <v>0.34517569403999221</v>
      </c>
      <c r="I10" s="2">
        <v>0.9927614353919606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0.5504355019220476</v>
      </c>
      <c r="D11" s="2">
        <v>0.88293863118224536</v>
      </c>
      <c r="E11" s="2">
        <v>0.7741404911479155</v>
      </c>
      <c r="F11" s="2">
        <v>4.3471510634994562E-3</v>
      </c>
      <c r="G11" s="2" t="s">
        <v>70</v>
      </c>
      <c r="H11" s="2">
        <v>0.65758199968309305</v>
      </c>
      <c r="I11" s="2">
        <v>0.99283935242839361</v>
      </c>
      <c r="J11" s="2">
        <v>2.9746789523325836E-3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0.98062250211941382</v>
      </c>
      <c r="D12" s="2">
        <v>0.94262101534828802</v>
      </c>
      <c r="E12" s="2">
        <v>0.92270461605143395</v>
      </c>
      <c r="F12" s="2">
        <v>0.89819620036121717</v>
      </c>
      <c r="G12" s="2" t="s">
        <v>70</v>
      </c>
      <c r="H12" s="2">
        <v>0.83323615160349851</v>
      </c>
      <c r="I12" s="2">
        <v>0.98900756217354002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0.98589318418056715</v>
      </c>
      <c r="D13" s="2">
        <v>0.92847919655667144</v>
      </c>
      <c r="E13" s="2">
        <v>0.85631215515247627</v>
      </c>
      <c r="F13" s="2">
        <v>0.72617544460376227</v>
      </c>
      <c r="G13" s="2">
        <v>0.18316831683168316</v>
      </c>
      <c r="H13" s="2">
        <v>0.57625924621345548</v>
      </c>
      <c r="I13" s="2">
        <v>0.99191580231848675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0.99342513978049285</v>
      </c>
      <c r="D14" s="2">
        <v>0.93108367731258679</v>
      </c>
      <c r="E14" s="2">
        <v>0.92168782865204557</v>
      </c>
      <c r="F14" s="2">
        <v>0.91285530471400156</v>
      </c>
      <c r="G14" s="2" t="s">
        <v>70</v>
      </c>
      <c r="H14" s="2">
        <v>0.51182033096926716</v>
      </c>
      <c r="I14" s="2">
        <v>0.99272065514103736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0.99382140886351922</v>
      </c>
      <c r="D15" s="2">
        <v>0.93529918621349917</v>
      </c>
      <c r="E15" s="2">
        <v>0.90560683368686579</v>
      </c>
      <c r="F15" s="2">
        <v>0.41433440049571418</v>
      </c>
      <c r="G15" s="2" t="s">
        <v>70</v>
      </c>
      <c r="H15" s="2">
        <v>0.90635868495308081</v>
      </c>
      <c r="I15" s="2">
        <v>0.99316876261450082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0.99079820243954642</v>
      </c>
      <c r="D16" s="2">
        <v>0.95814838300570704</v>
      </c>
      <c r="E16" s="2">
        <v>0.95893211936498135</v>
      </c>
      <c r="F16" s="2" t="s">
        <v>70</v>
      </c>
      <c r="G16" s="2" t="s">
        <v>70</v>
      </c>
      <c r="H16" s="2">
        <v>0.94619016352437235</v>
      </c>
      <c r="I16" s="2">
        <v>0.99027777777777781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0.99452873466467462</v>
      </c>
      <c r="D17" s="2">
        <v>0.91072095629435923</v>
      </c>
      <c r="E17" s="2">
        <v>0.96429186596531202</v>
      </c>
      <c r="F17" s="2" t="s">
        <v>70</v>
      </c>
      <c r="G17" s="2" t="s">
        <v>70</v>
      </c>
      <c r="H17" s="2">
        <v>0.92254704989954484</v>
      </c>
      <c r="I17" s="2">
        <v>0.99465730422836196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0.99326103600003357</v>
      </c>
      <c r="D18" s="2">
        <v>0.96341609213724944</v>
      </c>
      <c r="E18" s="2">
        <v>0.97088775423848361</v>
      </c>
      <c r="F18" s="2" t="s">
        <v>70</v>
      </c>
      <c r="G18" s="2">
        <v>0.96740931688455156</v>
      </c>
      <c r="H18" s="2">
        <v>0.93621173313818762</v>
      </c>
      <c r="I18" s="2">
        <v>0.99331335024210277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0.99183493399395939</v>
      </c>
      <c r="D19" s="2">
        <v>0.92255465679108595</v>
      </c>
      <c r="E19" s="2">
        <v>0.90502388403887324</v>
      </c>
      <c r="F19" s="2">
        <v>0</v>
      </c>
      <c r="G19" s="2" t="s">
        <v>70</v>
      </c>
      <c r="H19" s="2">
        <v>0.92809204218600205</v>
      </c>
      <c r="I19" s="2">
        <v>0.98848249027237356</v>
      </c>
      <c r="J19" s="2">
        <v>0.92230193863532284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0.99532086019442756</v>
      </c>
      <c r="D20" s="2">
        <v>0.95685186741755623</v>
      </c>
      <c r="E20" s="2">
        <v>0.92507308553855483</v>
      </c>
      <c r="F20" s="2">
        <v>0</v>
      </c>
      <c r="G20" s="2" t="s">
        <v>70</v>
      </c>
      <c r="H20" s="2">
        <v>0.90157702055758937</v>
      </c>
      <c r="I20" s="2">
        <v>0.9927007299270072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0.97395729792055996</v>
      </c>
      <c r="D21" s="2">
        <v>0.93610715303505276</v>
      </c>
      <c r="E21" s="2">
        <v>0.87353602953902965</v>
      </c>
      <c r="F21" s="2" t="s">
        <v>70</v>
      </c>
      <c r="G21" s="2" t="s">
        <v>70</v>
      </c>
      <c r="H21" s="2">
        <v>0.80313029258891544</v>
      </c>
      <c r="I21" s="2">
        <v>0.9795537699978476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0.97303085679699242</v>
      </c>
      <c r="D22" s="2">
        <v>0.98269294219982595</v>
      </c>
      <c r="E22" s="2">
        <v>0.94244411536563</v>
      </c>
      <c r="F22" s="2" t="s">
        <v>70</v>
      </c>
      <c r="G22" s="2">
        <v>0</v>
      </c>
      <c r="H22" s="2">
        <v>0.81796161729085148</v>
      </c>
      <c r="I22" s="2">
        <v>0.99164510166358599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0.98775869324050358</v>
      </c>
      <c r="D23" s="2">
        <v>0.96111277295842057</v>
      </c>
      <c r="E23" s="2">
        <v>0.92394785555479375</v>
      </c>
      <c r="F23" s="2">
        <v>0.73616611814581356</v>
      </c>
      <c r="G23" s="2" t="s">
        <v>70</v>
      </c>
      <c r="H23" s="2">
        <v>0.83065455392499421</v>
      </c>
      <c r="I23" s="2">
        <v>0.99530796156997081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0.99588071615811602</v>
      </c>
      <c r="D24" s="2">
        <v>0.94753382802269759</v>
      </c>
      <c r="E24" s="2">
        <v>0.95495155654383723</v>
      </c>
      <c r="F24" s="2">
        <v>0.87419778860279906</v>
      </c>
      <c r="G24" s="2" t="s">
        <v>70</v>
      </c>
      <c r="H24" s="2">
        <v>0.66606933627403675</v>
      </c>
      <c r="I24" s="2">
        <v>0.99170124481327804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0.9843902092436676</v>
      </c>
      <c r="D25" s="2">
        <v>0.91308927614436441</v>
      </c>
      <c r="E25" s="2">
        <v>0.95846006191113442</v>
      </c>
      <c r="F25" s="2" t="s">
        <v>70</v>
      </c>
      <c r="G25" s="2" t="s">
        <v>70</v>
      </c>
      <c r="H25" s="2">
        <v>0.80842230130486359</v>
      </c>
      <c r="I25" s="2">
        <v>0.99434941967012824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0.97518321119253837</v>
      </c>
      <c r="D26" s="2">
        <v>0.93113440030330119</v>
      </c>
      <c r="E26" s="2">
        <v>0.91185301282172315</v>
      </c>
      <c r="F26" s="2">
        <v>0.53717026378896882</v>
      </c>
      <c r="G26" s="2" t="s">
        <v>70</v>
      </c>
      <c r="H26" s="2">
        <v>0.73855843247025887</v>
      </c>
      <c r="I26" s="2">
        <v>0.99642023346303499</v>
      </c>
      <c r="J26" s="2">
        <v>0.91057729562185197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16</v>
      </c>
      <c r="B27" t="s">
        <v>6</v>
      </c>
      <c r="C27" s="2">
        <v>0.96754675467546758</v>
      </c>
      <c r="D27" s="2">
        <v>0.9345352445692332</v>
      </c>
      <c r="E27" s="2">
        <v>0.36944093845125847</v>
      </c>
      <c r="F27" s="2">
        <v>0</v>
      </c>
      <c r="G27" s="2">
        <v>0</v>
      </c>
      <c r="H27" s="2">
        <v>0.65544386581082714</v>
      </c>
      <c r="I27" s="2">
        <v>0.98038905582792979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16</v>
      </c>
      <c r="B28" t="s">
        <v>7</v>
      </c>
      <c r="C28" s="2">
        <v>0.97763798996436624</v>
      </c>
      <c r="D28" s="2">
        <v>0.95141498024671456</v>
      </c>
      <c r="E28" s="2">
        <v>0.95999589174754785</v>
      </c>
      <c r="F28" s="2" t="s">
        <v>70</v>
      </c>
      <c r="G28" s="2">
        <v>0</v>
      </c>
      <c r="H28" s="2">
        <v>0.89849801306661281</v>
      </c>
      <c r="I28" s="2">
        <v>0.99040454440776837</v>
      </c>
      <c r="J28" s="2">
        <v>0.94429639817759836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16</v>
      </c>
      <c r="B29" t="s">
        <v>39</v>
      </c>
      <c r="C29" s="2">
        <v>0.99388467814496817</v>
      </c>
      <c r="D29" s="2">
        <v>0.89382546157500697</v>
      </c>
      <c r="E29" s="2">
        <v>0.93112733531354963</v>
      </c>
      <c r="F29" s="2">
        <v>0</v>
      </c>
      <c r="G29" s="2">
        <v>0.91619838749083804</v>
      </c>
      <c r="H29" s="2">
        <v>0.76169962796162127</v>
      </c>
      <c r="I29" s="2">
        <v>0.99052527855681038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16</v>
      </c>
      <c r="B30" t="s">
        <v>8</v>
      </c>
      <c r="C30" s="2">
        <v>0.97976396440929325</v>
      </c>
      <c r="D30" s="2">
        <v>0.9268800777723768</v>
      </c>
      <c r="E30" s="2">
        <v>0.94300168634064085</v>
      </c>
      <c r="F30" s="2" t="s">
        <v>70</v>
      </c>
      <c r="G30" s="2" t="s">
        <v>70</v>
      </c>
      <c r="H30" s="2">
        <v>0.93555394641564082</v>
      </c>
      <c r="I30" s="2">
        <v>0.99293862031504621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16</v>
      </c>
      <c r="B31" t="s">
        <v>40</v>
      </c>
      <c r="C31" s="2">
        <v>0.99501253070643403</v>
      </c>
      <c r="D31" s="2">
        <v>0.86481588269214926</v>
      </c>
      <c r="E31" s="2">
        <v>0.96230928368244117</v>
      </c>
      <c r="F31" s="2">
        <v>0.80285799345043163</v>
      </c>
      <c r="G31" s="2" t="s">
        <v>70</v>
      </c>
      <c r="H31" s="2">
        <v>0.93365224625623955</v>
      </c>
      <c r="I31" s="2">
        <v>0.99450166498877102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16</v>
      </c>
      <c r="B32" t="s">
        <v>12</v>
      </c>
      <c r="C32" s="2">
        <v>0.99254363667175038</v>
      </c>
      <c r="D32" s="2">
        <v>0.91740492170022359</v>
      </c>
      <c r="E32" s="2">
        <v>0.910156584238898</v>
      </c>
      <c r="F32" s="2">
        <v>0</v>
      </c>
      <c r="G32" s="2">
        <v>0</v>
      </c>
      <c r="H32" s="2">
        <v>0.68836712913553899</v>
      </c>
      <c r="I32" s="2">
        <v>0.99288451012588941</v>
      </c>
      <c r="J32" s="2">
        <v>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16</v>
      </c>
      <c r="B33" t="s">
        <v>13</v>
      </c>
      <c r="C33" s="2">
        <v>0.99250720461095099</v>
      </c>
      <c r="D33" s="2">
        <v>0.80151486931147953</v>
      </c>
      <c r="E33" s="2">
        <v>0.90313698495427275</v>
      </c>
      <c r="F33" s="2">
        <v>0.72580779411030283</v>
      </c>
      <c r="G33" s="2" t="s">
        <v>70</v>
      </c>
      <c r="H33" s="2">
        <v>0.85746157659890931</v>
      </c>
      <c r="I33" s="2">
        <v>0.98990832755565838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16</v>
      </c>
      <c r="B34" t="s">
        <v>41</v>
      </c>
      <c r="C34" s="2">
        <v>0.98943009268388882</v>
      </c>
      <c r="D34" s="2">
        <v>0.95849487943897804</v>
      </c>
      <c r="E34" s="2">
        <v>0.92564084118648537</v>
      </c>
      <c r="F34" s="2">
        <v>0.89575034661854358</v>
      </c>
      <c r="G34" s="2" t="s">
        <v>70</v>
      </c>
      <c r="H34" s="2">
        <v>0.90712602583895341</v>
      </c>
      <c r="I34" s="2">
        <v>0.99404623830511096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16</v>
      </c>
      <c r="B35" t="s">
        <v>15</v>
      </c>
      <c r="C35" s="2">
        <v>0.99464968557959077</v>
      </c>
      <c r="D35" s="2">
        <v>0.92694678933889785</v>
      </c>
      <c r="E35" s="2">
        <v>0.97553797514460117</v>
      </c>
      <c r="F35" s="2">
        <v>0</v>
      </c>
      <c r="G35" s="2" t="s">
        <v>70</v>
      </c>
      <c r="H35" s="2">
        <v>0.91457565307012323</v>
      </c>
      <c r="I35" s="2">
        <v>0.99341176470588244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16</v>
      </c>
      <c r="B36" t="s">
        <v>17</v>
      </c>
      <c r="C36" s="2">
        <v>0.98939891868970642</v>
      </c>
      <c r="D36" s="2">
        <v>0.93760293393551442</v>
      </c>
      <c r="E36" s="2">
        <v>0.82800061343706</v>
      </c>
      <c r="F36" s="2">
        <v>0.62504698445241758</v>
      </c>
      <c r="G36" s="2" t="s">
        <v>70</v>
      </c>
      <c r="H36" s="2">
        <v>0.45575908103073581</v>
      </c>
      <c r="I36" s="2">
        <v>0.98700894593543365</v>
      </c>
      <c r="J36" s="2" t="s">
        <v>70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18</v>
      </c>
      <c r="B37" t="s">
        <v>6</v>
      </c>
      <c r="C37" s="2">
        <v>0.97696083341680862</v>
      </c>
      <c r="D37" s="2">
        <v>0.91640493639161202</v>
      </c>
      <c r="E37" s="2">
        <v>0.92018142710184236</v>
      </c>
      <c r="F37" s="2" t="s">
        <v>70</v>
      </c>
      <c r="G37" s="2" t="s">
        <v>70</v>
      </c>
      <c r="H37" s="2">
        <v>0.8302139037433155</v>
      </c>
      <c r="I37" s="2">
        <v>0.98145803857323699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18</v>
      </c>
      <c r="B38" t="s">
        <v>7</v>
      </c>
      <c r="C38" s="2">
        <v>0.99292688218702541</v>
      </c>
      <c r="D38" s="2">
        <v>0.92900485436893199</v>
      </c>
      <c r="E38" s="2">
        <v>0.94451073985680201</v>
      </c>
      <c r="F38" s="2" t="s">
        <v>70</v>
      </c>
      <c r="G38" s="2" t="s">
        <v>70</v>
      </c>
      <c r="H38" s="2">
        <v>0.88947024198822755</v>
      </c>
      <c r="I38" s="2">
        <v>0.98544395924308603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18</v>
      </c>
      <c r="B39" t="s">
        <v>8</v>
      </c>
      <c r="C39" s="2">
        <v>0.99381746656997216</v>
      </c>
      <c r="D39" s="2">
        <v>0.93864584257698125</v>
      </c>
      <c r="E39" s="2">
        <v>0.94413165872672156</v>
      </c>
      <c r="F39" s="2" t="s">
        <v>70</v>
      </c>
      <c r="G39" s="2" t="s">
        <v>70</v>
      </c>
      <c r="H39" s="2">
        <v>0.87584609903811894</v>
      </c>
      <c r="I39" s="2">
        <v>0.98954131181831761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18</v>
      </c>
      <c r="B40" t="s">
        <v>12</v>
      </c>
      <c r="C40" s="2">
        <v>0.99663510773925224</v>
      </c>
      <c r="D40" s="2">
        <v>0.96621427339122445</v>
      </c>
      <c r="E40" s="2">
        <v>0.97019424575923519</v>
      </c>
      <c r="F40" s="2" t="s">
        <v>70</v>
      </c>
      <c r="G40" s="2" t="s">
        <v>70</v>
      </c>
      <c r="H40" s="2">
        <v>0.86893676164002775</v>
      </c>
      <c r="I40" s="2">
        <v>0.98943107713065004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18</v>
      </c>
      <c r="B41" t="s">
        <v>42</v>
      </c>
      <c r="C41" s="2">
        <v>0.99727850015119435</v>
      </c>
      <c r="D41" s="2">
        <v>0.94160599526015765</v>
      </c>
      <c r="E41" s="2">
        <v>0.92044566067240041</v>
      </c>
      <c r="F41" s="2">
        <v>0</v>
      </c>
      <c r="G41" s="2">
        <v>0.89256793233759224</v>
      </c>
      <c r="H41" s="2">
        <v>0.84964412811387902</v>
      </c>
      <c r="I41" s="2">
        <v>0.99517130374798801</v>
      </c>
      <c r="J41" s="2" t="s">
        <v>70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18</v>
      </c>
      <c r="B42" t="s">
        <v>15</v>
      </c>
      <c r="C42" s="2">
        <v>0.996651848202188</v>
      </c>
      <c r="D42" s="2">
        <v>0.93183415319746998</v>
      </c>
      <c r="E42" s="2">
        <v>0.96405943581233977</v>
      </c>
      <c r="F42" s="2">
        <v>0.52197751987571961</v>
      </c>
      <c r="G42" s="2">
        <v>0.895947426067908</v>
      </c>
      <c r="H42" s="2">
        <v>0.94902805660284961</v>
      </c>
      <c r="I42" s="2">
        <v>0.99525122549019596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18</v>
      </c>
      <c r="B43" t="s">
        <v>17</v>
      </c>
      <c r="C43" s="2">
        <v>0.98992845098664717</v>
      </c>
      <c r="D43" s="2">
        <v>0.96093998094633215</v>
      </c>
      <c r="E43" s="2">
        <v>0.89434956894184836</v>
      </c>
      <c r="F43" s="2">
        <v>0.84689413823272086</v>
      </c>
      <c r="G43" s="2">
        <v>0.72189863513865948</v>
      </c>
      <c r="H43" s="2">
        <v>0.75327999999999995</v>
      </c>
      <c r="I43" s="2">
        <v>0.99426267638393562</v>
      </c>
      <c r="J43" s="2">
        <v>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18</v>
      </c>
      <c r="B44" t="s">
        <v>43</v>
      </c>
      <c r="C44" s="2">
        <v>0.92556860010074005</v>
      </c>
      <c r="D44" s="2">
        <v>0.94860378971363435</v>
      </c>
      <c r="E44" s="2">
        <v>0.8527252739458846</v>
      </c>
      <c r="F44" s="2">
        <v>0.86230131102273933</v>
      </c>
      <c r="G44" s="2">
        <v>0.93610657966286037</v>
      </c>
      <c r="H44" s="2">
        <v>0.84377758164165928</v>
      </c>
      <c r="I44" s="2">
        <v>0.99253034547152197</v>
      </c>
      <c r="J44" s="2" t="s">
        <v>70</v>
      </c>
      <c r="K44" s="2">
        <v>0</v>
      </c>
      <c r="L44" s="2">
        <v>0</v>
      </c>
      <c r="M44" s="2" t="s">
        <v>70</v>
      </c>
      <c r="N44" s="2">
        <v>0.70046425255338907</v>
      </c>
    </row>
    <row r="45" spans="1:14" x14ac:dyDescent="0.3">
      <c r="A45" t="s">
        <v>18</v>
      </c>
      <c r="B45" t="s">
        <v>44</v>
      </c>
      <c r="C45" s="2">
        <v>0.86452634114448923</v>
      </c>
      <c r="D45" s="2">
        <v>0.96930396356432957</v>
      </c>
      <c r="E45" s="2">
        <v>0.83306431059383235</v>
      </c>
      <c r="F45" s="2">
        <v>0.70348742526114971</v>
      </c>
      <c r="G45" s="2" t="s">
        <v>70</v>
      </c>
      <c r="H45" s="2">
        <v>0.66729997888959258</v>
      </c>
      <c r="I45" s="2">
        <v>0.99265050820953882</v>
      </c>
      <c r="J45" s="2">
        <v>0</v>
      </c>
      <c r="K45" s="2">
        <v>0</v>
      </c>
      <c r="L45" s="2" t="s">
        <v>70</v>
      </c>
      <c r="M45" s="2" t="s">
        <v>70</v>
      </c>
      <c r="N45" s="2">
        <v>0.37284196547144755</v>
      </c>
    </row>
    <row r="46" spans="1:14" x14ac:dyDescent="0.3">
      <c r="A46" t="s">
        <v>18</v>
      </c>
      <c r="B46" t="s">
        <v>45</v>
      </c>
      <c r="C46" s="2">
        <v>0.90276056338028166</v>
      </c>
      <c r="D46" s="2">
        <v>0.96413313120176403</v>
      </c>
      <c r="E46" s="2">
        <v>0.81692950376548479</v>
      </c>
      <c r="F46" s="2">
        <v>0.80474343420535521</v>
      </c>
      <c r="G46" s="2" t="s">
        <v>70</v>
      </c>
      <c r="H46" s="2">
        <v>0.56434108527131788</v>
      </c>
      <c r="I46" s="2">
        <v>0.99584932257811876</v>
      </c>
      <c r="J46" s="2" t="s">
        <v>70</v>
      </c>
      <c r="K46" s="2">
        <v>0</v>
      </c>
      <c r="L46" s="2" t="s">
        <v>70</v>
      </c>
      <c r="M46" s="2" t="s">
        <v>70</v>
      </c>
      <c r="N46" s="2">
        <v>0.69696202531645568</v>
      </c>
    </row>
    <row r="47" spans="1:14" x14ac:dyDescent="0.3">
      <c r="A47" t="s">
        <v>18</v>
      </c>
      <c r="B47" t="s">
        <v>46</v>
      </c>
      <c r="C47" s="2">
        <v>0.89233340931540162</v>
      </c>
      <c r="D47" s="2">
        <v>0.92006514215919122</v>
      </c>
      <c r="E47" s="2">
        <v>0.78573006693092473</v>
      </c>
      <c r="F47" s="2">
        <v>0.75587679599279411</v>
      </c>
      <c r="G47" s="2" t="s">
        <v>70</v>
      </c>
      <c r="H47" s="2">
        <v>0.55661729574773056</v>
      </c>
      <c r="I47" s="2">
        <v>0.99266156395486482</v>
      </c>
      <c r="J47" s="2" t="s">
        <v>70</v>
      </c>
      <c r="K47" s="2">
        <v>0</v>
      </c>
      <c r="L47" s="2">
        <v>0</v>
      </c>
      <c r="M47" s="2" t="s">
        <v>70</v>
      </c>
      <c r="N47" s="2">
        <v>0.62787374983764122</v>
      </c>
    </row>
    <row r="48" spans="1:14" x14ac:dyDescent="0.3">
      <c r="A48" t="s">
        <v>18</v>
      </c>
      <c r="B48" t="s">
        <v>21</v>
      </c>
      <c r="C48" s="2">
        <v>0.99506242049203319</v>
      </c>
      <c r="D48" s="2">
        <v>0.90920839093586581</v>
      </c>
      <c r="E48" s="2">
        <v>0.80738091832355885</v>
      </c>
      <c r="F48" s="2">
        <v>0.54152654282947443</v>
      </c>
      <c r="G48" s="2">
        <v>0.71524124256444155</v>
      </c>
      <c r="H48" s="2">
        <v>0.83687486585104098</v>
      </c>
      <c r="I48" s="2">
        <v>0.99728997289972898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20</v>
      </c>
      <c r="B49" t="s">
        <v>6</v>
      </c>
      <c r="C49" s="2">
        <v>0.7643192488262911</v>
      </c>
      <c r="D49" s="2">
        <v>0.94609367062887317</v>
      </c>
      <c r="E49" s="2">
        <v>0.61963190184049077</v>
      </c>
      <c r="F49" s="2" t="s">
        <v>70</v>
      </c>
      <c r="G49" s="2" t="s">
        <v>70</v>
      </c>
      <c r="H49" s="2">
        <v>0.26817288801571709</v>
      </c>
      <c r="I49" s="2">
        <v>0.98991764796428838</v>
      </c>
      <c r="J49" s="2">
        <v>0.17874132418310848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20</v>
      </c>
      <c r="B50" t="s">
        <v>7</v>
      </c>
      <c r="C50" s="2">
        <v>0.98419666374012282</v>
      </c>
      <c r="D50" s="2">
        <v>0.92974337400084139</v>
      </c>
      <c r="E50" s="2">
        <v>0.96875</v>
      </c>
      <c r="F50" s="2" t="s">
        <v>70</v>
      </c>
      <c r="G50" s="2" t="s">
        <v>70</v>
      </c>
      <c r="H50" s="2">
        <v>0.86538899257977875</v>
      </c>
      <c r="I50" s="2">
        <v>0.99308247814519202</v>
      </c>
      <c r="J50" s="2">
        <v>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20</v>
      </c>
      <c r="B51" t="s">
        <v>8</v>
      </c>
      <c r="C51" s="2">
        <v>0.99481165689424522</v>
      </c>
      <c r="D51" s="2">
        <v>0.96016755665415021</v>
      </c>
      <c r="E51" s="2">
        <v>0.98087579210593623</v>
      </c>
      <c r="F51" s="2" t="s">
        <v>70</v>
      </c>
      <c r="G51" s="2" t="s">
        <v>70</v>
      </c>
      <c r="H51" s="2">
        <v>0.90307034589972801</v>
      </c>
      <c r="I51" s="2">
        <v>0.99313710538355959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20</v>
      </c>
      <c r="B52" t="s">
        <v>12</v>
      </c>
      <c r="C52" s="2">
        <v>0.98788973195056495</v>
      </c>
      <c r="D52" s="2">
        <v>0.8685082872928177</v>
      </c>
      <c r="E52" s="2">
        <v>0.95208442028375717</v>
      </c>
      <c r="F52" s="2" t="s">
        <v>70</v>
      </c>
      <c r="G52" s="2" t="s">
        <v>70</v>
      </c>
      <c r="H52" s="2">
        <v>0.77537206577862627</v>
      </c>
      <c r="I52" s="2">
        <v>0.98039215686274517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20</v>
      </c>
      <c r="B53" t="s">
        <v>13</v>
      </c>
      <c r="C53" s="2">
        <v>0.99434646529882265</v>
      </c>
      <c r="D53" s="2">
        <v>0.94334646670055922</v>
      </c>
      <c r="E53" s="2">
        <v>0.9133938146720384</v>
      </c>
      <c r="F53" s="2">
        <v>0.72396970682525674</v>
      </c>
      <c r="G53" s="2">
        <v>0.90424814565070799</v>
      </c>
      <c r="H53" s="2">
        <v>0.66064281382656154</v>
      </c>
      <c r="I53" s="2">
        <v>0.99323389204982315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22</v>
      </c>
      <c r="B54" t="s">
        <v>8</v>
      </c>
      <c r="C54" s="2">
        <v>0.98516994556598525</v>
      </c>
      <c r="D54" s="2">
        <v>0.94675474694967876</v>
      </c>
      <c r="E54" s="2">
        <v>0.87092146063775633</v>
      </c>
      <c r="F54" s="2">
        <v>0.87983167758448655</v>
      </c>
      <c r="G54" s="2">
        <v>0</v>
      </c>
      <c r="H54" s="2">
        <v>0.65765436609426375</v>
      </c>
      <c r="I54" s="2">
        <v>0.98682526537679738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22</v>
      </c>
      <c r="B55" t="s">
        <v>12</v>
      </c>
      <c r="C55" s="2">
        <v>0.98326852018433675</v>
      </c>
      <c r="D55" s="2">
        <v>0.92099594208706981</v>
      </c>
      <c r="E55" s="2">
        <v>0.87489551407077182</v>
      </c>
      <c r="F55" s="2">
        <v>0.93325141037814896</v>
      </c>
      <c r="G55" s="2">
        <v>0</v>
      </c>
      <c r="H55" s="2">
        <v>0.73567776270478968</v>
      </c>
      <c r="I55" s="2">
        <v>0.99041629230308481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22</v>
      </c>
      <c r="B56" t="s">
        <v>13</v>
      </c>
      <c r="C56" s="2">
        <v>0.98665709328067963</v>
      </c>
      <c r="D56" s="2">
        <v>0.91861950014096883</v>
      </c>
      <c r="E56" s="2">
        <v>0.87065749392476988</v>
      </c>
      <c r="F56" s="2">
        <v>0.50423011844331644</v>
      </c>
      <c r="G56" s="2">
        <v>0.92866828194811835</v>
      </c>
      <c r="H56" s="2">
        <v>0.86245292287538888</v>
      </c>
      <c r="I56" s="2">
        <v>0.98609105419168519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22</v>
      </c>
      <c r="B57" t="s">
        <v>15</v>
      </c>
      <c r="C57" s="2">
        <v>0.98615022731348156</v>
      </c>
      <c r="D57" s="2">
        <v>0.89766223949897417</v>
      </c>
      <c r="E57" s="2">
        <v>0.68698420950029238</v>
      </c>
      <c r="F57" s="2">
        <v>0.58223850429509849</v>
      </c>
      <c r="G57" s="2">
        <v>0.83495455270291818</v>
      </c>
      <c r="H57" s="2">
        <v>0.42915973013230529</v>
      </c>
      <c r="I57" s="2">
        <v>0.99117181015619105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22</v>
      </c>
      <c r="B58" t="s">
        <v>17</v>
      </c>
      <c r="C58" s="2">
        <v>0.99154860771861264</v>
      </c>
      <c r="D58" s="2">
        <v>0.9321575676938102</v>
      </c>
      <c r="E58" s="2">
        <v>0.92255056976173599</v>
      </c>
      <c r="F58" s="2">
        <v>0.82790973285269864</v>
      </c>
      <c r="G58" s="2">
        <v>0</v>
      </c>
      <c r="H58" s="2">
        <v>0.89314570067954413</v>
      </c>
      <c r="I58" s="2">
        <v>0.98945451786662619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22</v>
      </c>
      <c r="B59" t="s">
        <v>21</v>
      </c>
      <c r="C59" s="2">
        <v>0.99116885292824075</v>
      </c>
      <c r="D59" s="2">
        <v>0.94333352432246598</v>
      </c>
      <c r="E59" s="2">
        <v>0.85152565213206277</v>
      </c>
      <c r="F59" s="2">
        <v>0.87061001871716948</v>
      </c>
      <c r="G59" s="2">
        <v>0</v>
      </c>
      <c r="H59" s="2">
        <v>0.81715326452894754</v>
      </c>
      <c r="I59" s="2">
        <v>0.99006795608991116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22</v>
      </c>
      <c r="B60" t="s">
        <v>23</v>
      </c>
      <c r="C60" s="2">
        <v>0.98214107773558157</v>
      </c>
      <c r="D60" s="2">
        <v>0.89474230626622175</v>
      </c>
      <c r="E60" s="2">
        <v>0.91247275691683161</v>
      </c>
      <c r="F60" s="2">
        <v>0.63712843522153673</v>
      </c>
      <c r="G60" s="2">
        <v>0.35171492204899779</v>
      </c>
      <c r="H60" s="2">
        <v>0.87009620369836971</v>
      </c>
      <c r="I60" s="2">
        <v>0.98956667428223277</v>
      </c>
      <c r="J60" s="2">
        <v>0.9173824324965596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22</v>
      </c>
      <c r="B61" t="s">
        <v>25</v>
      </c>
      <c r="C61" s="2">
        <v>0.99622572244720042</v>
      </c>
      <c r="D61" s="2">
        <v>0.92861553430758004</v>
      </c>
      <c r="E61" s="2">
        <v>0.88866224715281317</v>
      </c>
      <c r="F61" s="2">
        <v>0.81230928368244115</v>
      </c>
      <c r="G61" s="2">
        <v>0.95052952270419278</v>
      </c>
      <c r="H61" s="2">
        <v>0.89669601604044979</v>
      </c>
      <c r="I61" s="2">
        <v>0.9887693027608796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22</v>
      </c>
      <c r="B62" t="s">
        <v>27</v>
      </c>
      <c r="C62" s="2">
        <v>0.98827066921796181</v>
      </c>
      <c r="D62" s="2">
        <v>0.93729612178325483</v>
      </c>
      <c r="E62" s="2">
        <v>0.90055787802426701</v>
      </c>
      <c r="F62" s="2">
        <v>0</v>
      </c>
      <c r="G62" s="2">
        <v>0</v>
      </c>
      <c r="H62" s="2">
        <v>0.89790422262887137</v>
      </c>
      <c r="I62" s="2">
        <v>0.99537821599137277</v>
      </c>
      <c r="J62" s="2">
        <v>0.9090433663207016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22</v>
      </c>
      <c r="B63" t="s">
        <v>29</v>
      </c>
      <c r="C63" s="2">
        <v>0.99604248230787995</v>
      </c>
      <c r="D63" s="2">
        <v>0.94829118773946364</v>
      </c>
      <c r="E63" s="2">
        <v>0.86977641085725443</v>
      </c>
      <c r="F63" s="2">
        <v>0.79006947974919506</v>
      </c>
      <c r="G63" s="2">
        <v>0</v>
      </c>
      <c r="H63" s="2">
        <v>0.72902549772965419</v>
      </c>
      <c r="I63" s="2">
        <v>0.99176201372997719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22</v>
      </c>
      <c r="B64" t="s">
        <v>33</v>
      </c>
      <c r="C64" s="2">
        <v>0.99544292744158125</v>
      </c>
      <c r="D64" s="2">
        <v>0.94139239718783041</v>
      </c>
      <c r="E64" s="2">
        <v>0.93451190399380601</v>
      </c>
      <c r="F64" s="2">
        <v>0.89384805780669885</v>
      </c>
      <c r="G64" s="2">
        <v>0</v>
      </c>
      <c r="H64" s="2">
        <v>0.80873168738691414</v>
      </c>
      <c r="I64" s="2">
        <v>0.99056390126066285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22</v>
      </c>
      <c r="B65" t="s">
        <v>35</v>
      </c>
      <c r="C65" s="2">
        <v>0.99624284196615964</v>
      </c>
      <c r="D65" s="2">
        <v>0.9564103991538162</v>
      </c>
      <c r="E65" s="2">
        <v>0.94399668639870216</v>
      </c>
      <c r="F65" s="2">
        <v>0.8034591961023142</v>
      </c>
      <c r="G65" s="2">
        <v>0</v>
      </c>
      <c r="H65" s="2">
        <v>0.78467908902691508</v>
      </c>
      <c r="I65" s="2">
        <v>0.99146875720544159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24</v>
      </c>
      <c r="B66" t="s">
        <v>6</v>
      </c>
      <c r="C66" s="2">
        <v>0.97789852412071376</v>
      </c>
      <c r="D66" s="2">
        <v>0.96788778877887804</v>
      </c>
      <c r="E66" s="2">
        <v>0.82580146774816532</v>
      </c>
      <c r="F66" s="2">
        <v>0</v>
      </c>
      <c r="G66" s="2">
        <v>0</v>
      </c>
      <c r="H66" s="2">
        <v>0.84628635120072959</v>
      </c>
      <c r="I66" s="2">
        <v>0.98876571683654479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24</v>
      </c>
      <c r="B67" t="s">
        <v>7</v>
      </c>
      <c r="C67" s="2">
        <v>0.99123698247396497</v>
      </c>
      <c r="D67" s="2">
        <v>0.96053643272239597</v>
      </c>
      <c r="E67" s="2">
        <v>0.50536176506840869</v>
      </c>
      <c r="F67" s="2">
        <v>0</v>
      </c>
      <c r="G67" s="2">
        <v>0</v>
      </c>
      <c r="H67" s="2">
        <v>0.72118036403750685</v>
      </c>
      <c r="I67" s="2">
        <v>0.99086999169999235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24</v>
      </c>
      <c r="B68" t="s">
        <v>8</v>
      </c>
      <c r="C68" s="2">
        <v>0.99244539333223836</v>
      </c>
      <c r="D68" s="2">
        <v>0.94695993397141642</v>
      </c>
      <c r="E68" s="2">
        <v>0.28493532107430825</v>
      </c>
      <c r="F68" s="2">
        <v>0</v>
      </c>
      <c r="G68" s="2">
        <v>0</v>
      </c>
      <c r="H68" s="2">
        <v>0.48827248623291863</v>
      </c>
      <c r="I68" s="2">
        <v>0.99213084400555485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24</v>
      </c>
      <c r="B69" t="s">
        <v>12</v>
      </c>
      <c r="C69" s="2">
        <v>0.9942077437412532</v>
      </c>
      <c r="D69" s="2">
        <v>0.93122322703474536</v>
      </c>
      <c r="E69" s="2">
        <v>0.63275621034519836</v>
      </c>
      <c r="F69" s="2">
        <v>0</v>
      </c>
      <c r="G69" s="2">
        <v>0</v>
      </c>
      <c r="H69" s="2">
        <v>0.55575132141958217</v>
      </c>
      <c r="I69" s="2">
        <v>0.99328540959001499</v>
      </c>
      <c r="J69" s="2">
        <v>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24</v>
      </c>
      <c r="B70" t="s">
        <v>13</v>
      </c>
      <c r="C70" s="2">
        <v>0.98966604157523042</v>
      </c>
      <c r="D70" s="2">
        <v>0.94385055443934918</v>
      </c>
      <c r="E70" s="2">
        <v>0.82278203723986854</v>
      </c>
      <c r="F70" s="2">
        <v>0</v>
      </c>
      <c r="G70" s="2">
        <v>0</v>
      </c>
      <c r="H70" s="2">
        <v>0.75732579149972501</v>
      </c>
      <c r="I70" s="2">
        <v>0.98851110076075144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24</v>
      </c>
      <c r="B71" t="s">
        <v>15</v>
      </c>
      <c r="C71" s="2">
        <v>0.99576224747013475</v>
      </c>
      <c r="D71" s="2">
        <v>0.9002381285894383</v>
      </c>
      <c r="E71" s="2">
        <v>0.87340288360098461</v>
      </c>
      <c r="F71" s="2">
        <v>0</v>
      </c>
      <c r="G71" s="2">
        <v>0</v>
      </c>
      <c r="H71" s="2">
        <v>0.78030376318080685</v>
      </c>
      <c r="I71" s="2">
        <v>0.99153898925222961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24</v>
      </c>
      <c r="B72" t="s">
        <v>17</v>
      </c>
      <c r="C72" s="2">
        <v>0.99385109928189097</v>
      </c>
      <c r="D72" s="2">
        <v>0.89130251747074174</v>
      </c>
      <c r="E72" s="2">
        <v>0.89228284014979076</v>
      </c>
      <c r="F72" s="2">
        <v>0</v>
      </c>
      <c r="G72" s="2">
        <v>0</v>
      </c>
      <c r="H72" s="2">
        <v>0.83431725829947101</v>
      </c>
      <c r="I72" s="2">
        <v>0.99039048200122037</v>
      </c>
      <c r="J72" s="2">
        <v>0.68236152933661831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24</v>
      </c>
      <c r="B73" t="s">
        <v>21</v>
      </c>
      <c r="C73" s="2">
        <v>0.99584565382077661</v>
      </c>
      <c r="D73" s="2">
        <v>0.92161656838774642</v>
      </c>
      <c r="E73" s="2">
        <v>0.85212097407698351</v>
      </c>
      <c r="F73" s="2">
        <v>0</v>
      </c>
      <c r="G73" s="2">
        <v>0</v>
      </c>
      <c r="H73" s="2">
        <v>0.83551416874046724</v>
      </c>
      <c r="I73" s="2">
        <v>0.99156700398650721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24</v>
      </c>
      <c r="B74" t="s">
        <v>23</v>
      </c>
      <c r="C74" s="2">
        <v>0.9949849235239896</v>
      </c>
      <c r="D74" s="2">
        <v>0.92009916094584276</v>
      </c>
      <c r="E74" s="2">
        <v>0.85310198364285394</v>
      </c>
      <c r="F74" s="2">
        <v>0</v>
      </c>
      <c r="G74" s="2">
        <v>0</v>
      </c>
      <c r="H74" s="2">
        <v>0.73435196354376087</v>
      </c>
      <c r="I74" s="2">
        <v>0.99331467661691542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24</v>
      </c>
      <c r="B75" t="s">
        <v>25</v>
      </c>
      <c r="C75" s="2">
        <v>0.98591261739485503</v>
      </c>
      <c r="D75" s="2">
        <v>0.95058804852557921</v>
      </c>
      <c r="E75" s="2">
        <v>0.80807699565955837</v>
      </c>
      <c r="F75" s="2">
        <v>0.83593163450072872</v>
      </c>
      <c r="G75" s="2">
        <v>0</v>
      </c>
      <c r="H75" s="2">
        <v>0.45149352365847212</v>
      </c>
      <c r="I75" s="2">
        <v>0.99201503053076556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24</v>
      </c>
      <c r="B76" t="s">
        <v>47</v>
      </c>
      <c r="C76" s="2">
        <v>0.98442310060337401</v>
      </c>
      <c r="D76" s="2">
        <v>0.93382590005373456</v>
      </c>
      <c r="E76" s="2">
        <v>0.83286343962196718</v>
      </c>
      <c r="F76" s="2">
        <v>0.80361928181846842</v>
      </c>
      <c r="G76" s="2">
        <v>0</v>
      </c>
      <c r="H76" s="2">
        <v>0.72584750076351423</v>
      </c>
      <c r="I76" s="2">
        <v>0.99422416484545739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24</v>
      </c>
      <c r="B77" t="s">
        <v>48</v>
      </c>
      <c r="C77" s="2">
        <v>0.82778958919141343</v>
      </c>
      <c r="D77" s="2">
        <v>0.9383823723446364</v>
      </c>
      <c r="E77" s="2">
        <v>0.77457336089988438</v>
      </c>
      <c r="F77" s="2">
        <v>0.92019580545201418</v>
      </c>
      <c r="G77" s="2">
        <v>0</v>
      </c>
      <c r="H77" s="2">
        <v>0.41310695360657512</v>
      </c>
      <c r="I77" s="2">
        <v>0.99011430336731543</v>
      </c>
      <c r="J77" s="2" t="s">
        <v>70</v>
      </c>
      <c r="K77" s="2" t="s">
        <v>70</v>
      </c>
      <c r="L77" s="2" t="s">
        <v>70</v>
      </c>
      <c r="M77" s="2" t="s">
        <v>70</v>
      </c>
      <c r="N77" s="2">
        <v>0</v>
      </c>
    </row>
    <row r="78" spans="1:14" x14ac:dyDescent="0.3">
      <c r="A78" t="s">
        <v>24</v>
      </c>
      <c r="B78" t="s">
        <v>27</v>
      </c>
      <c r="C78" s="2">
        <v>0.99074037276954263</v>
      </c>
      <c r="D78" s="2">
        <v>0.92600152079081122</v>
      </c>
      <c r="E78" s="2">
        <v>0.87221269296741</v>
      </c>
      <c r="F78" s="2">
        <v>0.85549425914735178</v>
      </c>
      <c r="G78" s="2">
        <v>0</v>
      </c>
      <c r="H78" s="2">
        <v>0.84078777839131236</v>
      </c>
      <c r="I78" s="2">
        <v>0.99577067669172936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24</v>
      </c>
      <c r="B79" t="s">
        <v>29</v>
      </c>
      <c r="C79" s="2">
        <v>0.99272760991376441</v>
      </c>
      <c r="D79" s="2">
        <v>0.96753530808648924</v>
      </c>
      <c r="E79" s="2">
        <v>0.92289414280622561</v>
      </c>
      <c r="F79" s="2">
        <v>0</v>
      </c>
      <c r="G79" s="2">
        <v>0</v>
      </c>
      <c r="H79" s="2">
        <v>0.7795504716034517</v>
      </c>
      <c r="I79" s="2">
        <v>0.99375722543352596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24</v>
      </c>
      <c r="B80" t="s">
        <v>33</v>
      </c>
      <c r="C80" s="2">
        <v>0.96021336065635521</v>
      </c>
      <c r="D80" s="2">
        <v>0.89395126612517917</v>
      </c>
      <c r="E80" s="2">
        <v>0.90238424857714195</v>
      </c>
      <c r="F80" s="2">
        <v>0</v>
      </c>
      <c r="G80" s="2">
        <v>0</v>
      </c>
      <c r="H80" s="2">
        <v>0.85273446966637045</v>
      </c>
      <c r="I80" s="2">
        <v>0.99167180752621842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24</v>
      </c>
      <c r="B81" t="s">
        <v>35</v>
      </c>
      <c r="C81" s="2">
        <v>0.9861213934913402</v>
      </c>
      <c r="D81" s="2">
        <v>0.93242130786846478</v>
      </c>
      <c r="E81" s="2">
        <v>0.78510342811198008</v>
      </c>
      <c r="F81" s="2">
        <v>0.72824143070044711</v>
      </c>
      <c r="G81" s="2">
        <v>0</v>
      </c>
      <c r="H81" s="2">
        <v>0.60117279719747163</v>
      </c>
      <c r="I81" s="2">
        <v>0.99053190670464164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26</v>
      </c>
      <c r="B82" t="s">
        <v>6</v>
      </c>
      <c r="C82" s="2">
        <v>0.96702005730659024</v>
      </c>
      <c r="D82" s="2">
        <v>0.91992655612709717</v>
      </c>
      <c r="E82" s="2">
        <v>0.90891724090878079</v>
      </c>
      <c r="F82" s="2" t="s">
        <v>70</v>
      </c>
      <c r="G82" s="2" t="s">
        <v>70</v>
      </c>
      <c r="H82" s="2">
        <v>0.78247351450944269</v>
      </c>
      <c r="I82" s="2">
        <v>0.98213494758600317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26</v>
      </c>
      <c r="B83" t="s">
        <v>7</v>
      </c>
      <c r="C83" s="2">
        <v>0.98811466930274261</v>
      </c>
      <c r="D83" s="2">
        <v>0.89900925510661722</v>
      </c>
      <c r="E83" s="2">
        <v>0.93618674523262202</v>
      </c>
      <c r="F83" s="2" t="s">
        <v>70</v>
      </c>
      <c r="G83" s="2" t="s">
        <v>70</v>
      </c>
      <c r="H83" s="2">
        <v>0.83129868619927916</v>
      </c>
      <c r="I83" s="2">
        <v>0.98853126156122839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26</v>
      </c>
      <c r="B84" t="s">
        <v>49</v>
      </c>
      <c r="C84" s="2">
        <v>0.99296433278068275</v>
      </c>
      <c r="D84" s="2">
        <v>0.93773072086325082</v>
      </c>
      <c r="E84" s="2">
        <v>0.89656231759392957</v>
      </c>
      <c r="F84" s="2" t="s">
        <v>70</v>
      </c>
      <c r="G84" s="2" t="s">
        <v>70</v>
      </c>
      <c r="H84" s="2">
        <v>0.71299726203897573</v>
      </c>
      <c r="I84" s="2">
        <v>0.990960625095756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26</v>
      </c>
      <c r="B85" t="s">
        <v>50</v>
      </c>
      <c r="C85" s="2">
        <v>0.98339902416152603</v>
      </c>
      <c r="D85" s="2">
        <v>0.96870804980789704</v>
      </c>
      <c r="E85" s="2">
        <v>0.95901040034618079</v>
      </c>
      <c r="F85" s="2">
        <v>0</v>
      </c>
      <c r="G85" s="2" t="s">
        <v>70</v>
      </c>
      <c r="H85" s="2">
        <v>0.85127082573270096</v>
      </c>
      <c r="I85" s="2">
        <v>0.99270959902794642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26</v>
      </c>
      <c r="B86" t="s">
        <v>13</v>
      </c>
      <c r="C86" s="2">
        <v>0.97336502413564963</v>
      </c>
      <c r="D86" s="2">
        <v>0.91741604373535635</v>
      </c>
      <c r="E86" s="2">
        <v>0.84264151453319458</v>
      </c>
      <c r="F86" s="2">
        <v>0</v>
      </c>
      <c r="G86" s="2" t="s">
        <v>70</v>
      </c>
      <c r="H86" s="2">
        <v>0.86904315196998128</v>
      </c>
      <c r="I86" s="2">
        <v>0.98189195281388519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26</v>
      </c>
      <c r="B87" t="s">
        <v>19</v>
      </c>
      <c r="C87" s="2">
        <v>0.99467446013963301</v>
      </c>
      <c r="D87" s="2">
        <v>0.92677100349545938</v>
      </c>
      <c r="E87" s="2">
        <v>0.91897493469202718</v>
      </c>
      <c r="F87" s="2">
        <v>0.82626010525744664</v>
      </c>
      <c r="G87" s="2" t="s">
        <v>70</v>
      </c>
      <c r="H87" s="2">
        <v>0.90729355033152503</v>
      </c>
      <c r="I87" s="2">
        <v>0.99016641452344922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28</v>
      </c>
      <c r="B88" t="s">
        <v>6</v>
      </c>
      <c r="C88" s="2">
        <v>0.99029446174633762</v>
      </c>
      <c r="D88" s="2">
        <v>0.94271858771918238</v>
      </c>
      <c r="E88" s="2">
        <v>0.81336795754770241</v>
      </c>
      <c r="F88" s="2" t="s">
        <v>70</v>
      </c>
      <c r="G88" s="2" t="s">
        <v>70</v>
      </c>
      <c r="H88" s="2">
        <v>0.88133357318462557</v>
      </c>
      <c r="I88" s="2">
        <v>0.98575676944748802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28</v>
      </c>
      <c r="B89" t="s">
        <v>8</v>
      </c>
      <c r="C89" s="2">
        <v>0.99033439233213083</v>
      </c>
      <c r="D89" s="2">
        <v>0.90935403684407679</v>
      </c>
      <c r="E89" s="2">
        <v>0.93494120470362363</v>
      </c>
      <c r="F89" s="2" t="s">
        <v>70</v>
      </c>
      <c r="G89" s="2">
        <v>0</v>
      </c>
      <c r="H89" s="2">
        <v>0.65234180368709516</v>
      </c>
      <c r="I89" s="2">
        <v>0.9878986224217976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28</v>
      </c>
      <c r="B90" t="s">
        <v>12</v>
      </c>
      <c r="C90" s="2">
        <v>0.98717255501996015</v>
      </c>
      <c r="D90" s="2">
        <v>0.93500012665602761</v>
      </c>
      <c r="E90" s="2">
        <v>0.89025553326536655</v>
      </c>
      <c r="F90" s="2" t="s">
        <v>70</v>
      </c>
      <c r="G90" s="2">
        <v>0</v>
      </c>
      <c r="H90" s="2">
        <v>0.65928985934887385</v>
      </c>
      <c r="I90" s="2">
        <v>0.98900763358778621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28</v>
      </c>
      <c r="B91" t="s">
        <v>13</v>
      </c>
      <c r="C91" s="2">
        <v>0.99283468475922565</v>
      </c>
      <c r="D91" s="2">
        <v>0.95295743504698716</v>
      </c>
      <c r="E91" s="2">
        <v>0.93107395103430957</v>
      </c>
      <c r="F91" s="2" t="s">
        <v>70</v>
      </c>
      <c r="G91" s="2" t="s">
        <v>70</v>
      </c>
      <c r="H91" s="2">
        <v>0.8462979243912695</v>
      </c>
      <c r="I91" s="2">
        <v>0.99471721566190197</v>
      </c>
      <c r="J91" s="2">
        <v>0.94638765846952799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28</v>
      </c>
      <c r="B92" t="s">
        <v>15</v>
      </c>
      <c r="C92" s="2">
        <v>0.99511746797633405</v>
      </c>
      <c r="D92" s="2">
        <v>0.94918778937455861</v>
      </c>
      <c r="E92" s="2">
        <v>0.89366515837104077</v>
      </c>
      <c r="F92" s="2">
        <v>0</v>
      </c>
      <c r="G92" s="2" t="s">
        <v>70</v>
      </c>
      <c r="H92" s="2">
        <v>0.88960905349794239</v>
      </c>
      <c r="I92" s="2">
        <v>0.99309921791136324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28</v>
      </c>
      <c r="B93" t="s">
        <v>17</v>
      </c>
      <c r="C93" s="2">
        <v>0.99560172648646883</v>
      </c>
      <c r="D93" s="2">
        <v>0.95158562684266457</v>
      </c>
      <c r="E93" s="2">
        <v>0.95346841300048524</v>
      </c>
      <c r="F93" s="2" t="s">
        <v>70</v>
      </c>
      <c r="G93" s="2" t="s">
        <v>70</v>
      </c>
      <c r="H93" s="2">
        <v>0.93587117734303282</v>
      </c>
      <c r="I93" s="2">
        <v>0.99301133716415602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28</v>
      </c>
      <c r="B94" t="s">
        <v>21</v>
      </c>
      <c r="C94" s="2">
        <v>0.99037783554716718</v>
      </c>
      <c r="D94" s="2">
        <v>0.95692737734376421</v>
      </c>
      <c r="E94" s="2">
        <v>0.91135165586897915</v>
      </c>
      <c r="F94" s="2" t="s">
        <v>70</v>
      </c>
      <c r="G94" s="2" t="s">
        <v>70</v>
      </c>
      <c r="H94" s="2">
        <v>0.9235072017899596</v>
      </c>
      <c r="I94" s="2">
        <v>0.99488451402883282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28</v>
      </c>
      <c r="B95" t="s">
        <v>23</v>
      </c>
      <c r="C95" s="2">
        <v>0.99165107030062005</v>
      </c>
      <c r="D95" s="2">
        <v>0.9275076399365596</v>
      </c>
      <c r="E95" s="2">
        <v>0.95434066886154922</v>
      </c>
      <c r="F95" s="2" t="s">
        <v>70</v>
      </c>
      <c r="G95" s="2" t="s">
        <v>70</v>
      </c>
      <c r="H95" s="2">
        <v>0.89109086083340705</v>
      </c>
      <c r="I95" s="2">
        <v>0.99140577041129518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28</v>
      </c>
      <c r="B96" t="s">
        <v>51</v>
      </c>
      <c r="C96" s="2">
        <v>0.9932836543114294</v>
      </c>
      <c r="D96" s="2">
        <v>0.91593244459326539</v>
      </c>
      <c r="E96" s="2">
        <v>0.92914055632744497</v>
      </c>
      <c r="F96" s="2">
        <v>0.85699104916826752</v>
      </c>
      <c r="G96" s="2" t="s">
        <v>70</v>
      </c>
      <c r="H96" s="2">
        <v>0.83061002178649235</v>
      </c>
      <c r="I96" s="2">
        <v>0.99465485644471596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28</v>
      </c>
      <c r="B97" t="s">
        <v>25</v>
      </c>
      <c r="C97" s="2">
        <v>0.9935688136934796</v>
      </c>
      <c r="D97" s="2">
        <v>0.947534429957272</v>
      </c>
      <c r="E97" s="2">
        <v>0.92383630832807195</v>
      </c>
      <c r="F97" s="2">
        <v>0.66784873718983839</v>
      </c>
      <c r="G97" s="2" t="s">
        <v>70</v>
      </c>
      <c r="H97" s="2">
        <v>0.74868289904599172</v>
      </c>
      <c r="I97" s="2">
        <v>0.99578190907670683</v>
      </c>
      <c r="J97" s="2">
        <v>0.95983086680761098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28</v>
      </c>
      <c r="B98" t="s">
        <v>27</v>
      </c>
      <c r="C98" s="2">
        <v>0.99128131116427121</v>
      </c>
      <c r="D98" s="2">
        <v>0.95198812077214978</v>
      </c>
      <c r="E98" s="2">
        <v>0.92600815403867121</v>
      </c>
      <c r="F98" s="2">
        <v>0.71235614651490609</v>
      </c>
      <c r="G98" s="2" t="s">
        <v>70</v>
      </c>
      <c r="H98" s="2">
        <v>0.84652307692307693</v>
      </c>
      <c r="I98" s="2">
        <v>0.99488134015821317</v>
      </c>
      <c r="J98" s="2">
        <v>0.93608247422680402</v>
      </c>
      <c r="K98" s="2" t="s">
        <v>70</v>
      </c>
      <c r="L98" s="2" t="s">
        <v>70</v>
      </c>
      <c r="M98" s="2" t="s">
        <v>70</v>
      </c>
      <c r="N98" s="2" t="s">
        <v>70</v>
      </c>
    </row>
    <row r="99" spans="1:14" x14ac:dyDescent="0.3">
      <c r="A99" t="s">
        <v>28</v>
      </c>
      <c r="B99" t="s">
        <v>29</v>
      </c>
      <c r="C99" s="2">
        <v>0.99267176997759521</v>
      </c>
      <c r="D99" s="2">
        <v>0.94518830732336523</v>
      </c>
      <c r="E99" s="2">
        <v>0.94632956309603</v>
      </c>
      <c r="F99" s="2">
        <v>0.87634556239015815</v>
      </c>
      <c r="G99" s="2">
        <v>0.86437613019891502</v>
      </c>
      <c r="H99" s="2">
        <v>0.80192039646894842</v>
      </c>
      <c r="I99" s="2">
        <v>0.99305019305019304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28</v>
      </c>
      <c r="B100" t="s">
        <v>33</v>
      </c>
      <c r="C100" s="2">
        <v>0.99467614126719039</v>
      </c>
      <c r="D100" s="2">
        <v>0.95153526682537759</v>
      </c>
      <c r="E100" s="2">
        <v>0.96330606352261805</v>
      </c>
      <c r="F100" s="2">
        <v>0.67568505029483172</v>
      </c>
      <c r="G100" s="2">
        <v>0</v>
      </c>
      <c r="H100" s="2">
        <v>0.9207757818650254</v>
      </c>
      <c r="I100" s="2">
        <v>0.9947294993024336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30</v>
      </c>
      <c r="B101" t="s">
        <v>6</v>
      </c>
      <c r="C101" s="2">
        <v>0.97077416078589318</v>
      </c>
      <c r="D101" s="2">
        <v>0.82994244030318576</v>
      </c>
      <c r="E101" s="2">
        <v>0.71130126881085864</v>
      </c>
      <c r="F101" s="2">
        <v>0</v>
      </c>
      <c r="G101" s="2" t="s">
        <v>70</v>
      </c>
      <c r="H101" s="2">
        <v>0.67594081698295272</v>
      </c>
      <c r="I101" s="2">
        <v>0.96968771474383442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30</v>
      </c>
      <c r="B102" t="s">
        <v>52</v>
      </c>
      <c r="C102" s="2">
        <v>0.97211611212607718</v>
      </c>
      <c r="D102" s="2">
        <v>0.94598453887439082</v>
      </c>
      <c r="E102" s="2">
        <v>0.90076473884981845</v>
      </c>
      <c r="F102" s="2" t="s">
        <v>70</v>
      </c>
      <c r="G102" s="2" t="s">
        <v>70</v>
      </c>
      <c r="H102" s="2">
        <v>0.66684520621317622</v>
      </c>
      <c r="I102" s="2">
        <v>0.97726408638126383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30</v>
      </c>
      <c r="B103" t="s">
        <v>7</v>
      </c>
      <c r="C103" s="2">
        <v>0.97351675433111418</v>
      </c>
      <c r="D103" s="2">
        <v>0.90215685936449364</v>
      </c>
      <c r="E103" s="2">
        <v>0.90236198364510578</v>
      </c>
      <c r="F103" s="2">
        <v>0</v>
      </c>
      <c r="G103" s="2" t="s">
        <v>70</v>
      </c>
      <c r="H103" s="2">
        <v>0.59727950855638434</v>
      </c>
      <c r="I103" s="2">
        <v>0.97713981924508242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30</v>
      </c>
      <c r="B104" t="s">
        <v>8</v>
      </c>
      <c r="C104" s="2">
        <v>0.96721922145650963</v>
      </c>
      <c r="D104" s="2">
        <v>0.95455564272105797</v>
      </c>
      <c r="E104" s="2">
        <v>0.83354200029116321</v>
      </c>
      <c r="F104" s="2" t="s">
        <v>70</v>
      </c>
      <c r="G104" s="2" t="s">
        <v>70</v>
      </c>
      <c r="H104" s="2">
        <v>0.63136317048172186</v>
      </c>
      <c r="I104" s="2">
        <v>0.98013245033112584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30</v>
      </c>
      <c r="B105" t="s">
        <v>15</v>
      </c>
      <c r="C105" s="2">
        <v>0.97564247649225322</v>
      </c>
      <c r="D105" s="2">
        <v>0.92865672791709997</v>
      </c>
      <c r="E105" s="2">
        <v>0.78024939052129383</v>
      </c>
      <c r="F105" s="2">
        <v>0</v>
      </c>
      <c r="G105" s="2">
        <v>0</v>
      </c>
      <c r="H105" s="2">
        <v>0.66682779456193353</v>
      </c>
      <c r="I105" s="2">
        <v>0.98044368864497178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32</v>
      </c>
      <c r="B106" t="s">
        <v>7</v>
      </c>
      <c r="C106" s="2">
        <v>0.95869056897895555</v>
      </c>
      <c r="D106" s="2">
        <v>0.88677857713828934</v>
      </c>
      <c r="E106" s="2">
        <v>0.66219565534334446</v>
      </c>
      <c r="F106" s="2">
        <v>0</v>
      </c>
      <c r="G106" s="2" t="s">
        <v>70</v>
      </c>
      <c r="H106" s="2">
        <v>0.81944187765662535</v>
      </c>
      <c r="I106" s="2">
        <v>0.99241000976929439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32</v>
      </c>
      <c r="B107" t="s">
        <v>8</v>
      </c>
      <c r="C107" s="2">
        <v>0.97454772301933879</v>
      </c>
      <c r="D107" s="2">
        <v>0.85601451595687905</v>
      </c>
      <c r="E107" s="2">
        <v>0.74918352224387297</v>
      </c>
      <c r="F107" s="2">
        <v>9.8892830269805432E-3</v>
      </c>
      <c r="G107" s="2">
        <v>0.7289719626168224</v>
      </c>
      <c r="H107" s="2">
        <v>0.78696629213483149</v>
      </c>
      <c r="I107" s="2">
        <v>0.9935025687518888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32</v>
      </c>
      <c r="B108" t="s">
        <v>12</v>
      </c>
      <c r="C108" s="2">
        <v>0.97561475110077378</v>
      </c>
      <c r="D108" s="2">
        <v>0.87553959736958886</v>
      </c>
      <c r="E108" s="2">
        <v>0.86328391977563579</v>
      </c>
      <c r="F108" s="2" t="s">
        <v>70</v>
      </c>
      <c r="G108" s="2">
        <v>0</v>
      </c>
      <c r="H108" s="2">
        <v>0.20165075254895615</v>
      </c>
      <c r="I108" s="2">
        <v>0.98567464186604681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32</v>
      </c>
      <c r="B109" t="s">
        <v>13</v>
      </c>
      <c r="C109" s="2">
        <v>0.97961630695443636</v>
      </c>
      <c r="D109" s="2">
        <v>0.93338723353907438</v>
      </c>
      <c r="E109" s="2">
        <v>0.90324972198195963</v>
      </c>
      <c r="F109" s="2">
        <v>0.8690334128878282</v>
      </c>
      <c r="G109" s="2" t="s">
        <v>70</v>
      </c>
      <c r="H109" s="2">
        <v>0.55810113519091842</v>
      </c>
      <c r="I109" s="2">
        <v>0.98739368165249075</v>
      </c>
      <c r="J109" s="2">
        <v>0.90650293050516317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32</v>
      </c>
      <c r="B110" t="s">
        <v>15</v>
      </c>
      <c r="C110" s="2">
        <v>0.99308964002169042</v>
      </c>
      <c r="D110" s="2">
        <v>0.95837146492265801</v>
      </c>
      <c r="E110" s="2">
        <v>0.93846107092931397</v>
      </c>
      <c r="F110" s="2">
        <v>0.80065385857281235</v>
      </c>
      <c r="G110" s="2">
        <v>0</v>
      </c>
      <c r="H110" s="2">
        <v>0.79851556842867488</v>
      </c>
      <c r="I110" s="2">
        <v>0.99365006502945441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32</v>
      </c>
      <c r="B111" t="s">
        <v>17</v>
      </c>
      <c r="C111" s="2">
        <v>0.99686372902618803</v>
      </c>
      <c r="D111" s="2">
        <v>0.92713019584601719</v>
      </c>
      <c r="E111" s="2">
        <v>0.9049808521110696</v>
      </c>
      <c r="F111" s="2">
        <v>0.25202092249167857</v>
      </c>
      <c r="G111" s="2" t="s">
        <v>70</v>
      </c>
      <c r="H111" s="2">
        <v>0.56648411829134726</v>
      </c>
      <c r="I111" s="2">
        <v>0.9954421148587056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32</v>
      </c>
      <c r="B112" t="s">
        <v>21</v>
      </c>
      <c r="C112" s="2">
        <v>0.99698144595446681</v>
      </c>
      <c r="D112" s="2">
        <v>0.93898172067623675</v>
      </c>
      <c r="E112" s="2">
        <v>0.91769162904146562</v>
      </c>
      <c r="F112" s="2">
        <v>0.60711227809806501</v>
      </c>
      <c r="G112" s="2">
        <v>0.4799816975520475</v>
      </c>
      <c r="H112" s="2">
        <v>0</v>
      </c>
      <c r="I112" s="2">
        <v>0.99585253456221201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32</v>
      </c>
      <c r="B113" t="s">
        <v>53</v>
      </c>
      <c r="C113" s="2">
        <v>0.97129653401797178</v>
      </c>
      <c r="D113" s="2">
        <v>0.95335344627523799</v>
      </c>
      <c r="E113" s="2">
        <v>0.85187249005629961</v>
      </c>
      <c r="F113" s="2">
        <v>0.74322553371380262</v>
      </c>
      <c r="G113" s="2">
        <v>0.96138482023968042</v>
      </c>
      <c r="H113" s="2">
        <v>0</v>
      </c>
      <c r="I113" s="2">
        <v>0.98954541934484641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32</v>
      </c>
      <c r="B114" t="s">
        <v>27</v>
      </c>
      <c r="C114" s="2">
        <v>0.99239593811371363</v>
      </c>
      <c r="D114" s="2">
        <v>0.96602962896656674</v>
      </c>
      <c r="E114" s="2">
        <v>0.94930923534564238</v>
      </c>
      <c r="F114" s="2">
        <v>0</v>
      </c>
      <c r="G114" s="2">
        <v>0</v>
      </c>
      <c r="H114" s="2">
        <v>0.73095774274738379</v>
      </c>
      <c r="I114" s="2">
        <v>0.9944937289691036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32</v>
      </c>
      <c r="B115" t="s">
        <v>29</v>
      </c>
      <c r="C115" s="2">
        <v>0.99484377949782898</v>
      </c>
      <c r="D115" s="2">
        <v>0.95323513030786078</v>
      </c>
      <c r="E115" s="2">
        <v>0.90025417854116918</v>
      </c>
      <c r="F115" s="2" t="s">
        <v>70</v>
      </c>
      <c r="G115" s="2">
        <v>0.14713896457765668</v>
      </c>
      <c r="H115" s="2">
        <v>0.6981154868325683</v>
      </c>
      <c r="I115" s="2">
        <v>0.9903802795731248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32</v>
      </c>
      <c r="B116" t="s">
        <v>33</v>
      </c>
      <c r="C116" s="2">
        <v>0.99558231549974197</v>
      </c>
      <c r="D116" s="2">
        <v>0.96784830997526805</v>
      </c>
      <c r="E116" s="2">
        <v>0.92580346515011236</v>
      </c>
      <c r="F116" s="2" t="s">
        <v>70</v>
      </c>
      <c r="G116" s="2" t="s">
        <v>70</v>
      </c>
      <c r="H116" s="2">
        <v>0.73994179078924838</v>
      </c>
      <c r="I116" s="2">
        <v>0.99391449870683102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32</v>
      </c>
      <c r="B117" t="s">
        <v>35</v>
      </c>
      <c r="C117" s="2">
        <v>0.99572102974349441</v>
      </c>
      <c r="D117" s="2">
        <v>0.93696027633851464</v>
      </c>
      <c r="E117" s="2">
        <v>0.88609929964982492</v>
      </c>
      <c r="F117" s="2">
        <v>0.67356623857146691</v>
      </c>
      <c r="G117" s="2">
        <v>0.86677211852789204</v>
      </c>
      <c r="H117" s="2">
        <v>0.80860876249039204</v>
      </c>
      <c r="I117" s="2">
        <v>0.99316524908869996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34</v>
      </c>
      <c r="B118" t="s">
        <v>7</v>
      </c>
      <c r="C118" s="2">
        <v>0.98797656360509523</v>
      </c>
      <c r="D118" s="2">
        <v>0.87368180780643689</v>
      </c>
      <c r="E118" s="2">
        <v>0.7551459822582034</v>
      </c>
      <c r="F118" s="2" t="s">
        <v>70</v>
      </c>
      <c r="G118" s="2" t="s">
        <v>70</v>
      </c>
      <c r="H118" s="2">
        <v>0.87960991690131174</v>
      </c>
      <c r="I118" s="2">
        <v>0.99229939935314959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34</v>
      </c>
      <c r="B119" t="s">
        <v>8</v>
      </c>
      <c r="C119" s="2">
        <v>0.98591745096131123</v>
      </c>
      <c r="D119" s="2">
        <v>0.89133097002900419</v>
      </c>
      <c r="E119" s="2">
        <v>0.78901297917295499</v>
      </c>
      <c r="F119" s="2" t="s">
        <v>70</v>
      </c>
      <c r="G119" s="2" t="s">
        <v>70</v>
      </c>
      <c r="H119" s="2">
        <v>0.88651806693338409</v>
      </c>
      <c r="I119" s="2">
        <v>0.99000078733957964</v>
      </c>
      <c r="J119" s="2" t="s">
        <v>70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34</v>
      </c>
      <c r="B120" t="s">
        <v>12</v>
      </c>
      <c r="C120" s="2">
        <v>0.96438461436540224</v>
      </c>
      <c r="D120" s="2">
        <v>0.7792577455023173</v>
      </c>
      <c r="E120" s="2">
        <v>0.77432363076471877</v>
      </c>
      <c r="F120" s="2" t="s">
        <v>70</v>
      </c>
      <c r="G120" s="2" t="s">
        <v>70</v>
      </c>
      <c r="H120" s="2">
        <v>0.77892864616028457</v>
      </c>
      <c r="I120" s="2">
        <v>0.99119477759222718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34</v>
      </c>
      <c r="B121" t="s">
        <v>13</v>
      </c>
      <c r="C121" s="2">
        <v>0.984591190630561</v>
      </c>
      <c r="D121" s="2">
        <v>0.76895513086830081</v>
      </c>
      <c r="E121" s="2">
        <v>0.87366492380569338</v>
      </c>
      <c r="F121" s="2" t="s">
        <v>70</v>
      </c>
      <c r="G121" s="2" t="s">
        <v>70</v>
      </c>
      <c r="H121" s="2">
        <v>0.88122241731125139</v>
      </c>
      <c r="I121" s="2">
        <v>0.99334579439252335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34</v>
      </c>
      <c r="B122" t="s">
        <v>15</v>
      </c>
      <c r="C122" s="2">
        <v>0.96367329998470919</v>
      </c>
      <c r="D122" s="2">
        <v>0.83297796730632556</v>
      </c>
      <c r="E122" s="2">
        <v>0.67474921942469934</v>
      </c>
      <c r="F122" s="2" t="s">
        <v>70</v>
      </c>
      <c r="G122" s="2">
        <v>0</v>
      </c>
      <c r="H122" s="2">
        <v>0.7803868100792809</v>
      </c>
      <c r="I122" s="2">
        <v>0.9931501693639444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34</v>
      </c>
      <c r="B123" t="s">
        <v>54</v>
      </c>
      <c r="C123" s="2">
        <v>0.98980203959208157</v>
      </c>
      <c r="D123" s="2">
        <v>0.90560885474504382</v>
      </c>
      <c r="E123" s="2">
        <v>0.90875827429065636</v>
      </c>
      <c r="F123" s="2">
        <v>0.85721488548878155</v>
      </c>
      <c r="G123" s="2" t="s">
        <v>70</v>
      </c>
      <c r="H123" s="2">
        <v>0.86466591166477913</v>
      </c>
      <c r="I123" s="2">
        <v>0.98442697308739036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34</v>
      </c>
      <c r="B124" t="s">
        <v>17</v>
      </c>
      <c r="C124" s="2">
        <v>0.99352428943995041</v>
      </c>
      <c r="D124" s="2">
        <v>0.95693191140278921</v>
      </c>
      <c r="E124" s="2">
        <v>0.94177896301890363</v>
      </c>
      <c r="F124" s="2">
        <v>0.81792133368064601</v>
      </c>
      <c r="G124" s="2">
        <v>0.7540913921360255</v>
      </c>
      <c r="H124" s="2">
        <v>0.91454369558207038</v>
      </c>
      <c r="I124" s="2">
        <v>0.99107413010590018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34</v>
      </c>
      <c r="B125" t="s">
        <v>21</v>
      </c>
      <c r="C125" s="2">
        <v>0.99368028163040256</v>
      </c>
      <c r="D125" s="2">
        <v>0.93018391449633964</v>
      </c>
      <c r="E125" s="2">
        <v>0.94270769979321245</v>
      </c>
      <c r="F125" s="2">
        <v>0.87180882419625449</v>
      </c>
      <c r="G125" s="2" t="s">
        <v>70</v>
      </c>
      <c r="H125" s="2">
        <v>0.92204118173679495</v>
      </c>
      <c r="I125" s="2">
        <v>0.99529212008952683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34</v>
      </c>
      <c r="B126" t="s">
        <v>25</v>
      </c>
      <c r="C126" s="2">
        <v>0.98949520586576423</v>
      </c>
      <c r="D126" s="2">
        <v>0.95006798848939078</v>
      </c>
      <c r="E126" s="2">
        <v>0.90574903261470441</v>
      </c>
      <c r="F126" s="2">
        <v>0.86175741973089814</v>
      </c>
      <c r="G126" s="2">
        <v>0</v>
      </c>
      <c r="H126" s="2">
        <v>0.88913422428820454</v>
      </c>
      <c r="I126" s="2">
        <v>0.99370482629983681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34</v>
      </c>
      <c r="B127" t="s">
        <v>27</v>
      </c>
      <c r="C127" s="2">
        <v>0.97560134764553796</v>
      </c>
      <c r="D127" s="2">
        <v>0.94417223178645082</v>
      </c>
      <c r="E127" s="2">
        <v>0.89825931618960575</v>
      </c>
      <c r="F127" s="2">
        <v>0</v>
      </c>
      <c r="G127" s="2">
        <v>0</v>
      </c>
      <c r="H127" s="2">
        <v>0.84499413198519457</v>
      </c>
      <c r="I127" s="2">
        <v>0.99555971021266643</v>
      </c>
      <c r="J127" s="2">
        <v>0.80448160719706374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34</v>
      </c>
      <c r="B128" t="s">
        <v>55</v>
      </c>
      <c r="C128" s="2">
        <v>0.99410695116875158</v>
      </c>
      <c r="D128" s="2">
        <v>0.97416892352037499</v>
      </c>
      <c r="E128" s="2">
        <v>0.90609904161607802</v>
      </c>
      <c r="F128" s="2">
        <v>0.77033281904342077</v>
      </c>
      <c r="G128" s="2" t="s">
        <v>70</v>
      </c>
      <c r="H128" s="2">
        <v>0.80583772129856135</v>
      </c>
      <c r="I128" s="2">
        <v>0.98925391464537915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34</v>
      </c>
      <c r="B129" t="s">
        <v>35</v>
      </c>
      <c r="C129" s="2">
        <v>0.99380968850804319</v>
      </c>
      <c r="D129" s="2">
        <v>0.94515410121215415</v>
      </c>
      <c r="E129" s="2">
        <v>0.92672243062513104</v>
      </c>
      <c r="F129" s="2">
        <v>0</v>
      </c>
      <c r="G129" s="2" t="s">
        <v>70</v>
      </c>
      <c r="H129" s="2">
        <v>0.85508249682704507</v>
      </c>
      <c r="I129" s="2">
        <v>0.99115875127141839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36</v>
      </c>
      <c r="B130" t="s">
        <v>6</v>
      </c>
      <c r="C130" s="2">
        <v>0.95351888667992035</v>
      </c>
      <c r="D130" s="2">
        <v>0.9411392505180568</v>
      </c>
      <c r="E130" s="2">
        <v>0.81189111747851006</v>
      </c>
      <c r="F130" s="2">
        <v>0.7522571254351974</v>
      </c>
      <c r="G130" s="2" t="s">
        <v>70</v>
      </c>
      <c r="H130" s="2">
        <v>0.34951068504094268</v>
      </c>
      <c r="I130" s="2">
        <v>0.95949876929961964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36</v>
      </c>
      <c r="B131" t="s">
        <v>56</v>
      </c>
      <c r="C131" s="2">
        <v>0.97476864378020922</v>
      </c>
      <c r="D131" s="2">
        <v>0.916527837276088</v>
      </c>
      <c r="E131" s="2">
        <v>0.74572975975558953</v>
      </c>
      <c r="F131" s="2" t="s">
        <v>70</v>
      </c>
      <c r="G131" s="2" t="s">
        <v>70</v>
      </c>
      <c r="H131" s="2">
        <v>0.696185590006692</v>
      </c>
      <c r="I131" s="2">
        <v>0.98022723919138277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36</v>
      </c>
      <c r="B132" t="s">
        <v>7</v>
      </c>
      <c r="C132" s="2">
        <v>0.96622775704228536</v>
      </c>
      <c r="D132" s="2">
        <v>0.96336710833982842</v>
      </c>
      <c r="E132" s="2">
        <v>0.79563326857248584</v>
      </c>
      <c r="F132" s="2">
        <v>0</v>
      </c>
      <c r="G132" s="2" t="s">
        <v>70</v>
      </c>
      <c r="H132" s="2">
        <v>0.69140728917265226</v>
      </c>
      <c r="I132" s="2">
        <v>0.9716569229630726</v>
      </c>
      <c r="J132" s="2">
        <v>0.51665905979005022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36</v>
      </c>
      <c r="B133" t="s">
        <v>8</v>
      </c>
      <c r="C133" s="2">
        <v>0.96913398210950563</v>
      </c>
      <c r="D133" s="2">
        <v>0.95495026494375757</v>
      </c>
      <c r="E133" s="2">
        <v>0.70181688635553974</v>
      </c>
      <c r="F133" s="2">
        <v>0.79305596016843671</v>
      </c>
      <c r="G133" s="2" t="s">
        <v>70</v>
      </c>
      <c r="H133" s="2">
        <v>0.577914798206278</v>
      </c>
      <c r="I133" s="2">
        <v>0.97472535914573255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36</v>
      </c>
      <c r="B134" t="s">
        <v>57</v>
      </c>
      <c r="C134" s="2">
        <v>0.95654088973718998</v>
      </c>
      <c r="D134" s="2">
        <v>0.81780526661043951</v>
      </c>
      <c r="E134" s="2">
        <v>0.92047177759056442</v>
      </c>
      <c r="F134" s="2">
        <v>0.77521282161031058</v>
      </c>
      <c r="G134" s="2" t="s">
        <v>70</v>
      </c>
      <c r="H134" s="2" t="s">
        <v>70</v>
      </c>
      <c r="I134" s="2">
        <v>0.97052458771733441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36</v>
      </c>
      <c r="B135" t="s">
        <v>12</v>
      </c>
      <c r="C135" s="2">
        <v>0.74462448601472475</v>
      </c>
      <c r="D135" s="2">
        <v>0.875237148793929</v>
      </c>
      <c r="E135" s="2">
        <v>0.87137838552487445</v>
      </c>
      <c r="F135" s="2">
        <v>0.44226621755882423</v>
      </c>
      <c r="G135" s="2" t="s">
        <v>70</v>
      </c>
      <c r="H135" s="2">
        <v>0</v>
      </c>
      <c r="I135" s="2">
        <v>0.97202430060751521</v>
      </c>
      <c r="J135" s="2">
        <v>0.5756527061703981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36</v>
      </c>
      <c r="B136" t="s">
        <v>13</v>
      </c>
      <c r="C136" s="2">
        <v>0.97551407560073078</v>
      </c>
      <c r="D136" s="2">
        <v>0.78071833648393196</v>
      </c>
      <c r="E136" s="2">
        <v>0.74988716831374991</v>
      </c>
      <c r="F136" s="2">
        <v>0.54358974358974355</v>
      </c>
      <c r="G136" s="2" t="s">
        <v>70</v>
      </c>
      <c r="H136" s="2">
        <v>0.70297248354754649</v>
      </c>
      <c r="I136" s="2">
        <v>0.97720307945287399</v>
      </c>
      <c r="J136" s="2">
        <v>0.70732766643916367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36</v>
      </c>
      <c r="B137" t="s">
        <v>15</v>
      </c>
      <c r="C137" s="2">
        <v>0.97749952612976243</v>
      </c>
      <c r="D137" s="2">
        <v>0.93525804525967315</v>
      </c>
      <c r="E137" s="2">
        <v>0.84124835495393868</v>
      </c>
      <c r="F137" s="2">
        <v>0.89200189304306676</v>
      </c>
      <c r="G137" s="2" t="s">
        <v>70</v>
      </c>
      <c r="H137" s="2">
        <v>0.69295804232526392</v>
      </c>
      <c r="I137" s="2">
        <v>0.96922200056996299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36</v>
      </c>
      <c r="B138" t="s">
        <v>17</v>
      </c>
      <c r="C138" s="2">
        <v>0.95427016104544282</v>
      </c>
      <c r="D138" s="2">
        <v>0.8725872854622253</v>
      </c>
      <c r="E138" s="2">
        <v>0.78078283302865148</v>
      </c>
      <c r="F138" s="2">
        <v>0.86611071318939936</v>
      </c>
      <c r="G138" s="2" t="s">
        <v>70</v>
      </c>
      <c r="H138" s="2">
        <v>0.56754306436990032</v>
      </c>
      <c r="I138" s="2">
        <v>0.96695627403503759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36</v>
      </c>
      <c r="B139" t="s">
        <v>21</v>
      </c>
      <c r="C139" s="2">
        <v>0.95774162239476923</v>
      </c>
      <c r="D139" s="2">
        <v>0.93237426370638876</v>
      </c>
      <c r="E139" s="2">
        <v>0.82897711322232237</v>
      </c>
      <c r="F139" s="2">
        <v>0.83754989868067453</v>
      </c>
      <c r="G139" s="2">
        <v>0.59872611464968151</v>
      </c>
      <c r="H139" s="2">
        <v>0.70307383542833002</v>
      </c>
      <c r="I139" s="2">
        <v>0.97636254140319179</v>
      </c>
      <c r="J139" s="2">
        <v>0.9245687455343472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36</v>
      </c>
      <c r="B140" t="s">
        <v>25</v>
      </c>
      <c r="C140" s="2">
        <v>0.96510943850366238</v>
      </c>
      <c r="D140" s="2">
        <v>0.91020712263448078</v>
      </c>
      <c r="E140" s="2">
        <v>0.77453731950376248</v>
      </c>
      <c r="F140" s="2" t="s">
        <v>70</v>
      </c>
      <c r="G140" s="2" t="s">
        <v>70</v>
      </c>
      <c r="H140" s="2">
        <v>0.65161550696768988</v>
      </c>
      <c r="I140" s="2">
        <v>0.98034836980795004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36</v>
      </c>
      <c r="B141" t="s">
        <v>27</v>
      </c>
      <c r="C141" s="2">
        <v>0.97625464804605955</v>
      </c>
      <c r="D141" s="2">
        <v>0.91524216524216517</v>
      </c>
      <c r="E141" s="2">
        <v>0.73324702102663697</v>
      </c>
      <c r="F141" s="2">
        <v>0</v>
      </c>
      <c r="G141" s="2">
        <v>0</v>
      </c>
      <c r="H141" s="2">
        <v>0.67298630136986304</v>
      </c>
      <c r="I141" s="2">
        <v>0.97819503331314361</v>
      </c>
      <c r="J141" s="2">
        <v>0.8951337762614473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36</v>
      </c>
      <c r="B142" t="s">
        <v>29</v>
      </c>
      <c r="C142" s="2">
        <v>0.96844459069949995</v>
      </c>
      <c r="D142" s="2">
        <v>0.92281119714115545</v>
      </c>
      <c r="E142" s="2">
        <v>0.81612948041122535</v>
      </c>
      <c r="F142" s="2">
        <v>0</v>
      </c>
      <c r="G142" s="2" t="s">
        <v>70</v>
      </c>
      <c r="H142" s="2">
        <v>0.82253717935921744</v>
      </c>
      <c r="I142" s="2">
        <v>0.95965999135571245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36</v>
      </c>
      <c r="B143" t="s">
        <v>35</v>
      </c>
      <c r="C143" s="2">
        <v>0.97718956462815521</v>
      </c>
      <c r="D143" s="2">
        <v>0.88760696422035934</v>
      </c>
      <c r="E143" s="2">
        <v>0.87422405858969587</v>
      </c>
      <c r="F143" s="2" t="s">
        <v>70</v>
      </c>
      <c r="G143" s="2" t="s">
        <v>70</v>
      </c>
      <c r="H143" s="2">
        <v>0.57372004103329288</v>
      </c>
      <c r="I143" s="2">
        <v>0.97711307500566524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37</v>
      </c>
      <c r="B144" t="s">
        <v>6</v>
      </c>
      <c r="C144" s="2">
        <v>0.95187265917603003</v>
      </c>
      <c r="D144" s="2">
        <v>0.95798792416714762</v>
      </c>
      <c r="E144" s="2">
        <v>0.85376523278825123</v>
      </c>
      <c r="F144" s="2" t="s">
        <v>70</v>
      </c>
      <c r="G144" s="2" t="s">
        <v>70</v>
      </c>
      <c r="H144" s="2">
        <v>0.7546971947915756</v>
      </c>
      <c r="I144" s="2">
        <v>0.96045286579133582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37</v>
      </c>
      <c r="B145" t="s">
        <v>58</v>
      </c>
      <c r="C145" s="2">
        <v>0.9825517549924756</v>
      </c>
      <c r="D145" s="2">
        <v>0.94401129596660316</v>
      </c>
      <c r="E145" s="2">
        <v>0.94001478508818237</v>
      </c>
      <c r="F145" s="2" t="s">
        <v>70</v>
      </c>
      <c r="G145" s="2" t="s">
        <v>70</v>
      </c>
      <c r="H145" s="2">
        <v>0.89725747032337289</v>
      </c>
      <c r="I145" s="2">
        <v>0.98205723124516642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37</v>
      </c>
      <c r="B146" t="s">
        <v>59</v>
      </c>
      <c r="C146" s="2">
        <v>0.98150086136111159</v>
      </c>
      <c r="D146" s="2">
        <v>0.93817749043069898</v>
      </c>
      <c r="E146" s="2">
        <v>0.87868496128243445</v>
      </c>
      <c r="F146" s="2" t="s">
        <v>70</v>
      </c>
      <c r="G146" s="2" t="s">
        <v>70</v>
      </c>
      <c r="H146" s="2">
        <v>0.73000349283967869</v>
      </c>
      <c r="I146" s="2">
        <v>0.9900912850120932</v>
      </c>
      <c r="J146" s="2">
        <v>0.1238390092879257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37</v>
      </c>
      <c r="B147" t="s">
        <v>60</v>
      </c>
      <c r="C147" s="2">
        <v>0.98416643801346082</v>
      </c>
      <c r="D147" s="2">
        <v>0.94701639748489719</v>
      </c>
      <c r="E147" s="2">
        <v>0.90395772896808957</v>
      </c>
      <c r="F147" s="2" t="s">
        <v>70</v>
      </c>
      <c r="G147" s="2" t="s">
        <v>70</v>
      </c>
      <c r="H147" s="2">
        <v>0.82879755623437934</v>
      </c>
      <c r="I147" s="2">
        <v>0.98492009903218558</v>
      </c>
      <c r="J147" s="2">
        <v>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37</v>
      </c>
      <c r="B148" t="s">
        <v>7</v>
      </c>
      <c r="C148" s="2">
        <v>0.95475365880907159</v>
      </c>
      <c r="D148" s="2">
        <v>0.92609563343178736</v>
      </c>
      <c r="E148" s="2">
        <v>0.90464430813351404</v>
      </c>
      <c r="F148" s="2" t="s">
        <v>70</v>
      </c>
      <c r="G148" s="2" t="s">
        <v>70</v>
      </c>
      <c r="H148" s="2">
        <v>0.85397260273972597</v>
      </c>
      <c r="I148" s="2">
        <v>0.98291056785960595</v>
      </c>
      <c r="J148" s="2">
        <v>0.89444848856365655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37</v>
      </c>
      <c r="B149" t="s">
        <v>61</v>
      </c>
      <c r="C149" s="2">
        <v>0.98886734180851843</v>
      </c>
      <c r="D149" s="2">
        <v>0.94205782159114881</v>
      </c>
      <c r="E149" s="2">
        <v>0.92157581982246362</v>
      </c>
      <c r="F149" s="2" t="s">
        <v>70</v>
      </c>
      <c r="G149" s="2" t="s">
        <v>70</v>
      </c>
      <c r="H149" s="2">
        <v>0.79117558174675129</v>
      </c>
      <c r="I149" s="2">
        <v>0.98261651431140418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37</v>
      </c>
      <c r="B150" t="s">
        <v>62</v>
      </c>
      <c r="C150" s="2">
        <v>0.98044059625601121</v>
      </c>
      <c r="D150" s="2">
        <v>0.86550757956749769</v>
      </c>
      <c r="E150" s="2">
        <v>0.92440064140169742</v>
      </c>
      <c r="F150" s="2" t="s">
        <v>70</v>
      </c>
      <c r="G150" s="2" t="s">
        <v>70</v>
      </c>
      <c r="H150" s="2">
        <v>0.86683046683046683</v>
      </c>
      <c r="I150" s="2">
        <v>0.96705665024630538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37</v>
      </c>
      <c r="B151" t="s">
        <v>63</v>
      </c>
      <c r="C151" s="2">
        <v>0.97047851120263962</v>
      </c>
      <c r="D151" s="2">
        <v>0.92508474576271182</v>
      </c>
      <c r="E151" s="2">
        <v>0.90917229592251958</v>
      </c>
      <c r="F151" s="2" t="s">
        <v>70</v>
      </c>
      <c r="G151" s="2" t="s">
        <v>70</v>
      </c>
      <c r="H151" s="2">
        <v>0.78253490704312278</v>
      </c>
      <c r="I151" s="2">
        <v>0.98270156438026479</v>
      </c>
      <c r="J151" s="2">
        <v>0.88987261296475073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37</v>
      </c>
      <c r="B152" t="s">
        <v>8</v>
      </c>
      <c r="C152" s="2">
        <v>0.93759798784321957</v>
      </c>
      <c r="D152" s="2">
        <v>0.94857563076707596</v>
      </c>
      <c r="E152" s="2">
        <v>0.81720025784271599</v>
      </c>
      <c r="F152" s="2" t="s">
        <v>70</v>
      </c>
      <c r="G152" s="2" t="s">
        <v>70</v>
      </c>
      <c r="H152" s="2">
        <v>0.84826363541558036</v>
      </c>
      <c r="I152" s="2">
        <v>0.98634294385432475</v>
      </c>
      <c r="J152" s="2">
        <v>0.6894896953596984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37</v>
      </c>
      <c r="B153" t="s">
        <v>64</v>
      </c>
      <c r="C153" s="2">
        <v>0.96791027417348485</v>
      </c>
      <c r="D153" s="2">
        <v>0.94459733111791877</v>
      </c>
      <c r="E153" s="2">
        <v>0.83639233107318212</v>
      </c>
      <c r="F153" s="2" t="s">
        <v>70</v>
      </c>
      <c r="G153" s="2" t="s">
        <v>70</v>
      </c>
      <c r="H153" s="2">
        <v>0.7650326478900692</v>
      </c>
      <c r="I153" s="2">
        <v>0.98773382398037401</v>
      </c>
      <c r="J153" s="2">
        <v>0.85670484263684732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37</v>
      </c>
      <c r="B154" t="s">
        <v>12</v>
      </c>
      <c r="C154" s="2">
        <v>0.98346135508820243</v>
      </c>
      <c r="D154" s="2">
        <v>0.93754623269576243</v>
      </c>
      <c r="E154" s="2">
        <v>0.94358908008798037</v>
      </c>
      <c r="F154" s="2" t="s">
        <v>70</v>
      </c>
      <c r="G154" s="2" t="s">
        <v>70</v>
      </c>
      <c r="H154" s="2">
        <v>0.87579250720461099</v>
      </c>
      <c r="I154" s="2">
        <v>0.98533455545371218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37</v>
      </c>
      <c r="B155" t="s">
        <v>13</v>
      </c>
      <c r="C155" s="2">
        <v>0.99133695677972122</v>
      </c>
      <c r="D155" s="2">
        <v>0.92420610160585859</v>
      </c>
      <c r="E155" s="2">
        <v>0.88757018887187344</v>
      </c>
      <c r="F155" s="2" t="s">
        <v>70</v>
      </c>
      <c r="G155" s="2" t="s">
        <v>70</v>
      </c>
      <c r="H155" s="2">
        <v>0.86893810335036914</v>
      </c>
      <c r="I155" s="2">
        <v>0.98568349753694584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37</v>
      </c>
      <c r="B156" t="s">
        <v>15</v>
      </c>
      <c r="C156" s="2">
        <v>0.97864278332759203</v>
      </c>
      <c r="D156" s="2">
        <v>0.92538944103756959</v>
      </c>
      <c r="E156" s="2">
        <v>0.85722341843535321</v>
      </c>
      <c r="F156" s="2" t="s">
        <v>70</v>
      </c>
      <c r="G156" s="2" t="s">
        <v>70</v>
      </c>
      <c r="H156" s="2">
        <v>0.6174225415356982</v>
      </c>
      <c r="I156" s="2">
        <v>0.97252706783530962</v>
      </c>
      <c r="J156" s="2">
        <v>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37</v>
      </c>
      <c r="B157" t="s">
        <v>17</v>
      </c>
      <c r="C157" s="2">
        <v>0.99328786901360844</v>
      </c>
      <c r="D157" s="2">
        <v>0.918748440896618</v>
      </c>
      <c r="E157" s="2">
        <v>0.93329087724884563</v>
      </c>
      <c r="F157" s="2" t="s">
        <v>70</v>
      </c>
      <c r="G157" s="2" t="s">
        <v>70</v>
      </c>
      <c r="H157" s="2">
        <v>0.87127450980392152</v>
      </c>
      <c r="I157" s="2">
        <v>0.98465612586650042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37</v>
      </c>
      <c r="B158" t="s">
        <v>21</v>
      </c>
      <c r="C158" s="2">
        <v>0.99433841901015363</v>
      </c>
      <c r="D158" s="2">
        <v>0.94775138574068085</v>
      </c>
      <c r="E158" s="2">
        <v>0.86069114470842334</v>
      </c>
      <c r="F158" s="2" t="s">
        <v>70</v>
      </c>
      <c r="G158" s="2" t="s">
        <v>70</v>
      </c>
      <c r="H158" s="2">
        <v>0.63334798964287464</v>
      </c>
      <c r="I158" s="2">
        <v>0.98697896602203561</v>
      </c>
      <c r="J158" s="2">
        <v>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37</v>
      </c>
      <c r="B159" t="s">
        <v>23</v>
      </c>
      <c r="C159" s="2">
        <v>0.99225401185631035</v>
      </c>
      <c r="D159" s="2">
        <v>0.96269101393560796</v>
      </c>
      <c r="E159" s="2">
        <v>0.90718738460870119</v>
      </c>
      <c r="F159" s="2">
        <v>0.88637745581112537</v>
      </c>
      <c r="G159" s="2" t="s">
        <v>70</v>
      </c>
      <c r="H159" s="2">
        <v>0.90004182350480966</v>
      </c>
      <c r="I159" s="2">
        <v>0.98660887065562364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37</v>
      </c>
      <c r="B160" t="s">
        <v>65</v>
      </c>
      <c r="C160" s="2">
        <v>0.98927317026864536</v>
      </c>
      <c r="D160" s="2">
        <v>0.94801789295079442</v>
      </c>
      <c r="E160" s="2">
        <v>0.89405884837392646</v>
      </c>
      <c r="F160" s="2">
        <v>0.88750539637817816</v>
      </c>
      <c r="G160" s="2">
        <v>0.78805830540182398</v>
      </c>
      <c r="H160" s="2">
        <v>0.89275469603035074</v>
      </c>
      <c r="I160" s="2">
        <v>0.99053382991930483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37</v>
      </c>
      <c r="B161" t="s">
        <v>25</v>
      </c>
      <c r="C161" s="2">
        <v>0.99160377587420223</v>
      </c>
      <c r="D161" s="2">
        <v>0.95236460717009919</v>
      </c>
      <c r="E161" s="2">
        <v>0.92989573003996517</v>
      </c>
      <c r="F161" s="2">
        <v>0.4349413501126389</v>
      </c>
      <c r="G161" s="2">
        <v>0.6610288935870331</v>
      </c>
      <c r="H161" s="2">
        <v>0.84450811843361984</v>
      </c>
      <c r="I161" s="2">
        <v>0.99032380952380961</v>
      </c>
      <c r="J161" s="2">
        <v>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37</v>
      </c>
      <c r="B162" t="s">
        <v>66</v>
      </c>
      <c r="C162" s="2">
        <v>0.99267362113492563</v>
      </c>
      <c r="D162" s="2">
        <v>0.95169016542869878</v>
      </c>
      <c r="E162" s="2">
        <v>0.90064360418342715</v>
      </c>
      <c r="F162" s="2">
        <v>0.61402581247084431</v>
      </c>
      <c r="G162" s="2" t="s">
        <v>70</v>
      </c>
      <c r="H162" s="2">
        <v>0.83018867924528306</v>
      </c>
      <c r="I162" s="2">
        <v>0.98765813020672644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37</v>
      </c>
      <c r="B163" t="s">
        <v>27</v>
      </c>
      <c r="C163" s="2">
        <v>0.99567687668624039</v>
      </c>
      <c r="D163" s="2">
        <v>0.93203952766579856</v>
      </c>
      <c r="E163" s="2">
        <v>0.89167231941442793</v>
      </c>
      <c r="F163" s="2" t="s">
        <v>70</v>
      </c>
      <c r="G163" s="2">
        <v>0.76939134256207431</v>
      </c>
      <c r="H163" s="2">
        <v>0.84846103470857892</v>
      </c>
      <c r="I163" s="2">
        <v>0.99021891010712637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37</v>
      </c>
      <c r="B164" t="s">
        <v>29</v>
      </c>
      <c r="C164" s="2">
        <v>0.99660553458371715</v>
      </c>
      <c r="D164" s="2">
        <v>0.94402435760171322</v>
      </c>
      <c r="E164" s="2">
        <v>0.92608006686750122</v>
      </c>
      <c r="F164" s="2">
        <v>0.66961899671680536</v>
      </c>
      <c r="G164" s="2" t="s">
        <v>70</v>
      </c>
      <c r="H164" s="2">
        <v>0.92286592056177319</v>
      </c>
      <c r="I164" s="2">
        <v>0.99121238043393722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67</v>
      </c>
      <c r="C165" s="2">
        <v>0.99696772918490084</v>
      </c>
      <c r="D165" s="2">
        <v>0.94376916599138816</v>
      </c>
      <c r="E165" s="2">
        <v>0.94883386006320758</v>
      </c>
      <c r="F165" s="2" t="s">
        <v>70</v>
      </c>
      <c r="G165" s="2" t="s">
        <v>70</v>
      </c>
      <c r="H165" s="2">
        <v>0.87443381125906749</v>
      </c>
      <c r="I165" s="2">
        <v>0.99094023601065839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33</v>
      </c>
      <c r="C166" s="2">
        <v>0.99673215939606119</v>
      </c>
      <c r="D166" s="2">
        <v>0.93051476164867142</v>
      </c>
      <c r="E166" s="2">
        <v>0.9314356609471196</v>
      </c>
      <c r="F166" s="2" t="s">
        <v>70</v>
      </c>
      <c r="G166" s="2" t="s">
        <v>70</v>
      </c>
      <c r="H166" s="2">
        <v>0.8502208921191392</v>
      </c>
      <c r="I166" s="2">
        <v>0.98932273400358517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70" spans="1:14" x14ac:dyDescent="0.3">
      <c r="A170" s="5" t="s">
        <v>455</v>
      </c>
    </row>
    <row r="172" spans="1:14" x14ac:dyDescent="0.3">
      <c r="A172" t="s">
        <v>0</v>
      </c>
      <c r="B172" s="3" t="s">
        <v>250</v>
      </c>
      <c r="C172" s="3" t="s">
        <v>251</v>
      </c>
      <c r="D172" s="3" t="s">
        <v>252</v>
      </c>
      <c r="E172" s="3" t="s">
        <v>253</v>
      </c>
      <c r="F172" s="3" t="s">
        <v>254</v>
      </c>
      <c r="G172" s="3" t="s">
        <v>255</v>
      </c>
      <c r="H172" s="3" t="s">
        <v>256</v>
      </c>
      <c r="I172" s="3" t="s">
        <v>257</v>
      </c>
      <c r="J172" s="3" t="s">
        <v>258</v>
      </c>
      <c r="K172" s="3" t="s">
        <v>259</v>
      </c>
      <c r="L172" s="3" t="s">
        <v>260</v>
      </c>
      <c r="M172" s="3" t="s">
        <v>261</v>
      </c>
    </row>
    <row r="173" spans="1:14" x14ac:dyDescent="0.3">
      <c r="A173" s="4" t="s">
        <v>5</v>
      </c>
      <c r="B173">
        <v>0.96953885321971556</v>
      </c>
      <c r="C173">
        <v>0.92716767021769342</v>
      </c>
      <c r="D173">
        <v>0.91428998180485022</v>
      </c>
      <c r="E173">
        <v>0.73376770518492174</v>
      </c>
      <c r="F173">
        <v>0.86584388523801892</v>
      </c>
      <c r="G173">
        <v>0.87456552228794437</v>
      </c>
      <c r="H173">
        <v>0.99094918283227162</v>
      </c>
      <c r="I173">
        <v>0.38552584217324104</v>
      </c>
      <c r="J173" t="s">
        <v>70</v>
      </c>
      <c r="K173" t="s">
        <v>70</v>
      </c>
      <c r="L173" t="s">
        <v>70</v>
      </c>
      <c r="M173" t="s">
        <v>70</v>
      </c>
    </row>
    <row r="174" spans="1:14" x14ac:dyDescent="0.3">
      <c r="A174" s="4" t="s">
        <v>14</v>
      </c>
      <c r="B174">
        <v>0.98389628932028839</v>
      </c>
      <c r="C174">
        <v>0.94331808751601598</v>
      </c>
      <c r="D174">
        <v>0.93205597390123684</v>
      </c>
      <c r="E174">
        <v>0.78241464131561445</v>
      </c>
      <c r="F174">
        <v>0</v>
      </c>
      <c r="G174">
        <v>0.78426467858085069</v>
      </c>
      <c r="H174">
        <v>0.99137340818841557</v>
      </c>
      <c r="I174">
        <v>0.91057729562185197</v>
      </c>
      <c r="J174" t="s">
        <v>70</v>
      </c>
      <c r="K174" t="s">
        <v>70</v>
      </c>
      <c r="L174" t="s">
        <v>70</v>
      </c>
      <c r="M174" t="s">
        <v>70</v>
      </c>
    </row>
    <row r="175" spans="1:14" x14ac:dyDescent="0.3">
      <c r="A175" s="4" t="s">
        <v>16</v>
      </c>
      <c r="B175">
        <v>0.98891639508648799</v>
      </c>
      <c r="C175">
        <v>0.91464920794078919</v>
      </c>
      <c r="D175">
        <v>0.90156306621892601</v>
      </c>
      <c r="E175">
        <v>0.71144926615413939</v>
      </c>
      <c r="F175">
        <v>0.68921154199595658</v>
      </c>
      <c r="G175">
        <v>0.81036584915280541</v>
      </c>
      <c r="H175">
        <v>0.99061826414626197</v>
      </c>
      <c r="I175">
        <v>0.92505263157894724</v>
      </c>
      <c r="J175" t="s">
        <v>70</v>
      </c>
      <c r="K175" t="s">
        <v>70</v>
      </c>
      <c r="L175" t="s">
        <v>70</v>
      </c>
      <c r="M175" t="s">
        <v>70</v>
      </c>
    </row>
    <row r="176" spans="1:14" x14ac:dyDescent="0.3">
      <c r="A176" s="4" t="s">
        <v>18</v>
      </c>
      <c r="B176">
        <v>0.98166977744811823</v>
      </c>
      <c r="C176">
        <v>0.94139320401004523</v>
      </c>
      <c r="D176">
        <v>0.88238262466590978</v>
      </c>
      <c r="E176">
        <v>0.7541311967951928</v>
      </c>
      <c r="F176">
        <v>0.80302178799930835</v>
      </c>
      <c r="G176">
        <v>0.83611948756349797</v>
      </c>
      <c r="H176">
        <v>0.99171425657760559</v>
      </c>
      <c r="I176">
        <v>0</v>
      </c>
      <c r="J176">
        <v>0</v>
      </c>
      <c r="K176">
        <v>0</v>
      </c>
      <c r="L176" t="s">
        <v>70</v>
      </c>
      <c r="M176">
        <v>0.60567239336492895</v>
      </c>
    </row>
    <row r="177" spans="1:13" x14ac:dyDescent="0.3">
      <c r="A177" s="4" t="s">
        <v>20</v>
      </c>
      <c r="B177">
        <v>0.96685300770724181</v>
      </c>
      <c r="C177">
        <v>0.92656922866776437</v>
      </c>
      <c r="D177">
        <v>0.94177168738765982</v>
      </c>
      <c r="E177">
        <v>0.72396970682525674</v>
      </c>
      <c r="F177">
        <v>0.90424814565070799</v>
      </c>
      <c r="G177">
        <v>0.80156827601657887</v>
      </c>
      <c r="H177">
        <v>0.98998020591981095</v>
      </c>
      <c r="I177">
        <v>0.17768130547695646</v>
      </c>
      <c r="J177" t="s">
        <v>70</v>
      </c>
      <c r="K177" t="s">
        <v>70</v>
      </c>
      <c r="L177" t="s">
        <v>70</v>
      </c>
      <c r="M177" t="s">
        <v>70</v>
      </c>
    </row>
    <row r="178" spans="1:13" x14ac:dyDescent="0.3">
      <c r="A178" s="4" t="s">
        <v>22</v>
      </c>
      <c r="B178">
        <v>0.9900949016146724</v>
      </c>
      <c r="C178">
        <v>0.92958757330458963</v>
      </c>
      <c r="D178">
        <v>0.88402254923121848</v>
      </c>
      <c r="E178">
        <v>0.80305224439034162</v>
      </c>
      <c r="F178">
        <v>0.8155089244732352</v>
      </c>
      <c r="G178">
        <v>0.81256324843987182</v>
      </c>
      <c r="H178">
        <v>0.99012183075403359</v>
      </c>
      <c r="I178">
        <v>0.91152580203138922</v>
      </c>
      <c r="J178" t="s">
        <v>70</v>
      </c>
      <c r="K178" t="s">
        <v>70</v>
      </c>
      <c r="L178" t="s">
        <v>70</v>
      </c>
      <c r="M178" t="s">
        <v>70</v>
      </c>
    </row>
    <row r="179" spans="1:13" x14ac:dyDescent="0.3">
      <c r="A179" s="4" t="s">
        <v>24</v>
      </c>
      <c r="B179">
        <v>0.98407318433971336</v>
      </c>
      <c r="C179">
        <v>0.93259564466994804</v>
      </c>
      <c r="D179">
        <v>0.80951374455443215</v>
      </c>
      <c r="E179">
        <v>0.81557762170016956</v>
      </c>
      <c r="F179">
        <v>0</v>
      </c>
      <c r="G179">
        <v>0.7298906996531187</v>
      </c>
      <c r="H179">
        <v>0.99176189466787423</v>
      </c>
      <c r="I179">
        <v>0.68056061157626502</v>
      </c>
      <c r="J179" t="s">
        <v>70</v>
      </c>
      <c r="K179" t="s">
        <v>70</v>
      </c>
      <c r="L179" t="s">
        <v>70</v>
      </c>
      <c r="M179">
        <v>0</v>
      </c>
    </row>
    <row r="180" spans="1:13" x14ac:dyDescent="0.3">
      <c r="A180" s="4" t="s">
        <v>26</v>
      </c>
      <c r="B180">
        <v>0.98447122455757463</v>
      </c>
      <c r="C180">
        <v>0.92500781291460044</v>
      </c>
      <c r="D180">
        <v>0.90662677486959597</v>
      </c>
      <c r="E180">
        <v>0.74145049466386226</v>
      </c>
      <c r="F180" t="s">
        <v>70</v>
      </c>
      <c r="G180">
        <v>0.82124297505114396</v>
      </c>
      <c r="H180">
        <v>0.98769608580163382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</row>
    <row r="181" spans="1:13" x14ac:dyDescent="0.3">
      <c r="A181" s="4" t="s">
        <v>28</v>
      </c>
      <c r="B181">
        <v>0.99228282231748721</v>
      </c>
      <c r="C181">
        <v>0.94217912265961123</v>
      </c>
      <c r="D181">
        <v>0.92760271597080923</v>
      </c>
      <c r="E181">
        <v>0.74108337336453189</v>
      </c>
      <c r="F181">
        <v>8.9968003011481279E-2</v>
      </c>
      <c r="G181">
        <v>0.84730324984849714</v>
      </c>
      <c r="H181">
        <v>0.99252317577960281</v>
      </c>
      <c r="I181">
        <v>0.94875590329174597</v>
      </c>
      <c r="J181" t="s">
        <v>70</v>
      </c>
      <c r="K181" t="s">
        <v>70</v>
      </c>
      <c r="L181" t="s">
        <v>70</v>
      </c>
      <c r="M181" t="s">
        <v>70</v>
      </c>
    </row>
    <row r="182" spans="1:13" x14ac:dyDescent="0.3">
      <c r="A182" s="4" t="s">
        <v>30</v>
      </c>
      <c r="B182">
        <v>0.97299723603307042</v>
      </c>
      <c r="C182">
        <v>0.91085660877414243</v>
      </c>
      <c r="D182">
        <v>0.8295181831497429</v>
      </c>
      <c r="E182">
        <v>0</v>
      </c>
      <c r="F182">
        <v>0</v>
      </c>
      <c r="G182">
        <v>0.65298479135561915</v>
      </c>
      <c r="H182">
        <v>0.97692742292598755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</row>
    <row r="183" spans="1:13" x14ac:dyDescent="0.3">
      <c r="A183" s="4" t="s">
        <v>32</v>
      </c>
      <c r="B183">
        <v>0.98924947560042764</v>
      </c>
      <c r="C183">
        <v>0.92848051179741198</v>
      </c>
      <c r="D183">
        <v>0.89285786001307454</v>
      </c>
      <c r="E183">
        <v>0.65267359306807282</v>
      </c>
      <c r="F183">
        <v>0.77477874805210079</v>
      </c>
      <c r="G183">
        <v>0.65394664023990012</v>
      </c>
      <c r="H183">
        <v>0.99210932948299002</v>
      </c>
      <c r="I183">
        <v>0.90650293050516317</v>
      </c>
      <c r="J183" t="s">
        <v>70</v>
      </c>
      <c r="K183" t="s">
        <v>70</v>
      </c>
      <c r="L183" t="s">
        <v>70</v>
      </c>
      <c r="M183" t="s">
        <v>70</v>
      </c>
    </row>
    <row r="184" spans="1:13" x14ac:dyDescent="0.3">
      <c r="A184" s="4" t="s">
        <v>34</v>
      </c>
      <c r="B184">
        <v>0.98386744308613883</v>
      </c>
      <c r="C184">
        <v>0.90814519293176343</v>
      </c>
      <c r="D184">
        <v>0.87406059114558543</v>
      </c>
      <c r="E184">
        <v>0.77312731920740119</v>
      </c>
      <c r="F184">
        <v>0.68679829655439406</v>
      </c>
      <c r="G184">
        <v>0.85666675673971593</v>
      </c>
      <c r="H184">
        <v>0.99169644398136003</v>
      </c>
      <c r="I184">
        <v>0.80448160719706374</v>
      </c>
      <c r="J184" t="s">
        <v>70</v>
      </c>
      <c r="K184" t="s">
        <v>70</v>
      </c>
      <c r="L184" t="s">
        <v>70</v>
      </c>
      <c r="M184" t="s">
        <v>70</v>
      </c>
    </row>
    <row r="185" spans="1:13" x14ac:dyDescent="0.3">
      <c r="A185" s="4" t="s">
        <v>37</v>
      </c>
      <c r="B185">
        <v>0.962537050656326</v>
      </c>
      <c r="C185">
        <v>0.90697087741254878</v>
      </c>
      <c r="D185">
        <v>0.79836925538301484</v>
      </c>
      <c r="E185">
        <v>0.70257123457964465</v>
      </c>
      <c r="F185">
        <v>0.16893453145057766</v>
      </c>
      <c r="G185">
        <v>0.66581473417248682</v>
      </c>
      <c r="H185">
        <v>0.97233599499811896</v>
      </c>
      <c r="I185">
        <v>0.68541360744003921</v>
      </c>
      <c r="J185" t="s">
        <v>70</v>
      </c>
      <c r="K185" t="s">
        <v>70</v>
      </c>
      <c r="L185" t="s">
        <v>70</v>
      </c>
      <c r="M185" t="s">
        <v>70</v>
      </c>
    </row>
    <row r="186" spans="1:13" x14ac:dyDescent="0.3">
      <c r="A186" s="4" t="s">
        <v>37</v>
      </c>
      <c r="B186">
        <v>0.98503621043907363</v>
      </c>
      <c r="C186">
        <v>0.93727147905290042</v>
      </c>
      <c r="D186">
        <v>0.90133343143450639</v>
      </c>
      <c r="E186">
        <v>0.74397364506889896</v>
      </c>
      <c r="F186">
        <v>0.72314377349380965</v>
      </c>
      <c r="G186">
        <v>0.82507602458234197</v>
      </c>
      <c r="H186">
        <v>0.98428868785525581</v>
      </c>
      <c r="I186">
        <v>0.7063426899984605</v>
      </c>
      <c r="J186" t="s">
        <v>70</v>
      </c>
      <c r="K186" t="s">
        <v>70</v>
      </c>
      <c r="L186" t="s">
        <v>70</v>
      </c>
      <c r="M186" t="s">
        <v>70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C371-8C00-4CC6-A9C5-CE0D1B4408B0}">
  <dimension ref="A1:N1216"/>
  <sheetViews>
    <sheetView topLeftCell="A184" workbookViewId="0">
      <selection activeCell="K18" sqref="K18"/>
    </sheetView>
  </sheetViews>
  <sheetFormatPr defaultRowHeight="14.4" x14ac:dyDescent="0.3"/>
  <cols>
    <col min="1" max="1" width="19.21875" bestFit="1" customWidth="1"/>
    <col min="2" max="2" width="8.21875" bestFit="1" customWidth="1"/>
    <col min="3" max="3" width="12" bestFit="1" customWidth="1"/>
    <col min="4" max="4" width="13.6640625" bestFit="1" customWidth="1"/>
    <col min="5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  <col min="23" max="24" width="12" bestFit="1" customWidth="1"/>
  </cols>
  <sheetData>
    <row r="1" spans="1:14" x14ac:dyDescent="0.3">
      <c r="A1" t="s">
        <v>3</v>
      </c>
      <c r="B1" t="s">
        <v>4</v>
      </c>
      <c r="C1" s="3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261</v>
      </c>
    </row>
    <row r="2" spans="1:14" x14ac:dyDescent="0.3">
      <c r="A2" t="s">
        <v>97</v>
      </c>
      <c r="B2" t="s">
        <v>52</v>
      </c>
      <c r="C2" s="2">
        <v>2.0209775827791869E-2</v>
      </c>
      <c r="D2" s="2">
        <v>4.1076120341930946E-3</v>
      </c>
      <c r="E2" s="2">
        <v>1.2429311969839776E-2</v>
      </c>
      <c r="F2" s="2">
        <v>0</v>
      </c>
      <c r="G2" s="2">
        <v>2.2804560912182435E-2</v>
      </c>
      <c r="H2" s="2">
        <v>0</v>
      </c>
      <c r="I2" s="2">
        <v>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0.11139644266637833</v>
      </c>
      <c r="D3" s="2">
        <v>9.4801223241590196E-2</v>
      </c>
      <c r="E3" s="2">
        <v>0.12298308265776919</v>
      </c>
      <c r="F3" s="2">
        <v>7.0546737213403876E-3</v>
      </c>
      <c r="G3" s="2">
        <v>4.3000732210610397E-2</v>
      </c>
      <c r="H3" s="2">
        <v>4.2141335556173012E-2</v>
      </c>
      <c r="I3" s="2">
        <v>0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0.97190451760871521</v>
      </c>
      <c r="D4" s="2">
        <v>0.94364667551586823</v>
      </c>
      <c r="E4" s="2">
        <v>0.89546607688805047</v>
      </c>
      <c r="F4" s="2">
        <v>0.84229501124703421</v>
      </c>
      <c r="G4" s="2">
        <v>5.5696202531645568E-2</v>
      </c>
      <c r="H4" s="2">
        <v>0.82077286238852942</v>
      </c>
      <c r="I4" s="2">
        <v>0.98251592828567202</v>
      </c>
      <c r="J4" s="2">
        <v>0</v>
      </c>
      <c r="K4" s="2">
        <v>0.3897081895199247</v>
      </c>
      <c r="L4" s="2">
        <v>0</v>
      </c>
      <c r="M4" s="2">
        <v>0</v>
      </c>
      <c r="N4" s="2">
        <v>0.68238503507404524</v>
      </c>
    </row>
    <row r="5" spans="1:14" x14ac:dyDescent="0.3">
      <c r="A5" t="s">
        <v>97</v>
      </c>
      <c r="B5" t="s">
        <v>243</v>
      </c>
      <c r="C5" s="2">
        <v>0.95152329202026997</v>
      </c>
      <c r="D5" s="2">
        <v>0.9483003860779704</v>
      </c>
      <c r="E5" s="2">
        <v>0.80562764063739889</v>
      </c>
      <c r="F5" s="2">
        <v>0.88214135436319951</v>
      </c>
      <c r="G5" s="2">
        <v>8.6419753086419748E-2</v>
      </c>
      <c r="H5" s="2">
        <v>0.75994384651380442</v>
      </c>
      <c r="I5" s="2">
        <v>0.98200552527439722</v>
      </c>
      <c r="J5" s="2">
        <v>0</v>
      </c>
      <c r="K5" s="2">
        <v>0.64304730698341184</v>
      </c>
      <c r="L5" s="2">
        <v>0</v>
      </c>
      <c r="M5" s="2">
        <v>1.834862385321101E-2</v>
      </c>
      <c r="N5" s="2">
        <v>0.86976083353066536</v>
      </c>
    </row>
    <row r="6" spans="1:14" x14ac:dyDescent="0.3">
      <c r="A6" t="s">
        <v>97</v>
      </c>
      <c r="B6" t="s">
        <v>193</v>
      </c>
      <c r="C6" s="2">
        <v>0.89141248240262783</v>
      </c>
      <c r="D6" s="2">
        <v>0.95087139646678875</v>
      </c>
      <c r="E6" s="2">
        <v>0.92651313505381316</v>
      </c>
      <c r="F6" s="2">
        <v>0.87783724529275209</v>
      </c>
      <c r="G6" s="2">
        <v>5.263157894736842E-3</v>
      </c>
      <c r="H6" s="2">
        <v>0.79117101010795576</v>
      </c>
      <c r="I6" s="2">
        <v>0.98623335590160244</v>
      </c>
      <c r="J6" s="2">
        <v>7.8431372549019607E-2</v>
      </c>
      <c r="K6" s="2">
        <v>0.86970172684458402</v>
      </c>
      <c r="L6" s="2">
        <v>0.32876712328767121</v>
      </c>
      <c r="M6" s="2">
        <v>0</v>
      </c>
      <c r="N6" s="2">
        <v>0.67232037691401647</v>
      </c>
    </row>
    <row r="7" spans="1:14" x14ac:dyDescent="0.3">
      <c r="A7" t="s">
        <v>97</v>
      </c>
      <c r="B7" t="s">
        <v>105</v>
      </c>
      <c r="C7" s="2">
        <v>0.97835248352123316</v>
      </c>
      <c r="D7" s="2">
        <v>0.90986586436003525</v>
      </c>
      <c r="E7" s="2">
        <v>0.92600453567482699</v>
      </c>
      <c r="F7" s="2">
        <v>0.8457862447529868</v>
      </c>
      <c r="G7" s="2">
        <v>5.5696202531645568E-2</v>
      </c>
      <c r="H7" s="2">
        <v>0.72663252240717024</v>
      </c>
      <c r="I7" s="2">
        <v>0.98789418622029601</v>
      </c>
      <c r="J7" s="2">
        <v>0</v>
      </c>
      <c r="K7" s="2">
        <v>5.1948051948051948E-3</v>
      </c>
      <c r="L7" s="2">
        <v>0</v>
      </c>
      <c r="M7" s="2">
        <v>0</v>
      </c>
      <c r="N7" s="2">
        <v>0.80493074088194183</v>
      </c>
    </row>
    <row r="8" spans="1:14" x14ac:dyDescent="0.3">
      <c r="A8" t="s">
        <v>97</v>
      </c>
      <c r="B8" t="s">
        <v>157</v>
      </c>
      <c r="C8" s="2">
        <v>0.97920685959271159</v>
      </c>
      <c r="D8" s="2">
        <v>0.9615855366965036</v>
      </c>
      <c r="E8" s="2">
        <v>0.86370659747529221</v>
      </c>
      <c r="F8" s="2">
        <v>0.77080634045485874</v>
      </c>
      <c r="G8" s="2">
        <v>2.0884093282283328E-2</v>
      </c>
      <c r="H8" s="2">
        <v>0.71212708252615264</v>
      </c>
      <c r="I8" s="2">
        <v>0.99029561063003879</v>
      </c>
      <c r="J8" s="2">
        <v>0</v>
      </c>
      <c r="K8" s="2">
        <v>0</v>
      </c>
      <c r="L8" s="2">
        <v>0</v>
      </c>
      <c r="M8" s="2">
        <v>0</v>
      </c>
      <c r="N8" s="2">
        <v>3.1530307148681706E-2</v>
      </c>
    </row>
    <row r="9" spans="1:14" x14ac:dyDescent="0.3">
      <c r="A9" t="s">
        <v>97</v>
      </c>
      <c r="B9" t="s">
        <v>13</v>
      </c>
      <c r="C9" s="2">
        <v>0.98819579109023004</v>
      </c>
      <c r="D9" s="2">
        <v>0.93000328623069339</v>
      </c>
      <c r="E9" s="2">
        <v>0.93879664889565884</v>
      </c>
      <c r="F9" s="2">
        <v>0.92338047420112201</v>
      </c>
      <c r="G9" s="2">
        <v>0.14754098360655735</v>
      </c>
      <c r="H9" s="2">
        <v>0.80847754229049196</v>
      </c>
      <c r="I9" s="2">
        <v>0.99112627986348123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0.99208482565022837</v>
      </c>
      <c r="D10" s="2">
        <v>0.9559401279262314</v>
      </c>
      <c r="E10" s="2">
        <v>0.96737588652482265</v>
      </c>
      <c r="F10" s="2">
        <v>4.6263345195729534E-2</v>
      </c>
      <c r="G10" s="2">
        <v>0.13770491803278689</v>
      </c>
      <c r="H10" s="2">
        <v>0.87880525139024246</v>
      </c>
      <c r="I10" s="2">
        <v>0.99150098649263918</v>
      </c>
      <c r="J10" s="2">
        <v>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0.99106721798858644</v>
      </c>
      <c r="D11" s="2">
        <v>0.95552817985833083</v>
      </c>
      <c r="E11" s="2">
        <v>0.96643164587636599</v>
      </c>
      <c r="F11" s="2">
        <v>0</v>
      </c>
      <c r="G11" s="2">
        <v>8.1942336874051599E-2</v>
      </c>
      <c r="H11" s="2">
        <v>0.88298340919101459</v>
      </c>
      <c r="I11" s="2">
        <v>0.99336435054534356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1.7869834500964566E-2</v>
      </c>
      <c r="D12" s="2">
        <v>2.5199666714085392E-3</v>
      </c>
      <c r="E12" s="2">
        <v>0.16554680645483724</v>
      </c>
      <c r="F12" s="2">
        <v>1.4906091622776508E-4</v>
      </c>
      <c r="G12" s="2">
        <v>3.2677760968229955E-2</v>
      </c>
      <c r="H12" s="2">
        <v>0</v>
      </c>
      <c r="I12" s="2">
        <v>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1.0986223314990438E-2</v>
      </c>
      <c r="D13" s="2">
        <v>2.8812833391737725E-3</v>
      </c>
      <c r="E13" s="2">
        <v>0.10741885625965995</v>
      </c>
      <c r="F13" s="2">
        <v>3.6247831602930896E-4</v>
      </c>
      <c r="G13" s="2">
        <v>6.3539488098794936E-2</v>
      </c>
      <c r="H13" s="2">
        <v>0</v>
      </c>
      <c r="I13" s="2">
        <v>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0.985432479861302</v>
      </c>
      <c r="D14" s="2">
        <v>0.90092404176535357</v>
      </c>
      <c r="E14" s="2">
        <v>0.68636726255351188</v>
      </c>
      <c r="F14" s="2">
        <v>8.9772362936838728E-4</v>
      </c>
      <c r="G14" s="2">
        <v>0.77814569536423839</v>
      </c>
      <c r="H14" s="2">
        <v>0.71183045128637701</v>
      </c>
      <c r="I14" s="2">
        <v>0.9924904214559388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0.93881091584115484</v>
      </c>
      <c r="D15" s="2">
        <v>0.63635138776610078</v>
      </c>
      <c r="E15" s="2">
        <v>0.81804163454124901</v>
      </c>
      <c r="F15" s="2">
        <v>0.10545454545454544</v>
      </c>
      <c r="G15" s="2">
        <v>0.17484489565707839</v>
      </c>
      <c r="H15" s="2">
        <v>0.54673788630293785</v>
      </c>
      <c r="I15" s="2">
        <v>0.71807096360135692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1.1572648068291823E-2</v>
      </c>
      <c r="D16" s="2">
        <v>4.4560943643512452E-3</v>
      </c>
      <c r="E16" s="2">
        <v>3.0029440628066732E-2</v>
      </c>
      <c r="F16" s="2">
        <v>0</v>
      </c>
      <c r="G16" s="2">
        <v>5.4784379048676661E-2</v>
      </c>
      <c r="H16" s="2">
        <v>0</v>
      </c>
      <c r="I16" s="2">
        <v>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0.78303311120366514</v>
      </c>
      <c r="D17" s="2">
        <v>0.38846241199182374</v>
      </c>
      <c r="E17" s="2">
        <v>0.50450182305231039</v>
      </c>
      <c r="F17" s="2">
        <v>0.14613180515759314</v>
      </c>
      <c r="G17" s="2">
        <v>8.874801901743265E-2</v>
      </c>
      <c r="H17" s="2">
        <v>0.31082695145085365</v>
      </c>
      <c r="I17" s="2">
        <v>0.21882231936230392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4.2780924238693264E-2</v>
      </c>
      <c r="D18" s="2">
        <v>9.156930849384276E-2</v>
      </c>
      <c r="E18" s="2">
        <v>0.10102807433768288</v>
      </c>
      <c r="F18" s="2">
        <v>2.2321428571428572E-2</v>
      </c>
      <c r="G18" s="2">
        <v>6.006006006006006E-2</v>
      </c>
      <c r="H18" s="2">
        <v>4.878048780487805E-2</v>
      </c>
      <c r="I18" s="2">
        <v>8.8770528184642702E-3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0.98366351127159157</v>
      </c>
      <c r="D19" s="2">
        <v>0.85527020478947235</v>
      </c>
      <c r="E19" s="2">
        <v>0.95674276947033365</v>
      </c>
      <c r="F19" s="2">
        <v>0</v>
      </c>
      <c r="G19" s="2">
        <v>0.17834394904458598</v>
      </c>
      <c r="H19" s="2">
        <v>0.8435865887419256</v>
      </c>
      <c r="I19" s="2">
        <v>0.98851256206922122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0.98252038659015395</v>
      </c>
      <c r="D20" s="2">
        <v>0.93036030862193797</v>
      </c>
      <c r="E20" s="2">
        <v>0.94866488517409742</v>
      </c>
      <c r="F20" s="2">
        <v>3.0674846625766872E-3</v>
      </c>
      <c r="G20" s="2">
        <v>0.15070643642072212</v>
      </c>
      <c r="H20" s="2">
        <v>0.84784254352763055</v>
      </c>
      <c r="I20" s="2">
        <v>0.99135702149663885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1.5691584690748338E-2</v>
      </c>
      <c r="D21" s="2">
        <v>2.1131499842971871E-2</v>
      </c>
      <c r="E21" s="2">
        <v>2.3592395989292681E-3</v>
      </c>
      <c r="F21" s="2">
        <v>0</v>
      </c>
      <c r="G21" s="2">
        <v>5.2365026278069757E-2</v>
      </c>
      <c r="H21" s="2">
        <v>2.4357731459040233E-2</v>
      </c>
      <c r="I21" s="2">
        <v>0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1.5444810543657331E-2</v>
      </c>
      <c r="D22" s="2">
        <v>3.8010528916509871E-4</v>
      </c>
      <c r="E22" s="2">
        <v>1.2355415352260778E-2</v>
      </c>
      <c r="F22" s="2">
        <v>0</v>
      </c>
      <c r="G22" s="2">
        <v>4.9933216890989417E-2</v>
      </c>
      <c r="H22" s="2">
        <v>0</v>
      </c>
      <c r="I22" s="2">
        <v>0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0.9766433765863396</v>
      </c>
      <c r="D23" s="2">
        <v>0.97083194119612437</v>
      </c>
      <c r="E23" s="2">
        <v>0.91966792452830204</v>
      </c>
      <c r="F23" s="2">
        <v>0.79875617166729962</v>
      </c>
      <c r="G23" s="2">
        <v>5.3475935828877011E-2</v>
      </c>
      <c r="H23" s="2">
        <v>0.57573454913880451</v>
      </c>
      <c r="I23" s="2">
        <v>0.98916301590961497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0.975634860073468</v>
      </c>
      <c r="D24" s="2">
        <v>0.89893492704751099</v>
      </c>
      <c r="E24" s="2">
        <v>0.94420962737954961</v>
      </c>
      <c r="F24" s="2">
        <v>0</v>
      </c>
      <c r="G24" s="2">
        <v>0.93023858921161839</v>
      </c>
      <c r="H24" s="2">
        <v>0.81934830322471719</v>
      </c>
      <c r="I24" s="2">
        <v>0.99172807941043761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0.96501883504760477</v>
      </c>
      <c r="D25" s="2">
        <v>0.96367901059066041</v>
      </c>
      <c r="E25" s="2">
        <v>0.93061576665684598</v>
      </c>
      <c r="F25" s="2">
        <v>0</v>
      </c>
      <c r="G25" s="2">
        <v>9.8256735340728998E-2</v>
      </c>
      <c r="H25" s="2">
        <v>0.74694521087899091</v>
      </c>
      <c r="I25" s="2">
        <v>0.98616822429906537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0.80261336102457603</v>
      </c>
      <c r="D26" s="2">
        <v>0.96210309736973798</v>
      </c>
      <c r="E26" s="2">
        <v>0.91472325092583318</v>
      </c>
      <c r="F26" s="2">
        <v>0</v>
      </c>
      <c r="G26" s="2">
        <v>0.87890998213766458</v>
      </c>
      <c r="H26" s="2">
        <v>0.99129536736500445</v>
      </c>
      <c r="I26" s="2" t="s">
        <v>70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0.85984686935153032</v>
      </c>
      <c r="D27" s="2">
        <v>0.86997642856097102</v>
      </c>
      <c r="E27" s="2">
        <v>0.7222211382748327</v>
      </c>
      <c r="F27" s="2">
        <v>0</v>
      </c>
      <c r="G27" s="2">
        <v>0.71080211684134065</v>
      </c>
      <c r="H27" s="2">
        <v>0.98761142166490401</v>
      </c>
      <c r="I27" s="2">
        <v>0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0.97830236590021535</v>
      </c>
      <c r="D28" s="2">
        <v>0.93337105139085341</v>
      </c>
      <c r="E28" s="2">
        <v>0.86960460751957547</v>
      </c>
      <c r="F28" s="2" t="s">
        <v>70</v>
      </c>
      <c r="G28" s="2" t="s">
        <v>70</v>
      </c>
      <c r="H28" s="2">
        <v>0.82615703430808196</v>
      </c>
      <c r="I28" s="2">
        <v>0.99052353580860641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0.98855663783121039</v>
      </c>
      <c r="D29" s="2">
        <v>0.9548235584945306</v>
      </c>
      <c r="E29" s="2">
        <v>0.8983933999131567</v>
      </c>
      <c r="F29" s="2" t="s">
        <v>70</v>
      </c>
      <c r="G29" s="2" t="s">
        <v>70</v>
      </c>
      <c r="H29" s="2">
        <v>0.90048517520215632</v>
      </c>
      <c r="I29" s="2">
        <v>0.99206172564730322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0.99150261403830164</v>
      </c>
      <c r="D30" s="2">
        <v>0.95657653872700521</v>
      </c>
      <c r="E30" s="2">
        <v>0.91881894444811418</v>
      </c>
      <c r="F30" s="2" t="s">
        <v>70</v>
      </c>
      <c r="G30" s="2" t="s">
        <v>70</v>
      </c>
      <c r="H30" s="2">
        <v>0.8738175977155096</v>
      </c>
      <c r="I30" s="2">
        <v>0.99044960329121357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0.99434894289666076</v>
      </c>
      <c r="D31" s="2">
        <v>0.97089833243679402</v>
      </c>
      <c r="E31" s="2">
        <v>0.93137804615052844</v>
      </c>
      <c r="F31" s="2" t="s">
        <v>70</v>
      </c>
      <c r="G31" s="2" t="s">
        <v>70</v>
      </c>
      <c r="H31" s="2">
        <v>0.86972755381833033</v>
      </c>
      <c r="I31" s="2">
        <v>0.99217060621877562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0.9925993987635704</v>
      </c>
      <c r="D32" s="2">
        <v>0.86665235129911955</v>
      </c>
      <c r="E32" s="2">
        <v>0.91815144766147005</v>
      </c>
      <c r="F32" s="2" t="s">
        <v>70</v>
      </c>
      <c r="G32" s="2" t="s">
        <v>70</v>
      </c>
      <c r="H32" s="2">
        <v>0.88621174815335912</v>
      </c>
      <c r="I32" s="2">
        <v>0.98690744920993223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0.992583248145812</v>
      </c>
      <c r="D33" s="2">
        <v>0.72012248717003602</v>
      </c>
      <c r="E33" s="2">
        <v>0.93580451439221357</v>
      </c>
      <c r="F33" s="2" t="s">
        <v>70</v>
      </c>
      <c r="G33" s="2" t="s">
        <v>70</v>
      </c>
      <c r="H33" s="2">
        <v>0.90818724019519237</v>
      </c>
      <c r="I33" s="2">
        <v>0.98802350665773997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0.99613449370505536</v>
      </c>
      <c r="D34" s="2">
        <v>0.95851250199076277</v>
      </c>
      <c r="E34" s="2">
        <v>0.93254298731200702</v>
      </c>
      <c r="F34" s="2" t="s">
        <v>70</v>
      </c>
      <c r="G34" s="2" t="s">
        <v>70</v>
      </c>
      <c r="H34" s="2">
        <v>0.8803951659313255</v>
      </c>
      <c r="I34" s="2">
        <v>0.99075358298659277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0.99658889343703083</v>
      </c>
      <c r="D35" s="2">
        <v>0.92254177723588882</v>
      </c>
      <c r="E35" s="2">
        <v>0.93761203165304075</v>
      </c>
      <c r="F35" s="2" t="s">
        <v>70</v>
      </c>
      <c r="G35" s="2" t="s">
        <v>70</v>
      </c>
      <c r="H35" s="2">
        <v>0.87604958016793277</v>
      </c>
      <c r="I35" s="2">
        <v>0.99152157456472356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0.98863134657836638</v>
      </c>
      <c r="D36" s="2">
        <v>0.94321332182789563</v>
      </c>
      <c r="E36" s="2">
        <v>0.92529510961214156</v>
      </c>
      <c r="F36" s="2">
        <v>0.916904198270448</v>
      </c>
      <c r="G36" s="2" t="s">
        <v>70</v>
      </c>
      <c r="H36" s="2">
        <v>0.87514798287951912</v>
      </c>
      <c r="I36" s="2">
        <v>0.98743185947910361</v>
      </c>
      <c r="J36" s="2" t="s">
        <v>70</v>
      </c>
      <c r="K36" s="2" t="s">
        <v>70</v>
      </c>
      <c r="L36" s="2" t="s">
        <v>70</v>
      </c>
      <c r="M36" s="2" t="s">
        <v>70</v>
      </c>
      <c r="N36" s="2">
        <v>0</v>
      </c>
    </row>
    <row r="37" spans="1:14" x14ac:dyDescent="0.3">
      <c r="A37" t="s">
        <v>84</v>
      </c>
      <c r="B37" t="s">
        <v>214</v>
      </c>
      <c r="C37" s="2">
        <v>0.98782909251360496</v>
      </c>
      <c r="D37" s="2">
        <v>0.95502650192338379</v>
      </c>
      <c r="E37" s="2">
        <v>0.93979761752273605</v>
      </c>
      <c r="F37" s="2">
        <v>0.9228315054835492</v>
      </c>
      <c r="G37" s="2" t="s">
        <v>70</v>
      </c>
      <c r="H37" s="2">
        <v>0.88927097661623111</v>
      </c>
      <c r="I37" s="2">
        <v>0.98938201818042915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0.99476301755647445</v>
      </c>
      <c r="D38" s="2">
        <v>0.92079368512110715</v>
      </c>
      <c r="E38" s="2">
        <v>0.79943188835371126</v>
      </c>
      <c r="F38" s="2">
        <v>0.30344897648194241</v>
      </c>
      <c r="G38" s="2" t="s">
        <v>70</v>
      </c>
      <c r="H38" s="2">
        <v>0.88971486761710794</v>
      </c>
      <c r="I38" s="2">
        <v>0.99516240497581199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0.99025923366694157</v>
      </c>
      <c r="D39" s="2">
        <v>0.93859416125371264</v>
      </c>
      <c r="E39" s="2">
        <v>0.95806387969397377</v>
      </c>
      <c r="F39" s="2">
        <v>0.905970987546724</v>
      </c>
      <c r="G39" s="2" t="s">
        <v>70</v>
      </c>
      <c r="H39" s="2">
        <v>0.8666006682341294</v>
      </c>
      <c r="I39" s="2">
        <v>0.99000454338936839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0.98884695125192701</v>
      </c>
      <c r="D40" s="2">
        <v>0.93001096791883742</v>
      </c>
      <c r="E40" s="2">
        <v>0.92314003129700239</v>
      </c>
      <c r="F40" s="2" t="s">
        <v>70</v>
      </c>
      <c r="G40" s="2">
        <v>0.90105717367853277</v>
      </c>
      <c r="H40" s="2">
        <v>0.86066116432007767</v>
      </c>
      <c r="I40" s="2">
        <v>0.99047476186904682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0.95368299671535395</v>
      </c>
      <c r="D41" s="2">
        <v>0.95403238529610024</v>
      </c>
      <c r="E41" s="2">
        <v>0.95040459410075695</v>
      </c>
      <c r="F41" s="2" t="s">
        <v>70</v>
      </c>
      <c r="G41" s="2" t="s">
        <v>70</v>
      </c>
      <c r="H41" s="2">
        <v>0.75048859934853418</v>
      </c>
      <c r="I41" s="2">
        <v>0.9934072520227748</v>
      </c>
      <c r="J41" s="2">
        <v>0.76382653769611697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0.99754863933968396</v>
      </c>
      <c r="D42" s="2">
        <v>0.95915482478982217</v>
      </c>
      <c r="E42" s="2">
        <v>0.9444706417990536</v>
      </c>
      <c r="F42" s="2">
        <v>0.846621992749643</v>
      </c>
      <c r="G42" s="2" t="s">
        <v>70</v>
      </c>
      <c r="H42" s="2">
        <v>0.83570195245052459</v>
      </c>
      <c r="I42" s="2">
        <v>0.99419174775590258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0.97770749375095645</v>
      </c>
      <c r="D43" s="2">
        <v>0.88547967772658243</v>
      </c>
      <c r="E43" s="2">
        <v>0.89293924466338259</v>
      </c>
      <c r="F43" s="2" t="s">
        <v>70</v>
      </c>
      <c r="G43" s="2" t="s">
        <v>70</v>
      </c>
      <c r="H43" s="2">
        <v>0.90799269560331519</v>
      </c>
      <c r="I43" s="2">
        <v>0.98072714436992603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0.97650085763293315</v>
      </c>
      <c r="D44" s="2">
        <v>0.9205344896243528</v>
      </c>
      <c r="E44" s="2">
        <v>0.87621951219512195</v>
      </c>
      <c r="F44" s="2" t="s">
        <v>70</v>
      </c>
      <c r="G44" s="2" t="s">
        <v>70</v>
      </c>
      <c r="H44" s="2">
        <v>0.90995260663507105</v>
      </c>
      <c r="I44" s="2">
        <v>0.98859531061840322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0.97600729816025544</v>
      </c>
      <c r="D45" s="2">
        <v>0.94823332880091682</v>
      </c>
      <c r="E45" s="2">
        <v>0.92890075224460078</v>
      </c>
      <c r="F45" s="2" t="s">
        <v>70</v>
      </c>
      <c r="G45" s="2" t="s">
        <v>70</v>
      </c>
      <c r="H45" s="2">
        <v>0.92378550279635918</v>
      </c>
      <c r="I45" s="2">
        <v>0.98221931925393724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0.98860030798805243</v>
      </c>
      <c r="D46" s="2">
        <v>0.96440629566794878</v>
      </c>
      <c r="E46" s="2">
        <v>0.90682186703729439</v>
      </c>
      <c r="F46" s="2" t="s">
        <v>70</v>
      </c>
      <c r="G46" s="2" t="s">
        <v>70</v>
      </c>
      <c r="H46" s="2">
        <v>0.87570016474464585</v>
      </c>
      <c r="I46" s="2">
        <v>0.99259807549962997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0.9908550731145136</v>
      </c>
      <c r="D47" s="2">
        <v>0.95732838589981439</v>
      </c>
      <c r="E47" s="2">
        <v>0.86319463897088922</v>
      </c>
      <c r="F47" s="2">
        <v>0.70409481121324924</v>
      </c>
      <c r="G47" s="2" t="s">
        <v>70</v>
      </c>
      <c r="H47" s="2">
        <v>0.87089297886843897</v>
      </c>
      <c r="I47" s="2">
        <v>0.99409434103311656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0.92635914707689504</v>
      </c>
      <c r="D48" s="2">
        <v>0.94365367180417037</v>
      </c>
      <c r="E48" s="2">
        <v>0.95551578120225256</v>
      </c>
      <c r="F48" s="2">
        <v>0.87249057896539906</v>
      </c>
      <c r="G48" s="2">
        <v>0</v>
      </c>
      <c r="H48" s="2">
        <v>0.77566179375740818</v>
      </c>
      <c r="I48" s="2">
        <v>0.99617318226157436</v>
      </c>
      <c r="J48" s="2">
        <v>0.5400511135450895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0.98565208376529123</v>
      </c>
      <c r="D49" s="2">
        <v>0.93378297956754597</v>
      </c>
      <c r="E49" s="2">
        <v>0.96292763459598285</v>
      </c>
      <c r="F49" s="2">
        <v>0.92370286114270717</v>
      </c>
      <c r="G49" s="2" t="s">
        <v>70</v>
      </c>
      <c r="H49" s="2">
        <v>0.83178907721280604</v>
      </c>
      <c r="I49" s="2">
        <v>0.99232317209510323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0.99495049898612398</v>
      </c>
      <c r="D50" s="2">
        <v>0.87212543554006972</v>
      </c>
      <c r="E50" s="2">
        <v>0.96896349795041958</v>
      </c>
      <c r="F50" s="2">
        <v>0.85533981702603856</v>
      </c>
      <c r="G50" s="2" t="s">
        <v>70</v>
      </c>
      <c r="H50" s="2">
        <v>0.90673154906731557</v>
      </c>
      <c r="I50" s="2">
        <v>0.99507536188628565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0.83908771752582523</v>
      </c>
      <c r="D51" s="2">
        <v>0.94177094180508358</v>
      </c>
      <c r="E51" s="2">
        <v>0.9054178441663302</v>
      </c>
      <c r="F51" s="2">
        <v>0.89054073750182194</v>
      </c>
      <c r="G51" s="2" t="s">
        <v>70</v>
      </c>
      <c r="H51" s="2">
        <v>0.81566467798684417</v>
      </c>
      <c r="I51" s="2">
        <v>0.99581402302287336</v>
      </c>
      <c r="J51" s="2">
        <v>0.68304470398711237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0.99237552434031895</v>
      </c>
      <c r="D52" s="2">
        <v>0.9623706152961472</v>
      </c>
      <c r="E52" s="2">
        <v>0.98271752085816444</v>
      </c>
      <c r="F52" s="2" t="s">
        <v>70</v>
      </c>
      <c r="G52" s="2" t="s">
        <v>70</v>
      </c>
      <c r="H52" s="2">
        <v>0.91442678598981642</v>
      </c>
      <c r="I52" s="2">
        <v>0.99546839016417799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0.99230982577342997</v>
      </c>
      <c r="D53" s="2">
        <v>0.973560140308528</v>
      </c>
      <c r="E53" s="2">
        <v>0.98631242500504401</v>
      </c>
      <c r="F53" s="2" t="s">
        <v>70</v>
      </c>
      <c r="G53" s="2" t="s">
        <v>70</v>
      </c>
      <c r="H53" s="2">
        <v>0.93885224681008439</v>
      </c>
      <c r="I53" s="2">
        <v>0.99547033066586144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0.98848818004782202</v>
      </c>
      <c r="D54" s="2">
        <v>0.94090019569471639</v>
      </c>
      <c r="E54" s="2">
        <v>0.89281792224906653</v>
      </c>
      <c r="F54" s="2">
        <v>0.69691758169069984</v>
      </c>
      <c r="G54" s="2" t="s">
        <v>70</v>
      </c>
      <c r="H54" s="2">
        <v>0.57011322632823191</v>
      </c>
      <c r="I54" s="2">
        <v>0.99509470983322001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0.99553995759303937</v>
      </c>
      <c r="D55" s="2">
        <v>0.94337554130351364</v>
      </c>
      <c r="E55" s="2">
        <v>0.9304430551780376</v>
      </c>
      <c r="F55" s="2">
        <v>0.82983168891468373</v>
      </c>
      <c r="G55" s="2" t="s">
        <v>70</v>
      </c>
      <c r="H55" s="2">
        <v>0.92398309195481965</v>
      </c>
      <c r="I55" s="2">
        <v>0.99313466616371182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0.99251659625829802</v>
      </c>
      <c r="D56" s="2">
        <v>0.90184268478608665</v>
      </c>
      <c r="E56" s="2">
        <v>0.95588819711220041</v>
      </c>
      <c r="F56" s="2" t="s">
        <v>70</v>
      </c>
      <c r="G56" s="2">
        <v>0</v>
      </c>
      <c r="H56" s="2">
        <v>0.65962922115435119</v>
      </c>
      <c r="I56" s="2">
        <v>0.99570427311779319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90</v>
      </c>
      <c r="B57" t="s">
        <v>13</v>
      </c>
      <c r="C57" s="2">
        <v>0.99245015707991979</v>
      </c>
      <c r="D57" s="2">
        <v>0.94914339188021879</v>
      </c>
      <c r="E57" s="2">
        <v>0.89887133182844248</v>
      </c>
      <c r="F57" s="2" t="s">
        <v>70</v>
      </c>
      <c r="G57" s="2" t="s">
        <v>70</v>
      </c>
      <c r="H57" s="2">
        <v>0.89624096385542174</v>
      </c>
      <c r="I57" s="2">
        <v>0.99017564751414122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90</v>
      </c>
      <c r="B58" t="s">
        <v>15</v>
      </c>
      <c r="C58" s="2">
        <v>0.98581954392030957</v>
      </c>
      <c r="D58" s="2">
        <v>0.90785274531976379</v>
      </c>
      <c r="E58" s="2">
        <v>0.8456239110038869</v>
      </c>
      <c r="F58" s="2">
        <v>0.83736038802118096</v>
      </c>
      <c r="G58" s="2" t="s">
        <v>70</v>
      </c>
      <c r="H58" s="2">
        <v>0.85623387790197769</v>
      </c>
      <c r="I58" s="2">
        <v>0.98513863216266162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90</v>
      </c>
      <c r="B59" t="s">
        <v>17</v>
      </c>
      <c r="C59" s="2">
        <v>0.99070866966403082</v>
      </c>
      <c r="D59" s="2">
        <v>0.964616197102248</v>
      </c>
      <c r="E59" s="2">
        <v>0.89896469159950088</v>
      </c>
      <c r="F59" s="2">
        <v>0.7236530378295758</v>
      </c>
      <c r="G59" s="2" t="s">
        <v>70</v>
      </c>
      <c r="H59" s="2">
        <v>0.88623141564318031</v>
      </c>
      <c r="I59" s="2">
        <v>0.99477549784205344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90</v>
      </c>
      <c r="B60" t="s">
        <v>21</v>
      </c>
      <c r="C60" s="2">
        <v>0.97171737140450476</v>
      </c>
      <c r="D60" s="2">
        <v>0.89276573321288766</v>
      </c>
      <c r="E60" s="2">
        <v>0.93579830550300236</v>
      </c>
      <c r="F60" s="2">
        <v>0.69332950384145908</v>
      </c>
      <c r="G60" s="2" t="s">
        <v>70</v>
      </c>
      <c r="H60" s="2">
        <v>0.90424869473583358</v>
      </c>
      <c r="I60" s="2">
        <v>0.99386410120445423</v>
      </c>
      <c r="J60" s="2" t="s">
        <v>70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90</v>
      </c>
      <c r="B61" t="s">
        <v>23</v>
      </c>
      <c r="C61" s="2">
        <v>0.99594850972534976</v>
      </c>
      <c r="D61" s="2">
        <v>0.9154067224790704</v>
      </c>
      <c r="E61" s="2">
        <v>0.90738286168732196</v>
      </c>
      <c r="F61" s="2">
        <v>0.93448710297725601</v>
      </c>
      <c r="G61" s="2" t="s">
        <v>70</v>
      </c>
      <c r="H61" s="2">
        <v>0.56347101174687386</v>
      </c>
      <c r="I61" s="2">
        <v>0.99190559043800597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90</v>
      </c>
      <c r="B62" t="s">
        <v>186</v>
      </c>
      <c r="C62" s="2">
        <v>0.99600389106835396</v>
      </c>
      <c r="D62" s="2">
        <v>0.83770960422008078</v>
      </c>
      <c r="E62" s="2">
        <v>0.86344127975029261</v>
      </c>
      <c r="F62" s="2">
        <v>0.84323702987229632</v>
      </c>
      <c r="G62" s="2" t="s">
        <v>70</v>
      </c>
      <c r="H62" s="2">
        <v>0.52660152008686212</v>
      </c>
      <c r="I62" s="2">
        <v>0.99387523629489605</v>
      </c>
      <c r="J62" s="2" t="s">
        <v>70</v>
      </c>
      <c r="K62" s="2" t="s">
        <v>70</v>
      </c>
      <c r="L62" s="2">
        <v>0</v>
      </c>
      <c r="M62" s="2" t="s">
        <v>70</v>
      </c>
      <c r="N62" s="2">
        <v>0.65259117082533591</v>
      </c>
    </row>
    <row r="63" spans="1:14" x14ac:dyDescent="0.3">
      <c r="A63" t="s">
        <v>90</v>
      </c>
      <c r="B63" t="s">
        <v>25</v>
      </c>
      <c r="C63" s="2">
        <v>0.99026944174151155</v>
      </c>
      <c r="D63" s="2">
        <v>0.90550252460103919</v>
      </c>
      <c r="E63" s="2">
        <v>0.90659697188175925</v>
      </c>
      <c r="F63" s="2">
        <v>0.72068479758596538</v>
      </c>
      <c r="G63" s="2" t="s">
        <v>70</v>
      </c>
      <c r="H63" s="2">
        <v>0</v>
      </c>
      <c r="I63" s="2">
        <v>0.9952212116540774</v>
      </c>
      <c r="J63" s="2">
        <v>0.6449171342816129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29</v>
      </c>
      <c r="C64" s="2">
        <v>0.99530855286900044</v>
      </c>
      <c r="D64" s="2">
        <v>0.9605729084086464</v>
      </c>
      <c r="E64" s="2">
        <v>0.86359067475114293</v>
      </c>
      <c r="F64" s="2">
        <v>0</v>
      </c>
      <c r="G64" s="2" t="s">
        <v>70</v>
      </c>
      <c r="H64" s="2">
        <v>0.64469784821543619</v>
      </c>
      <c r="I64" s="2">
        <v>0.99323410013531799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33</v>
      </c>
      <c r="C65" s="2">
        <v>0.9945266121488836</v>
      </c>
      <c r="D65" s="2">
        <v>0.9658682843496148</v>
      </c>
      <c r="E65" s="2">
        <v>0.94135021097046401</v>
      </c>
      <c r="F65" s="2" t="s">
        <v>70</v>
      </c>
      <c r="G65" s="2" t="s">
        <v>70</v>
      </c>
      <c r="H65" s="2">
        <v>0.89462544894817853</v>
      </c>
      <c r="I65" s="2">
        <v>0.99301450832885541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35</v>
      </c>
      <c r="C66" s="2">
        <v>0.9873434317420926</v>
      </c>
      <c r="D66" s="2">
        <v>0.92115130983475135</v>
      </c>
      <c r="E66" s="2">
        <v>0.90556006793177279</v>
      </c>
      <c r="F66" s="2" t="s">
        <v>70</v>
      </c>
      <c r="G66" s="2" t="s">
        <v>70</v>
      </c>
      <c r="H66" s="2">
        <v>0.81097277170118687</v>
      </c>
      <c r="I66" s="2">
        <v>0.99376169681846538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112</v>
      </c>
      <c r="B67" t="s">
        <v>6</v>
      </c>
      <c r="C67" s="2">
        <v>0.99485119097861119</v>
      </c>
      <c r="D67" s="2">
        <v>0.90246863617968442</v>
      </c>
      <c r="E67" s="2">
        <v>0.84538305117965551</v>
      </c>
      <c r="F67" s="2">
        <v>0</v>
      </c>
      <c r="G67" s="2" t="s">
        <v>70</v>
      </c>
      <c r="H67" s="2">
        <v>0.87576432668151871</v>
      </c>
      <c r="I67" s="2">
        <v>0.99035517452541322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112</v>
      </c>
      <c r="B68" t="s">
        <v>7</v>
      </c>
      <c r="C68" s="2">
        <v>0.9745429513231576</v>
      </c>
      <c r="D68" s="2">
        <v>0.95832442176662902</v>
      </c>
      <c r="E68" s="2">
        <v>0.923197869370598</v>
      </c>
      <c r="F68" s="2" t="s">
        <v>70</v>
      </c>
      <c r="G68" s="2" t="s">
        <v>70</v>
      </c>
      <c r="H68" s="2">
        <v>0.76237689206160353</v>
      </c>
      <c r="I68" s="2">
        <v>0.98617867346150878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112</v>
      </c>
      <c r="B69" t="s">
        <v>8</v>
      </c>
      <c r="C69" s="2">
        <v>0.99576312457387761</v>
      </c>
      <c r="D69" s="2">
        <v>0.90345613936709102</v>
      </c>
      <c r="E69" s="2">
        <v>0.81602904664014742</v>
      </c>
      <c r="F69" s="2">
        <v>0</v>
      </c>
      <c r="G69" s="2">
        <v>0.86136047540776328</v>
      </c>
      <c r="H69" s="2">
        <v>0.92507970244420845</v>
      </c>
      <c r="I69" s="2">
        <v>0.99416799212300244</v>
      </c>
      <c r="J69" s="2" t="s">
        <v>70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112</v>
      </c>
      <c r="B70" t="s">
        <v>12</v>
      </c>
      <c r="C70" s="2">
        <v>0.99326750448833045</v>
      </c>
      <c r="D70" s="2">
        <v>0.93483899908333823</v>
      </c>
      <c r="E70" s="2">
        <v>0.92950696587970305</v>
      </c>
      <c r="F70" s="2">
        <v>0.83198670995997881</v>
      </c>
      <c r="G70" s="2">
        <v>0.68141930560854636</v>
      </c>
      <c r="H70" s="2">
        <v>0.90999146029035016</v>
      </c>
      <c r="I70" s="2">
        <v>0.99470574695004998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112</v>
      </c>
      <c r="B71" t="s">
        <v>147</v>
      </c>
      <c r="C71" s="2">
        <v>0.99768707183294036</v>
      </c>
      <c r="D71" s="2">
        <v>0.96239507774567035</v>
      </c>
      <c r="E71" s="2">
        <v>0.80283947790245025</v>
      </c>
      <c r="F71" s="2">
        <v>0</v>
      </c>
      <c r="G71" s="2">
        <v>0.87272978385470612</v>
      </c>
      <c r="H71" s="2">
        <v>0.92381266490765157</v>
      </c>
      <c r="I71" s="2">
        <v>0.99363255163845321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112</v>
      </c>
      <c r="B72" t="s">
        <v>13</v>
      </c>
      <c r="C72" s="2">
        <v>0.99318883064496721</v>
      </c>
      <c r="D72" s="2">
        <v>0.94367012044390675</v>
      </c>
      <c r="E72" s="2">
        <v>0.93104366347177836</v>
      </c>
      <c r="F72" s="2">
        <v>0.82310602565285595</v>
      </c>
      <c r="G72" s="2" t="s">
        <v>70</v>
      </c>
      <c r="H72" s="2">
        <v>0.82229599860213176</v>
      </c>
      <c r="I72" s="2">
        <v>0.99589688008051402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245</v>
      </c>
      <c r="C73" s="2">
        <v>0.97511122494082458</v>
      </c>
      <c r="D73" s="2">
        <v>0.69742489270386265</v>
      </c>
      <c r="E73" s="2">
        <v>0.85835753894903621</v>
      </c>
      <c r="F73" s="2">
        <v>0.69491525423728817</v>
      </c>
      <c r="G73" s="2">
        <v>0</v>
      </c>
      <c r="H73" s="2">
        <v>0.81181818181818177</v>
      </c>
      <c r="I73" s="2">
        <v>0.99675775822139878</v>
      </c>
      <c r="J73" s="2">
        <v>0.67551213822264344</v>
      </c>
      <c r="K73" s="2">
        <v>0.90520313613684955</v>
      </c>
      <c r="L73" s="2">
        <v>0.95342465753424643</v>
      </c>
      <c r="M73" s="2">
        <v>0</v>
      </c>
      <c r="N73" s="2">
        <v>0</v>
      </c>
    </row>
    <row r="74" spans="1:14" x14ac:dyDescent="0.3">
      <c r="A74" t="s">
        <v>112</v>
      </c>
      <c r="B74" t="s">
        <v>142</v>
      </c>
      <c r="C74" s="2">
        <v>0.76373745068388799</v>
      </c>
      <c r="D74" s="2">
        <v>0.93432437799653878</v>
      </c>
      <c r="E74" s="2">
        <v>0.89086439218696511</v>
      </c>
      <c r="F74" s="2">
        <v>0.76160258511684542</v>
      </c>
      <c r="G74" s="2">
        <v>0</v>
      </c>
      <c r="H74" s="2">
        <v>0.32568888888888892</v>
      </c>
      <c r="I74" s="2">
        <v>0.99674317617866004</v>
      </c>
      <c r="J74" s="2">
        <v>0.65008978133459727</v>
      </c>
      <c r="K74" s="2">
        <v>0.74643350207086978</v>
      </c>
      <c r="L74" s="2" t="s">
        <v>70</v>
      </c>
      <c r="M74" s="2" t="s">
        <v>70</v>
      </c>
      <c r="N74" s="2">
        <v>0.48611787627861663</v>
      </c>
    </row>
    <row r="75" spans="1:14" x14ac:dyDescent="0.3">
      <c r="A75" t="s">
        <v>112</v>
      </c>
      <c r="B75" t="s">
        <v>246</v>
      </c>
      <c r="C75" s="2">
        <v>0.95480475553424038</v>
      </c>
      <c r="D75" s="2">
        <v>0.97076746445288364</v>
      </c>
      <c r="E75" s="2">
        <v>0.82016073993338157</v>
      </c>
      <c r="F75" s="2">
        <v>0.68374496409178487</v>
      </c>
      <c r="G75" s="2">
        <v>0.47947726854408246</v>
      </c>
      <c r="H75" s="2">
        <v>0</v>
      </c>
      <c r="I75" s="2">
        <v>0.99634894740930635</v>
      </c>
      <c r="J75" s="2">
        <v>0.87137433561123767</v>
      </c>
      <c r="K75" s="2">
        <v>0.88977777777777778</v>
      </c>
      <c r="L75" s="2">
        <v>0</v>
      </c>
      <c r="M75" s="2">
        <v>0</v>
      </c>
      <c r="N75" s="2">
        <v>0.90707008335906159</v>
      </c>
    </row>
    <row r="76" spans="1:14" x14ac:dyDescent="0.3">
      <c r="A76" t="s">
        <v>112</v>
      </c>
      <c r="B76" t="s">
        <v>151</v>
      </c>
      <c r="C76" s="2">
        <v>0.96742920056272563</v>
      </c>
      <c r="D76" s="2">
        <v>0.91044776119402981</v>
      </c>
      <c r="E76" s="2">
        <v>0.85287775166574242</v>
      </c>
      <c r="F76" s="2">
        <v>0.65337227519777186</v>
      </c>
      <c r="G76" s="2">
        <v>0.34476077713793662</v>
      </c>
      <c r="H76" s="2">
        <v>0.73417721518987344</v>
      </c>
      <c r="I76" s="2">
        <v>0.99597460907261182</v>
      </c>
      <c r="J76" s="2">
        <v>0.84118533400301354</v>
      </c>
      <c r="K76" s="2">
        <v>0.33025740650801361</v>
      </c>
      <c r="L76" s="2" t="s">
        <v>70</v>
      </c>
      <c r="M76" s="2" t="s">
        <v>70</v>
      </c>
      <c r="N76" s="2">
        <v>0.79733286541498505</v>
      </c>
    </row>
    <row r="77" spans="1:14" x14ac:dyDescent="0.3">
      <c r="A77" t="s">
        <v>112</v>
      </c>
      <c r="B77" t="s">
        <v>15</v>
      </c>
      <c r="C77" s="2">
        <v>0.99487197530104043</v>
      </c>
      <c r="D77" s="2">
        <v>0.914452031792231</v>
      </c>
      <c r="E77" s="2">
        <v>0.89693377281666342</v>
      </c>
      <c r="F77" s="2">
        <v>0.86745236259499947</v>
      </c>
      <c r="G77" s="2">
        <v>0.76952012467085817</v>
      </c>
      <c r="H77" s="2">
        <v>0.9079809410363312</v>
      </c>
      <c r="I77" s="2">
        <v>0.99470086782889178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17</v>
      </c>
      <c r="C78" s="2">
        <v>0.99758003245382842</v>
      </c>
      <c r="D78" s="2">
        <v>0.90467332644390863</v>
      </c>
      <c r="E78" s="2">
        <v>0.89305805419914908</v>
      </c>
      <c r="F78" s="2">
        <v>0.81150686896947521</v>
      </c>
      <c r="G78" s="2">
        <v>0.85354330708661419</v>
      </c>
      <c r="H78" s="2">
        <v>0.79303624788878779</v>
      </c>
      <c r="I78" s="2">
        <v>0.99579735615496279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102</v>
      </c>
      <c r="B79" t="s">
        <v>6</v>
      </c>
      <c r="C79" s="2">
        <v>0.98471291578060438</v>
      </c>
      <c r="D79" s="2">
        <v>0.92458051480277603</v>
      </c>
      <c r="E79" s="2">
        <v>0.91591697952822837</v>
      </c>
      <c r="F79" s="2" t="s">
        <v>70</v>
      </c>
      <c r="G79" s="2" t="s">
        <v>70</v>
      </c>
      <c r="H79" s="2">
        <v>0.90848817935967896</v>
      </c>
      <c r="I79" s="2">
        <v>0.988647619047619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102</v>
      </c>
      <c r="B80" t="s">
        <v>7</v>
      </c>
      <c r="C80" s="2">
        <v>0.98498974119002203</v>
      </c>
      <c r="D80" s="2">
        <v>0.90964756796574664</v>
      </c>
      <c r="E80" s="2">
        <v>0.78303425774877655</v>
      </c>
      <c r="F80" s="2" t="s">
        <v>70</v>
      </c>
      <c r="G80" s="2" t="s">
        <v>70</v>
      </c>
      <c r="H80" s="2">
        <v>0.63738457699026707</v>
      </c>
      <c r="I80" s="2">
        <v>0.99229560924526883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102</v>
      </c>
      <c r="B81" t="s">
        <v>8</v>
      </c>
      <c r="C81" s="2">
        <v>0.98943301522306237</v>
      </c>
      <c r="D81" s="2">
        <v>0.94371198670242917</v>
      </c>
      <c r="E81" s="2">
        <v>0.93436776575111058</v>
      </c>
      <c r="F81" s="2" t="s">
        <v>70</v>
      </c>
      <c r="G81" s="2" t="s">
        <v>70</v>
      </c>
      <c r="H81" s="2">
        <v>0.92820200790994845</v>
      </c>
      <c r="I81" s="2">
        <v>0.98993749047110835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102</v>
      </c>
      <c r="B82" t="s">
        <v>12</v>
      </c>
      <c r="C82" s="2">
        <v>0.9963812241205332</v>
      </c>
      <c r="D82" s="2">
        <v>0.95958483372166925</v>
      </c>
      <c r="E82" s="2">
        <v>0.93963898916967525</v>
      </c>
      <c r="F82" s="2">
        <v>0.93750271444082522</v>
      </c>
      <c r="G82" s="2" t="s">
        <v>70</v>
      </c>
      <c r="H82" s="2">
        <v>0.87959536146064643</v>
      </c>
      <c r="I82" s="2">
        <v>0.99402220324508961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102</v>
      </c>
      <c r="B83" t="s">
        <v>13</v>
      </c>
      <c r="C83" s="2">
        <v>0.94903785982478095</v>
      </c>
      <c r="D83" s="2">
        <v>0.95179294271578685</v>
      </c>
      <c r="E83" s="2">
        <v>0.84902877849407998</v>
      </c>
      <c r="F83" s="2">
        <v>0.85870317380164207</v>
      </c>
      <c r="G83" s="2" t="s">
        <v>70</v>
      </c>
      <c r="H83" s="2">
        <v>0.68919547356998911</v>
      </c>
      <c r="I83" s="2">
        <v>0.99517500191468178</v>
      </c>
      <c r="J83" s="2">
        <v>0.83323596234988639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102</v>
      </c>
      <c r="B84" t="s">
        <v>101</v>
      </c>
      <c r="C84" s="2">
        <v>0.99545020680878138</v>
      </c>
      <c r="D84" s="2">
        <v>0.97074715856158</v>
      </c>
      <c r="E84" s="2">
        <v>0.89685729947012605</v>
      </c>
      <c r="F84" s="2">
        <v>0.8258819761959828</v>
      </c>
      <c r="G84" s="2" t="s">
        <v>70</v>
      </c>
      <c r="H84" s="2">
        <v>0.7701447067783701</v>
      </c>
      <c r="I84" s="2">
        <v>0.99532244459780683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15</v>
      </c>
      <c r="C85" s="2">
        <v>0.99686987124173043</v>
      </c>
      <c r="D85" s="2">
        <v>0.97310911638828923</v>
      </c>
      <c r="E85" s="2">
        <v>0.88207083128381703</v>
      </c>
      <c r="F85" s="2">
        <v>0.8379431242695754</v>
      </c>
      <c r="G85" s="2" t="s">
        <v>70</v>
      </c>
      <c r="H85" s="2">
        <v>0.80981249118849574</v>
      </c>
      <c r="I85" s="2">
        <v>0.99555555555555564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17</v>
      </c>
      <c r="C86" s="2">
        <v>0.99226804123711343</v>
      </c>
      <c r="D86" s="2">
        <v>0.96103813390653603</v>
      </c>
      <c r="E86" s="2">
        <v>0.94507008020740502</v>
      </c>
      <c r="F86" s="2">
        <v>0.8960334322487753</v>
      </c>
      <c r="G86" s="2" t="s">
        <v>70</v>
      </c>
      <c r="H86" s="2">
        <v>0.86189061296357439</v>
      </c>
      <c r="I86" s="2">
        <v>0.99393373775081661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21</v>
      </c>
      <c r="C87" s="2">
        <v>0.98196860835658994</v>
      </c>
      <c r="D87" s="2">
        <v>0.94721935388700396</v>
      </c>
      <c r="E87" s="2">
        <v>0.86871338176704949</v>
      </c>
      <c r="F87" s="2">
        <v>0.92304447178766036</v>
      </c>
      <c r="G87" s="2" t="s">
        <v>70</v>
      </c>
      <c r="H87" s="2">
        <v>0.32572732458642328</v>
      </c>
      <c r="I87" s="2">
        <v>0.99414371636593857</v>
      </c>
      <c r="J87" s="2" t="s">
        <v>70</v>
      </c>
      <c r="K87" s="2" t="s">
        <v>70</v>
      </c>
      <c r="L87" s="2">
        <v>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23</v>
      </c>
      <c r="C88" s="2">
        <v>0.93540221093081277</v>
      </c>
      <c r="D88" s="2">
        <v>0.95714246642780965</v>
      </c>
      <c r="E88" s="2">
        <v>0.91122514826537204</v>
      </c>
      <c r="F88" s="2">
        <v>0.89628781796128942</v>
      </c>
      <c r="G88" s="2">
        <v>0.17644006227296316</v>
      </c>
      <c r="H88" s="2">
        <v>0.55587392550143266</v>
      </c>
      <c r="I88" s="2">
        <v>0.99220288257068601</v>
      </c>
      <c r="J88" s="2">
        <v>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25</v>
      </c>
      <c r="C89" s="2">
        <v>0.9951146185644496</v>
      </c>
      <c r="D89" s="2">
        <v>0.95655831863704766</v>
      </c>
      <c r="E89" s="2">
        <v>0.97222429866621118</v>
      </c>
      <c r="F89" s="2" t="s">
        <v>70</v>
      </c>
      <c r="G89" s="2">
        <v>0</v>
      </c>
      <c r="H89" s="2">
        <v>0.8495544597283502</v>
      </c>
      <c r="I89" s="2">
        <v>0.99500935745477237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27</v>
      </c>
      <c r="C90" s="2">
        <v>0.99161514355890579</v>
      </c>
      <c r="D90" s="2">
        <v>0.91550185701736797</v>
      </c>
      <c r="E90" s="2">
        <v>0.80629821409700941</v>
      </c>
      <c r="F90" s="2">
        <v>0.64621026121958669</v>
      </c>
      <c r="G90" s="2">
        <v>0.12048418002523718</v>
      </c>
      <c r="H90" s="2">
        <v>0</v>
      </c>
      <c r="I90" s="2">
        <v>0.99373016487344223</v>
      </c>
      <c r="J90" s="2" t="s">
        <v>70</v>
      </c>
      <c r="K90" s="2">
        <v>0</v>
      </c>
      <c r="L90" s="2" t="s">
        <v>70</v>
      </c>
      <c r="M90" s="2" t="s">
        <v>70</v>
      </c>
      <c r="N90" s="2">
        <v>0</v>
      </c>
    </row>
    <row r="91" spans="1:14" x14ac:dyDescent="0.3">
      <c r="A91" t="s">
        <v>102</v>
      </c>
      <c r="B91" t="s">
        <v>29</v>
      </c>
      <c r="C91" s="2">
        <v>0.95296471289320239</v>
      </c>
      <c r="D91" s="2">
        <v>0.94465225824328081</v>
      </c>
      <c r="E91" s="2">
        <v>0.87363494539781594</v>
      </c>
      <c r="F91" s="2">
        <v>0.83665035568896751</v>
      </c>
      <c r="G91" s="2">
        <v>0</v>
      </c>
      <c r="H91" s="2">
        <v>0</v>
      </c>
      <c r="I91" s="2">
        <v>0.99511580274145262</v>
      </c>
      <c r="J91" s="2">
        <v>0.8602114658714104</v>
      </c>
      <c r="K91" s="2" t="s">
        <v>70</v>
      </c>
      <c r="L91" s="2">
        <v>0</v>
      </c>
      <c r="M91" s="2" t="s">
        <v>70</v>
      </c>
      <c r="N91" s="2">
        <v>0</v>
      </c>
    </row>
    <row r="92" spans="1:14" x14ac:dyDescent="0.3">
      <c r="A92" t="s">
        <v>102</v>
      </c>
      <c r="B92" t="s">
        <v>168</v>
      </c>
      <c r="C92" s="2">
        <v>0.98742372814848245</v>
      </c>
      <c r="D92" s="2">
        <v>0.94825320944074198</v>
      </c>
      <c r="E92" s="2">
        <v>0.83794221088200815</v>
      </c>
      <c r="F92" s="2">
        <v>0.81986821166562296</v>
      </c>
      <c r="G92" s="2">
        <v>0.37048216697116532</v>
      </c>
      <c r="H92" s="2" t="s">
        <v>70</v>
      </c>
      <c r="I92" s="2">
        <v>0.9898573934263708</v>
      </c>
      <c r="J92" s="2" t="s">
        <v>70</v>
      </c>
      <c r="K92" s="2">
        <v>0.44810863239573229</v>
      </c>
      <c r="L92" s="2">
        <v>0.68837209302325586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207</v>
      </c>
      <c r="C93" s="2">
        <v>0.96762788642138997</v>
      </c>
      <c r="D93" s="2">
        <v>0.93309397894328283</v>
      </c>
      <c r="E93" s="2">
        <v>0.72899362565192194</v>
      </c>
      <c r="F93" s="2">
        <v>0.72511875662961767</v>
      </c>
      <c r="G93" s="2">
        <v>0.86001964636542239</v>
      </c>
      <c r="H93" s="2" t="s">
        <v>70</v>
      </c>
      <c r="I93" s="2">
        <v>0.9930971007823286</v>
      </c>
      <c r="J93" s="2" t="s">
        <v>70</v>
      </c>
      <c r="K93" s="2">
        <v>0.35591751862762089</v>
      </c>
      <c r="L93" s="2">
        <v>0.32723772858517808</v>
      </c>
      <c r="M93" s="2" t="s">
        <v>70</v>
      </c>
      <c r="N93" s="2">
        <v>0</v>
      </c>
    </row>
    <row r="94" spans="1:14" x14ac:dyDescent="0.3">
      <c r="A94" t="s">
        <v>102</v>
      </c>
      <c r="B94" t="s">
        <v>212</v>
      </c>
      <c r="C94" s="2">
        <v>0.96444689497437164</v>
      </c>
      <c r="D94" s="2">
        <v>0.95130986150508923</v>
      </c>
      <c r="E94" s="2">
        <v>0.84624546436584214</v>
      </c>
      <c r="F94" s="2">
        <v>0.84572130952053348</v>
      </c>
      <c r="G94" s="2">
        <v>0.70450666835219011</v>
      </c>
      <c r="H94" s="2">
        <v>0.45270270270270269</v>
      </c>
      <c r="I94" s="2">
        <v>0.99235330836454438</v>
      </c>
      <c r="J94" s="2">
        <v>0</v>
      </c>
      <c r="K94" s="2">
        <v>0.9393162393162392</v>
      </c>
      <c r="L94" s="2">
        <v>0.52941176470588236</v>
      </c>
      <c r="M94" s="2" t="s">
        <v>70</v>
      </c>
      <c r="N94" s="2">
        <v>0.18236352729454108</v>
      </c>
    </row>
    <row r="95" spans="1:14" x14ac:dyDescent="0.3">
      <c r="A95" t="s">
        <v>102</v>
      </c>
      <c r="B95" t="s">
        <v>187</v>
      </c>
      <c r="C95" s="2">
        <v>0.981171503507687</v>
      </c>
      <c r="D95" s="2">
        <v>0.94771597794267803</v>
      </c>
      <c r="E95" s="2">
        <v>0.88997036343784119</v>
      </c>
      <c r="F95" s="2">
        <v>0.80674593830939489</v>
      </c>
      <c r="G95" s="2">
        <v>0.92909736497850881</v>
      </c>
      <c r="H95" s="2">
        <v>0.53654970760233922</v>
      </c>
      <c r="I95" s="2">
        <v>0.9926631283172026</v>
      </c>
      <c r="J95" s="2" t="s">
        <v>70</v>
      </c>
      <c r="K95" s="2">
        <v>0.89525514771709935</v>
      </c>
      <c r="L95" s="2">
        <v>0</v>
      </c>
      <c r="M95" s="2" t="s">
        <v>70</v>
      </c>
      <c r="N95" s="2">
        <v>0.85997102848865281</v>
      </c>
    </row>
    <row r="96" spans="1:14" x14ac:dyDescent="0.3">
      <c r="A96" t="s">
        <v>102</v>
      </c>
      <c r="B96" t="s">
        <v>224</v>
      </c>
      <c r="C96" s="2">
        <v>0.98823735570499205</v>
      </c>
      <c r="D96" s="2">
        <v>0.91483763883248281</v>
      </c>
      <c r="E96" s="2">
        <v>0.89539007092198586</v>
      </c>
      <c r="F96" s="2">
        <v>0.77435662148070905</v>
      </c>
      <c r="G96" s="2">
        <v>0.67527592832566241</v>
      </c>
      <c r="H96" s="2">
        <v>0.42496679946879151</v>
      </c>
      <c r="I96" s="2">
        <v>0.99666899062669456</v>
      </c>
      <c r="J96" s="2" t="s">
        <v>70</v>
      </c>
      <c r="K96" s="2">
        <v>0.87071695940109417</v>
      </c>
      <c r="L96" s="2">
        <v>0.69430051813471505</v>
      </c>
      <c r="M96" s="2" t="s">
        <v>70</v>
      </c>
      <c r="N96" s="2">
        <v>0.9377610693400168</v>
      </c>
    </row>
    <row r="97" spans="1:14" x14ac:dyDescent="0.3">
      <c r="A97" t="s">
        <v>102</v>
      </c>
      <c r="B97" t="s">
        <v>204</v>
      </c>
      <c r="C97" s="2">
        <v>0.98132758584958435</v>
      </c>
      <c r="D97" s="2">
        <v>0.96143368112826399</v>
      </c>
      <c r="E97" s="2">
        <v>0.86600930977526402</v>
      </c>
      <c r="F97" s="2">
        <v>0.83551012682188153</v>
      </c>
      <c r="G97" s="2">
        <v>0.94016957286834102</v>
      </c>
      <c r="H97" s="2">
        <v>0</v>
      </c>
      <c r="I97" s="2">
        <v>0.99559609940232763</v>
      </c>
      <c r="J97" s="2">
        <v>0.67455621301775148</v>
      </c>
      <c r="K97" s="2">
        <v>0.84225092250922506</v>
      </c>
      <c r="L97" s="2">
        <v>0</v>
      </c>
      <c r="M97" s="2">
        <v>0</v>
      </c>
      <c r="N97" s="2">
        <v>0.89331823329558324</v>
      </c>
    </row>
    <row r="98" spans="1:14" x14ac:dyDescent="0.3">
      <c r="A98" t="s">
        <v>102</v>
      </c>
      <c r="B98" t="s">
        <v>162</v>
      </c>
      <c r="C98" s="2">
        <v>0.9801990440917836</v>
      </c>
      <c r="D98" s="2">
        <v>0.98262568468059863</v>
      </c>
      <c r="E98" s="2">
        <v>0.84134505158578521</v>
      </c>
      <c r="F98" s="2">
        <v>0.77945973070168106</v>
      </c>
      <c r="G98" s="2">
        <v>0.88231744115872057</v>
      </c>
      <c r="H98" s="2">
        <v>0.16788677403611518</v>
      </c>
      <c r="I98" s="2">
        <v>0.99398484493398964</v>
      </c>
      <c r="J98" s="2">
        <v>0.93985254171517263</v>
      </c>
      <c r="K98" s="2">
        <v>0.92178477690288718</v>
      </c>
      <c r="L98" s="2">
        <v>0.26050420168067229</v>
      </c>
      <c r="M98" s="2" t="s">
        <v>70</v>
      </c>
      <c r="N98" s="2">
        <v>0.8721336960746211</v>
      </c>
    </row>
    <row r="99" spans="1:14" x14ac:dyDescent="0.3">
      <c r="A99" t="s">
        <v>102</v>
      </c>
      <c r="B99" t="s">
        <v>33</v>
      </c>
      <c r="C99" s="2">
        <v>0.99163153850945862</v>
      </c>
      <c r="D99" s="2">
        <v>0.94126893876049356</v>
      </c>
      <c r="E99" s="2">
        <v>0.80139952533581271</v>
      </c>
      <c r="F99" s="2">
        <v>0.72957889396245557</v>
      </c>
      <c r="G99" s="2">
        <v>0.31379962192816635</v>
      </c>
      <c r="H99" s="2">
        <v>0</v>
      </c>
      <c r="I99" s="2">
        <v>0.99360972568578565</v>
      </c>
      <c r="J99" s="2" t="s">
        <v>70</v>
      </c>
      <c r="K99" s="2">
        <v>0.9508333333333332</v>
      </c>
      <c r="L99" s="2">
        <v>0</v>
      </c>
      <c r="M99" s="2">
        <v>0</v>
      </c>
      <c r="N99" s="2">
        <v>0.81887012230634826</v>
      </c>
    </row>
    <row r="100" spans="1:14" x14ac:dyDescent="0.3">
      <c r="A100" t="s">
        <v>102</v>
      </c>
      <c r="B100" t="s">
        <v>35</v>
      </c>
      <c r="C100" s="2">
        <v>0.99415085495343103</v>
      </c>
      <c r="D100" s="2">
        <v>0.95348676957001099</v>
      </c>
      <c r="E100" s="2">
        <v>0.83754543149353389</v>
      </c>
      <c r="F100" s="2">
        <v>0.64046129892064496</v>
      </c>
      <c r="G100" s="2">
        <v>0.2463692038495188</v>
      </c>
      <c r="H100" s="2" t="s">
        <v>70</v>
      </c>
      <c r="I100" s="2">
        <v>0.99422686846621922</v>
      </c>
      <c r="J100" s="2" t="s">
        <v>70</v>
      </c>
      <c r="K100" s="2" t="s">
        <v>70</v>
      </c>
      <c r="L100" s="2" t="s">
        <v>70</v>
      </c>
      <c r="M100" s="2" t="s">
        <v>70</v>
      </c>
      <c r="N100" s="2">
        <v>0</v>
      </c>
    </row>
    <row r="101" spans="1:14" x14ac:dyDescent="0.3">
      <c r="A101" t="s">
        <v>83</v>
      </c>
      <c r="B101" t="s">
        <v>6</v>
      </c>
      <c r="C101" s="2">
        <v>0.97827925493512657</v>
      </c>
      <c r="D101" s="2">
        <v>0.79208959649643029</v>
      </c>
      <c r="E101" s="2">
        <v>0.88933764135702742</v>
      </c>
      <c r="F101" s="2">
        <v>0.38574024400796059</v>
      </c>
      <c r="G101" s="2" t="s">
        <v>70</v>
      </c>
      <c r="H101" s="2">
        <v>0.71784176533907429</v>
      </c>
      <c r="I101" s="2">
        <v>0.99015151515151523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83</v>
      </c>
      <c r="B102" t="s">
        <v>7</v>
      </c>
      <c r="C102" s="2">
        <v>0.98197297893602942</v>
      </c>
      <c r="D102" s="2">
        <v>0.81313453617218778</v>
      </c>
      <c r="E102" s="2">
        <v>0.92470219808534682</v>
      </c>
      <c r="F102" s="2" t="s">
        <v>70</v>
      </c>
      <c r="G102" s="2" t="s">
        <v>70</v>
      </c>
      <c r="H102" s="2">
        <v>0.70368550368550364</v>
      </c>
      <c r="I102" s="2">
        <v>0.98711087661114039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83</v>
      </c>
      <c r="B103" t="s">
        <v>8</v>
      </c>
      <c r="C103" s="2">
        <v>0.9905873228513008</v>
      </c>
      <c r="D103" s="2">
        <v>0.95778968897665562</v>
      </c>
      <c r="E103" s="2">
        <v>0.94225232853513963</v>
      </c>
      <c r="F103" s="2">
        <v>0.86391551397577915</v>
      </c>
      <c r="G103" s="2" t="s">
        <v>70</v>
      </c>
      <c r="H103" s="2">
        <v>0.89634685880419673</v>
      </c>
      <c r="I103" s="2">
        <v>0.99539806718821922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83</v>
      </c>
      <c r="B104" t="s">
        <v>12</v>
      </c>
      <c r="C104" s="2">
        <v>0.99658181818181824</v>
      </c>
      <c r="D104" s="2">
        <v>0.78380240924001432</v>
      </c>
      <c r="E104" s="2">
        <v>0.96788543466730537</v>
      </c>
      <c r="F104" s="2" t="s">
        <v>70</v>
      </c>
      <c r="G104" s="2" t="s">
        <v>70</v>
      </c>
      <c r="H104" s="2">
        <v>0.84790909937598957</v>
      </c>
      <c r="I104" s="2">
        <v>0.99462742349918243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83</v>
      </c>
      <c r="B105" t="s">
        <v>13</v>
      </c>
      <c r="C105" s="2">
        <v>0.99562363238512042</v>
      </c>
      <c r="D105" s="2">
        <v>0.93885828235373636</v>
      </c>
      <c r="E105" s="2">
        <v>0.87010195646183519</v>
      </c>
      <c r="F105" s="2">
        <v>0.58057124150912509</v>
      </c>
      <c r="G105" s="2" t="s">
        <v>70</v>
      </c>
      <c r="H105" s="2">
        <v>0.90396842797632082</v>
      </c>
      <c r="I105" s="2">
        <v>0.99530805322667482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83</v>
      </c>
      <c r="B106" t="s">
        <v>15</v>
      </c>
      <c r="C106" s="2">
        <v>0.98521792510742801</v>
      </c>
      <c r="D106" s="2">
        <v>0.97519403965496376</v>
      </c>
      <c r="E106" s="2">
        <v>0.94584880557596462</v>
      </c>
      <c r="F106" s="2">
        <v>0.82254557618330826</v>
      </c>
      <c r="G106" s="2" t="s">
        <v>70</v>
      </c>
      <c r="H106" s="2">
        <v>0.89963178524765408</v>
      </c>
      <c r="I106" s="2">
        <v>0.99256900212314236</v>
      </c>
      <c r="J106" s="2">
        <v>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83</v>
      </c>
      <c r="B107" t="s">
        <v>17</v>
      </c>
      <c r="C107" s="2">
        <v>0.99026866934630842</v>
      </c>
      <c r="D107" s="2">
        <v>0.97736736649533917</v>
      </c>
      <c r="E107" s="2">
        <v>0.98340469511294837</v>
      </c>
      <c r="F107" s="2" t="s">
        <v>70</v>
      </c>
      <c r="G107" s="2" t="s">
        <v>70</v>
      </c>
      <c r="H107" s="2">
        <v>0.91338717992782281</v>
      </c>
      <c r="I107" s="2">
        <v>0.99404307316328078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200</v>
      </c>
      <c r="C108" s="2">
        <v>0.98206167400881061</v>
      </c>
      <c r="D108" s="2">
        <v>0.95598132002770042</v>
      </c>
      <c r="E108" s="2">
        <v>0.95352307468335995</v>
      </c>
      <c r="F108" s="2">
        <v>0.95511945815863242</v>
      </c>
      <c r="G108" s="2" t="s">
        <v>70</v>
      </c>
      <c r="H108" s="2">
        <v>0.76698602443526409</v>
      </c>
      <c r="I108" s="2">
        <v>0.99524811092934484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21</v>
      </c>
      <c r="C109" s="2">
        <v>0.99534965034965039</v>
      </c>
      <c r="D109" s="2">
        <v>0.93268244839730718</v>
      </c>
      <c r="E109" s="2">
        <v>0.90481474070975121</v>
      </c>
      <c r="F109" s="2">
        <v>0.87245260281047576</v>
      </c>
      <c r="G109" s="2" t="s">
        <v>70</v>
      </c>
      <c r="H109" s="2">
        <v>0.67463369011742702</v>
      </c>
      <c r="I109" s="2">
        <v>0.99397311080203998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23</v>
      </c>
      <c r="C110" s="2">
        <v>0.99787269432455861</v>
      </c>
      <c r="D110" s="2">
        <v>0.94176417991680605</v>
      </c>
      <c r="E110" s="2">
        <v>0.97717941036530565</v>
      </c>
      <c r="F110" s="2" t="s">
        <v>70</v>
      </c>
      <c r="G110" s="2" t="s">
        <v>70</v>
      </c>
      <c r="H110" s="2">
        <v>0.91924546911601523</v>
      </c>
      <c r="I110" s="2">
        <v>0.99442206383638043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25</v>
      </c>
      <c r="C111" s="2">
        <v>0.97625587783416357</v>
      </c>
      <c r="D111" s="2">
        <v>0.83699343059465914</v>
      </c>
      <c r="E111" s="2">
        <v>0.91865146555292165</v>
      </c>
      <c r="F111" s="2">
        <v>0.79126449552114442</v>
      </c>
      <c r="G111" s="2" t="s">
        <v>70</v>
      </c>
      <c r="H111" s="2">
        <v>0.84918611492449503</v>
      </c>
      <c r="I111" s="2">
        <v>0.99053430337166559</v>
      </c>
      <c r="J111" s="2">
        <v>0.94421640778981242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27</v>
      </c>
      <c r="C112" s="2">
        <v>0.99464435630952719</v>
      </c>
      <c r="D112" s="2">
        <v>0.97174104383977244</v>
      </c>
      <c r="E112" s="2">
        <v>0.95576152744071796</v>
      </c>
      <c r="F112" s="2">
        <v>0.88797961483804577</v>
      </c>
      <c r="G112" s="2">
        <v>0.88401720714758436</v>
      </c>
      <c r="H112" s="2">
        <v>0.88588356517259148</v>
      </c>
      <c r="I112" s="2">
        <v>0.99283099450884682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235</v>
      </c>
      <c r="C113" s="2">
        <v>0.99440724694761717</v>
      </c>
      <c r="D113" s="2">
        <v>0.95252047179024879</v>
      </c>
      <c r="E113" s="2">
        <v>0.87330107560020953</v>
      </c>
      <c r="F113" s="2">
        <v>0.91498327678431279</v>
      </c>
      <c r="G113" s="2">
        <v>0.88762489241477383</v>
      </c>
      <c r="H113" s="2">
        <v>0.91432855001070878</v>
      </c>
      <c r="I113" s="2">
        <v>0.99228514118191635</v>
      </c>
      <c r="J113" s="2" t="s">
        <v>70</v>
      </c>
      <c r="K113" s="2">
        <v>0</v>
      </c>
      <c r="L113" s="2" t="s">
        <v>70</v>
      </c>
      <c r="M113" s="2" t="s">
        <v>70</v>
      </c>
      <c r="N113" s="2">
        <v>0.44709897610921501</v>
      </c>
    </row>
    <row r="114" spans="1:14" x14ac:dyDescent="0.3">
      <c r="A114" t="s">
        <v>83</v>
      </c>
      <c r="B114" t="s">
        <v>82</v>
      </c>
      <c r="C114" s="2">
        <v>0.99478954066319303</v>
      </c>
      <c r="D114" s="2">
        <v>0.96139152479709877</v>
      </c>
      <c r="E114" s="2">
        <v>0.90321991043957717</v>
      </c>
      <c r="F114" s="2">
        <v>0.89362593072403462</v>
      </c>
      <c r="G114" s="2">
        <v>0.89428393265433381</v>
      </c>
      <c r="H114" s="2">
        <v>0.89901567626686107</v>
      </c>
      <c r="I114" s="2">
        <v>0.99395516106817661</v>
      </c>
      <c r="J114" s="2" t="s">
        <v>70</v>
      </c>
      <c r="K114" s="2">
        <v>0</v>
      </c>
      <c r="L114" s="2" t="s">
        <v>70</v>
      </c>
      <c r="M114" s="2">
        <v>0</v>
      </c>
      <c r="N114" s="2">
        <v>0.86260454002389486</v>
      </c>
    </row>
    <row r="115" spans="1:14" x14ac:dyDescent="0.3">
      <c r="A115" t="s">
        <v>83</v>
      </c>
      <c r="B115" t="s">
        <v>29</v>
      </c>
      <c r="C115" s="2">
        <v>0.99556516603097378</v>
      </c>
      <c r="D115" s="2">
        <v>0.94034914798036284</v>
      </c>
      <c r="E115" s="2">
        <v>0.88355609867868323</v>
      </c>
      <c r="F115" s="2">
        <v>0.76581982823673145</v>
      </c>
      <c r="G115" s="2">
        <v>0</v>
      </c>
      <c r="H115" s="2">
        <v>0.82915551229009488</v>
      </c>
      <c r="I115" s="2">
        <v>0.9959309021113244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33</v>
      </c>
      <c r="C116" s="2">
        <v>0.95380289783688377</v>
      </c>
      <c r="D116" s="2">
        <v>0.93087045845749505</v>
      </c>
      <c r="E116" s="2">
        <v>0.91490464239628522</v>
      </c>
      <c r="F116" s="2" t="s">
        <v>70</v>
      </c>
      <c r="G116" s="2">
        <v>0.79799953114011102</v>
      </c>
      <c r="H116" s="2">
        <v>0.77376984904920609</v>
      </c>
      <c r="I116" s="2">
        <v>0.99556247567146761</v>
      </c>
      <c r="J116" s="2" t="s">
        <v>70</v>
      </c>
      <c r="K116" s="2" t="s">
        <v>70</v>
      </c>
      <c r="L116" s="2" t="s">
        <v>70</v>
      </c>
      <c r="M116" s="2">
        <v>0</v>
      </c>
      <c r="N116" s="2">
        <v>0</v>
      </c>
    </row>
    <row r="117" spans="1:14" x14ac:dyDescent="0.3">
      <c r="A117" t="s">
        <v>107</v>
      </c>
      <c r="B117" t="s">
        <v>7</v>
      </c>
      <c r="C117" s="2">
        <v>0.99522761044285601</v>
      </c>
      <c r="D117" s="2">
        <v>0.94602734110152797</v>
      </c>
      <c r="E117" s="2">
        <v>0.93127042198452803</v>
      </c>
      <c r="F117" s="2">
        <v>0.93094583813491716</v>
      </c>
      <c r="G117" s="2">
        <v>0</v>
      </c>
      <c r="H117" s="2">
        <v>0.87355695555933932</v>
      </c>
      <c r="I117" s="2">
        <v>0.99214145383104124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107</v>
      </c>
      <c r="B118" t="s">
        <v>8</v>
      </c>
      <c r="C118" s="2">
        <v>0.98847809060887681</v>
      </c>
      <c r="D118" s="2">
        <v>0.95382401489820956</v>
      </c>
      <c r="E118" s="2">
        <v>0.90810048074556582</v>
      </c>
      <c r="F118" s="2">
        <v>0.72102238246528394</v>
      </c>
      <c r="G118" s="2" t="s">
        <v>70</v>
      </c>
      <c r="H118" s="2">
        <v>0.80461528654299741</v>
      </c>
      <c r="I118" s="2">
        <v>0.98343930208487362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107</v>
      </c>
      <c r="B119" t="s">
        <v>12</v>
      </c>
      <c r="C119" s="2">
        <v>0.95721907039171683</v>
      </c>
      <c r="D119" s="2">
        <v>0.91230239335865038</v>
      </c>
      <c r="E119" s="2">
        <v>0.84857201561536877</v>
      </c>
      <c r="F119" s="2">
        <v>0</v>
      </c>
      <c r="G119" s="2" t="s">
        <v>70</v>
      </c>
      <c r="H119" s="2">
        <v>0.62287728292214029</v>
      </c>
      <c r="I119" s="2">
        <v>0.98456030431863961</v>
      </c>
      <c r="J119" s="2">
        <v>0.46120249047486295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107</v>
      </c>
      <c r="B120" t="s">
        <v>13</v>
      </c>
      <c r="C120" s="2">
        <v>0.98494893104104564</v>
      </c>
      <c r="D120" s="2">
        <v>0.81663983823118569</v>
      </c>
      <c r="E120" s="2">
        <v>0.72295471071658868</v>
      </c>
      <c r="F120" s="2">
        <v>0.18741318516935571</v>
      </c>
      <c r="G120" s="2" t="s">
        <v>70</v>
      </c>
      <c r="H120" s="2">
        <v>0.42364367046215673</v>
      </c>
      <c r="I120" s="2">
        <v>0.98828508805078996</v>
      </c>
      <c r="J120" s="2">
        <v>0.12510169031908161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107</v>
      </c>
      <c r="B121" t="s">
        <v>15</v>
      </c>
      <c r="C121" s="2">
        <v>0.9833184770151534</v>
      </c>
      <c r="D121" s="2">
        <v>0.95623098472753565</v>
      </c>
      <c r="E121" s="2">
        <v>0.86917280781651074</v>
      </c>
      <c r="F121" s="2">
        <v>0.41549995483696145</v>
      </c>
      <c r="G121" s="2" t="s">
        <v>70</v>
      </c>
      <c r="H121" s="2">
        <v>0.90225761864016318</v>
      </c>
      <c r="I121" s="2">
        <v>0.99294257484585102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107</v>
      </c>
      <c r="B122" t="s">
        <v>17</v>
      </c>
      <c r="C122" s="2">
        <v>0.93067524608372598</v>
      </c>
      <c r="D122" s="2">
        <v>0.74735028650612334</v>
      </c>
      <c r="E122" s="2">
        <v>0.92371002520727685</v>
      </c>
      <c r="F122" s="2">
        <v>0.75789799311704886</v>
      </c>
      <c r="G122" s="2" t="s">
        <v>70</v>
      </c>
      <c r="H122" s="2">
        <v>0.92816469557599635</v>
      </c>
      <c r="I122" s="2">
        <v>0.99648318042813455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107</v>
      </c>
      <c r="B123" t="s">
        <v>21</v>
      </c>
      <c r="C123" s="2">
        <v>0.92402881169278439</v>
      </c>
      <c r="D123" s="2">
        <v>0.30493135976685326</v>
      </c>
      <c r="E123" s="2">
        <v>0.92966831472446876</v>
      </c>
      <c r="F123" s="2">
        <v>0.84676758790158668</v>
      </c>
      <c r="G123" s="2" t="s">
        <v>70</v>
      </c>
      <c r="H123" s="2">
        <v>0.94361174731104858</v>
      </c>
      <c r="I123" s="2">
        <v>0.99464410463401398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107</v>
      </c>
      <c r="B124" t="s">
        <v>23</v>
      </c>
      <c r="C124" s="2">
        <v>0.99433634329550902</v>
      </c>
      <c r="D124" s="2">
        <v>0.97666541211893121</v>
      </c>
      <c r="E124" s="2">
        <v>0.88187412655993336</v>
      </c>
      <c r="F124" s="2">
        <v>0.70875098547133686</v>
      </c>
      <c r="G124" s="2">
        <v>0</v>
      </c>
      <c r="H124" s="2">
        <v>0.90540638344068902</v>
      </c>
      <c r="I124" s="2">
        <v>0.99466481094873582</v>
      </c>
      <c r="J124" s="2" t="s">
        <v>70</v>
      </c>
      <c r="K124" s="2" t="s">
        <v>70</v>
      </c>
      <c r="L124" s="2" t="s">
        <v>70</v>
      </c>
      <c r="M124" s="2" t="s">
        <v>70</v>
      </c>
      <c r="N124" s="2">
        <v>0</v>
      </c>
    </row>
    <row r="125" spans="1:14" x14ac:dyDescent="0.3">
      <c r="A125" t="s">
        <v>107</v>
      </c>
      <c r="B125" t="s">
        <v>25</v>
      </c>
      <c r="C125" s="2">
        <v>0.99460806207724139</v>
      </c>
      <c r="D125" s="2">
        <v>0.92608102610734877</v>
      </c>
      <c r="E125" s="2">
        <v>0.83014626045858086</v>
      </c>
      <c r="F125" s="2">
        <v>0</v>
      </c>
      <c r="G125" s="2" t="s">
        <v>70</v>
      </c>
      <c r="H125" s="2">
        <v>0.86297992250792532</v>
      </c>
      <c r="I125" s="2">
        <v>0.99344466989230518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107</v>
      </c>
      <c r="B126" t="s">
        <v>27</v>
      </c>
      <c r="C126" s="2">
        <v>0.99773917971411163</v>
      </c>
      <c r="D126" s="2">
        <v>0.94909723342836139</v>
      </c>
      <c r="E126" s="2">
        <v>0.87831964760475223</v>
      </c>
      <c r="F126" s="2">
        <v>0.75743205226836918</v>
      </c>
      <c r="G126" s="2" t="s">
        <v>70</v>
      </c>
      <c r="H126" s="2">
        <v>0.70535272137937244</v>
      </c>
      <c r="I126" s="2">
        <v>0.99386693579691021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107</v>
      </c>
      <c r="B127" t="s">
        <v>210</v>
      </c>
      <c r="C127" s="2">
        <v>0.99407002613925721</v>
      </c>
      <c r="D127" s="2">
        <v>0.93826734722030625</v>
      </c>
      <c r="E127" s="2">
        <v>0.81451720310765818</v>
      </c>
      <c r="F127" s="2">
        <v>0.91172786642664483</v>
      </c>
      <c r="G127" s="2" t="s">
        <v>70</v>
      </c>
      <c r="H127" s="2" t="s">
        <v>70</v>
      </c>
      <c r="I127" s="2">
        <v>0.9945664651411954</v>
      </c>
      <c r="J127" s="2" t="s">
        <v>70</v>
      </c>
      <c r="K127" s="2">
        <v>0</v>
      </c>
      <c r="L127" s="2">
        <v>0</v>
      </c>
      <c r="M127" s="2">
        <v>0</v>
      </c>
      <c r="N127" s="2">
        <v>0.89474661221459073</v>
      </c>
    </row>
    <row r="128" spans="1:14" x14ac:dyDescent="0.3">
      <c r="A128" t="s">
        <v>107</v>
      </c>
      <c r="B128" t="s">
        <v>161</v>
      </c>
      <c r="C128" s="2">
        <v>0.991267398286938</v>
      </c>
      <c r="D128" s="2">
        <v>0.94179286335944301</v>
      </c>
      <c r="E128" s="2">
        <v>0.91340700176021905</v>
      </c>
      <c r="F128" s="2">
        <v>0.93858913428385038</v>
      </c>
      <c r="G128" s="2" t="s">
        <v>70</v>
      </c>
      <c r="H128" s="2" t="s">
        <v>70</v>
      </c>
      <c r="I128" s="2">
        <v>0.99511375782562239</v>
      </c>
      <c r="J128" s="2">
        <v>0</v>
      </c>
      <c r="K128" s="2">
        <v>0.9221902017291066</v>
      </c>
      <c r="L128" s="2" t="s">
        <v>70</v>
      </c>
      <c r="M128" s="2">
        <v>0</v>
      </c>
      <c r="N128" s="2">
        <v>0.93982960596379117</v>
      </c>
    </row>
    <row r="129" spans="1:14" x14ac:dyDescent="0.3">
      <c r="A129" t="s">
        <v>107</v>
      </c>
      <c r="B129" t="s">
        <v>190</v>
      </c>
      <c r="C129" s="2">
        <v>0.99334006717416845</v>
      </c>
      <c r="D129" s="2">
        <v>0.92847385020154161</v>
      </c>
      <c r="E129" s="2">
        <v>0.93347412882787761</v>
      </c>
      <c r="F129" s="2">
        <v>0.93704514404078099</v>
      </c>
      <c r="G129" s="2" t="s">
        <v>70</v>
      </c>
      <c r="H129" s="2" t="s">
        <v>70</v>
      </c>
      <c r="I129" s="2">
        <v>0.99341136346019676</v>
      </c>
      <c r="J129" s="2" t="s">
        <v>70</v>
      </c>
      <c r="K129" s="2">
        <v>0</v>
      </c>
      <c r="L129" s="2">
        <v>0.75641025641025639</v>
      </c>
      <c r="M129" s="2">
        <v>0</v>
      </c>
      <c r="N129" s="2">
        <v>0.97629947267775397</v>
      </c>
    </row>
    <row r="130" spans="1:14" x14ac:dyDescent="0.3">
      <c r="A130" t="s">
        <v>107</v>
      </c>
      <c r="B130" t="s">
        <v>205</v>
      </c>
      <c r="C130" s="2">
        <v>0.98654658572872</v>
      </c>
      <c r="D130" s="2">
        <v>0.94487607604920043</v>
      </c>
      <c r="E130" s="2">
        <v>0.91642612606565077</v>
      </c>
      <c r="F130" s="2">
        <v>0.90536807514775663</v>
      </c>
      <c r="G130" s="2" t="s">
        <v>70</v>
      </c>
      <c r="H130" s="2" t="s">
        <v>70</v>
      </c>
      <c r="I130" s="2">
        <v>0.99479126175853239</v>
      </c>
      <c r="J130" s="2" t="s">
        <v>70</v>
      </c>
      <c r="K130" s="2">
        <v>0.5104602510460251</v>
      </c>
      <c r="L130" s="2">
        <v>0.91549295774647876</v>
      </c>
      <c r="M130" s="2">
        <v>0</v>
      </c>
      <c r="N130" s="2">
        <v>0.92458513609726722</v>
      </c>
    </row>
    <row r="131" spans="1:14" x14ac:dyDescent="0.3">
      <c r="A131" t="s">
        <v>107</v>
      </c>
      <c r="B131" t="s">
        <v>236</v>
      </c>
      <c r="C131" s="2">
        <v>0.98141545451677037</v>
      </c>
      <c r="D131" s="2">
        <v>0.9523841651626832</v>
      </c>
      <c r="E131" s="2">
        <v>0.86542688824408687</v>
      </c>
      <c r="F131" s="2">
        <v>0.89922021025303378</v>
      </c>
      <c r="G131" s="2">
        <v>0</v>
      </c>
      <c r="H131" s="2" t="s">
        <v>70</v>
      </c>
      <c r="I131" s="2">
        <v>0.9936043855641844</v>
      </c>
      <c r="J131" s="2" t="s">
        <v>70</v>
      </c>
      <c r="K131" s="2">
        <v>0.5679012345679012</v>
      </c>
      <c r="L131" s="2">
        <v>0.25920471281296026</v>
      </c>
      <c r="M131" s="2" t="s">
        <v>70</v>
      </c>
      <c r="N131" s="2">
        <v>0.87723597157559419</v>
      </c>
    </row>
    <row r="132" spans="1:14" x14ac:dyDescent="0.3">
      <c r="A132" t="s">
        <v>107</v>
      </c>
      <c r="B132" t="s">
        <v>167</v>
      </c>
      <c r="C132" s="2">
        <v>0.99384377832231197</v>
      </c>
      <c r="D132" s="2">
        <v>0.95928951796152717</v>
      </c>
      <c r="E132" s="2">
        <v>0.93657805777504599</v>
      </c>
      <c r="F132" s="2">
        <v>0.93231753431923037</v>
      </c>
      <c r="G132" s="2" t="s">
        <v>70</v>
      </c>
      <c r="H132" s="2" t="s">
        <v>70</v>
      </c>
      <c r="I132" s="2">
        <v>0.99496490692706741</v>
      </c>
      <c r="J132" s="2" t="s">
        <v>70</v>
      </c>
      <c r="K132" s="2" t="s">
        <v>70</v>
      </c>
      <c r="L132" s="2">
        <v>0</v>
      </c>
      <c r="M132" s="2" t="s">
        <v>70</v>
      </c>
      <c r="N132" s="2">
        <v>0.89258861439312565</v>
      </c>
    </row>
    <row r="133" spans="1:14" x14ac:dyDescent="0.3">
      <c r="A133" t="s">
        <v>107</v>
      </c>
      <c r="B133" t="s">
        <v>125</v>
      </c>
      <c r="C133" s="2">
        <v>0.99290882116504475</v>
      </c>
      <c r="D133" s="2">
        <v>0.96277342966084678</v>
      </c>
      <c r="E133" s="2">
        <v>0.94479711347367201</v>
      </c>
      <c r="F133" s="2">
        <v>0.94300525111081202</v>
      </c>
      <c r="G133" s="2" t="s">
        <v>70</v>
      </c>
      <c r="H133" s="2" t="s">
        <v>70</v>
      </c>
      <c r="I133" s="2">
        <v>0.99426122886219281</v>
      </c>
      <c r="J133" s="2" t="s">
        <v>70</v>
      </c>
      <c r="K133" s="2" t="s">
        <v>70</v>
      </c>
      <c r="L133" s="2">
        <v>0</v>
      </c>
      <c r="M133" s="2" t="s">
        <v>70</v>
      </c>
      <c r="N133" s="2">
        <v>0.81148944264789802</v>
      </c>
    </row>
    <row r="134" spans="1:14" x14ac:dyDescent="0.3">
      <c r="A134" t="s">
        <v>107</v>
      </c>
      <c r="B134" t="s">
        <v>29</v>
      </c>
      <c r="C134" s="2">
        <v>0.98213955552268595</v>
      </c>
      <c r="D134" s="2">
        <v>0.93991471352079259</v>
      </c>
      <c r="E134" s="2">
        <v>0.93052982586143018</v>
      </c>
      <c r="F134" s="2">
        <v>0.88745349767781379</v>
      </c>
      <c r="G134" s="2">
        <v>0</v>
      </c>
      <c r="H134" s="2">
        <v>0</v>
      </c>
      <c r="I134" s="2">
        <v>0.9944142627592012</v>
      </c>
      <c r="J134" s="2" t="s">
        <v>70</v>
      </c>
      <c r="K134" s="2" t="s">
        <v>70</v>
      </c>
      <c r="L134" s="2" t="s">
        <v>70</v>
      </c>
      <c r="M134" s="2" t="s">
        <v>70</v>
      </c>
      <c r="N134" s="2">
        <v>0</v>
      </c>
    </row>
    <row r="135" spans="1:14" x14ac:dyDescent="0.3">
      <c r="A135" t="s">
        <v>107</v>
      </c>
      <c r="B135" t="s">
        <v>128</v>
      </c>
      <c r="C135" s="2">
        <v>0.99645103786823863</v>
      </c>
      <c r="D135" s="2">
        <v>0.95277354908232559</v>
      </c>
      <c r="E135" s="2">
        <v>0.93981851179673315</v>
      </c>
      <c r="F135" s="2">
        <v>0.83101314771848411</v>
      </c>
      <c r="G135" s="2" t="s">
        <v>70</v>
      </c>
      <c r="H135" s="2">
        <v>0.84598116513359611</v>
      </c>
      <c r="I135" s="2">
        <v>0.99414291292463886</v>
      </c>
      <c r="J135" s="2" t="s">
        <v>70</v>
      </c>
      <c r="K135" s="2">
        <v>0.73183619550858647</v>
      </c>
      <c r="L135" s="2" t="s">
        <v>70</v>
      </c>
      <c r="M135" s="2">
        <v>0</v>
      </c>
      <c r="N135" s="2">
        <v>0.90143869443847957</v>
      </c>
    </row>
    <row r="136" spans="1:14" x14ac:dyDescent="0.3">
      <c r="A136" t="s">
        <v>107</v>
      </c>
      <c r="B136" t="s">
        <v>226</v>
      </c>
      <c r="C136" s="2">
        <v>0.99654168374801599</v>
      </c>
      <c r="D136" s="2">
        <v>0.94957516906537198</v>
      </c>
      <c r="E136" s="2">
        <v>0.95312193893257957</v>
      </c>
      <c r="F136" s="2">
        <v>0.92956269225651422</v>
      </c>
      <c r="G136" s="2" t="s">
        <v>70</v>
      </c>
      <c r="H136" s="2">
        <v>0.78282271503653378</v>
      </c>
      <c r="I136" s="2">
        <v>0.99356239820057402</v>
      </c>
      <c r="J136" s="2" t="s">
        <v>70</v>
      </c>
      <c r="K136" s="2">
        <v>0.70840480274442541</v>
      </c>
      <c r="L136" s="2" t="s">
        <v>70</v>
      </c>
      <c r="M136" s="2" t="s">
        <v>70</v>
      </c>
      <c r="N136" s="2">
        <v>0.85610910102978011</v>
      </c>
    </row>
    <row r="137" spans="1:14" x14ac:dyDescent="0.3">
      <c r="A137" t="s">
        <v>107</v>
      </c>
      <c r="B137" t="s">
        <v>33</v>
      </c>
      <c r="C137" s="2">
        <v>0.99777517757378997</v>
      </c>
      <c r="D137" s="2">
        <v>0.89073756786326197</v>
      </c>
      <c r="E137" s="2">
        <v>0.94967438401065496</v>
      </c>
      <c r="F137" s="2">
        <v>0.89349169009505236</v>
      </c>
      <c r="G137" s="2">
        <v>0</v>
      </c>
      <c r="H137" s="2">
        <v>0.82575808739109879</v>
      </c>
      <c r="I137" s="2">
        <v>0.99277445419936283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266</v>
      </c>
      <c r="B138" t="s">
        <v>7</v>
      </c>
      <c r="C138" s="2">
        <v>0.99032457052078315</v>
      </c>
      <c r="D138" s="2">
        <v>0.93807525866045738</v>
      </c>
      <c r="E138" s="2">
        <v>0.84267441512146901</v>
      </c>
      <c r="F138" s="2">
        <v>0.48298887122416534</v>
      </c>
      <c r="G138" s="2" t="s">
        <v>70</v>
      </c>
      <c r="H138" s="2">
        <v>0.30466364880513741</v>
      </c>
      <c r="I138" s="2">
        <v>0.99021292491595081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266</v>
      </c>
      <c r="B139" t="s">
        <v>312</v>
      </c>
      <c r="C139" s="2">
        <v>0.99372271612019236</v>
      </c>
      <c r="D139" s="2">
        <v>0.93163751987281396</v>
      </c>
      <c r="E139" s="2">
        <v>0.94279529224414638</v>
      </c>
      <c r="F139" s="2" t="s">
        <v>70</v>
      </c>
      <c r="G139" s="2">
        <v>0.8505405978376086</v>
      </c>
      <c r="H139" s="2">
        <v>0.86964410327983255</v>
      </c>
      <c r="I139" s="2">
        <v>0.9877731927250496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266</v>
      </c>
      <c r="B140" t="s">
        <v>8</v>
      </c>
      <c r="C140" s="2">
        <v>0.99327164654696976</v>
      </c>
      <c r="D140" s="2">
        <v>0.95824704142011841</v>
      </c>
      <c r="E140" s="2">
        <v>0.93566176470588236</v>
      </c>
      <c r="F140" s="2">
        <v>0</v>
      </c>
      <c r="G140" s="2">
        <v>0.93782929399367765</v>
      </c>
      <c r="H140" s="2">
        <v>0.72624006058311241</v>
      </c>
      <c r="I140" s="2">
        <v>0.98920808633530921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266</v>
      </c>
      <c r="B141" t="s">
        <v>316</v>
      </c>
      <c r="C141" s="2">
        <v>0.97651712818786296</v>
      </c>
      <c r="D141" s="2">
        <v>0.95285581093680316</v>
      </c>
      <c r="E141" s="2">
        <v>0.94410620060645123</v>
      </c>
      <c r="F141" s="2">
        <v>0.85410903308098796</v>
      </c>
      <c r="G141" s="2" t="s">
        <v>70</v>
      </c>
      <c r="H141" s="2">
        <v>0.69173206789560138</v>
      </c>
      <c r="I141" s="2">
        <v>0.99252934898612599</v>
      </c>
      <c r="J141" s="2" t="s">
        <v>70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266</v>
      </c>
      <c r="B142" t="s">
        <v>12</v>
      </c>
      <c r="C142" s="2">
        <v>0.98465432684701804</v>
      </c>
      <c r="D142" s="2">
        <v>0.98094892862896721</v>
      </c>
      <c r="E142" s="2">
        <v>0.91186962299783159</v>
      </c>
      <c r="F142" s="2">
        <v>0.79141766126132296</v>
      </c>
      <c r="G142" s="2" t="s">
        <v>70</v>
      </c>
      <c r="H142" s="2">
        <v>0.65838264299802762</v>
      </c>
      <c r="I142" s="2">
        <v>0.99491603759050995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266</v>
      </c>
      <c r="B143" t="s">
        <v>265</v>
      </c>
      <c r="C143" s="2">
        <v>0.98881303424932598</v>
      </c>
      <c r="D143" s="2">
        <v>0.93214965123652505</v>
      </c>
      <c r="E143" s="2">
        <v>0.91491052588309441</v>
      </c>
      <c r="F143" s="2">
        <v>0.87011571986774872</v>
      </c>
      <c r="G143" s="2" t="s">
        <v>70</v>
      </c>
      <c r="H143" s="2">
        <v>0.82130013831258641</v>
      </c>
      <c r="I143" s="2">
        <v>0.99521826314977635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266</v>
      </c>
      <c r="B144" t="s">
        <v>13</v>
      </c>
      <c r="C144" s="2">
        <v>0.99084820645885197</v>
      </c>
      <c r="D144" s="2">
        <v>0.95864745686939923</v>
      </c>
      <c r="E144" s="2">
        <v>0.86695520602413878</v>
      </c>
      <c r="F144" s="2">
        <v>0.75716225390359815</v>
      </c>
      <c r="G144" s="2" t="s">
        <v>70</v>
      </c>
      <c r="H144" s="2">
        <v>0.66948704389212055</v>
      </c>
      <c r="I144" s="2">
        <v>0.98817644383810821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266</v>
      </c>
      <c r="B145" t="s">
        <v>15</v>
      </c>
      <c r="C145" s="2">
        <v>0.98344513631942565</v>
      </c>
      <c r="D145" s="2">
        <v>0.8863592736207625</v>
      </c>
      <c r="E145" s="2">
        <v>0.76498712762044874</v>
      </c>
      <c r="F145" s="2">
        <v>0.14530078800691909</v>
      </c>
      <c r="G145" s="2">
        <v>0</v>
      </c>
      <c r="H145" s="2">
        <v>0.57118412046543465</v>
      </c>
      <c r="I145" s="2">
        <v>0.99072468139657643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266</v>
      </c>
      <c r="B146" t="s">
        <v>17</v>
      </c>
      <c r="C146" s="2">
        <v>0.96294858355657365</v>
      </c>
      <c r="D146" s="2">
        <v>0.92096715987008304</v>
      </c>
      <c r="E146" s="2">
        <v>0.81800391389432481</v>
      </c>
      <c r="F146" s="2">
        <v>0.61275556911809581</v>
      </c>
      <c r="G146" s="2" t="s">
        <v>70</v>
      </c>
      <c r="H146" s="2">
        <v>0.51497151169838773</v>
      </c>
      <c r="I146" s="2">
        <v>0.99348753649225241</v>
      </c>
      <c r="J146" s="2" t="s">
        <v>70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266</v>
      </c>
      <c r="B147" t="s">
        <v>21</v>
      </c>
      <c r="C147" s="2">
        <v>0.99015198229895895</v>
      </c>
      <c r="D147" s="2">
        <v>0.89342742493427429</v>
      </c>
      <c r="E147" s="2">
        <v>0.93524397413286298</v>
      </c>
      <c r="F147" s="2">
        <v>0</v>
      </c>
      <c r="G147" s="2">
        <v>0</v>
      </c>
      <c r="H147" s="2">
        <v>0.74838816333278224</v>
      </c>
      <c r="I147" s="2">
        <v>0.97817489380401357</v>
      </c>
      <c r="J147" s="2" t="s">
        <v>70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266</v>
      </c>
      <c r="B148" t="s">
        <v>23</v>
      </c>
      <c r="C148" s="2">
        <v>0.99150306546864597</v>
      </c>
      <c r="D148" s="2">
        <v>0.96120712529408636</v>
      </c>
      <c r="E148" s="2">
        <v>0.91854813803416724</v>
      </c>
      <c r="F148" s="2">
        <v>0.58173427252854015</v>
      </c>
      <c r="G148" s="2" t="s">
        <v>70</v>
      </c>
      <c r="H148" s="2">
        <v>0.80050825921219826</v>
      </c>
      <c r="I148" s="2">
        <v>0.99083671323418965</v>
      </c>
      <c r="J148" s="2" t="s">
        <v>70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266</v>
      </c>
      <c r="B149" t="s">
        <v>25</v>
      </c>
      <c r="C149" s="2">
        <v>0.98824043882081158</v>
      </c>
      <c r="D149" s="2">
        <v>0.95766544675818643</v>
      </c>
      <c r="E149" s="2">
        <v>0.90694328114597422</v>
      </c>
      <c r="F149" s="2">
        <v>0.74697804764128917</v>
      </c>
      <c r="G149" s="2" t="s">
        <v>70</v>
      </c>
      <c r="H149" s="2">
        <v>0.91024940833788459</v>
      </c>
      <c r="I149" s="2">
        <v>0.99117257613653076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266</v>
      </c>
      <c r="B150" t="s">
        <v>27</v>
      </c>
      <c r="C150" s="2">
        <v>0.99479268626913597</v>
      </c>
      <c r="D150" s="2">
        <v>0.96070237050043883</v>
      </c>
      <c r="E150" s="2">
        <v>0.91818630524392042</v>
      </c>
      <c r="F150" s="2" t="s">
        <v>70</v>
      </c>
      <c r="G150" s="2" t="s">
        <v>70</v>
      </c>
      <c r="H150" s="2">
        <v>0.70177695585752187</v>
      </c>
      <c r="I150" s="2">
        <v>0.99374618669920678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29</v>
      </c>
      <c r="C151" s="2">
        <v>0.99690654811521717</v>
      </c>
      <c r="D151" s="2">
        <v>0.95460855528652144</v>
      </c>
      <c r="E151" s="2">
        <v>0.96911759832996458</v>
      </c>
      <c r="F151" s="2">
        <v>0.59249066247297033</v>
      </c>
      <c r="G151" s="2" t="s">
        <v>70</v>
      </c>
      <c r="H151" s="2">
        <v>0.88626672118698524</v>
      </c>
      <c r="I151" s="2">
        <v>0.99606875819008722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33</v>
      </c>
      <c r="C152" s="2">
        <v>0.99420090208189837</v>
      </c>
      <c r="D152" s="2">
        <v>0.92832874939330201</v>
      </c>
      <c r="E152" s="2">
        <v>0.91561447811447816</v>
      </c>
      <c r="F152" s="2">
        <v>0.89926687494554458</v>
      </c>
      <c r="G152" s="2">
        <v>0</v>
      </c>
      <c r="H152" s="2">
        <v>0.91031390134529144</v>
      </c>
      <c r="I152" s="2">
        <v>0.99365200764818362</v>
      </c>
      <c r="J152" s="2">
        <v>0</v>
      </c>
      <c r="K152" s="2" t="s">
        <v>70</v>
      </c>
      <c r="L152" s="2" t="s">
        <v>70</v>
      </c>
      <c r="M152" s="2" t="s">
        <v>70</v>
      </c>
      <c r="N152" s="2">
        <v>0</v>
      </c>
    </row>
    <row r="153" spans="1:14" x14ac:dyDescent="0.3">
      <c r="A153" t="s">
        <v>266</v>
      </c>
      <c r="B153" t="s">
        <v>305</v>
      </c>
      <c r="C153" s="2">
        <v>0.99459539224909155</v>
      </c>
      <c r="D153" s="2">
        <v>0.94417095800911965</v>
      </c>
      <c r="E153" s="2">
        <v>0.9096071935636536</v>
      </c>
      <c r="F153" s="2">
        <v>0.85622008189630316</v>
      </c>
      <c r="G153" s="2" t="s">
        <v>70</v>
      </c>
      <c r="H153" s="2">
        <v>0.92536893886156002</v>
      </c>
      <c r="I153" s="2">
        <v>0.99292960344297576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301</v>
      </c>
      <c r="C154" s="2">
        <v>0.99432309603560243</v>
      </c>
      <c r="D154" s="2">
        <v>0.94038474309875364</v>
      </c>
      <c r="E154" s="2">
        <v>0.95517943118082083</v>
      </c>
      <c r="F154" s="2">
        <v>0.88200099941925636</v>
      </c>
      <c r="G154" s="2" t="s">
        <v>70</v>
      </c>
      <c r="H154" s="2">
        <v>0.9352879027997888</v>
      </c>
      <c r="I154" s="2">
        <v>0.99382763087708603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35</v>
      </c>
      <c r="C155" s="2">
        <v>0.99548497209882236</v>
      </c>
      <c r="D155" s="2">
        <v>0.80436363636363639</v>
      </c>
      <c r="E155" s="2">
        <v>0.96266384218191436</v>
      </c>
      <c r="F155" s="2">
        <v>0.88818819234120239</v>
      </c>
      <c r="G155" s="2" t="s">
        <v>70</v>
      </c>
      <c r="H155" s="2">
        <v>0.87697509142344576</v>
      </c>
      <c r="I155" s="2">
        <v>0.99422404620763039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293</v>
      </c>
      <c r="B156" t="s">
        <v>6</v>
      </c>
      <c r="C156" s="2">
        <v>0.97908187411263603</v>
      </c>
      <c r="D156" s="2">
        <v>0.95919761690033079</v>
      </c>
      <c r="E156" s="2">
        <v>0.87284274471903911</v>
      </c>
      <c r="F156" s="2" t="s">
        <v>70</v>
      </c>
      <c r="G156" s="2" t="s">
        <v>70</v>
      </c>
      <c r="H156" s="2">
        <v>0.88297750884804205</v>
      </c>
      <c r="I156" s="2">
        <v>0.98339738662567255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293</v>
      </c>
      <c r="B157" t="s">
        <v>7</v>
      </c>
      <c r="C157" s="2">
        <v>0.98048686774432581</v>
      </c>
      <c r="D157" s="2">
        <v>0.96656616415410401</v>
      </c>
      <c r="E157" s="2">
        <v>0.9618770799106956</v>
      </c>
      <c r="F157" s="2" t="s">
        <v>70</v>
      </c>
      <c r="G157" s="2" t="s">
        <v>70</v>
      </c>
      <c r="H157" s="2">
        <v>0.75249383875132025</v>
      </c>
      <c r="I157" s="2">
        <v>0.98697630629217004</v>
      </c>
      <c r="J157" s="2">
        <v>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293</v>
      </c>
      <c r="B158" t="s">
        <v>117</v>
      </c>
      <c r="C158" s="2">
        <v>0.99275619481034605</v>
      </c>
      <c r="D158" s="2">
        <v>0.6475384927066451</v>
      </c>
      <c r="E158" s="2">
        <v>0.83346346033728924</v>
      </c>
      <c r="F158" s="2" t="s">
        <v>70</v>
      </c>
      <c r="G158" s="2">
        <v>0.94676192671122383</v>
      </c>
      <c r="H158" s="2">
        <v>0.66691938337124079</v>
      </c>
      <c r="I158" s="2">
        <v>0.98714220113271078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293</v>
      </c>
      <c r="B159" t="s">
        <v>8</v>
      </c>
      <c r="C159" s="2">
        <v>0.99137931034482762</v>
      </c>
      <c r="D159" s="2">
        <v>0.92446258503401357</v>
      </c>
      <c r="E159" s="2">
        <v>0.95706898233974036</v>
      </c>
      <c r="F159" s="2" t="s">
        <v>70</v>
      </c>
      <c r="G159" s="2" t="s">
        <v>70</v>
      </c>
      <c r="H159" s="2">
        <v>0.89052957797830645</v>
      </c>
      <c r="I159" s="2">
        <v>0.98475114172923595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293</v>
      </c>
      <c r="B160" t="s">
        <v>12</v>
      </c>
      <c r="C160" s="2">
        <v>0.98630303030303035</v>
      </c>
      <c r="D160" s="2">
        <v>0.88456107319369259</v>
      </c>
      <c r="E160" s="2">
        <v>0.76751793055847317</v>
      </c>
      <c r="F160" s="2">
        <v>0.32818944344038187</v>
      </c>
      <c r="G160" s="2" t="s">
        <v>70</v>
      </c>
      <c r="H160" s="2">
        <v>0.67240867240867241</v>
      </c>
      <c r="I160" s="2">
        <v>0.9926348301259208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293</v>
      </c>
      <c r="B161" t="s">
        <v>327</v>
      </c>
      <c r="C161" s="2">
        <v>0.95971061494324561</v>
      </c>
      <c r="D161" s="2">
        <v>0.95425577878591483</v>
      </c>
      <c r="E161" s="2">
        <v>0.93246846846846843</v>
      </c>
      <c r="F161" s="2">
        <v>0.76544611599962153</v>
      </c>
      <c r="G161" s="2" t="s">
        <v>70</v>
      </c>
      <c r="H161" s="2">
        <v>0.89147647880763858</v>
      </c>
      <c r="I161" s="2">
        <v>0.98680203045685277</v>
      </c>
      <c r="J161" s="2">
        <v>0.94923333598156845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293</v>
      </c>
      <c r="B162" t="s">
        <v>13</v>
      </c>
      <c r="C162" s="2">
        <v>0.97832699619771879</v>
      </c>
      <c r="D162" s="2">
        <v>0.94871670702179178</v>
      </c>
      <c r="E162" s="2">
        <v>0.61090846672102306</v>
      </c>
      <c r="F162" s="2">
        <v>0</v>
      </c>
      <c r="G162" s="2">
        <v>0</v>
      </c>
      <c r="H162" s="2">
        <v>0.81544698101130786</v>
      </c>
      <c r="I162" s="2">
        <v>0.98959537572254319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293</v>
      </c>
      <c r="B163" t="s">
        <v>15</v>
      </c>
      <c r="C163" s="2">
        <v>0.99394511855457879</v>
      </c>
      <c r="D163" s="2">
        <v>0.92701103917276084</v>
      </c>
      <c r="E163" s="2">
        <v>0.9660901744581224</v>
      </c>
      <c r="F163" s="2" t="s">
        <v>70</v>
      </c>
      <c r="G163" s="2" t="s">
        <v>70</v>
      </c>
      <c r="H163" s="2">
        <v>0.90637152258450482</v>
      </c>
      <c r="I163" s="2">
        <v>0.98896614268440142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293</v>
      </c>
      <c r="B164" t="s">
        <v>17</v>
      </c>
      <c r="C164" s="2">
        <v>0.98713189804503843</v>
      </c>
      <c r="D164" s="2">
        <v>0.947895016675528</v>
      </c>
      <c r="E164" s="2">
        <v>0.93567889449520436</v>
      </c>
      <c r="F164" s="2" t="s">
        <v>70</v>
      </c>
      <c r="G164" s="2" t="s">
        <v>70</v>
      </c>
      <c r="H164" s="2">
        <v>0.82435597189695553</v>
      </c>
      <c r="I164" s="2">
        <v>0.97652582159624401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293</v>
      </c>
      <c r="B165" t="s">
        <v>21</v>
      </c>
      <c r="C165" s="2">
        <v>0.98796325625593917</v>
      </c>
      <c r="D165" s="2">
        <v>0.97349409721348201</v>
      </c>
      <c r="E165" s="2">
        <v>0.93615091601668798</v>
      </c>
      <c r="F165" s="2" t="s">
        <v>70</v>
      </c>
      <c r="G165" s="2" t="s">
        <v>70</v>
      </c>
      <c r="H165" s="2">
        <v>0.72539975399753998</v>
      </c>
      <c r="I165" s="2">
        <v>0.99230941536623596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293</v>
      </c>
      <c r="B166" t="s">
        <v>23</v>
      </c>
      <c r="C166" s="2">
        <v>0.9787862758331356</v>
      </c>
      <c r="D166" s="2">
        <v>0.97552707346521783</v>
      </c>
      <c r="E166" s="2">
        <v>0.76559157146893797</v>
      </c>
      <c r="F166" s="2">
        <v>0</v>
      </c>
      <c r="G166" s="2">
        <v>0</v>
      </c>
      <c r="H166" s="2">
        <v>0.73740196520328138</v>
      </c>
      <c r="I166" s="2">
        <v>0.99495489986240637</v>
      </c>
      <c r="J166" s="2">
        <v>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293</v>
      </c>
      <c r="B167" t="s">
        <v>25</v>
      </c>
      <c r="C167" s="2">
        <v>0.99322526791965104</v>
      </c>
      <c r="D167" s="2">
        <v>0.92120831176514084</v>
      </c>
      <c r="E167" s="2">
        <v>0.91212487346112403</v>
      </c>
      <c r="F167" s="2" t="s">
        <v>70</v>
      </c>
      <c r="G167" s="2" t="s">
        <v>70</v>
      </c>
      <c r="H167" s="2">
        <v>0.75237137108364471</v>
      </c>
      <c r="I167" s="2">
        <v>0.98983905658977978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293</v>
      </c>
      <c r="B168" t="s">
        <v>27</v>
      </c>
      <c r="C168" s="2">
        <v>0.97979736103794279</v>
      </c>
      <c r="D168" s="2">
        <v>0.87002895652355061</v>
      </c>
      <c r="E168" s="2">
        <v>0.9282239053017004</v>
      </c>
      <c r="F168" s="2" t="s">
        <v>70</v>
      </c>
      <c r="G168" s="2" t="s">
        <v>70</v>
      </c>
      <c r="H168" s="2">
        <v>0.8600013339558461</v>
      </c>
      <c r="I168" s="2">
        <v>0.98839265124144837</v>
      </c>
      <c r="J168" s="2">
        <v>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29</v>
      </c>
      <c r="C169" s="2">
        <v>0.94664008443766856</v>
      </c>
      <c r="D169" s="2">
        <v>0.92926638194637479</v>
      </c>
      <c r="E169" s="2">
        <v>0.63536108146567061</v>
      </c>
      <c r="F169" s="2">
        <v>0</v>
      </c>
      <c r="G169" s="2">
        <v>0.33338626859351012</v>
      </c>
      <c r="H169" s="2">
        <v>0.85507246376811596</v>
      </c>
      <c r="I169" s="2">
        <v>0.98871365572912762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33</v>
      </c>
      <c r="C170" s="2">
        <v>0.9888818963708832</v>
      </c>
      <c r="D170" s="2">
        <v>0.83974800148234419</v>
      </c>
      <c r="E170" s="2">
        <v>0.91361359671337716</v>
      </c>
      <c r="F170" s="2">
        <v>0.83101922702356767</v>
      </c>
      <c r="G170" s="2">
        <v>0.94348589730344035</v>
      </c>
      <c r="H170" s="2">
        <v>0.85182724252491693</v>
      </c>
      <c r="I170" s="2">
        <v>0.99642122896520202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271</v>
      </c>
      <c r="B171" t="s">
        <v>6</v>
      </c>
      <c r="C171" s="2">
        <v>0.97101967799642219</v>
      </c>
      <c r="D171" s="2">
        <v>0.96762001246882801</v>
      </c>
      <c r="E171" s="2">
        <v>0.59977246871444823</v>
      </c>
      <c r="F171" s="2" t="s">
        <v>70</v>
      </c>
      <c r="G171" s="2" t="s">
        <v>70</v>
      </c>
      <c r="H171" s="2">
        <v>0.62595704948646125</v>
      </c>
      <c r="I171" s="2">
        <v>0.98559334620525763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271</v>
      </c>
      <c r="B172" t="s">
        <v>7</v>
      </c>
      <c r="C172" s="2">
        <v>0.98133998965023883</v>
      </c>
      <c r="D172" s="2">
        <v>0.84874919820397687</v>
      </c>
      <c r="E172" s="2">
        <v>0.80793905372894947</v>
      </c>
      <c r="F172" s="2" t="s">
        <v>70</v>
      </c>
      <c r="G172" s="2" t="s">
        <v>70</v>
      </c>
      <c r="H172" s="2">
        <v>0.79184418746195984</v>
      </c>
      <c r="I172" s="2">
        <v>0.99105309474919323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271</v>
      </c>
      <c r="B173" t="s">
        <v>8</v>
      </c>
      <c r="C173" s="2">
        <v>0.97695802090744899</v>
      </c>
      <c r="D173" s="2">
        <v>0.94027842858654398</v>
      </c>
      <c r="E173" s="2">
        <v>0.85558031193032202</v>
      </c>
      <c r="F173" s="2" t="s">
        <v>70</v>
      </c>
      <c r="G173" s="2" t="s">
        <v>70</v>
      </c>
      <c r="H173" s="2">
        <v>0.91179039301310039</v>
      </c>
      <c r="I173" s="2">
        <v>0.98834392976082364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271</v>
      </c>
      <c r="B174" t="s">
        <v>12</v>
      </c>
      <c r="C174" s="2">
        <v>0.97542926519049544</v>
      </c>
      <c r="D174" s="2">
        <v>0.968432388772969</v>
      </c>
      <c r="E174" s="2">
        <v>0.7674357858075751</v>
      </c>
      <c r="F174" s="2" t="s">
        <v>70</v>
      </c>
      <c r="G174" s="2" t="s">
        <v>70</v>
      </c>
      <c r="H174" s="2">
        <v>0.74283973187081043</v>
      </c>
      <c r="I174" s="2">
        <v>0.98769718469318435</v>
      </c>
      <c r="J174" s="2">
        <v>0.96856451967465362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271</v>
      </c>
      <c r="B175" t="s">
        <v>13</v>
      </c>
      <c r="C175" s="2">
        <v>0.98704864614519405</v>
      </c>
      <c r="D175" s="2">
        <v>0.95067362809887179</v>
      </c>
      <c r="E175" s="2">
        <v>0.89976470588235291</v>
      </c>
      <c r="F175" s="2" t="s">
        <v>70</v>
      </c>
      <c r="G175" s="2" t="s">
        <v>70</v>
      </c>
      <c r="H175" s="2">
        <v>0.93867974832035839</v>
      </c>
      <c r="I175" s="2">
        <v>0.98917352851479123</v>
      </c>
      <c r="J175" s="2">
        <v>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271</v>
      </c>
      <c r="B176" t="s">
        <v>15</v>
      </c>
      <c r="C176" s="2">
        <v>0.99593845730217201</v>
      </c>
      <c r="D176" s="2">
        <v>0.97820191548522195</v>
      </c>
      <c r="E176" s="2">
        <v>0.93189051559516245</v>
      </c>
      <c r="F176" s="2" t="s">
        <v>70</v>
      </c>
      <c r="G176" s="2" t="s">
        <v>70</v>
      </c>
      <c r="H176" s="2">
        <v>0.83838130997079685</v>
      </c>
      <c r="I176" s="2">
        <v>0.99444314001721845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271</v>
      </c>
      <c r="B177" t="s">
        <v>17</v>
      </c>
      <c r="C177" s="2">
        <v>0.9812799303439268</v>
      </c>
      <c r="D177" s="2">
        <v>0.95360944628320965</v>
      </c>
      <c r="E177" s="2">
        <v>0.8572150299968424</v>
      </c>
      <c r="F177" s="2">
        <v>0.7266333081570997</v>
      </c>
      <c r="G177" s="2" t="s">
        <v>70</v>
      </c>
      <c r="H177" s="2">
        <v>0.11201368106028216</v>
      </c>
      <c r="I177" s="2">
        <v>0.99175780630844823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271</v>
      </c>
      <c r="B178" t="s">
        <v>21</v>
      </c>
      <c r="C178" s="2">
        <v>0.99503845657266154</v>
      </c>
      <c r="D178" s="2">
        <v>0.97985608363771559</v>
      </c>
      <c r="E178" s="2">
        <v>0.97249686673165281</v>
      </c>
      <c r="F178" s="2" t="s">
        <v>70</v>
      </c>
      <c r="G178" s="2" t="s">
        <v>70</v>
      </c>
      <c r="H178" s="2">
        <v>0.91912342065814845</v>
      </c>
      <c r="I178" s="2">
        <v>0.99602834670197038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271</v>
      </c>
      <c r="B179" t="s">
        <v>23</v>
      </c>
      <c r="C179" s="2">
        <v>0.99445274162577357</v>
      </c>
      <c r="D179" s="2">
        <v>0.9127635697832378</v>
      </c>
      <c r="E179" s="2">
        <v>0.92377937010498234</v>
      </c>
      <c r="F179" s="2" t="s">
        <v>70</v>
      </c>
      <c r="G179" s="2" t="s">
        <v>70</v>
      </c>
      <c r="H179" s="2">
        <v>0.83728311468472283</v>
      </c>
      <c r="I179" s="2">
        <v>0.996961906987614</v>
      </c>
      <c r="J179" s="2">
        <v>0.9520405123622282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271</v>
      </c>
      <c r="B180" t="s">
        <v>214</v>
      </c>
      <c r="C180" s="2">
        <v>0.99225814443205762</v>
      </c>
      <c r="D180" s="2">
        <v>0.96933468826588565</v>
      </c>
      <c r="E180" s="2">
        <v>0.92904693406483119</v>
      </c>
      <c r="F180" s="2" t="s">
        <v>70</v>
      </c>
      <c r="G180" s="2">
        <v>0.96384039900249363</v>
      </c>
      <c r="H180" s="2">
        <v>0.8465140478668054</v>
      </c>
      <c r="I180" s="2">
        <v>0.99615088529638185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271</v>
      </c>
      <c r="B181" t="s">
        <v>25</v>
      </c>
      <c r="C181" s="2">
        <v>0.9918893018254914</v>
      </c>
      <c r="D181" s="2">
        <v>0.96710446554859564</v>
      </c>
      <c r="E181" s="2">
        <v>0.95157793302818605</v>
      </c>
      <c r="F181" s="2" t="s">
        <v>70</v>
      </c>
      <c r="G181" s="2">
        <v>0.95683196575098117</v>
      </c>
      <c r="H181" s="2">
        <v>0.87709269089424258</v>
      </c>
      <c r="I181" s="2">
        <v>0.99628137589092036</v>
      </c>
      <c r="J181" s="2" t="s">
        <v>70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271</v>
      </c>
      <c r="B182" t="s">
        <v>27</v>
      </c>
      <c r="C182" s="2">
        <v>0.84664579308507093</v>
      </c>
      <c r="D182" s="2">
        <v>0.96004474988013422</v>
      </c>
      <c r="E182" s="2">
        <v>0.93455845200890764</v>
      </c>
      <c r="F182" s="2" t="s">
        <v>70</v>
      </c>
      <c r="G182" s="2">
        <v>0.63567458312278924</v>
      </c>
      <c r="H182" s="2">
        <v>0.77997957099080695</v>
      </c>
      <c r="I182" s="2">
        <v>0.99694142835295918</v>
      </c>
      <c r="J182" s="2">
        <v>0.71768771599120329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271</v>
      </c>
      <c r="B183" t="s">
        <v>29</v>
      </c>
      <c r="C183" s="2">
        <v>0.99506340141322236</v>
      </c>
      <c r="D183" s="2">
        <v>0.96066210278941455</v>
      </c>
      <c r="E183" s="2">
        <v>0.90581843327076961</v>
      </c>
      <c r="F183" s="2">
        <v>0</v>
      </c>
      <c r="G183" s="2">
        <v>0.81429483088704535</v>
      </c>
      <c r="H183" s="2">
        <v>0.63189860047531032</v>
      </c>
      <c r="I183" s="2">
        <v>0.9933947647394602</v>
      </c>
      <c r="J183" s="2" t="s">
        <v>70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33</v>
      </c>
      <c r="C184" s="2">
        <v>0.98943177705392682</v>
      </c>
      <c r="D184" s="2">
        <v>0.98641749034496318</v>
      </c>
      <c r="E184" s="2">
        <v>0.82001733651874242</v>
      </c>
      <c r="F184" s="2">
        <v>0</v>
      </c>
      <c r="G184" s="2">
        <v>0.92862327607065076</v>
      </c>
      <c r="H184" s="2">
        <v>0.44685511630332742</v>
      </c>
      <c r="I184" s="2">
        <v>0.99432921618892256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94</v>
      </c>
      <c r="B185" t="s">
        <v>6</v>
      </c>
      <c r="C185" s="2">
        <v>0.99323236637208845</v>
      </c>
      <c r="D185" s="2">
        <v>0.86379575018178878</v>
      </c>
      <c r="E185" s="2">
        <v>0.26919418399239026</v>
      </c>
      <c r="F185" s="2">
        <v>0</v>
      </c>
      <c r="G185" s="2" t="s">
        <v>70</v>
      </c>
      <c r="H185" s="2">
        <v>0</v>
      </c>
      <c r="I185" s="2">
        <v>0.99102829537612158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94</v>
      </c>
      <c r="B186" t="s">
        <v>7</v>
      </c>
      <c r="C186" s="2">
        <v>0.99151281968379201</v>
      </c>
      <c r="D186" s="2">
        <v>0.89884799908069757</v>
      </c>
      <c r="E186" s="2">
        <v>0.56895275687677316</v>
      </c>
      <c r="F186" s="2">
        <v>0</v>
      </c>
      <c r="G186" s="2" t="s">
        <v>70</v>
      </c>
      <c r="H186" s="2">
        <v>0.58402705515088449</v>
      </c>
      <c r="I186" s="2">
        <v>0.98395637398245483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94</v>
      </c>
      <c r="B187" t="s">
        <v>8</v>
      </c>
      <c r="C187" s="2">
        <v>0.98727458887936981</v>
      </c>
      <c r="D187" s="2">
        <v>0.97765303476364085</v>
      </c>
      <c r="E187" s="2">
        <v>0.8624359479700433</v>
      </c>
      <c r="F187" s="2" t="s">
        <v>70</v>
      </c>
      <c r="G187" s="2" t="s">
        <v>70</v>
      </c>
      <c r="H187" s="2">
        <v>0.73389865563598755</v>
      </c>
      <c r="I187" s="2">
        <v>0.99023379698135539</v>
      </c>
      <c r="J187" s="2">
        <v>0.91749056264605444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94</v>
      </c>
      <c r="B188" t="s">
        <v>64</v>
      </c>
      <c r="C188" s="2">
        <v>0.99151054394062799</v>
      </c>
      <c r="D188" s="2">
        <v>0.97188201924811035</v>
      </c>
      <c r="E188" s="2">
        <v>0.83358856559469119</v>
      </c>
      <c r="F188" s="2">
        <v>8.399721556191507E-2</v>
      </c>
      <c r="G188" s="2">
        <v>0.88202224469160773</v>
      </c>
      <c r="H188" s="2">
        <v>0.69342767723499799</v>
      </c>
      <c r="I188" s="2">
        <v>0.99291536527767199</v>
      </c>
      <c r="J188" s="2" t="s">
        <v>70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94</v>
      </c>
      <c r="B189" t="s">
        <v>12</v>
      </c>
      <c r="C189" s="2">
        <v>0.99321567396605437</v>
      </c>
      <c r="D189" s="2">
        <v>0.95046183074964119</v>
      </c>
      <c r="E189" s="2">
        <v>0.89931561873964017</v>
      </c>
      <c r="F189" s="2">
        <v>0.62823561946902651</v>
      </c>
      <c r="G189" s="2">
        <v>0.90583663403333081</v>
      </c>
      <c r="H189" s="2">
        <v>0.23359173126614988</v>
      </c>
      <c r="I189" s="2">
        <v>0.99403239556692236</v>
      </c>
      <c r="J189" s="2" t="s">
        <v>70</v>
      </c>
      <c r="K189" s="2">
        <v>0.36768802228412256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94</v>
      </c>
      <c r="B190" t="s">
        <v>13</v>
      </c>
      <c r="C190" s="2">
        <v>0.9935918610028408</v>
      </c>
      <c r="D190" s="2">
        <v>0.95318426831702918</v>
      </c>
      <c r="E190" s="2">
        <v>0.88280326587020164</v>
      </c>
      <c r="F190" s="2">
        <v>0.72154919515420513</v>
      </c>
      <c r="G190" s="2">
        <v>0.88566189952328567</v>
      </c>
      <c r="H190" s="2">
        <v>0.86917808219178083</v>
      </c>
      <c r="I190" s="2">
        <v>0.99136601911810041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94</v>
      </c>
      <c r="B191" t="s">
        <v>15</v>
      </c>
      <c r="C191" s="2">
        <v>0.99488853713230441</v>
      </c>
      <c r="D191" s="2">
        <v>0.93514715419536143</v>
      </c>
      <c r="E191" s="2">
        <v>0.89012378798911584</v>
      </c>
      <c r="F191" s="2">
        <v>0.87604258121158907</v>
      </c>
      <c r="G191" s="2">
        <v>0.83361675467645213</v>
      </c>
      <c r="H191" s="2">
        <v>0.750437636761488</v>
      </c>
      <c r="I191" s="2">
        <v>0.99183197199533257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94</v>
      </c>
      <c r="B192" t="s">
        <v>93</v>
      </c>
      <c r="C192" s="2">
        <v>0.99722697288052775</v>
      </c>
      <c r="D192" s="2">
        <v>0.92172705108578556</v>
      </c>
      <c r="E192" s="2">
        <v>0.87384535784395778</v>
      </c>
      <c r="F192" s="2">
        <v>0</v>
      </c>
      <c r="G192" s="2" t="s">
        <v>70</v>
      </c>
      <c r="H192" s="2">
        <v>0.74937604937151159</v>
      </c>
      <c r="I192" s="2">
        <v>0.99510254055708602</v>
      </c>
      <c r="J192" s="2" t="s">
        <v>70</v>
      </c>
      <c r="K192" s="2">
        <v>0.4259927797833935</v>
      </c>
      <c r="L192" s="2">
        <v>0</v>
      </c>
      <c r="M192" s="2" t="s">
        <v>70</v>
      </c>
      <c r="N192" s="2" t="s">
        <v>70</v>
      </c>
    </row>
    <row r="193" spans="1:14" x14ac:dyDescent="0.3">
      <c r="A193" t="s">
        <v>94</v>
      </c>
      <c r="B193" t="s">
        <v>208</v>
      </c>
      <c r="C193" s="2">
        <v>0.90481339361600477</v>
      </c>
      <c r="D193" s="2">
        <v>0.94984417458587278</v>
      </c>
      <c r="E193" s="2">
        <v>0.88183317385019444</v>
      </c>
      <c r="F193" s="2">
        <v>0</v>
      </c>
      <c r="G193" s="2" t="s">
        <v>70</v>
      </c>
      <c r="H193" s="2">
        <v>0.66272548127936937</v>
      </c>
      <c r="I193" s="2">
        <v>0.99389253962118285</v>
      </c>
      <c r="J193" s="2">
        <v>0</v>
      </c>
      <c r="K193" s="2" t="s">
        <v>70</v>
      </c>
      <c r="L193" s="2">
        <v>0.25720620842572062</v>
      </c>
      <c r="M193" s="2" t="s">
        <v>70</v>
      </c>
      <c r="N193" s="2" t="s">
        <v>70</v>
      </c>
    </row>
    <row r="194" spans="1:14" x14ac:dyDescent="0.3">
      <c r="A194" t="s">
        <v>95</v>
      </c>
      <c r="B194" t="s">
        <v>6</v>
      </c>
      <c r="C194" s="2">
        <v>0.98812669107114437</v>
      </c>
      <c r="D194" s="2">
        <v>0.93802802777708139</v>
      </c>
      <c r="E194" s="2">
        <v>0.9032040363788284</v>
      </c>
      <c r="F194" s="2">
        <v>0</v>
      </c>
      <c r="G194" s="2" t="s">
        <v>70</v>
      </c>
      <c r="H194" s="2">
        <v>0.76139658972277002</v>
      </c>
      <c r="I194" s="2">
        <v>0.99318300996329323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95</v>
      </c>
      <c r="B195" t="s">
        <v>7</v>
      </c>
      <c r="C195" s="2">
        <v>0.99505564582350581</v>
      </c>
      <c r="D195" s="2">
        <v>0.8826625637703458</v>
      </c>
      <c r="E195" s="2">
        <v>0.88369659280726121</v>
      </c>
      <c r="F195" s="2">
        <v>0</v>
      </c>
      <c r="G195" s="2">
        <v>0.88882436784036323</v>
      </c>
      <c r="H195" s="2">
        <v>0.82446163885522517</v>
      </c>
      <c r="I195" s="2">
        <v>0.9939628482972136</v>
      </c>
      <c r="J195" s="2" t="s">
        <v>70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95</v>
      </c>
      <c r="B196" t="s">
        <v>8</v>
      </c>
      <c r="C196" s="2">
        <v>0.99444102399371836</v>
      </c>
      <c r="D196" s="2">
        <v>0.90619250143275121</v>
      </c>
      <c r="E196" s="2">
        <v>0.91317365269461082</v>
      </c>
      <c r="F196" s="2" t="s">
        <v>70</v>
      </c>
      <c r="G196" s="2" t="s">
        <v>70</v>
      </c>
      <c r="H196" s="2">
        <v>0.79630365659777425</v>
      </c>
      <c r="I196" s="2">
        <v>0.99037556986757358</v>
      </c>
      <c r="J196" s="2" t="s">
        <v>70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95</v>
      </c>
      <c r="B197" t="s">
        <v>12</v>
      </c>
      <c r="C197" s="2">
        <v>0.99458955892364476</v>
      </c>
      <c r="D197" s="2">
        <v>0.93272632740276717</v>
      </c>
      <c r="E197" s="2">
        <v>0.8993418575040798</v>
      </c>
      <c r="F197" s="2">
        <v>0.5177245341179767</v>
      </c>
      <c r="G197" s="2" t="s">
        <v>70</v>
      </c>
      <c r="H197" s="2">
        <v>0.73534246575342466</v>
      </c>
      <c r="I197" s="2">
        <v>0.9900085198667804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95</v>
      </c>
      <c r="B198" t="s">
        <v>13</v>
      </c>
      <c r="C198" s="2">
        <v>0.994961676582516</v>
      </c>
      <c r="D198" s="2">
        <v>0.90107322374677357</v>
      </c>
      <c r="E198" s="2">
        <v>0.84162655012534104</v>
      </c>
      <c r="F198" s="2">
        <v>0</v>
      </c>
      <c r="G198" s="2">
        <v>0.93319870759289181</v>
      </c>
      <c r="H198" s="2">
        <v>0.89455272363818095</v>
      </c>
      <c r="I198" s="2">
        <v>0.99170735487871042</v>
      </c>
      <c r="J198" s="2" t="s">
        <v>70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95</v>
      </c>
      <c r="B199" t="s">
        <v>15</v>
      </c>
      <c r="C199" s="2">
        <v>0.99380523663996045</v>
      </c>
      <c r="D199" s="2">
        <v>0.97353135798838319</v>
      </c>
      <c r="E199" s="2">
        <v>0.88688283761630016</v>
      </c>
      <c r="F199" s="2">
        <v>0.48072700246613292</v>
      </c>
      <c r="G199" s="2">
        <v>0.65230945640878635</v>
      </c>
      <c r="H199" s="2">
        <v>0.84411146161934802</v>
      </c>
      <c r="I199" s="2">
        <v>0.99519926845995577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95</v>
      </c>
      <c r="B200" t="s">
        <v>17</v>
      </c>
      <c r="C200" s="2">
        <v>0.99074529650195642</v>
      </c>
      <c r="D200" s="2">
        <v>0.87777275603362559</v>
      </c>
      <c r="E200" s="2">
        <v>0.91821400371870299</v>
      </c>
      <c r="F200" s="2">
        <v>0.75918827508455466</v>
      </c>
      <c r="G200" s="2">
        <v>0.97841072646011662</v>
      </c>
      <c r="H200" s="2">
        <v>0.63481873111782472</v>
      </c>
      <c r="I200" s="2">
        <v>0.99466646053953778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95</v>
      </c>
      <c r="B201" t="s">
        <v>21</v>
      </c>
      <c r="C201" s="2">
        <v>0.99686216042854925</v>
      </c>
      <c r="D201" s="2">
        <v>0.95501912213606543</v>
      </c>
      <c r="E201" s="2">
        <v>0.86135860979462875</v>
      </c>
      <c r="F201" s="2">
        <v>0.66743491379963915</v>
      </c>
      <c r="G201" s="2">
        <v>0.19260615992673641</v>
      </c>
      <c r="H201" s="2">
        <v>0.2288135593220339</v>
      </c>
      <c r="I201" s="2">
        <v>0.99463577703490635</v>
      </c>
      <c r="J201" s="2" t="s">
        <v>70</v>
      </c>
      <c r="K201" s="2" t="s">
        <v>70</v>
      </c>
      <c r="L201" s="2" t="s">
        <v>70</v>
      </c>
      <c r="M201" s="2" t="s">
        <v>70</v>
      </c>
      <c r="N201" s="2">
        <v>0</v>
      </c>
    </row>
    <row r="202" spans="1:14" x14ac:dyDescent="0.3">
      <c r="A202" t="s">
        <v>95</v>
      </c>
      <c r="B202" t="s">
        <v>23</v>
      </c>
      <c r="C202" s="2">
        <v>0.99685834794230477</v>
      </c>
      <c r="D202" s="2">
        <v>0.85417081822167307</v>
      </c>
      <c r="E202" s="2">
        <v>0.87917265153691471</v>
      </c>
      <c r="F202" s="2">
        <v>0.83496816382722427</v>
      </c>
      <c r="G202" s="2">
        <v>0.84990071978158355</v>
      </c>
      <c r="H202" s="2">
        <v>0.67119380687219887</v>
      </c>
      <c r="I202" s="2">
        <v>0.99451949054419142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95</v>
      </c>
      <c r="B203" t="s">
        <v>51</v>
      </c>
      <c r="C203" s="2">
        <v>0.94083235122893205</v>
      </c>
      <c r="D203" s="2">
        <v>0.86615159741073289</v>
      </c>
      <c r="E203" s="2">
        <v>0.78319194568528616</v>
      </c>
      <c r="F203" s="2">
        <v>0.26061880636013129</v>
      </c>
      <c r="G203" s="2">
        <v>5.5790214713129178E-2</v>
      </c>
      <c r="H203" s="2">
        <v>0.48311606722161143</v>
      </c>
      <c r="I203" s="2">
        <v>0.99388402879925675</v>
      </c>
      <c r="J203" s="2" t="s">
        <v>70</v>
      </c>
      <c r="K203" s="2">
        <v>0.56314974563149744</v>
      </c>
      <c r="L203" s="2">
        <v>0</v>
      </c>
      <c r="M203" s="2" t="s">
        <v>70</v>
      </c>
      <c r="N203" s="2">
        <v>0.10914848349908464</v>
      </c>
    </row>
    <row r="204" spans="1:14" x14ac:dyDescent="0.3">
      <c r="A204" t="s">
        <v>95</v>
      </c>
      <c r="B204" t="s">
        <v>25</v>
      </c>
      <c r="C204" s="2">
        <v>0.99442641024070555</v>
      </c>
      <c r="D204" s="2">
        <v>0.92572284848278441</v>
      </c>
      <c r="E204" s="2">
        <v>0.78281341965862272</v>
      </c>
      <c r="F204" s="2">
        <v>0.56903473185819153</v>
      </c>
      <c r="G204" s="2">
        <v>0.30558624923265809</v>
      </c>
      <c r="H204" s="2">
        <v>0</v>
      </c>
      <c r="I204" s="2">
        <v>0.99454828660436123</v>
      </c>
      <c r="J204" s="2" t="s">
        <v>70</v>
      </c>
      <c r="K204" s="2">
        <v>0.84778761061946906</v>
      </c>
      <c r="L204" s="2" t="s">
        <v>70</v>
      </c>
      <c r="M204" s="2">
        <v>0</v>
      </c>
      <c r="N204" s="2">
        <v>0</v>
      </c>
    </row>
    <row r="205" spans="1:14" x14ac:dyDescent="0.3">
      <c r="A205" t="s">
        <v>95</v>
      </c>
      <c r="B205" t="s">
        <v>215</v>
      </c>
      <c r="C205" s="2">
        <v>0.98841013040453518</v>
      </c>
      <c r="D205" s="2">
        <v>0.96265575599776843</v>
      </c>
      <c r="E205" s="2">
        <v>0.88368842126283997</v>
      </c>
      <c r="F205" s="2">
        <v>0.57443880138116432</v>
      </c>
      <c r="G205" s="2">
        <v>0.80688916185348769</v>
      </c>
      <c r="H205" s="2">
        <v>0</v>
      </c>
      <c r="I205" s="2">
        <v>0.99491989058225883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</row>
    <row r="206" spans="1:14" x14ac:dyDescent="0.3">
      <c r="A206" t="s">
        <v>95</v>
      </c>
      <c r="B206" t="s">
        <v>27</v>
      </c>
      <c r="C206" s="2">
        <v>0.99342508735648583</v>
      </c>
      <c r="D206" s="2">
        <v>0.87317816775728729</v>
      </c>
      <c r="E206" s="2">
        <v>0.93379727369875165</v>
      </c>
      <c r="F206" s="2">
        <v>0.46515512129942793</v>
      </c>
      <c r="G206" s="2">
        <v>0.86200407310974192</v>
      </c>
      <c r="H206" s="2" t="s">
        <v>70</v>
      </c>
      <c r="I206" s="2">
        <v>0.994181084645822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177</v>
      </c>
      <c r="B207" t="s">
        <v>6</v>
      </c>
      <c r="C207" s="2">
        <v>0.98010315237206003</v>
      </c>
      <c r="D207" s="2">
        <v>0.95023328149300157</v>
      </c>
      <c r="E207" s="2">
        <v>0.81269018709891239</v>
      </c>
      <c r="F207" s="2">
        <v>0.46176011525993521</v>
      </c>
      <c r="G207" s="2" t="s">
        <v>70</v>
      </c>
      <c r="H207" s="2">
        <v>0.81155280488772519</v>
      </c>
      <c r="I207" s="2">
        <v>0.98597442851607919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177</v>
      </c>
      <c r="B208" t="s">
        <v>7</v>
      </c>
      <c r="C208" s="2">
        <v>0.98381213246271082</v>
      </c>
      <c r="D208" s="2">
        <v>0.96405307599517476</v>
      </c>
      <c r="E208" s="2">
        <v>0.91392318244170101</v>
      </c>
      <c r="F208" s="2">
        <v>0.64612874890199523</v>
      </c>
      <c r="G208" s="2" t="s">
        <v>70</v>
      </c>
      <c r="H208" s="2">
        <v>0.90735733598975377</v>
      </c>
      <c r="I208" s="2">
        <v>0.9899202647811044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177</v>
      </c>
      <c r="B209" t="s">
        <v>8</v>
      </c>
      <c r="C209" s="2">
        <v>0.9841514079089092</v>
      </c>
      <c r="D209" s="2">
        <v>0.97786148559344443</v>
      </c>
      <c r="E209" s="2">
        <v>0.91446243405493921</v>
      </c>
      <c r="F209" s="2">
        <v>0.85572730875941339</v>
      </c>
      <c r="G209" s="2" t="s">
        <v>70</v>
      </c>
      <c r="H209" s="2">
        <v>0.84618937644341796</v>
      </c>
      <c r="I209" s="2">
        <v>0.98954118635010302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177</v>
      </c>
      <c r="B210" t="s">
        <v>12</v>
      </c>
      <c r="C210" s="2">
        <v>0.98695997014089765</v>
      </c>
      <c r="D210" s="2">
        <v>0.87204283744336397</v>
      </c>
      <c r="E210" s="2">
        <v>0.93018829097643796</v>
      </c>
      <c r="F210" s="2">
        <v>0.81646467251160393</v>
      </c>
      <c r="G210" s="2" t="s">
        <v>70</v>
      </c>
      <c r="H210" s="2">
        <v>0.88863149360050964</v>
      </c>
      <c r="I210" s="2">
        <v>0.98951624981279018</v>
      </c>
      <c r="J210" s="2" t="s">
        <v>70</v>
      </c>
      <c r="K210" s="2" t="s">
        <v>70</v>
      </c>
      <c r="L210" s="2" t="s">
        <v>70</v>
      </c>
      <c r="M210" s="2" t="s">
        <v>70</v>
      </c>
      <c r="N210" s="2" t="s">
        <v>70</v>
      </c>
    </row>
    <row r="211" spans="1:14" x14ac:dyDescent="0.3">
      <c r="A211" t="s">
        <v>177</v>
      </c>
      <c r="B211" t="s">
        <v>13</v>
      </c>
      <c r="C211" s="2">
        <v>0.97419429558112836</v>
      </c>
      <c r="D211" s="2">
        <v>0.97739539018350363</v>
      </c>
      <c r="E211" s="2">
        <v>0.68405668733392377</v>
      </c>
      <c r="F211" s="2" t="s">
        <v>70</v>
      </c>
      <c r="G211" s="2" t="s">
        <v>70</v>
      </c>
      <c r="H211" s="2">
        <v>0.96037552606021359</v>
      </c>
      <c r="I211" s="2">
        <v>0.99253112033195023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177</v>
      </c>
      <c r="B212" t="s">
        <v>15</v>
      </c>
      <c r="C212" s="2">
        <v>0.99135852351967479</v>
      </c>
      <c r="D212" s="2">
        <v>0.95763883834340202</v>
      </c>
      <c r="E212" s="2">
        <v>0.87597485363693317</v>
      </c>
      <c r="F212" s="2" t="s">
        <v>70</v>
      </c>
      <c r="G212" s="2" t="s">
        <v>70</v>
      </c>
      <c r="H212" s="2">
        <v>0.786001502364014</v>
      </c>
      <c r="I212" s="2">
        <v>0.99299012587623436</v>
      </c>
      <c r="J212" s="2" t="s">
        <v>70</v>
      </c>
      <c r="K212" s="2" t="s">
        <v>70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177</v>
      </c>
      <c r="B213" t="s">
        <v>17</v>
      </c>
      <c r="C213" s="2">
        <v>0.99154945207379663</v>
      </c>
      <c r="D213" s="2">
        <v>0.94067115012748759</v>
      </c>
      <c r="E213" s="2">
        <v>0.93645885672322482</v>
      </c>
      <c r="F213" s="2" t="s">
        <v>70</v>
      </c>
      <c r="G213" s="2" t="s">
        <v>70</v>
      </c>
      <c r="H213" s="2">
        <v>0.90646869680348019</v>
      </c>
      <c r="I213" s="2">
        <v>0.99345747357825864</v>
      </c>
      <c r="J213" s="2" t="s">
        <v>70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177</v>
      </c>
      <c r="B214" t="s">
        <v>23</v>
      </c>
      <c r="C214" s="2">
        <v>0.99664606258835264</v>
      </c>
      <c r="D214" s="2">
        <v>0.90182225477103362</v>
      </c>
      <c r="E214" s="2">
        <v>0.86304462496043888</v>
      </c>
      <c r="F214" s="2" t="s">
        <v>70</v>
      </c>
      <c r="G214" s="2" t="s">
        <v>70</v>
      </c>
      <c r="H214" s="2">
        <v>0.71340424281600756</v>
      </c>
      <c r="I214" s="2">
        <v>0.99211762922540558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177</v>
      </c>
      <c r="B215" t="s">
        <v>25</v>
      </c>
      <c r="C215" s="2">
        <v>0.99678512019168597</v>
      </c>
      <c r="D215" s="2">
        <v>0.88819495469017884</v>
      </c>
      <c r="E215" s="2">
        <v>0.91053921568627438</v>
      </c>
      <c r="F215" s="2">
        <v>0.78016541269159678</v>
      </c>
      <c r="G215" s="2" t="s">
        <v>70</v>
      </c>
      <c r="H215" s="2">
        <v>0.87117621714778115</v>
      </c>
      <c r="I215" s="2">
        <v>0.98945465501657115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177</v>
      </c>
      <c r="B216" t="s">
        <v>27</v>
      </c>
      <c r="C216" s="2">
        <v>0.9985695003633932</v>
      </c>
      <c r="D216" s="2">
        <v>0.96676669586773778</v>
      </c>
      <c r="E216" s="2">
        <v>0.95030500463096035</v>
      </c>
      <c r="F216" s="2">
        <v>0.87183302159496689</v>
      </c>
      <c r="G216" s="2">
        <v>0</v>
      </c>
      <c r="H216" s="2">
        <v>0.88362301630141427</v>
      </c>
      <c r="I216" s="2">
        <v>0.99296851115866702</v>
      </c>
      <c r="J216" s="2" t="s">
        <v>70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177</v>
      </c>
      <c r="B217" t="s">
        <v>29</v>
      </c>
      <c r="C217" s="2">
        <v>0.9945425604487228</v>
      </c>
      <c r="D217" s="2">
        <v>0.92492319182523397</v>
      </c>
      <c r="E217" s="2">
        <v>0.90489727056322078</v>
      </c>
      <c r="F217" s="2">
        <v>0.89686464903126273</v>
      </c>
      <c r="G217" s="2" t="s">
        <v>70</v>
      </c>
      <c r="H217" s="2">
        <v>0.69150483901575055</v>
      </c>
      <c r="I217" s="2">
        <v>0.98732807912223763</v>
      </c>
      <c r="J217" s="2" t="s">
        <v>70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177</v>
      </c>
      <c r="B218" t="s">
        <v>35</v>
      </c>
      <c r="C218" s="2">
        <v>0.99674027938653964</v>
      </c>
      <c r="D218" s="2">
        <v>0.93130787208235954</v>
      </c>
      <c r="E218" s="2">
        <v>0.95127649632555955</v>
      </c>
      <c r="F218" s="2">
        <v>0.77402250380978221</v>
      </c>
      <c r="G218" s="2" t="s">
        <v>70</v>
      </c>
      <c r="H218" s="2">
        <v>0.77720988688730619</v>
      </c>
      <c r="I218" s="2">
        <v>0.99520188971728063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73</v>
      </c>
      <c r="B219" t="s">
        <v>6</v>
      </c>
      <c r="C219" s="2">
        <v>0.96904523730132264</v>
      </c>
      <c r="D219" s="2">
        <v>0.94303839291614355</v>
      </c>
      <c r="E219" s="2">
        <v>0.8011994489018559</v>
      </c>
      <c r="F219" s="2" t="s">
        <v>70</v>
      </c>
      <c r="G219" s="2" t="s">
        <v>70</v>
      </c>
      <c r="H219" s="2">
        <v>0.6527560812318679</v>
      </c>
      <c r="I219" s="2">
        <v>0.99121651295564339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73</v>
      </c>
      <c r="B220" t="s">
        <v>7</v>
      </c>
      <c r="C220" s="2">
        <v>0.98840890656479763</v>
      </c>
      <c r="D220" s="2">
        <v>0.83243371845771807</v>
      </c>
      <c r="E220" s="2">
        <v>0.75518089216719353</v>
      </c>
      <c r="F220" s="2" t="s">
        <v>70</v>
      </c>
      <c r="G220" s="2" t="s">
        <v>70</v>
      </c>
      <c r="H220" s="2">
        <v>0.71791890713559081</v>
      </c>
      <c r="I220" s="2">
        <v>0.98585387195566576</v>
      </c>
      <c r="J220" s="2">
        <v>0.57699115044247784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73</v>
      </c>
      <c r="B221" t="s">
        <v>8</v>
      </c>
      <c r="C221" s="2">
        <v>0.99443469975529997</v>
      </c>
      <c r="D221" s="2">
        <v>0.79478770893226047</v>
      </c>
      <c r="E221" s="2">
        <v>0.89859363434492967</v>
      </c>
      <c r="F221" s="2" t="s">
        <v>70</v>
      </c>
      <c r="G221" s="2" t="s">
        <v>70</v>
      </c>
      <c r="H221" s="2">
        <v>0.83082660037290246</v>
      </c>
      <c r="I221" s="2">
        <v>0.99366947195948463</v>
      </c>
      <c r="J221" s="2">
        <v>0.93926432848588537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73</v>
      </c>
      <c r="B222" t="s">
        <v>12</v>
      </c>
      <c r="C222" s="2">
        <v>0.99304393110887923</v>
      </c>
      <c r="D222" s="2">
        <v>0.92744622577324998</v>
      </c>
      <c r="E222" s="2">
        <v>0.93478556841388705</v>
      </c>
      <c r="F222" s="2" t="s">
        <v>70</v>
      </c>
      <c r="G222" s="2" t="s">
        <v>70</v>
      </c>
      <c r="H222" s="2">
        <v>0.9291611456528388</v>
      </c>
      <c r="I222" s="2">
        <v>0.99561167141427365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73</v>
      </c>
      <c r="B223" t="s">
        <v>13</v>
      </c>
      <c r="C223" s="2">
        <v>0.99494930965745798</v>
      </c>
      <c r="D223" s="2">
        <v>0.90763283286883045</v>
      </c>
      <c r="E223" s="2">
        <v>0.97087121838320378</v>
      </c>
      <c r="F223" s="2" t="s">
        <v>70</v>
      </c>
      <c r="G223" s="2" t="s">
        <v>70</v>
      </c>
      <c r="H223" s="2">
        <v>0.91832804712279115</v>
      </c>
      <c r="I223" s="2">
        <v>0.99117030829093078</v>
      </c>
      <c r="J223" s="2">
        <v>0</v>
      </c>
      <c r="K223" s="2" t="s">
        <v>70</v>
      </c>
      <c r="L223" s="2" t="s">
        <v>70</v>
      </c>
      <c r="M223" s="2" t="s">
        <v>70</v>
      </c>
      <c r="N223" s="2" t="s">
        <v>70</v>
      </c>
    </row>
    <row r="224" spans="1:14" x14ac:dyDescent="0.3">
      <c r="A224" t="s">
        <v>73</v>
      </c>
      <c r="B224" t="s">
        <v>15</v>
      </c>
      <c r="C224" s="2">
        <v>0.991616196344979</v>
      </c>
      <c r="D224" s="2">
        <v>0.91622400971315843</v>
      </c>
      <c r="E224" s="2">
        <v>0.8739859809403796</v>
      </c>
      <c r="F224" s="2">
        <v>0.7894587880122016</v>
      </c>
      <c r="G224" s="2">
        <v>0.56592328278322923</v>
      </c>
      <c r="H224" s="2">
        <v>0.80934840594436686</v>
      </c>
      <c r="I224" s="2">
        <v>0.99114631873252557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73</v>
      </c>
      <c r="B225" t="s">
        <v>17</v>
      </c>
      <c r="C225" s="2">
        <v>0.99103125286969296</v>
      </c>
      <c r="D225" s="2">
        <v>0.85193223186782419</v>
      </c>
      <c r="E225" s="2">
        <v>0.9482243914946612</v>
      </c>
      <c r="F225" s="2">
        <v>0.83668719621285281</v>
      </c>
      <c r="G225" s="2" t="s">
        <v>70</v>
      </c>
      <c r="H225" s="2">
        <v>0.6475008167265599</v>
      </c>
      <c r="I225" s="2">
        <v>0.99429258035446078</v>
      </c>
      <c r="J225" s="2">
        <v>0.87179487179487181</v>
      </c>
      <c r="K225" s="2" t="s">
        <v>70</v>
      </c>
      <c r="L225" s="2" t="s">
        <v>70</v>
      </c>
      <c r="M225" s="2" t="s">
        <v>70</v>
      </c>
      <c r="N225" s="2" t="s">
        <v>70</v>
      </c>
    </row>
    <row r="226" spans="1:14" x14ac:dyDescent="0.3">
      <c r="A226" t="s">
        <v>73</v>
      </c>
      <c r="B226" t="s">
        <v>169</v>
      </c>
      <c r="C226" s="2">
        <v>0.99310835733005465</v>
      </c>
      <c r="D226" s="2">
        <v>0.88476977567886661</v>
      </c>
      <c r="E226" s="2">
        <v>0.94318002628120878</v>
      </c>
      <c r="F226" s="2">
        <v>0.71474492958355551</v>
      </c>
      <c r="G226" s="2" t="s">
        <v>70</v>
      </c>
      <c r="H226" s="2" t="s">
        <v>70</v>
      </c>
      <c r="I226" s="2">
        <v>0.99470086782889178</v>
      </c>
      <c r="J226" s="2" t="s">
        <v>70</v>
      </c>
      <c r="K226" s="2">
        <v>0.9423076923076924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73</v>
      </c>
      <c r="B227" t="s">
        <v>21</v>
      </c>
      <c r="C227" s="2">
        <v>0.98790925959178799</v>
      </c>
      <c r="D227" s="2">
        <v>0.91856215567555777</v>
      </c>
      <c r="E227" s="2">
        <v>0.82268881777933633</v>
      </c>
      <c r="F227" s="2">
        <v>0.6195575447186219</v>
      </c>
      <c r="G227" s="2" t="s">
        <v>70</v>
      </c>
      <c r="H227" s="2">
        <v>0</v>
      </c>
      <c r="I227" s="2">
        <v>0.99428571428571444</v>
      </c>
      <c r="J227" s="2" t="s">
        <v>70</v>
      </c>
      <c r="K227" s="2" t="s">
        <v>70</v>
      </c>
      <c r="L227" s="2">
        <v>0</v>
      </c>
      <c r="M227" s="2" t="s">
        <v>70</v>
      </c>
      <c r="N227" s="2" t="s">
        <v>70</v>
      </c>
    </row>
    <row r="228" spans="1:14" x14ac:dyDescent="0.3">
      <c r="A228" t="s">
        <v>73</v>
      </c>
      <c r="B228" t="s">
        <v>184</v>
      </c>
      <c r="C228" s="2">
        <v>0.98686138893888364</v>
      </c>
      <c r="D228" s="2">
        <v>0.92779838422844363</v>
      </c>
      <c r="E228" s="2">
        <v>0.88082026074768149</v>
      </c>
      <c r="F228" s="2">
        <v>0.74139419259054651</v>
      </c>
      <c r="G228" s="2">
        <v>0.66061786314950877</v>
      </c>
      <c r="H228" s="2" t="s">
        <v>70</v>
      </c>
      <c r="I228" s="2">
        <v>0.99411942098914363</v>
      </c>
      <c r="J228" s="2" t="s">
        <v>70</v>
      </c>
      <c r="K228" s="2">
        <v>0.92830188679245285</v>
      </c>
      <c r="L228" s="2" t="s">
        <v>70</v>
      </c>
      <c r="M228" s="2">
        <v>0</v>
      </c>
      <c r="N228" s="2" t="s">
        <v>70</v>
      </c>
    </row>
    <row r="229" spans="1:14" x14ac:dyDescent="0.3">
      <c r="A229" t="s">
        <v>73</v>
      </c>
      <c r="B229" t="s">
        <v>185</v>
      </c>
      <c r="C229" s="2">
        <v>0.99157101865136299</v>
      </c>
      <c r="D229" s="2">
        <v>0.97808209508347155</v>
      </c>
      <c r="E229" s="2">
        <v>0.86912162716312635</v>
      </c>
      <c r="F229" s="2">
        <v>0.77420878137082261</v>
      </c>
      <c r="G229" s="2">
        <v>0.70273583328690037</v>
      </c>
      <c r="H229" s="2" t="s">
        <v>70</v>
      </c>
      <c r="I229" s="2">
        <v>0.99543656829936122</v>
      </c>
      <c r="J229" s="2">
        <v>0</v>
      </c>
      <c r="K229" s="2">
        <v>0.66337611056268508</v>
      </c>
      <c r="L229" s="2" t="s">
        <v>70</v>
      </c>
      <c r="M229" s="2" t="s">
        <v>70</v>
      </c>
      <c r="N229" s="2">
        <v>0</v>
      </c>
    </row>
    <row r="230" spans="1:14" x14ac:dyDescent="0.3">
      <c r="A230" t="s">
        <v>73</v>
      </c>
      <c r="B230" t="s">
        <v>159</v>
      </c>
      <c r="C230" s="2">
        <v>0.97929253637462121</v>
      </c>
      <c r="D230" s="2">
        <v>0.94027478142386722</v>
      </c>
      <c r="E230" s="2">
        <v>0.8219784089533515</v>
      </c>
      <c r="F230" s="2">
        <v>0.78331830477908027</v>
      </c>
      <c r="G230" s="2">
        <v>0</v>
      </c>
      <c r="H230" s="2" t="s">
        <v>70</v>
      </c>
      <c r="I230" s="2">
        <v>0.99575500303214082</v>
      </c>
      <c r="J230" s="2">
        <v>0.58223481581865222</v>
      </c>
      <c r="K230" s="2">
        <v>0.95444685466377444</v>
      </c>
      <c r="L230" s="2">
        <v>0</v>
      </c>
      <c r="M230" s="2" t="s">
        <v>70</v>
      </c>
      <c r="N230" s="2" t="s">
        <v>70</v>
      </c>
    </row>
    <row r="231" spans="1:14" x14ac:dyDescent="0.3">
      <c r="A231" t="s">
        <v>73</v>
      </c>
      <c r="B231" t="s">
        <v>72</v>
      </c>
      <c r="C231" s="2">
        <v>0.98655113277371598</v>
      </c>
      <c r="D231" s="2">
        <v>0.98703975873718763</v>
      </c>
      <c r="E231" s="2">
        <v>0.89952869172865157</v>
      </c>
      <c r="F231" s="2">
        <v>0.88794543811115068</v>
      </c>
      <c r="G231" s="2" t="s">
        <v>70</v>
      </c>
      <c r="H231" s="2" t="s">
        <v>70</v>
      </c>
      <c r="I231" s="2">
        <v>0.99471059392473915</v>
      </c>
      <c r="J231" s="2">
        <v>0.96268656716417922</v>
      </c>
      <c r="K231" s="2">
        <v>0.89597197898423819</v>
      </c>
      <c r="L231" s="2">
        <v>0</v>
      </c>
      <c r="M231" s="2">
        <v>0</v>
      </c>
      <c r="N231" s="2">
        <v>0</v>
      </c>
    </row>
    <row r="232" spans="1:14" x14ac:dyDescent="0.3">
      <c r="A232" t="s">
        <v>73</v>
      </c>
      <c r="B232" t="s">
        <v>149</v>
      </c>
      <c r="C232" s="2">
        <v>0.99292596506495923</v>
      </c>
      <c r="D232" s="2">
        <v>0.95251217047855241</v>
      </c>
      <c r="E232" s="2">
        <v>0.88674077310852717</v>
      </c>
      <c r="F232" s="2">
        <v>0.7949097846603479</v>
      </c>
      <c r="G232" s="2">
        <v>0</v>
      </c>
      <c r="H232" s="2">
        <v>0.15145490692210375</v>
      </c>
      <c r="I232" s="2">
        <v>0.99418209293539861</v>
      </c>
      <c r="J232" s="2" t="s">
        <v>70</v>
      </c>
      <c r="K232" s="2">
        <v>0.73903966597077242</v>
      </c>
      <c r="L232" s="2">
        <v>0</v>
      </c>
      <c r="M232" s="2">
        <v>0</v>
      </c>
      <c r="N232" s="2">
        <v>0</v>
      </c>
    </row>
    <row r="233" spans="1:14" x14ac:dyDescent="0.3">
      <c r="A233" t="s">
        <v>73</v>
      </c>
      <c r="B233" t="s">
        <v>23</v>
      </c>
      <c r="C233" s="2">
        <v>0.99537143947228401</v>
      </c>
      <c r="D233" s="2">
        <v>0.97697201937676237</v>
      </c>
      <c r="E233" s="2">
        <v>0.78118737474949895</v>
      </c>
      <c r="F233" s="2">
        <v>0.44393821053545091</v>
      </c>
      <c r="G233" s="2">
        <v>0</v>
      </c>
      <c r="H233" s="2">
        <v>0.7680784420536565</v>
      </c>
      <c r="I233" s="2">
        <v>0.99457725502176719</v>
      </c>
      <c r="J233" s="2" t="s">
        <v>70</v>
      </c>
      <c r="K233" s="2">
        <v>0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73</v>
      </c>
      <c r="B234" t="s">
        <v>25</v>
      </c>
      <c r="C234" s="2">
        <v>0.97624577976185323</v>
      </c>
      <c r="D234" s="2">
        <v>0.9875832283606264</v>
      </c>
      <c r="E234" s="2">
        <v>0.89719291972107995</v>
      </c>
      <c r="F234" s="2">
        <v>0.8544441616470122</v>
      </c>
      <c r="G234" s="2" t="s">
        <v>70</v>
      </c>
      <c r="H234" s="2">
        <v>0.25804333552199604</v>
      </c>
      <c r="I234" s="2">
        <v>0.99327337313884057</v>
      </c>
      <c r="J234" s="2">
        <v>0.94557475109204681</v>
      </c>
      <c r="K234" s="2">
        <v>0</v>
      </c>
      <c r="L234" s="2" t="s">
        <v>70</v>
      </c>
      <c r="M234" s="2" t="s">
        <v>70</v>
      </c>
      <c r="N234" s="2">
        <v>0</v>
      </c>
    </row>
    <row r="235" spans="1:14" x14ac:dyDescent="0.3">
      <c r="A235" t="s">
        <v>73</v>
      </c>
      <c r="B235" t="s">
        <v>27</v>
      </c>
      <c r="C235" s="2">
        <v>0.97850522116625605</v>
      </c>
      <c r="D235" s="2">
        <v>0.92987988995504256</v>
      </c>
      <c r="E235" s="2">
        <v>0.94499137883085838</v>
      </c>
      <c r="F235" s="2">
        <v>0.74896197474495252</v>
      </c>
      <c r="G235" s="2">
        <v>0</v>
      </c>
      <c r="H235" s="2">
        <v>0</v>
      </c>
      <c r="I235" s="2">
        <v>0.99136904761904765</v>
      </c>
      <c r="J235" s="2" t="s">
        <v>70</v>
      </c>
      <c r="K235" s="2" t="s">
        <v>70</v>
      </c>
      <c r="L235" s="2" t="s">
        <v>70</v>
      </c>
      <c r="M235" s="2" t="s">
        <v>70</v>
      </c>
      <c r="N235" s="2" t="s">
        <v>70</v>
      </c>
    </row>
    <row r="236" spans="1:14" x14ac:dyDescent="0.3">
      <c r="A236" t="s">
        <v>73</v>
      </c>
      <c r="B236" t="s">
        <v>29</v>
      </c>
      <c r="C236" s="2">
        <v>0.99484977072069003</v>
      </c>
      <c r="D236" s="2">
        <v>0.95749866254532479</v>
      </c>
      <c r="E236" s="2">
        <v>0.93685657381693721</v>
      </c>
      <c r="F236" s="2">
        <v>0.76080668160521492</v>
      </c>
      <c r="G236" s="2">
        <v>0</v>
      </c>
      <c r="H236" s="2" t="s">
        <v>70</v>
      </c>
      <c r="I236" s="2">
        <v>0.99259711516446603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73</v>
      </c>
      <c r="B237" t="s">
        <v>33</v>
      </c>
      <c r="C237" s="2">
        <v>0.95944200109950517</v>
      </c>
      <c r="D237" s="2">
        <v>0.94170482564283198</v>
      </c>
      <c r="E237" s="2">
        <v>0.91682895888795579</v>
      </c>
      <c r="F237" s="2">
        <v>0.80531537156515876</v>
      </c>
      <c r="G237" s="2" t="s">
        <v>70</v>
      </c>
      <c r="H237" s="2" t="s">
        <v>70</v>
      </c>
      <c r="I237" s="2">
        <v>0.99195217291331339</v>
      </c>
      <c r="J237" s="2">
        <v>0</v>
      </c>
      <c r="K237" s="2" t="s">
        <v>70</v>
      </c>
      <c r="L237" s="2" t="s">
        <v>70</v>
      </c>
      <c r="M237" s="2" t="s">
        <v>70</v>
      </c>
      <c r="N237" s="2">
        <v>0</v>
      </c>
    </row>
    <row r="238" spans="1:14" x14ac:dyDescent="0.3">
      <c r="A238" t="s">
        <v>73</v>
      </c>
      <c r="B238" t="s">
        <v>35</v>
      </c>
      <c r="C238" s="2">
        <v>0.99804189280456357</v>
      </c>
      <c r="D238" s="2">
        <v>0.91000760273698522</v>
      </c>
      <c r="E238" s="2">
        <v>0.87653951697858001</v>
      </c>
      <c r="F238" s="2">
        <v>0.77680010231487406</v>
      </c>
      <c r="G238" s="2" t="s">
        <v>70</v>
      </c>
      <c r="H238" s="2">
        <v>0</v>
      </c>
      <c r="I238" s="2">
        <v>0.99303944315545245</v>
      </c>
      <c r="J238" s="2" t="s">
        <v>70</v>
      </c>
      <c r="K238" s="2">
        <v>0.17599999999999999</v>
      </c>
      <c r="L238" s="2">
        <v>0</v>
      </c>
      <c r="M238" s="2" t="s">
        <v>70</v>
      </c>
      <c r="N238" s="2" t="s">
        <v>70</v>
      </c>
    </row>
    <row r="239" spans="1:14" x14ac:dyDescent="0.3">
      <c r="A239" t="s">
        <v>73</v>
      </c>
      <c r="B239" t="s">
        <v>164</v>
      </c>
      <c r="C239" s="2">
        <v>0.99801298062191846</v>
      </c>
      <c r="D239" s="2">
        <v>0.82075266907426048</v>
      </c>
      <c r="E239" s="2">
        <v>0.93052358328843598</v>
      </c>
      <c r="F239" s="2">
        <v>0.75973014114446813</v>
      </c>
      <c r="G239" s="2" t="s">
        <v>70</v>
      </c>
      <c r="H239" s="2">
        <v>0.71139759742162323</v>
      </c>
      <c r="I239" s="2">
        <v>0.9947294993024336</v>
      </c>
      <c r="J239" s="2" t="s">
        <v>70</v>
      </c>
      <c r="K239" s="2">
        <v>0.97318007662835238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150</v>
      </c>
      <c r="B240" t="s">
        <v>6</v>
      </c>
      <c r="C240" s="2">
        <v>0.96222103369475376</v>
      </c>
      <c r="D240" s="2">
        <v>0.74573680439455459</v>
      </c>
      <c r="E240" s="2">
        <v>0.93302853272373198</v>
      </c>
      <c r="F240" s="2" t="s">
        <v>70</v>
      </c>
      <c r="G240" s="2" t="s">
        <v>70</v>
      </c>
      <c r="H240" s="2">
        <v>0.8887765419615774</v>
      </c>
      <c r="I240" s="2">
        <v>0.98763011012219037</v>
      </c>
      <c r="J240" s="2">
        <v>0.56218498255287985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150</v>
      </c>
      <c r="B241" t="s">
        <v>7</v>
      </c>
      <c r="C241" s="2">
        <v>0.97976312908469643</v>
      </c>
      <c r="D241" s="2">
        <v>0.92060314699657075</v>
      </c>
      <c r="E241" s="2">
        <v>0.91621668698832959</v>
      </c>
      <c r="F241" s="2" t="s">
        <v>70</v>
      </c>
      <c r="G241" s="2" t="s">
        <v>70</v>
      </c>
      <c r="H241" s="2">
        <v>0.88909426987061002</v>
      </c>
      <c r="I241" s="2">
        <v>0.99026782346284437</v>
      </c>
      <c r="J241" s="2" t="s">
        <v>70</v>
      </c>
      <c r="K241" s="2" t="s">
        <v>70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150</v>
      </c>
      <c r="B242" t="s">
        <v>8</v>
      </c>
      <c r="C242" s="2">
        <v>0.99131283552952665</v>
      </c>
      <c r="D242" s="2">
        <v>0.93104615067747476</v>
      </c>
      <c r="E242" s="2">
        <v>0.76565451111433969</v>
      </c>
      <c r="F242" s="2" t="s">
        <v>70</v>
      </c>
      <c r="G242" s="2" t="s">
        <v>70</v>
      </c>
      <c r="H242" s="2">
        <v>0.78333333333333333</v>
      </c>
      <c r="I242" s="2">
        <v>0.98727313803750283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150</v>
      </c>
      <c r="B243" t="s">
        <v>12</v>
      </c>
      <c r="C243" s="2">
        <v>0.98239742812722342</v>
      </c>
      <c r="D243" s="2">
        <v>0.89226682408500591</v>
      </c>
      <c r="E243" s="2">
        <v>0.76839874296572386</v>
      </c>
      <c r="F243" s="2" t="s">
        <v>70</v>
      </c>
      <c r="G243" s="2">
        <v>0</v>
      </c>
      <c r="H243" s="2">
        <v>0.6414322250639386</v>
      </c>
      <c r="I243" s="2">
        <v>0.98682923157973956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150</v>
      </c>
      <c r="B244" t="s">
        <v>13</v>
      </c>
      <c r="C244" s="2">
        <v>0.99220114072866961</v>
      </c>
      <c r="D244" s="2">
        <v>0.95591337745000815</v>
      </c>
      <c r="E244" s="2">
        <v>0.83235735735735739</v>
      </c>
      <c r="F244" s="2" t="s">
        <v>70</v>
      </c>
      <c r="G244" s="2">
        <v>0.95426984313265262</v>
      </c>
      <c r="H244" s="2">
        <v>0.83777144541613446</v>
      </c>
      <c r="I244" s="2">
        <v>0.99155315425005719</v>
      </c>
      <c r="J244" s="2" t="s">
        <v>70</v>
      </c>
      <c r="K244" s="2" t="s">
        <v>70</v>
      </c>
      <c r="L244" s="2" t="s">
        <v>70</v>
      </c>
      <c r="M244" s="2" t="s">
        <v>70</v>
      </c>
      <c r="N244" s="2" t="s">
        <v>70</v>
      </c>
    </row>
    <row r="245" spans="1:14" x14ac:dyDescent="0.3">
      <c r="A245" t="s">
        <v>150</v>
      </c>
      <c r="B245" t="s">
        <v>15</v>
      </c>
      <c r="C245" s="2">
        <v>0.98963214456073401</v>
      </c>
      <c r="D245" s="2">
        <v>0.97153351698806245</v>
      </c>
      <c r="E245" s="2">
        <v>0.8087186139164273</v>
      </c>
      <c r="F245" s="2">
        <v>0.73856769084720642</v>
      </c>
      <c r="G245" s="2" t="s">
        <v>70</v>
      </c>
      <c r="H245" s="2">
        <v>0.89132551109289337</v>
      </c>
      <c r="I245" s="2">
        <v>0.99224806201550397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150</v>
      </c>
      <c r="B246" t="s">
        <v>17</v>
      </c>
      <c r="C246" s="2">
        <v>0.99533963720571195</v>
      </c>
      <c r="D246" s="2">
        <v>0.95183969689692882</v>
      </c>
      <c r="E246" s="2">
        <v>0.90228946700047163</v>
      </c>
      <c r="F246" s="2">
        <v>0.85238976970258074</v>
      </c>
      <c r="G246" s="2" t="s">
        <v>70</v>
      </c>
      <c r="H246" s="2">
        <v>0.92587995389662203</v>
      </c>
      <c r="I246" s="2">
        <v>0.98950547376368436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150</v>
      </c>
      <c r="B247" t="s">
        <v>21</v>
      </c>
      <c r="C247" s="2">
        <v>0.9947190970501868</v>
      </c>
      <c r="D247" s="2">
        <v>0.9569973265302556</v>
      </c>
      <c r="E247" s="2">
        <v>0.90032781075573665</v>
      </c>
      <c r="F247" s="2">
        <v>0.59171538995144191</v>
      </c>
      <c r="G247" s="2">
        <v>0.57254842269492756</v>
      </c>
      <c r="H247" s="2">
        <v>0.88303212851405621</v>
      </c>
      <c r="I247" s="2">
        <v>0.99210667484098403</v>
      </c>
      <c r="J247" s="2" t="s">
        <v>70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150</v>
      </c>
      <c r="B248" t="s">
        <v>23</v>
      </c>
      <c r="C248" s="2">
        <v>0.99608071777928919</v>
      </c>
      <c r="D248" s="2">
        <v>0.95916679861367682</v>
      </c>
      <c r="E248" s="2">
        <v>0.88761324780991835</v>
      </c>
      <c r="F248" s="2">
        <v>0.41513779896617298</v>
      </c>
      <c r="G248" s="2">
        <v>0.71388452322675389</v>
      </c>
      <c r="H248" s="2">
        <v>0.87933484934621942</v>
      </c>
      <c r="I248" s="2">
        <v>0.99216193592572877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92</v>
      </c>
      <c r="B249" t="s">
        <v>6</v>
      </c>
      <c r="C249" s="2">
        <v>0.99076647860189904</v>
      </c>
      <c r="D249" s="2">
        <v>0.94578322528986958</v>
      </c>
      <c r="E249" s="2">
        <v>0.85138060078891475</v>
      </c>
      <c r="F249" s="2" t="s">
        <v>70</v>
      </c>
      <c r="G249" s="2">
        <v>0</v>
      </c>
      <c r="H249" s="2">
        <v>0.79934872138684032</v>
      </c>
      <c r="I249" s="2">
        <v>0.99219293499265682</v>
      </c>
      <c r="J249" s="2" t="s">
        <v>70</v>
      </c>
      <c r="K249" s="2" t="s">
        <v>70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92</v>
      </c>
      <c r="B250" t="s">
        <v>239</v>
      </c>
      <c r="C250" s="2">
        <v>0.99042023522804601</v>
      </c>
      <c r="D250" s="2">
        <v>0.97249486418625875</v>
      </c>
      <c r="E250" s="2">
        <v>0.78371438185134679</v>
      </c>
      <c r="F250" s="2" t="s">
        <v>70</v>
      </c>
      <c r="G250" s="2">
        <v>0.9066510499456204</v>
      </c>
      <c r="H250" s="2">
        <v>0.61211061992392313</v>
      </c>
      <c r="I250" s="2">
        <v>0.99220016989728921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92</v>
      </c>
      <c r="B251" t="s">
        <v>7</v>
      </c>
      <c r="C251" s="2">
        <v>0.99069131336303884</v>
      </c>
      <c r="D251" s="2">
        <v>0.94594594594594605</v>
      </c>
      <c r="E251" s="2">
        <v>0.6348366425554639</v>
      </c>
      <c r="F251" s="2">
        <v>0</v>
      </c>
      <c r="G251" s="2">
        <v>0.73258776896942246</v>
      </c>
      <c r="H251" s="2">
        <v>0.84042052408598777</v>
      </c>
      <c r="I251" s="2">
        <v>0.99290890672484999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92</v>
      </c>
      <c r="B252" t="s">
        <v>8</v>
      </c>
      <c r="C252" s="2">
        <v>0.98793028656000403</v>
      </c>
      <c r="D252" s="2">
        <v>0.93833278114691521</v>
      </c>
      <c r="E252" s="2">
        <v>0.65000132124831544</v>
      </c>
      <c r="F252" s="2">
        <v>0</v>
      </c>
      <c r="G252" s="2">
        <v>0.83128654552732784</v>
      </c>
      <c r="H252" s="2">
        <v>0.88630786847701615</v>
      </c>
      <c r="I252" s="2">
        <v>0.99096150849306519</v>
      </c>
      <c r="J252" s="2" t="s">
        <v>70</v>
      </c>
      <c r="K252" s="2">
        <v>0</v>
      </c>
      <c r="L252" s="2" t="s">
        <v>70</v>
      </c>
      <c r="M252" s="2">
        <v>0</v>
      </c>
      <c r="N252" s="2" t="s">
        <v>70</v>
      </c>
    </row>
    <row r="253" spans="1:14" x14ac:dyDescent="0.3">
      <c r="A253" t="s">
        <v>92</v>
      </c>
      <c r="B253" t="s">
        <v>12</v>
      </c>
      <c r="C253" s="2">
        <v>0.99549053238979079</v>
      </c>
      <c r="D253" s="2">
        <v>0.96611190269841518</v>
      </c>
      <c r="E253" s="2">
        <v>0.91997262981829242</v>
      </c>
      <c r="F253" s="2" t="s">
        <v>70</v>
      </c>
      <c r="G253" s="2">
        <v>0.92926199994329617</v>
      </c>
      <c r="H253" s="2">
        <v>0.77249912454768299</v>
      </c>
      <c r="I253" s="2">
        <v>0.99235807860262004</v>
      </c>
      <c r="J253" s="2" t="s">
        <v>70</v>
      </c>
      <c r="K253" s="2" t="s">
        <v>70</v>
      </c>
      <c r="L253" s="2" t="s">
        <v>70</v>
      </c>
      <c r="M253" s="2" t="s">
        <v>70</v>
      </c>
      <c r="N253" s="2" t="s">
        <v>70</v>
      </c>
    </row>
    <row r="254" spans="1:14" x14ac:dyDescent="0.3">
      <c r="A254" t="s">
        <v>92</v>
      </c>
      <c r="B254" t="s">
        <v>13</v>
      </c>
      <c r="C254" s="2">
        <v>0.99655254967680162</v>
      </c>
      <c r="D254" s="2">
        <v>0.91412536344580442</v>
      </c>
      <c r="E254" s="2">
        <v>0.9515343610430772</v>
      </c>
      <c r="F254" s="2" t="s">
        <v>70</v>
      </c>
      <c r="G254" s="2">
        <v>0.94292775446864763</v>
      </c>
      <c r="H254" s="2">
        <v>0.79193823322972023</v>
      </c>
      <c r="I254" s="2">
        <v>0.99446290143964555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92</v>
      </c>
      <c r="B255" t="s">
        <v>15</v>
      </c>
      <c r="C255" s="2">
        <v>0.99446792539042739</v>
      </c>
      <c r="D255" s="2">
        <v>0.92849645344953724</v>
      </c>
      <c r="E255" s="2">
        <v>0.76066202526368454</v>
      </c>
      <c r="F255" s="2">
        <v>0</v>
      </c>
      <c r="G255" s="2">
        <v>0.72100045578851413</v>
      </c>
      <c r="H255" s="2">
        <v>0.61979778979543854</v>
      </c>
      <c r="I255" s="2">
        <v>0.99229730802826965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92</v>
      </c>
      <c r="B256" t="s">
        <v>17</v>
      </c>
      <c r="C256" s="2">
        <v>0.9698992894742392</v>
      </c>
      <c r="D256" s="2">
        <v>0.95254453699762875</v>
      </c>
      <c r="E256" s="2">
        <v>0.87987392179211166</v>
      </c>
      <c r="F256" s="2" t="s">
        <v>70</v>
      </c>
      <c r="G256" s="2">
        <v>0.96923614074562603</v>
      </c>
      <c r="H256" s="2">
        <v>0.69896000558386262</v>
      </c>
      <c r="I256" s="2">
        <v>0.99224683544303804</v>
      </c>
      <c r="J256" s="2">
        <v>0.83989050945785837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92</v>
      </c>
      <c r="B257" t="s">
        <v>21</v>
      </c>
      <c r="C257" s="2">
        <v>0.99074415002348881</v>
      </c>
      <c r="D257" s="2">
        <v>0.96584747318017239</v>
      </c>
      <c r="E257" s="2">
        <v>0.92791885068662205</v>
      </c>
      <c r="F257" s="2" t="s">
        <v>70</v>
      </c>
      <c r="G257" s="2">
        <v>0.84954622155333603</v>
      </c>
      <c r="H257" s="2">
        <v>0.87303813531022512</v>
      </c>
      <c r="I257" s="2">
        <v>0.99415564441710236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92</v>
      </c>
      <c r="B258" t="s">
        <v>23</v>
      </c>
      <c r="C258" s="2">
        <v>0.99124755596957637</v>
      </c>
      <c r="D258" s="2">
        <v>0.9694030235797948</v>
      </c>
      <c r="E258" s="2">
        <v>0.83543376318874563</v>
      </c>
      <c r="F258" s="2" t="s">
        <v>70</v>
      </c>
      <c r="G258" s="2">
        <v>0.89746150645027045</v>
      </c>
      <c r="H258" s="2">
        <v>0.55005897453687647</v>
      </c>
      <c r="I258" s="2">
        <v>0.99130434782608701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92</v>
      </c>
      <c r="B259" t="s">
        <v>25</v>
      </c>
      <c r="C259" s="2">
        <v>0.99253434827160758</v>
      </c>
      <c r="D259" s="2">
        <v>0.95590187993570475</v>
      </c>
      <c r="E259" s="2">
        <v>0.64154107196326982</v>
      </c>
      <c r="F259" s="2">
        <v>0</v>
      </c>
      <c r="G259" s="2">
        <v>0.81262446442580416</v>
      </c>
      <c r="H259" s="2">
        <v>0.61661095397274368</v>
      </c>
      <c r="I259" s="2">
        <v>0.99336597693887219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92</v>
      </c>
      <c r="B260" t="s">
        <v>27</v>
      </c>
      <c r="C260" s="2">
        <v>0.99692410341951643</v>
      </c>
      <c r="D260" s="2">
        <v>0.97264818750286663</v>
      </c>
      <c r="E260" s="2">
        <v>0.856742295020679</v>
      </c>
      <c r="F260" s="2" t="s">
        <v>70</v>
      </c>
      <c r="G260" s="2">
        <v>0.84541198299855447</v>
      </c>
      <c r="H260" s="2">
        <v>0.89335821856094733</v>
      </c>
      <c r="I260" s="2">
        <v>0.99199378157792462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92</v>
      </c>
      <c r="B261" t="s">
        <v>29</v>
      </c>
      <c r="C261" s="2">
        <v>0.99701869655307718</v>
      </c>
      <c r="D261" s="2">
        <v>0.96197966237539445</v>
      </c>
      <c r="E261" s="2">
        <v>0.93226327242097384</v>
      </c>
      <c r="F261" s="2" t="s">
        <v>70</v>
      </c>
      <c r="G261" s="2">
        <v>0.96014899781233376</v>
      </c>
      <c r="H261" s="2">
        <v>0.76902116956612865</v>
      </c>
      <c r="I261" s="2">
        <v>0.99366012061233955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92</v>
      </c>
      <c r="B262" t="s">
        <v>33</v>
      </c>
      <c r="C262" s="2">
        <v>0.99541055239896881</v>
      </c>
      <c r="D262" s="2">
        <v>0.91673658421988802</v>
      </c>
      <c r="E262" s="2">
        <v>0.9407403246643824</v>
      </c>
      <c r="F262" s="2" t="s">
        <v>70</v>
      </c>
      <c r="G262" s="2" t="s">
        <v>70</v>
      </c>
      <c r="H262" s="2">
        <v>0.74276862982792879</v>
      </c>
      <c r="I262" s="2">
        <v>0.99310020385761322</v>
      </c>
      <c r="J262" s="2">
        <v>0.88070419272643041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92</v>
      </c>
      <c r="B263" t="s">
        <v>35</v>
      </c>
      <c r="C263" s="2">
        <v>0.99730060190080161</v>
      </c>
      <c r="D263" s="2">
        <v>0.97236049709332684</v>
      </c>
      <c r="E263" s="2">
        <v>0.85080392850341435</v>
      </c>
      <c r="F263" s="2" t="s">
        <v>70</v>
      </c>
      <c r="G263" s="2">
        <v>0.90053472197951978</v>
      </c>
      <c r="H263" s="2">
        <v>0.90056378785610935</v>
      </c>
      <c r="I263" s="2">
        <v>0.99096267190569742</v>
      </c>
      <c r="J263" s="2" t="s">
        <v>70</v>
      </c>
      <c r="K263" s="2" t="s">
        <v>70</v>
      </c>
      <c r="L263" s="2" t="s">
        <v>70</v>
      </c>
      <c r="M263" s="2" t="s">
        <v>70</v>
      </c>
      <c r="N263" s="2" t="s">
        <v>70</v>
      </c>
    </row>
    <row r="264" spans="1:14" x14ac:dyDescent="0.3">
      <c r="A264" t="s">
        <v>71</v>
      </c>
      <c r="B264" t="s">
        <v>6</v>
      </c>
      <c r="C264" s="2">
        <v>0.98356103521048543</v>
      </c>
      <c r="D264" s="2">
        <v>0.94982996446448364</v>
      </c>
      <c r="E264" s="2">
        <v>0.89673290026748187</v>
      </c>
      <c r="F264" s="2">
        <v>0.82229096846266225</v>
      </c>
      <c r="G264" s="2">
        <v>0</v>
      </c>
      <c r="H264" s="2">
        <v>0.89982216953171312</v>
      </c>
      <c r="I264" s="2">
        <v>0.99070343972730079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71</v>
      </c>
      <c r="B265" t="s">
        <v>7</v>
      </c>
      <c r="C265" s="2">
        <v>0.99195104104303877</v>
      </c>
      <c r="D265" s="2">
        <v>0.92418809201623819</v>
      </c>
      <c r="E265" s="2">
        <v>0.93177615571776162</v>
      </c>
      <c r="F265" s="2">
        <v>0.91964809384164237</v>
      </c>
      <c r="G265" s="2">
        <v>0</v>
      </c>
      <c r="H265" s="2">
        <v>0.91322841344108885</v>
      </c>
      <c r="I265" s="2">
        <v>0.99029126213592245</v>
      </c>
      <c r="J265" s="2" t="s">
        <v>70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71</v>
      </c>
      <c r="B266" t="s">
        <v>8</v>
      </c>
      <c r="C266" s="2">
        <v>0.98902251315099543</v>
      </c>
      <c r="D266" s="2">
        <v>0.93436960276338521</v>
      </c>
      <c r="E266" s="2">
        <v>0.91335105470759737</v>
      </c>
      <c r="F266" s="2">
        <v>0.75201342281879191</v>
      </c>
      <c r="G266" s="2" t="s">
        <v>70</v>
      </c>
      <c r="H266" s="2">
        <v>0.760421052631579</v>
      </c>
      <c r="I266" s="2">
        <v>0.99307052663997541</v>
      </c>
      <c r="J266" s="2">
        <v>0.68505079825834547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71</v>
      </c>
      <c r="B267" t="s">
        <v>12</v>
      </c>
      <c r="C267" s="2">
        <v>0.99061066772597595</v>
      </c>
      <c r="D267" s="2">
        <v>0.94575874278781724</v>
      </c>
      <c r="E267" s="2">
        <v>0.87373331188676207</v>
      </c>
      <c r="F267" s="2" t="s">
        <v>70</v>
      </c>
      <c r="G267" s="2" t="s">
        <v>70</v>
      </c>
      <c r="H267" s="2">
        <v>0.92877134860341581</v>
      </c>
      <c r="I267" s="2">
        <v>0.99095568284594515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71</v>
      </c>
      <c r="B268" t="s">
        <v>13</v>
      </c>
      <c r="C268" s="2">
        <v>0.99149935780436682</v>
      </c>
      <c r="D268" s="2">
        <v>0.92152048513533502</v>
      </c>
      <c r="E268" s="2">
        <v>0.93793103448275861</v>
      </c>
      <c r="F268" s="2" t="s">
        <v>70</v>
      </c>
      <c r="G268" s="2" t="s">
        <v>70</v>
      </c>
      <c r="H268" s="2">
        <v>0.85830549650774368</v>
      </c>
      <c r="I268" s="2">
        <v>0.9926373711539952</v>
      </c>
      <c r="J268" s="2" t="s">
        <v>70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71</v>
      </c>
      <c r="B269" t="s">
        <v>15</v>
      </c>
      <c r="C269" s="2">
        <v>0.99386832783681445</v>
      </c>
      <c r="D269" s="2">
        <v>0.96266456564835057</v>
      </c>
      <c r="E269" s="2">
        <v>0.94912214461015665</v>
      </c>
      <c r="F269" s="2">
        <v>0</v>
      </c>
      <c r="G269" s="2" t="s">
        <v>70</v>
      </c>
      <c r="H269" s="2">
        <v>0.85860427878841794</v>
      </c>
      <c r="I269" s="2">
        <v>0.98992872637124263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71</v>
      </c>
      <c r="B270" t="s">
        <v>17</v>
      </c>
      <c r="C270" s="2">
        <v>0.99238672354450796</v>
      </c>
      <c r="D270" s="2">
        <v>0.94991654759188759</v>
      </c>
      <c r="E270" s="2">
        <v>0.93450942876137044</v>
      </c>
      <c r="F270" s="2" t="s">
        <v>70</v>
      </c>
      <c r="G270" s="2" t="s">
        <v>70</v>
      </c>
      <c r="H270" s="2">
        <v>0.76899784545507488</v>
      </c>
      <c r="I270" s="2">
        <v>0.98845300909994638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71</v>
      </c>
      <c r="B271" t="s">
        <v>21</v>
      </c>
      <c r="C271" s="2">
        <v>0.97492397991655477</v>
      </c>
      <c r="D271" s="2">
        <v>0.97149126058144197</v>
      </c>
      <c r="E271" s="2">
        <v>0.87272403507990914</v>
      </c>
      <c r="F271" s="2">
        <v>0</v>
      </c>
      <c r="G271" s="2">
        <v>0</v>
      </c>
      <c r="H271" s="2">
        <v>0.47015558698727017</v>
      </c>
      <c r="I271" s="2">
        <v>0.99389384687646798</v>
      </c>
      <c r="J271" s="2" t="s">
        <v>70</v>
      </c>
      <c r="K271" s="2" t="s">
        <v>70</v>
      </c>
      <c r="L271" s="2" t="s">
        <v>70</v>
      </c>
      <c r="M271" s="2">
        <v>0</v>
      </c>
      <c r="N271" s="2">
        <v>0</v>
      </c>
    </row>
    <row r="272" spans="1:14" x14ac:dyDescent="0.3">
      <c r="A272" t="s">
        <v>71</v>
      </c>
      <c r="B272" t="s">
        <v>23</v>
      </c>
      <c r="C272" s="2">
        <v>0.98378749601432403</v>
      </c>
      <c r="D272" s="2">
        <v>0.96229586607447903</v>
      </c>
      <c r="E272" s="2">
        <v>0.79464606879839461</v>
      </c>
      <c r="F272" s="2">
        <v>0.3751238149143909</v>
      </c>
      <c r="G272" s="2">
        <v>0</v>
      </c>
      <c r="H272" s="2">
        <v>0.75730669626341107</v>
      </c>
      <c r="I272" s="2">
        <v>0.98657243816254403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71</v>
      </c>
      <c r="B273" t="s">
        <v>27</v>
      </c>
      <c r="C273" s="2">
        <v>0.97125160321581638</v>
      </c>
      <c r="D273" s="2">
        <v>0.94686449060336297</v>
      </c>
      <c r="E273" s="2">
        <v>0.89620613237191149</v>
      </c>
      <c r="F273" s="2">
        <v>0</v>
      </c>
      <c r="G273" s="2">
        <v>0</v>
      </c>
      <c r="H273" s="2">
        <v>0.58159994544090565</v>
      </c>
      <c r="I273" s="2">
        <v>0.98638192510058798</v>
      </c>
      <c r="J273" s="2">
        <v>0.63321570357300394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130</v>
      </c>
      <c r="B274" t="s">
        <v>7</v>
      </c>
      <c r="C274" s="2">
        <v>0.9789185997006028</v>
      </c>
      <c r="D274" s="2">
        <v>0.9376910569105692</v>
      </c>
      <c r="E274" s="2">
        <v>0.87702143663031218</v>
      </c>
      <c r="F274" s="2">
        <v>0</v>
      </c>
      <c r="G274" s="2" t="s">
        <v>70</v>
      </c>
      <c r="H274" s="2">
        <v>0.54095268039616418</v>
      </c>
      <c r="I274" s="2">
        <v>0.99345323199638802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130</v>
      </c>
      <c r="B275" t="s">
        <v>8</v>
      </c>
      <c r="C275" s="2">
        <v>0.99286715068144182</v>
      </c>
      <c r="D275" s="2">
        <v>0.96847762671711202</v>
      </c>
      <c r="E275" s="2">
        <v>0.70183426805115956</v>
      </c>
      <c r="F275" s="2">
        <v>0</v>
      </c>
      <c r="G275" s="2">
        <v>0.86573909330296772</v>
      </c>
      <c r="H275" s="2">
        <v>0.33865371269951422</v>
      </c>
      <c r="I275" s="2">
        <v>0.99155668497417837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130</v>
      </c>
      <c r="B276" t="s">
        <v>12</v>
      </c>
      <c r="C276" s="2">
        <v>0.98585854205850643</v>
      </c>
      <c r="D276" s="2">
        <v>0.88081793452771784</v>
      </c>
      <c r="E276" s="2">
        <v>0.70677270735690478</v>
      </c>
      <c r="F276" s="2">
        <v>0</v>
      </c>
      <c r="G276" s="2">
        <v>0.66661553329549461</v>
      </c>
      <c r="H276" s="2">
        <v>0.54613466334164584</v>
      </c>
      <c r="I276" s="2">
        <v>0.99019069292945161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130</v>
      </c>
      <c r="B277" t="s">
        <v>13</v>
      </c>
      <c r="C277" s="2">
        <v>0.99224980133688601</v>
      </c>
      <c r="D277" s="2">
        <v>0.94567594220297557</v>
      </c>
      <c r="E277" s="2">
        <v>0.81837017818856639</v>
      </c>
      <c r="F277" s="2">
        <v>0.68544311306204764</v>
      </c>
      <c r="G277" s="2">
        <v>0.87553266387519912</v>
      </c>
      <c r="H277" s="2">
        <v>0.76807881773399012</v>
      </c>
      <c r="I277" s="2">
        <v>0.99342453329302405</v>
      </c>
      <c r="J277" s="2" t="s">
        <v>70</v>
      </c>
      <c r="K277" s="2" t="s">
        <v>70</v>
      </c>
      <c r="L277" s="2" t="s">
        <v>70</v>
      </c>
      <c r="M277" s="2" t="s">
        <v>70</v>
      </c>
      <c r="N277" s="2">
        <v>0</v>
      </c>
    </row>
    <row r="278" spans="1:14" x14ac:dyDescent="0.3">
      <c r="A278" t="s">
        <v>130</v>
      </c>
      <c r="B278" t="s">
        <v>15</v>
      </c>
      <c r="C278" s="2">
        <v>0.99437566956314716</v>
      </c>
      <c r="D278" s="2">
        <v>0.96068301438308001</v>
      </c>
      <c r="E278" s="2">
        <v>0.79513040929959944</v>
      </c>
      <c r="F278" s="2">
        <v>0.17285049965370536</v>
      </c>
      <c r="G278" s="2">
        <v>0.86418010752688168</v>
      </c>
      <c r="H278" s="2">
        <v>0.63815694744420448</v>
      </c>
      <c r="I278" s="2">
        <v>0.993964421855146</v>
      </c>
      <c r="J278" s="2" t="s">
        <v>70</v>
      </c>
      <c r="K278" s="2" t="s">
        <v>70</v>
      </c>
      <c r="L278" s="2" t="s">
        <v>70</v>
      </c>
      <c r="M278" s="2" t="s">
        <v>70</v>
      </c>
      <c r="N278" s="2" t="s">
        <v>70</v>
      </c>
    </row>
    <row r="279" spans="1:14" x14ac:dyDescent="0.3">
      <c r="A279" t="s">
        <v>130</v>
      </c>
      <c r="B279" t="s">
        <v>17</v>
      </c>
      <c r="C279" s="2">
        <v>0.99428208116986316</v>
      </c>
      <c r="D279" s="2">
        <v>0.96552046346477283</v>
      </c>
      <c r="E279" s="2">
        <v>0.79500922021761866</v>
      </c>
      <c r="F279" s="2">
        <v>0.59752649167404526</v>
      </c>
      <c r="G279" s="2">
        <v>0.94606899788781962</v>
      </c>
      <c r="H279" s="2">
        <v>0.53594366633134716</v>
      </c>
      <c r="I279" s="2">
        <v>0.99511599511599524</v>
      </c>
      <c r="J279" s="2" t="s">
        <v>70</v>
      </c>
      <c r="K279" s="2" t="s">
        <v>70</v>
      </c>
      <c r="L279" s="2" t="s">
        <v>70</v>
      </c>
      <c r="M279" s="2" t="s">
        <v>70</v>
      </c>
      <c r="N279" s="2" t="s">
        <v>70</v>
      </c>
    </row>
    <row r="280" spans="1:14" x14ac:dyDescent="0.3">
      <c r="A280" t="s">
        <v>130</v>
      </c>
      <c r="B280" t="s">
        <v>21</v>
      </c>
      <c r="C280" s="2">
        <v>0.99617944394209701</v>
      </c>
      <c r="D280" s="2">
        <v>0.84823409187208698</v>
      </c>
      <c r="E280" s="2">
        <v>0.92775161444967724</v>
      </c>
      <c r="F280" s="2">
        <v>0.69868116081544396</v>
      </c>
      <c r="G280" s="2">
        <v>0.20193740685543965</v>
      </c>
      <c r="H280" s="2">
        <v>0.29417040358744395</v>
      </c>
      <c r="I280" s="2">
        <v>0.99311067844840495</v>
      </c>
      <c r="J280" s="2" t="s">
        <v>70</v>
      </c>
      <c r="K280" s="2" t="s">
        <v>70</v>
      </c>
      <c r="L280" s="2" t="s">
        <v>70</v>
      </c>
      <c r="M280" s="2" t="s">
        <v>70</v>
      </c>
      <c r="N280" s="2" t="s">
        <v>70</v>
      </c>
    </row>
    <row r="281" spans="1:14" x14ac:dyDescent="0.3">
      <c r="A281" t="s">
        <v>130</v>
      </c>
      <c r="B281" t="s">
        <v>196</v>
      </c>
      <c r="C281" s="2">
        <v>0.98004577178415397</v>
      </c>
      <c r="D281" s="2">
        <v>0.71881918819188195</v>
      </c>
      <c r="E281" s="2">
        <v>0.83362595687899432</v>
      </c>
      <c r="F281" s="2">
        <v>0.13727119927596462</v>
      </c>
      <c r="G281" s="2">
        <v>0.8009134654595873</v>
      </c>
      <c r="H281" s="2" t="s">
        <v>70</v>
      </c>
      <c r="I281" s="2">
        <v>0.99212843893694957</v>
      </c>
      <c r="J281" s="2">
        <v>0</v>
      </c>
      <c r="K281" s="2" t="s">
        <v>70</v>
      </c>
      <c r="L281" s="2" t="s">
        <v>70</v>
      </c>
      <c r="M281" s="2" t="s">
        <v>70</v>
      </c>
      <c r="N281" s="2">
        <v>0</v>
      </c>
    </row>
    <row r="282" spans="1:14" x14ac:dyDescent="0.3">
      <c r="A282" t="s">
        <v>130</v>
      </c>
      <c r="B282" t="s">
        <v>23</v>
      </c>
      <c r="C282" s="2">
        <v>0.99294636471048481</v>
      </c>
      <c r="D282" s="2">
        <v>0.95770366127682083</v>
      </c>
      <c r="E282" s="2">
        <v>0.84948234092711494</v>
      </c>
      <c r="F282" s="2">
        <v>0.64646710889285208</v>
      </c>
      <c r="G282" s="2">
        <v>0.02</v>
      </c>
      <c r="H282" s="2" t="s">
        <v>70</v>
      </c>
      <c r="I282" s="2">
        <v>0.99268972793729759</v>
      </c>
      <c r="J282" s="2" t="s">
        <v>70</v>
      </c>
      <c r="K282" s="2">
        <v>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86</v>
      </c>
      <c r="B283" t="s">
        <v>6</v>
      </c>
      <c r="C283" s="2">
        <v>0.99411299372665896</v>
      </c>
      <c r="D283" s="2">
        <v>0.91384012444193041</v>
      </c>
      <c r="E283" s="2">
        <v>0.69102488896337888</v>
      </c>
      <c r="F283" s="2" t="s">
        <v>70</v>
      </c>
      <c r="G283" s="2">
        <v>0</v>
      </c>
      <c r="H283" s="2">
        <v>0.73471959672337739</v>
      </c>
      <c r="I283" s="2">
        <v>0.98847926267281105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86</v>
      </c>
      <c r="B284" t="s">
        <v>8</v>
      </c>
      <c r="C284" s="2">
        <v>0.99490569817692676</v>
      </c>
      <c r="D284" s="2">
        <v>0.90850313033579955</v>
      </c>
      <c r="E284" s="2">
        <v>0.77330097087378635</v>
      </c>
      <c r="F284" s="2" t="s">
        <v>70</v>
      </c>
      <c r="G284" s="2" t="s">
        <v>70</v>
      </c>
      <c r="H284" s="2">
        <v>0.76144945610753134</v>
      </c>
      <c r="I284" s="2">
        <v>0.99149832306372365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86</v>
      </c>
      <c r="B285" t="s">
        <v>12</v>
      </c>
      <c r="C285" s="2">
        <v>0.99571251437876285</v>
      </c>
      <c r="D285" s="2">
        <v>0.94652233097815519</v>
      </c>
      <c r="E285" s="2">
        <v>0.8593093740776897</v>
      </c>
      <c r="F285" s="2">
        <v>0</v>
      </c>
      <c r="G285" s="2">
        <v>0</v>
      </c>
      <c r="H285" s="2">
        <v>0.89477076044927273</v>
      </c>
      <c r="I285" s="2">
        <v>0.99203532844412901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86</v>
      </c>
      <c r="B286" t="s">
        <v>13</v>
      </c>
      <c r="C286" s="2">
        <v>0.98996690472043203</v>
      </c>
      <c r="D286" s="2">
        <v>0.9508466724998712</v>
      </c>
      <c r="E286" s="2">
        <v>0.71266982361091002</v>
      </c>
      <c r="F286" s="2" t="s">
        <v>70</v>
      </c>
      <c r="G286" s="2" t="s">
        <v>70</v>
      </c>
      <c r="H286" s="2">
        <v>0.55974468545464384</v>
      </c>
      <c r="I286" s="2">
        <v>0.98990988215358544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86</v>
      </c>
      <c r="B287" t="s">
        <v>15</v>
      </c>
      <c r="C287" s="2">
        <v>0.98907334279032322</v>
      </c>
      <c r="D287" s="2">
        <v>0.96794746765489881</v>
      </c>
      <c r="E287" s="2">
        <v>0.89429052082260441</v>
      </c>
      <c r="F287" s="2">
        <v>0.71716150381468891</v>
      </c>
      <c r="G287" s="2" t="s">
        <v>70</v>
      </c>
      <c r="H287" s="2">
        <v>0.88707482993197284</v>
      </c>
      <c r="I287" s="2">
        <v>0.98906114739907136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86</v>
      </c>
      <c r="B288" t="s">
        <v>17</v>
      </c>
      <c r="C288" s="2">
        <v>0.97655748712974721</v>
      </c>
      <c r="D288" s="2">
        <v>0.94368153062798965</v>
      </c>
      <c r="E288" s="2">
        <v>0.86638522427440634</v>
      </c>
      <c r="F288" s="2">
        <v>0.69828053073382079</v>
      </c>
      <c r="G288" s="2" t="s">
        <v>70</v>
      </c>
      <c r="H288" s="2">
        <v>0.90488948425987958</v>
      </c>
      <c r="I288" s="2">
        <v>0.99135899450117837</v>
      </c>
      <c r="J288" s="2">
        <v>0.31525531240088805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86</v>
      </c>
      <c r="B289" t="s">
        <v>21</v>
      </c>
      <c r="C289" s="2">
        <v>0.97857647988685037</v>
      </c>
      <c r="D289" s="2">
        <v>0.91058187211026798</v>
      </c>
      <c r="E289" s="2">
        <v>0.87925974519214167</v>
      </c>
      <c r="F289" s="2">
        <v>0.65123392422662496</v>
      </c>
      <c r="G289" s="2" t="s">
        <v>70</v>
      </c>
      <c r="H289" s="2">
        <v>0.89373765140451855</v>
      </c>
      <c r="I289" s="2">
        <v>0.99385923476617843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86</v>
      </c>
      <c r="B290" t="s">
        <v>233</v>
      </c>
      <c r="C290" s="2">
        <v>0.99391091719806302</v>
      </c>
      <c r="D290" s="2">
        <v>0.94902450716910958</v>
      </c>
      <c r="E290" s="2">
        <v>0.94581280788177335</v>
      </c>
      <c r="F290" s="2">
        <v>0.88300442380698396</v>
      </c>
      <c r="G290" s="2" t="s">
        <v>70</v>
      </c>
      <c r="H290" s="2">
        <v>0.88924896702584466</v>
      </c>
      <c r="I290" s="2">
        <v>0.99337335308333985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86</v>
      </c>
      <c r="B291" t="s">
        <v>23</v>
      </c>
      <c r="C291" s="2">
        <v>0.98226278123117161</v>
      </c>
      <c r="D291" s="2">
        <v>0.92364985206882844</v>
      </c>
      <c r="E291" s="2">
        <v>0.91909088128230998</v>
      </c>
      <c r="F291" s="2">
        <v>0.71570842748347141</v>
      </c>
      <c r="G291" s="2" t="s">
        <v>70</v>
      </c>
      <c r="H291" s="2">
        <v>0.8876221498371335</v>
      </c>
      <c r="I291" s="2">
        <v>0.99131103421760858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86</v>
      </c>
      <c r="B292" t="s">
        <v>25</v>
      </c>
      <c r="C292" s="2">
        <v>0.99555467941451881</v>
      </c>
      <c r="D292" s="2">
        <v>0.87557991299662241</v>
      </c>
      <c r="E292" s="2">
        <v>0.91311539340801195</v>
      </c>
      <c r="F292" s="2" t="s">
        <v>70</v>
      </c>
      <c r="G292" s="2" t="s">
        <v>70</v>
      </c>
      <c r="H292" s="2">
        <v>0.5455693538202484</v>
      </c>
      <c r="I292" s="2">
        <v>0.98210080075365036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86</v>
      </c>
      <c r="B293" t="s">
        <v>27</v>
      </c>
      <c r="C293" s="2">
        <v>0.99124452782989358</v>
      </c>
      <c r="D293" s="2">
        <v>0.93968759961746895</v>
      </c>
      <c r="E293" s="2">
        <v>0.96877575800547722</v>
      </c>
      <c r="F293" s="2" t="s">
        <v>70</v>
      </c>
      <c r="G293" s="2" t="s">
        <v>70</v>
      </c>
      <c r="H293" s="2">
        <v>0.73357732150610999</v>
      </c>
      <c r="I293" s="2">
        <v>0.98889308651303365</v>
      </c>
      <c r="J293" s="2">
        <v>0.3103030303030303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134</v>
      </c>
      <c r="B294" t="s">
        <v>7</v>
      </c>
      <c r="C294" s="2">
        <v>0.98570496470727798</v>
      </c>
      <c r="D294" s="2">
        <v>0.93527463428098256</v>
      </c>
      <c r="E294" s="2">
        <v>0.82208194651669919</v>
      </c>
      <c r="F294" s="2">
        <v>0.76072126135816798</v>
      </c>
      <c r="G294" s="2">
        <v>0</v>
      </c>
      <c r="H294" s="2">
        <v>0</v>
      </c>
      <c r="I294" s="2">
        <v>0.98302408211606795</v>
      </c>
      <c r="J294" s="2" t="s">
        <v>70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134</v>
      </c>
      <c r="B295" t="s">
        <v>62</v>
      </c>
      <c r="C295" s="2">
        <v>0.98370843130668462</v>
      </c>
      <c r="D295" s="2">
        <v>0.92363282900853683</v>
      </c>
      <c r="E295" s="2">
        <v>0.94131463275509175</v>
      </c>
      <c r="F295" s="2">
        <v>0.88186889988209982</v>
      </c>
      <c r="G295" s="2" t="s">
        <v>70</v>
      </c>
      <c r="H295" s="2">
        <v>0.83242791475135813</v>
      </c>
      <c r="I295" s="2">
        <v>0.99322214606656001</v>
      </c>
      <c r="J295" s="2" t="s">
        <v>70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134</v>
      </c>
      <c r="B296" t="s">
        <v>8</v>
      </c>
      <c r="C296" s="2">
        <v>0.99342890375987558</v>
      </c>
      <c r="D296" s="2">
        <v>0.9610703666997028</v>
      </c>
      <c r="E296" s="2">
        <v>0.89693292328152274</v>
      </c>
      <c r="F296" s="2">
        <v>0.89731654996559684</v>
      </c>
      <c r="G296" s="2">
        <v>0.70822942643391518</v>
      </c>
      <c r="H296" s="2">
        <v>0.82865511349768128</v>
      </c>
      <c r="I296" s="2">
        <v>0.99203957029136725</v>
      </c>
      <c r="J296" s="2">
        <v>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134</v>
      </c>
      <c r="B297" t="s">
        <v>12</v>
      </c>
      <c r="C297" s="2">
        <v>0.99616858237547878</v>
      </c>
      <c r="D297" s="2">
        <v>0.9785487349551264</v>
      </c>
      <c r="E297" s="2">
        <v>0.88104305599441224</v>
      </c>
      <c r="F297" s="2">
        <v>0</v>
      </c>
      <c r="G297" s="2" t="s">
        <v>70</v>
      </c>
      <c r="H297" s="2">
        <v>0.88292981918479929</v>
      </c>
      <c r="I297" s="2">
        <v>0.99087957953315797</v>
      </c>
      <c r="J297" s="2" t="s">
        <v>70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134</v>
      </c>
      <c r="B298" t="s">
        <v>13</v>
      </c>
      <c r="C298" s="2">
        <v>0.99537916690089379</v>
      </c>
      <c r="D298" s="2">
        <v>0.85977753698502912</v>
      </c>
      <c r="E298" s="2">
        <v>0.90741382296899364</v>
      </c>
      <c r="F298" s="2">
        <v>0.55256688358640638</v>
      </c>
      <c r="G298" s="2" t="s">
        <v>70</v>
      </c>
      <c r="H298" s="2">
        <v>0.82790510655408123</v>
      </c>
      <c r="I298" s="2">
        <v>0.98882214280282876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134</v>
      </c>
      <c r="B299" t="s">
        <v>15</v>
      </c>
      <c r="C299" s="2">
        <v>0.99477192289035399</v>
      </c>
      <c r="D299" s="2">
        <v>0.86217516522665605</v>
      </c>
      <c r="E299" s="2">
        <v>0.929882159817084</v>
      </c>
      <c r="F299" s="2">
        <v>0.83149451739542435</v>
      </c>
      <c r="G299" s="2">
        <v>0</v>
      </c>
      <c r="H299" s="2">
        <v>0.78670988654781204</v>
      </c>
      <c r="I299" s="2">
        <v>0.99242483404919957</v>
      </c>
      <c r="J299" s="2" t="s">
        <v>70</v>
      </c>
      <c r="K299" s="2" t="s">
        <v>70</v>
      </c>
      <c r="L299" s="2" t="s">
        <v>70</v>
      </c>
      <c r="M299" s="2" t="s">
        <v>70</v>
      </c>
      <c r="N299" s="2" t="s">
        <v>70</v>
      </c>
    </row>
    <row r="300" spans="1:14" x14ac:dyDescent="0.3">
      <c r="A300" t="s">
        <v>134</v>
      </c>
      <c r="B300" t="s">
        <v>17</v>
      </c>
      <c r="C300" s="2">
        <v>0.99508247743541878</v>
      </c>
      <c r="D300" s="2">
        <v>0.9350550846654152</v>
      </c>
      <c r="E300" s="2">
        <v>0.94574766499183116</v>
      </c>
      <c r="F300" s="2" t="s">
        <v>70</v>
      </c>
      <c r="G300" s="2" t="s">
        <v>70</v>
      </c>
      <c r="H300" s="2">
        <v>0.78585705424219454</v>
      </c>
      <c r="I300" s="2">
        <v>0.99151024223070316</v>
      </c>
      <c r="J300" s="2">
        <v>3.4090909090909088E-2</v>
      </c>
      <c r="K300" s="2" t="s">
        <v>70</v>
      </c>
      <c r="L300" s="2" t="s">
        <v>70</v>
      </c>
      <c r="M300" s="2" t="s">
        <v>70</v>
      </c>
      <c r="N300" s="2">
        <v>0</v>
      </c>
    </row>
    <row r="301" spans="1:14" x14ac:dyDescent="0.3">
      <c r="A301" t="s">
        <v>134</v>
      </c>
      <c r="B301" t="s">
        <v>133</v>
      </c>
      <c r="C301" s="2">
        <v>0.99484263422375041</v>
      </c>
      <c r="D301" s="2">
        <v>0.93413194750286277</v>
      </c>
      <c r="E301" s="2">
        <v>0.95782373181616876</v>
      </c>
      <c r="F301" s="2">
        <v>0.8463445788564129</v>
      </c>
      <c r="G301" s="2" t="s">
        <v>70</v>
      </c>
      <c r="H301" s="2">
        <v>0.79043441347106269</v>
      </c>
      <c r="I301" s="2">
        <v>0.99159274971075961</v>
      </c>
      <c r="J301" s="2" t="s">
        <v>70</v>
      </c>
      <c r="K301" s="2" t="s">
        <v>70</v>
      </c>
      <c r="L301" s="2">
        <v>0.7640449438202247</v>
      </c>
      <c r="M301" s="2" t="s">
        <v>70</v>
      </c>
      <c r="N301" s="2" t="s">
        <v>70</v>
      </c>
    </row>
    <row r="302" spans="1:14" x14ac:dyDescent="0.3">
      <c r="A302" t="s">
        <v>134</v>
      </c>
      <c r="B302" t="s">
        <v>208</v>
      </c>
      <c r="C302" s="2">
        <v>0.9937155145109936</v>
      </c>
      <c r="D302" s="2">
        <v>0.86809452303801471</v>
      </c>
      <c r="E302" s="2">
        <v>0.9602791196994096</v>
      </c>
      <c r="F302" s="2">
        <v>0.81924835951481412</v>
      </c>
      <c r="G302" s="2" t="s">
        <v>70</v>
      </c>
      <c r="H302" s="2">
        <v>0.76817063166529942</v>
      </c>
      <c r="I302" s="2">
        <v>0.9958797497329468</v>
      </c>
      <c r="J302" s="2" t="s">
        <v>70</v>
      </c>
      <c r="K302" s="2" t="s">
        <v>70</v>
      </c>
      <c r="L302" s="2">
        <v>0.54909819639278556</v>
      </c>
      <c r="M302" s="2" t="s">
        <v>70</v>
      </c>
      <c r="N302" s="2" t="s">
        <v>70</v>
      </c>
    </row>
    <row r="303" spans="1:14" x14ac:dyDescent="0.3">
      <c r="A303" t="s">
        <v>134</v>
      </c>
      <c r="B303" t="s">
        <v>225</v>
      </c>
      <c r="C303" s="2">
        <v>0.99692944396235239</v>
      </c>
      <c r="D303" s="2">
        <v>0.88694836781339736</v>
      </c>
      <c r="E303" s="2">
        <v>0.96408598840490478</v>
      </c>
      <c r="F303" s="2">
        <v>0.72222222222222221</v>
      </c>
      <c r="G303" s="2" t="s">
        <v>70</v>
      </c>
      <c r="H303" s="2">
        <v>0.77893518518518523</v>
      </c>
      <c r="I303" s="2">
        <v>0.99440646364201357</v>
      </c>
      <c r="J303" s="2" t="s">
        <v>70</v>
      </c>
      <c r="K303" s="2" t="s">
        <v>70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134</v>
      </c>
      <c r="B304" t="s">
        <v>21</v>
      </c>
      <c r="C304" s="2">
        <v>0.99513936811785519</v>
      </c>
      <c r="D304" s="2">
        <v>0.83974095172085161</v>
      </c>
      <c r="E304" s="2">
        <v>0.91213597411371483</v>
      </c>
      <c r="F304" s="2">
        <v>0.60503668171557567</v>
      </c>
      <c r="G304" s="2" t="s">
        <v>70</v>
      </c>
      <c r="H304" s="2">
        <v>0.54424357754519503</v>
      </c>
      <c r="I304" s="2">
        <v>0.99154580004653681</v>
      </c>
      <c r="J304" s="2" t="s">
        <v>70</v>
      </c>
      <c r="K304" s="2" t="s">
        <v>70</v>
      </c>
      <c r="L304" s="2" t="s">
        <v>70</v>
      </c>
      <c r="M304" s="2" t="s">
        <v>70</v>
      </c>
      <c r="N304" s="2" t="s">
        <v>70</v>
      </c>
    </row>
    <row r="305" spans="1:14" x14ac:dyDescent="0.3">
      <c r="A305" t="s">
        <v>134</v>
      </c>
      <c r="B305" t="s">
        <v>23</v>
      </c>
      <c r="C305" s="2">
        <v>0.99298809732899196</v>
      </c>
      <c r="D305" s="2">
        <v>0.95324264992511443</v>
      </c>
      <c r="E305" s="2">
        <v>0.89021194936833425</v>
      </c>
      <c r="F305" s="2">
        <v>0</v>
      </c>
      <c r="G305" s="2">
        <v>0</v>
      </c>
      <c r="H305" s="2">
        <v>0.70913004938584268</v>
      </c>
      <c r="I305" s="2">
        <v>0.99042844120328155</v>
      </c>
      <c r="J305" s="2" t="s">
        <v>70</v>
      </c>
      <c r="K305" s="2" t="s">
        <v>70</v>
      </c>
      <c r="L305" s="2" t="s">
        <v>70</v>
      </c>
      <c r="M305" s="2" t="s">
        <v>70</v>
      </c>
      <c r="N305" s="2" t="s">
        <v>70</v>
      </c>
    </row>
    <row r="306" spans="1:14" x14ac:dyDescent="0.3">
      <c r="A306" t="s">
        <v>134</v>
      </c>
      <c r="B306" t="s">
        <v>25</v>
      </c>
      <c r="C306" s="2">
        <v>0.99809595217189717</v>
      </c>
      <c r="D306" s="2">
        <v>0.93503382499722743</v>
      </c>
      <c r="E306" s="2">
        <v>0.95703349705739205</v>
      </c>
      <c r="F306" s="2">
        <v>0.81268251981643724</v>
      </c>
      <c r="G306" s="2" t="s">
        <v>70</v>
      </c>
      <c r="H306" s="2">
        <v>0.88730723606168449</v>
      </c>
      <c r="I306" s="2">
        <v>0.99505638807353625</v>
      </c>
      <c r="J306" s="2" t="s">
        <v>70</v>
      </c>
      <c r="K306" s="2" t="s">
        <v>70</v>
      </c>
      <c r="L306" s="2" t="s">
        <v>70</v>
      </c>
      <c r="M306" s="2" t="s">
        <v>70</v>
      </c>
      <c r="N306" s="2" t="s">
        <v>70</v>
      </c>
    </row>
    <row r="307" spans="1:14" x14ac:dyDescent="0.3">
      <c r="A307" t="s">
        <v>111</v>
      </c>
      <c r="B307" t="s">
        <v>52</v>
      </c>
      <c r="C307" s="2">
        <v>0.98876479108820081</v>
      </c>
      <c r="D307" s="2">
        <v>0.9593931152937808</v>
      </c>
      <c r="E307" s="2">
        <v>0.87244306244222203</v>
      </c>
      <c r="F307" s="2">
        <v>0.87916476093304718</v>
      </c>
      <c r="G307" s="2" t="s">
        <v>70</v>
      </c>
      <c r="H307" s="2">
        <v>0</v>
      </c>
      <c r="I307" s="2">
        <v>0.99363448117186903</v>
      </c>
      <c r="J307" s="2" t="s">
        <v>70</v>
      </c>
      <c r="K307" s="2">
        <v>0.70301142263759087</v>
      </c>
      <c r="L307" s="2">
        <v>0.44230769230769229</v>
      </c>
      <c r="M307" s="2" t="s">
        <v>70</v>
      </c>
      <c r="N307" s="2">
        <v>0.67883683360258484</v>
      </c>
    </row>
    <row r="308" spans="1:14" x14ac:dyDescent="0.3">
      <c r="A308" t="s">
        <v>111</v>
      </c>
      <c r="B308" t="s">
        <v>181</v>
      </c>
      <c r="C308" s="2">
        <v>0.99297413026843617</v>
      </c>
      <c r="D308" s="2">
        <v>0.95873426275506457</v>
      </c>
      <c r="E308" s="2">
        <v>0.90968473994111876</v>
      </c>
      <c r="F308" s="2">
        <v>0.89663758616585953</v>
      </c>
      <c r="G308" s="2" t="s">
        <v>70</v>
      </c>
      <c r="H308" s="2">
        <v>0.75254077050342705</v>
      </c>
      <c r="I308" s="2">
        <v>0.99446340538490718</v>
      </c>
      <c r="J308" s="2">
        <v>0</v>
      </c>
      <c r="K308" s="2">
        <v>0.76551724137931032</v>
      </c>
      <c r="L308" s="2">
        <v>0</v>
      </c>
      <c r="M308" s="2">
        <v>0</v>
      </c>
      <c r="N308" s="2">
        <v>0.85740025740025738</v>
      </c>
    </row>
    <row r="309" spans="1:14" x14ac:dyDescent="0.3">
      <c r="A309" t="s">
        <v>111</v>
      </c>
      <c r="B309" t="s">
        <v>120</v>
      </c>
      <c r="C309" s="2">
        <v>0.98937883110646596</v>
      </c>
      <c r="D309" s="2">
        <v>0.97295648327511797</v>
      </c>
      <c r="E309" s="2">
        <v>0.90610335768196937</v>
      </c>
      <c r="F309" s="2">
        <v>0.85897305541433655</v>
      </c>
      <c r="G309" s="2">
        <v>4.7860768672951415E-2</v>
      </c>
      <c r="H309" s="2">
        <v>0.85778108711839163</v>
      </c>
      <c r="I309" s="2">
        <v>0.99378599575628979</v>
      </c>
      <c r="J309" s="2" t="s">
        <v>70</v>
      </c>
      <c r="K309" s="2">
        <v>0</v>
      </c>
      <c r="L309" s="2">
        <v>0</v>
      </c>
      <c r="M309" s="2" t="s">
        <v>70</v>
      </c>
      <c r="N309" s="2">
        <v>0.48316408337787281</v>
      </c>
    </row>
    <row r="310" spans="1:14" x14ac:dyDescent="0.3">
      <c r="A310" t="s">
        <v>111</v>
      </c>
      <c r="B310" t="s">
        <v>192</v>
      </c>
      <c r="C310" s="2">
        <v>0.97885869488336563</v>
      </c>
      <c r="D310" s="2">
        <v>0.97210063817701897</v>
      </c>
      <c r="E310" s="2">
        <v>0.89405183383940834</v>
      </c>
      <c r="F310" s="2">
        <v>0.82759442077124634</v>
      </c>
      <c r="G310" s="2" t="s">
        <v>70</v>
      </c>
      <c r="H310" s="2">
        <v>0.82834204154453928</v>
      </c>
      <c r="I310" s="2">
        <v>0.99401555954518239</v>
      </c>
      <c r="J310" s="2" t="s">
        <v>70</v>
      </c>
      <c r="K310" s="2">
        <v>0.40588988476312421</v>
      </c>
      <c r="L310" s="2">
        <v>0</v>
      </c>
      <c r="M310" s="2">
        <v>0</v>
      </c>
      <c r="N310" s="2">
        <v>0.68212467318012937</v>
      </c>
    </row>
    <row r="311" spans="1:14" x14ac:dyDescent="0.3">
      <c r="A311" t="s">
        <v>111</v>
      </c>
      <c r="B311" t="s">
        <v>229</v>
      </c>
      <c r="C311" s="2">
        <v>0.97991835447347964</v>
      </c>
      <c r="D311" s="2">
        <v>0.9608455354579386</v>
      </c>
      <c r="E311" s="2">
        <v>0.89825393403750808</v>
      </c>
      <c r="F311" s="2">
        <v>0.65065304775984456</v>
      </c>
      <c r="G311" s="2">
        <v>0</v>
      </c>
      <c r="H311" s="2">
        <v>0.54692737430167593</v>
      </c>
      <c r="I311" s="2">
        <v>0.99121500893388925</v>
      </c>
      <c r="J311" s="2" t="s">
        <v>70</v>
      </c>
      <c r="K311" s="2" t="s">
        <v>70</v>
      </c>
      <c r="L311" s="2" t="s">
        <v>70</v>
      </c>
      <c r="M311" s="2" t="s">
        <v>70</v>
      </c>
      <c r="N311" s="2">
        <v>0.62321887409483767</v>
      </c>
    </row>
    <row r="312" spans="1:14" x14ac:dyDescent="0.3">
      <c r="A312" t="s">
        <v>111</v>
      </c>
      <c r="B312" t="s">
        <v>7</v>
      </c>
      <c r="C312" s="2">
        <v>0.97426573426573437</v>
      </c>
      <c r="D312" s="2">
        <v>0.92757026491524164</v>
      </c>
      <c r="E312" s="2">
        <v>0.76481711280505815</v>
      </c>
      <c r="F312" s="2">
        <v>0.58055389303008864</v>
      </c>
      <c r="G312" s="2" t="s">
        <v>70</v>
      </c>
      <c r="H312" s="2">
        <v>0</v>
      </c>
      <c r="I312" s="2">
        <v>0.99392575928008997</v>
      </c>
      <c r="J312" s="2" t="s">
        <v>70</v>
      </c>
      <c r="K312" s="2">
        <v>0</v>
      </c>
      <c r="L312" s="2">
        <v>0.7678571428571429</v>
      </c>
      <c r="M312" s="2" t="s">
        <v>70</v>
      </c>
      <c r="N312" s="2">
        <v>0.42967983590475339</v>
      </c>
    </row>
    <row r="313" spans="1:14" x14ac:dyDescent="0.3">
      <c r="A313" t="s">
        <v>111</v>
      </c>
      <c r="B313" t="s">
        <v>249</v>
      </c>
      <c r="C313" s="2">
        <v>0.99211847446107859</v>
      </c>
      <c r="D313" s="2">
        <v>0.96256999705275559</v>
      </c>
      <c r="E313" s="2">
        <v>0.80741241235697436</v>
      </c>
      <c r="F313" s="2">
        <v>0.5925604161590049</v>
      </c>
      <c r="G313" s="2" t="s">
        <v>70</v>
      </c>
      <c r="H313" s="2">
        <v>0</v>
      </c>
      <c r="I313" s="2">
        <v>0.99482023156611821</v>
      </c>
      <c r="J313" s="2" t="s">
        <v>70</v>
      </c>
      <c r="K313" s="2">
        <v>0</v>
      </c>
      <c r="L313" s="2" t="s">
        <v>70</v>
      </c>
      <c r="M313" s="2">
        <v>0</v>
      </c>
      <c r="N313" s="2">
        <v>0.79476091997242593</v>
      </c>
    </row>
    <row r="314" spans="1:14" x14ac:dyDescent="0.3">
      <c r="A314" t="s">
        <v>111</v>
      </c>
      <c r="B314" t="s">
        <v>141</v>
      </c>
      <c r="C314" s="2">
        <v>0.99475358492421639</v>
      </c>
      <c r="D314" s="2">
        <v>0.86474310404849175</v>
      </c>
      <c r="E314" s="2">
        <v>0.91543526891206395</v>
      </c>
      <c r="F314" s="2">
        <v>0.7883110291957155</v>
      </c>
      <c r="G314" s="2">
        <v>0.38777110007839038</v>
      </c>
      <c r="H314" s="2">
        <v>0.26863994005245412</v>
      </c>
      <c r="I314" s="2">
        <v>0.99491447064262595</v>
      </c>
      <c r="J314" s="2" t="s">
        <v>70</v>
      </c>
      <c r="K314" s="2" t="s">
        <v>70</v>
      </c>
      <c r="L314" s="2" t="s">
        <v>70</v>
      </c>
      <c r="M314" s="2" t="s">
        <v>70</v>
      </c>
      <c r="N314" s="2">
        <v>0.76399632883178181</v>
      </c>
    </row>
    <row r="315" spans="1:14" x14ac:dyDescent="0.3">
      <c r="A315" t="s">
        <v>111</v>
      </c>
      <c r="B315" t="s">
        <v>8</v>
      </c>
      <c r="C315" s="2">
        <v>0.99649993234405321</v>
      </c>
      <c r="D315" s="2">
        <v>0.96557635603099501</v>
      </c>
      <c r="E315" s="2">
        <v>0.91776086755599362</v>
      </c>
      <c r="F315" s="2">
        <v>0.68160964230171073</v>
      </c>
      <c r="G315" s="2">
        <v>0.58584948174853535</v>
      </c>
      <c r="H315" s="2">
        <v>0.55373280943025538</v>
      </c>
      <c r="I315" s="2">
        <v>0.99556642715181165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111</v>
      </c>
      <c r="B316" t="s">
        <v>12</v>
      </c>
      <c r="C316" s="2">
        <v>0.98659336796469155</v>
      </c>
      <c r="D316" s="2">
        <v>0.91294741493592579</v>
      </c>
      <c r="E316" s="2">
        <v>0.89652634297520661</v>
      </c>
      <c r="F316" s="2">
        <v>0</v>
      </c>
      <c r="G316" s="2">
        <v>0.79886740870923645</v>
      </c>
      <c r="H316" s="2">
        <v>0.88731785626080517</v>
      </c>
      <c r="I316" s="2">
        <v>0.99671630393279875</v>
      </c>
      <c r="J316" s="2">
        <v>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111</v>
      </c>
      <c r="B317" t="s">
        <v>13</v>
      </c>
      <c r="C317" s="2">
        <v>0.99717622340614598</v>
      </c>
      <c r="D317" s="2">
        <v>0.90728386657590199</v>
      </c>
      <c r="E317" s="2">
        <v>0.77597563674942949</v>
      </c>
      <c r="F317" s="2">
        <v>0</v>
      </c>
      <c r="G317" s="2">
        <v>0.859495408001689</v>
      </c>
      <c r="H317" s="2">
        <v>0</v>
      </c>
      <c r="I317" s="2">
        <v>0.99522194821208398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111</v>
      </c>
      <c r="B318" t="s">
        <v>15</v>
      </c>
      <c r="C318" s="2">
        <v>0.99511029793625805</v>
      </c>
      <c r="D318" s="2">
        <v>0.9676093226801048</v>
      </c>
      <c r="E318" s="2">
        <v>0.83571771664296413</v>
      </c>
      <c r="F318" s="2">
        <v>0</v>
      </c>
      <c r="G318" s="2" t="s">
        <v>70</v>
      </c>
      <c r="H318" s="2">
        <v>0.63628739166899639</v>
      </c>
      <c r="I318" s="2">
        <v>0.99577663068981703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111</v>
      </c>
      <c r="B319" t="s">
        <v>17</v>
      </c>
      <c r="C319" s="2">
        <v>0.9951744617668894</v>
      </c>
      <c r="D319" s="2">
        <v>0.95998461475060781</v>
      </c>
      <c r="E319" s="2">
        <v>0.89102491066342115</v>
      </c>
      <c r="F319" s="2">
        <v>0.64658151602803693</v>
      </c>
      <c r="G319" s="2" t="s">
        <v>70</v>
      </c>
      <c r="H319" s="2">
        <v>0.80309339678762637</v>
      </c>
      <c r="I319" s="2">
        <v>0.98885103747290182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121</v>
      </c>
      <c r="B320" t="s">
        <v>6</v>
      </c>
      <c r="C320" s="2">
        <v>0.98353626197542277</v>
      </c>
      <c r="D320" s="2">
        <v>0.864323566084788</v>
      </c>
      <c r="E320" s="2">
        <v>0.84896307536671722</v>
      </c>
      <c r="F320" s="2">
        <v>0.72579660164529225</v>
      </c>
      <c r="G320" s="2" t="s">
        <v>70</v>
      </c>
      <c r="H320" s="2">
        <v>0.59407056701611993</v>
      </c>
      <c r="I320" s="2">
        <v>0.98028127092789641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121</v>
      </c>
      <c r="B321" t="s">
        <v>7</v>
      </c>
      <c r="C321" s="2">
        <v>0.98522395160742204</v>
      </c>
      <c r="D321" s="2">
        <v>0.96184618031658642</v>
      </c>
      <c r="E321" s="2">
        <v>0.92968712452540003</v>
      </c>
      <c r="F321" s="2">
        <v>0.79922850844966931</v>
      </c>
      <c r="G321" s="2">
        <v>0</v>
      </c>
      <c r="H321" s="2">
        <v>0.73755951825226407</v>
      </c>
      <c r="I321" s="2">
        <v>0.99440749697702535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121</v>
      </c>
      <c r="B322" t="s">
        <v>8</v>
      </c>
      <c r="C322" s="2">
        <v>0.99613013987785315</v>
      </c>
      <c r="D322" s="2">
        <v>0.9676346093417868</v>
      </c>
      <c r="E322" s="2">
        <v>0.87480488292975789</v>
      </c>
      <c r="F322" s="2">
        <v>0</v>
      </c>
      <c r="G322" s="2" t="s">
        <v>70</v>
      </c>
      <c r="H322" s="2">
        <v>0.93642835656271939</v>
      </c>
      <c r="I322" s="2">
        <v>0.99515868746637981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121</v>
      </c>
      <c r="B323" t="s">
        <v>12</v>
      </c>
      <c r="C323" s="2">
        <v>0.99741894869373637</v>
      </c>
      <c r="D323" s="2">
        <v>0.94537249335808116</v>
      </c>
      <c r="E323" s="2">
        <v>0.83714730829150075</v>
      </c>
      <c r="F323" s="2">
        <v>0.57726514730405776</v>
      </c>
      <c r="G323" s="2">
        <v>0.92782926144341482</v>
      </c>
      <c r="H323" s="2">
        <v>0.83766803039158388</v>
      </c>
      <c r="I323" s="2">
        <v>0.99382422802850356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121</v>
      </c>
      <c r="B324" t="s">
        <v>13</v>
      </c>
      <c r="C324" s="2">
        <v>0.9960920024211164</v>
      </c>
      <c r="D324" s="2">
        <v>0.92732942233497162</v>
      </c>
      <c r="E324" s="2">
        <v>0.89315051944914226</v>
      </c>
      <c r="F324" s="2">
        <v>0.59304677623261692</v>
      </c>
      <c r="G324" s="2" t="s">
        <v>70</v>
      </c>
      <c r="H324" s="2">
        <v>0.84109329194688742</v>
      </c>
      <c r="I324" s="2">
        <v>0.99132992723331781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121</v>
      </c>
      <c r="B325" t="s">
        <v>15</v>
      </c>
      <c r="C325" s="2">
        <v>0.99431838842223919</v>
      </c>
      <c r="D325" s="2">
        <v>0.94044573270826237</v>
      </c>
      <c r="E325" s="2">
        <v>0.93456653479885599</v>
      </c>
      <c r="F325" s="2">
        <v>0.81538461538461537</v>
      </c>
      <c r="G325" s="2" t="s">
        <v>70</v>
      </c>
      <c r="H325" s="2">
        <v>0.90557421964186702</v>
      </c>
      <c r="I325" s="2">
        <v>0.99275870123802845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121</v>
      </c>
      <c r="B326" t="s">
        <v>17</v>
      </c>
      <c r="C326" s="2">
        <v>0.99456123688152376</v>
      </c>
      <c r="D326" s="2">
        <v>0.9642560266001664</v>
      </c>
      <c r="E326" s="2">
        <v>0.86853212049437467</v>
      </c>
      <c r="F326" s="2">
        <v>0</v>
      </c>
      <c r="G326" s="2" t="s">
        <v>70</v>
      </c>
      <c r="H326" s="2">
        <v>0.54013987686054155</v>
      </c>
      <c r="I326" s="2">
        <v>0.98841935731267738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121</v>
      </c>
      <c r="B327" t="s">
        <v>21</v>
      </c>
      <c r="C327" s="2">
        <v>0.9955062965133834</v>
      </c>
      <c r="D327" s="2">
        <v>0.96471908244680837</v>
      </c>
      <c r="E327" s="2">
        <v>0.91873419831633918</v>
      </c>
      <c r="F327" s="2">
        <v>0.9329189329189328</v>
      </c>
      <c r="G327" s="2" t="s">
        <v>70</v>
      </c>
      <c r="H327" s="2">
        <v>0.64755217476106885</v>
      </c>
      <c r="I327" s="2">
        <v>0.99481232834909983</v>
      </c>
      <c r="J327" s="2">
        <v>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121</v>
      </c>
      <c r="B328" t="s">
        <v>23</v>
      </c>
      <c r="C328" s="2">
        <v>0.9963774856905212</v>
      </c>
      <c r="D328" s="2">
        <v>0.96040905770635498</v>
      </c>
      <c r="E328" s="2">
        <v>0.87601635568924185</v>
      </c>
      <c r="F328" s="2">
        <v>0.79432670791101756</v>
      </c>
      <c r="G328" s="2">
        <v>0</v>
      </c>
      <c r="H328" s="2">
        <v>0.51182534869617946</v>
      </c>
      <c r="I328" s="2">
        <v>0.9953996101364524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121</v>
      </c>
      <c r="B329" t="s">
        <v>25</v>
      </c>
      <c r="C329" s="2">
        <v>0.99580412008337615</v>
      </c>
      <c r="D329" s="2">
        <v>0.92934643711809684</v>
      </c>
      <c r="E329" s="2">
        <v>0.87787573021773768</v>
      </c>
      <c r="F329" s="2">
        <v>0.4101191954308418</v>
      </c>
      <c r="G329" s="2">
        <v>0.8885941644562334</v>
      </c>
      <c r="H329" s="2">
        <v>0</v>
      </c>
      <c r="I329" s="2">
        <v>0.99330635118306365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121</v>
      </c>
      <c r="B330" t="s">
        <v>27</v>
      </c>
      <c r="C330" s="2">
        <v>0.99681320832698883</v>
      </c>
      <c r="D330" s="2">
        <v>0.93335264441065002</v>
      </c>
      <c r="E330" s="2">
        <v>0.90220198747975322</v>
      </c>
      <c r="F330" s="2">
        <v>0</v>
      </c>
      <c r="G330" s="2" t="s">
        <v>70</v>
      </c>
      <c r="H330" s="2">
        <v>0.74616581462547238</v>
      </c>
      <c r="I330" s="2">
        <v>0.99340522926526498</v>
      </c>
      <c r="J330" s="2" t="s">
        <v>70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121</v>
      </c>
      <c r="B331" t="s">
        <v>29</v>
      </c>
      <c r="C331" s="2">
        <v>0.99738596411122782</v>
      </c>
      <c r="D331" s="2">
        <v>0.89355522773372675</v>
      </c>
      <c r="E331" s="2">
        <v>0.95126745990688044</v>
      </c>
      <c r="F331" s="2">
        <v>0.53976370842798616</v>
      </c>
      <c r="G331" s="2">
        <v>0.73336719146775009</v>
      </c>
      <c r="H331" s="2">
        <v>0.89139344262295084</v>
      </c>
      <c r="I331" s="2">
        <v>0.99633307868601984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121</v>
      </c>
      <c r="B332" t="s">
        <v>33</v>
      </c>
      <c r="C332" s="2">
        <v>0.99090540741127042</v>
      </c>
      <c r="D332" s="2">
        <v>0.64927351266444144</v>
      </c>
      <c r="E332" s="2">
        <v>0.91567132432344001</v>
      </c>
      <c r="F332" s="2">
        <v>0.75171573173640005</v>
      </c>
      <c r="G332" s="2">
        <v>0.84204124509316081</v>
      </c>
      <c r="H332" s="2">
        <v>0.9074319840743198</v>
      </c>
      <c r="I332" s="2">
        <v>0.99476521603250256</v>
      </c>
      <c r="J332" s="2">
        <v>0</v>
      </c>
      <c r="K332" s="2" t="s">
        <v>70</v>
      </c>
      <c r="L332" s="2" t="s">
        <v>70</v>
      </c>
      <c r="M332" s="2" t="s">
        <v>70</v>
      </c>
      <c r="N332" s="2">
        <v>0</v>
      </c>
    </row>
    <row r="333" spans="1:14" x14ac:dyDescent="0.3">
      <c r="A333" t="s">
        <v>80</v>
      </c>
      <c r="B333" t="s">
        <v>6</v>
      </c>
      <c r="C333" s="2">
        <v>0.99322500278882997</v>
      </c>
      <c r="D333" s="2">
        <v>0.97038409918834279</v>
      </c>
      <c r="E333" s="2">
        <v>0.9243914638212738</v>
      </c>
      <c r="F333" s="2" t="s">
        <v>70</v>
      </c>
      <c r="G333" s="2" t="s">
        <v>70</v>
      </c>
      <c r="H333" s="2">
        <v>0.79334217115922812</v>
      </c>
      <c r="I333" s="2">
        <v>0.99141597710927243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80</v>
      </c>
      <c r="B334" t="s">
        <v>7</v>
      </c>
      <c r="C334" s="2">
        <v>0.98926547112654495</v>
      </c>
      <c r="D334" s="2">
        <v>0.94917730952450541</v>
      </c>
      <c r="E334" s="2">
        <v>0.90263307444591778</v>
      </c>
      <c r="F334" s="2">
        <v>0.81851607429056283</v>
      </c>
      <c r="G334" s="2" t="s">
        <v>70</v>
      </c>
      <c r="H334" s="2">
        <v>0.84991145218417941</v>
      </c>
      <c r="I334" s="2">
        <v>0.99233951279301358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80</v>
      </c>
      <c r="B335" t="s">
        <v>8</v>
      </c>
      <c r="C335" s="2">
        <v>0.99417405464085395</v>
      </c>
      <c r="D335" s="2">
        <v>0.97264845411418277</v>
      </c>
      <c r="E335" s="2">
        <v>0.95174972177568939</v>
      </c>
      <c r="F335" s="2" t="s">
        <v>70</v>
      </c>
      <c r="G335" s="2" t="s">
        <v>70</v>
      </c>
      <c r="H335" s="2">
        <v>0.84158461186168998</v>
      </c>
      <c r="I335" s="2">
        <v>0.9916743755781684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80</v>
      </c>
      <c r="B336" t="s">
        <v>12</v>
      </c>
      <c r="C336" s="2">
        <v>0.98194440088239276</v>
      </c>
      <c r="D336" s="2">
        <v>0.98377226267943363</v>
      </c>
      <c r="E336" s="2">
        <v>0.88931125329318783</v>
      </c>
      <c r="F336" s="2" t="s">
        <v>70</v>
      </c>
      <c r="G336" s="2" t="s">
        <v>70</v>
      </c>
      <c r="H336" s="2">
        <v>0.7758282130867169</v>
      </c>
      <c r="I336" s="2">
        <v>0.99582841401023203</v>
      </c>
      <c r="J336" s="2">
        <v>0.9270406555310432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80</v>
      </c>
      <c r="B337" t="s">
        <v>13</v>
      </c>
      <c r="C337" s="2">
        <v>0.99572226892834181</v>
      </c>
      <c r="D337" s="2">
        <v>0.95486219448777965</v>
      </c>
      <c r="E337" s="2">
        <v>0.89543586733196356</v>
      </c>
      <c r="F337" s="2">
        <v>0.80633711366981209</v>
      </c>
      <c r="G337" s="2" t="s">
        <v>70</v>
      </c>
      <c r="H337" s="2">
        <v>0.92100310290452203</v>
      </c>
      <c r="I337" s="2">
        <v>0.98808787128712883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80</v>
      </c>
      <c r="B338" t="s">
        <v>15</v>
      </c>
      <c r="C338" s="2">
        <v>0.99725025933182965</v>
      </c>
      <c r="D338" s="2">
        <v>0.9835801230999156</v>
      </c>
      <c r="E338" s="2">
        <v>0.92124832757708719</v>
      </c>
      <c r="F338" s="2" t="s">
        <v>70</v>
      </c>
      <c r="G338" s="2" t="s">
        <v>70</v>
      </c>
      <c r="H338" s="2">
        <v>0.89872717210846709</v>
      </c>
      <c r="I338" s="2">
        <v>0.99089989888776542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80</v>
      </c>
      <c r="B339" t="s">
        <v>17</v>
      </c>
      <c r="C339" s="2">
        <v>0.99695798212814501</v>
      </c>
      <c r="D339" s="2">
        <v>0.98499804012400682</v>
      </c>
      <c r="E339" s="2">
        <v>0.89732297063903277</v>
      </c>
      <c r="F339" s="2" t="s">
        <v>70</v>
      </c>
      <c r="G339" s="2" t="s">
        <v>70</v>
      </c>
      <c r="H339" s="2">
        <v>0.88815789473684215</v>
      </c>
      <c r="I339" s="2">
        <v>0.99435988565247624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80</v>
      </c>
      <c r="B340" t="s">
        <v>21</v>
      </c>
      <c r="C340" s="2">
        <v>0.99583406973514799</v>
      </c>
      <c r="D340" s="2">
        <v>0.955897742562416</v>
      </c>
      <c r="E340" s="2">
        <v>0.9146239262518332</v>
      </c>
      <c r="F340" s="2">
        <v>0.85225371120107962</v>
      </c>
      <c r="G340" s="2" t="s">
        <v>70</v>
      </c>
      <c r="H340" s="2">
        <v>0.88158937772493062</v>
      </c>
      <c r="I340" s="2">
        <v>0.99081010116611323</v>
      </c>
      <c r="J340" s="2" t="s">
        <v>70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80</v>
      </c>
      <c r="B341" t="s">
        <v>23</v>
      </c>
      <c r="C341" s="2">
        <v>0.9911903757222944</v>
      </c>
      <c r="D341" s="2">
        <v>0.97417913125744204</v>
      </c>
      <c r="E341" s="2">
        <v>0.95949166004765685</v>
      </c>
      <c r="F341" s="2" t="s">
        <v>70</v>
      </c>
      <c r="G341" s="2" t="s">
        <v>70</v>
      </c>
      <c r="H341" s="2">
        <v>0.90089445438282645</v>
      </c>
      <c r="I341" s="2">
        <v>0.98605515959095136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80</v>
      </c>
      <c r="B342" t="s">
        <v>25</v>
      </c>
      <c r="C342" s="2">
        <v>0.99435853727829859</v>
      </c>
      <c r="D342" s="2">
        <v>0.97736801030871701</v>
      </c>
      <c r="E342" s="2">
        <v>0.93913229436766565</v>
      </c>
      <c r="F342" s="2">
        <v>0.82367361232708802</v>
      </c>
      <c r="G342" s="2" t="s">
        <v>70</v>
      </c>
      <c r="H342" s="2">
        <v>0.87032624236384903</v>
      </c>
      <c r="I342" s="2">
        <v>0.99232498643305678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80</v>
      </c>
      <c r="B343" t="s">
        <v>27</v>
      </c>
      <c r="C343" s="2">
        <v>0.98875183612692918</v>
      </c>
      <c r="D343" s="2">
        <v>0.97990191707534557</v>
      </c>
      <c r="E343" s="2">
        <v>0.94134289699143259</v>
      </c>
      <c r="F343" s="2" t="s">
        <v>70</v>
      </c>
      <c r="G343" s="2" t="s">
        <v>70</v>
      </c>
      <c r="H343" s="2">
        <v>0.7686829686829687</v>
      </c>
      <c r="I343" s="2">
        <v>0.9890264931807492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80</v>
      </c>
      <c r="B344" t="s">
        <v>132</v>
      </c>
      <c r="C344" s="2">
        <v>0.98678238713273358</v>
      </c>
      <c r="D344" s="2">
        <v>0.97431778771561561</v>
      </c>
      <c r="E344" s="2">
        <v>0.95610755197789898</v>
      </c>
      <c r="F344" s="2">
        <v>0.91725418921887802</v>
      </c>
      <c r="G344" s="2" t="s">
        <v>70</v>
      </c>
      <c r="H344" s="2">
        <v>0.86585912965455358</v>
      </c>
      <c r="I344" s="2">
        <v>0.99369036626654361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80</v>
      </c>
      <c r="B345" t="s">
        <v>29</v>
      </c>
      <c r="C345" s="2">
        <v>0.99443152181574679</v>
      </c>
      <c r="D345" s="2">
        <v>0.95314212296413858</v>
      </c>
      <c r="E345" s="2">
        <v>0.9791838303949032</v>
      </c>
      <c r="F345" s="2" t="s">
        <v>70</v>
      </c>
      <c r="G345" s="2" t="s">
        <v>70</v>
      </c>
      <c r="H345" s="2">
        <v>0.91731669266770677</v>
      </c>
      <c r="I345" s="2">
        <v>0.99591708542713564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80</v>
      </c>
      <c r="B346" t="s">
        <v>33</v>
      </c>
      <c r="C346" s="2">
        <v>0.98834765355707643</v>
      </c>
      <c r="D346" s="2">
        <v>0.97187566081624022</v>
      </c>
      <c r="E346" s="2">
        <v>0.88513297827657467</v>
      </c>
      <c r="F346" s="2">
        <v>0</v>
      </c>
      <c r="G346" s="2" t="s">
        <v>70</v>
      </c>
      <c r="H346" s="2">
        <v>0.83473893679522415</v>
      </c>
      <c r="I346" s="2">
        <v>0.99460292983808785</v>
      </c>
      <c r="J346" s="2">
        <v>0.88492502981768617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80</v>
      </c>
      <c r="B347" t="s">
        <v>35</v>
      </c>
      <c r="C347" s="2">
        <v>0.99162283564326037</v>
      </c>
      <c r="D347" s="2">
        <v>0.94586875773834078</v>
      </c>
      <c r="E347" s="2">
        <v>0.89594276691050889</v>
      </c>
      <c r="F347" s="2" t="s">
        <v>70</v>
      </c>
      <c r="G347" s="2" t="s">
        <v>70</v>
      </c>
      <c r="H347" s="2">
        <v>0.91213928744156059</v>
      </c>
      <c r="I347" s="2">
        <v>0.99239339223972345</v>
      </c>
      <c r="J347" s="2" t="s">
        <v>70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129</v>
      </c>
      <c r="B348" t="s">
        <v>6</v>
      </c>
      <c r="C348" s="2">
        <v>0.98262486375585045</v>
      </c>
      <c r="D348" s="2">
        <v>0.3148318412775224</v>
      </c>
      <c r="E348" s="2">
        <v>0.8552741784500173</v>
      </c>
      <c r="F348" s="2">
        <v>0</v>
      </c>
      <c r="G348" s="2" t="s">
        <v>70</v>
      </c>
      <c r="H348" s="2">
        <v>0.76087337776218866</v>
      </c>
      <c r="I348" s="2">
        <v>0.99415574158900644</v>
      </c>
      <c r="J348" s="2">
        <v>0.79236467236467234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129</v>
      </c>
      <c r="B349" t="s">
        <v>7</v>
      </c>
      <c r="C349" s="2">
        <v>0.99393082410511435</v>
      </c>
      <c r="D349" s="2">
        <v>0.86564016030373336</v>
      </c>
      <c r="E349" s="2">
        <v>0.94109068342254276</v>
      </c>
      <c r="F349" s="2">
        <v>0.4970352284618067</v>
      </c>
      <c r="G349" s="2" t="s">
        <v>70</v>
      </c>
      <c r="H349" s="2">
        <v>0.87098702185792354</v>
      </c>
      <c r="I349" s="2">
        <v>0.99237339841366679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129</v>
      </c>
      <c r="B350" t="s">
        <v>8</v>
      </c>
      <c r="C350" s="2">
        <v>0.99464914572989382</v>
      </c>
      <c r="D350" s="2">
        <v>0.86291179596174283</v>
      </c>
      <c r="E350" s="2">
        <v>0.92984605550524679</v>
      </c>
      <c r="F350" s="2" t="s">
        <v>70</v>
      </c>
      <c r="G350" s="2" t="s">
        <v>70</v>
      </c>
      <c r="H350" s="2">
        <v>0.90147846036196799</v>
      </c>
      <c r="I350" s="2">
        <v>0.99272263485632839</v>
      </c>
      <c r="J350" s="2" t="s">
        <v>70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129</v>
      </c>
      <c r="B351" t="s">
        <v>12</v>
      </c>
      <c r="C351" s="2">
        <v>0.99321969675222899</v>
      </c>
      <c r="D351" s="2">
        <v>0.96768202080237742</v>
      </c>
      <c r="E351" s="2">
        <v>0.94386986230672365</v>
      </c>
      <c r="F351" s="2" t="s">
        <v>70</v>
      </c>
      <c r="G351" s="2" t="s">
        <v>70</v>
      </c>
      <c r="H351" s="2">
        <v>0.89446067616719338</v>
      </c>
      <c r="I351" s="2">
        <v>0.99337850323375421</v>
      </c>
      <c r="J351" s="2" t="s">
        <v>70</v>
      </c>
      <c r="K351" s="2" t="s">
        <v>70</v>
      </c>
      <c r="L351" s="2" t="s">
        <v>70</v>
      </c>
      <c r="M351" s="2" t="s">
        <v>70</v>
      </c>
      <c r="N351" s="2" t="s">
        <v>70</v>
      </c>
    </row>
    <row r="352" spans="1:14" x14ac:dyDescent="0.3">
      <c r="A352" t="s">
        <v>129</v>
      </c>
      <c r="B352" t="s">
        <v>13</v>
      </c>
      <c r="C352" s="2">
        <v>0.98650784427658322</v>
      </c>
      <c r="D352" s="2">
        <v>0.90079870355365199</v>
      </c>
      <c r="E352" s="2">
        <v>0.86551001548853979</v>
      </c>
      <c r="F352" s="2" t="s">
        <v>70</v>
      </c>
      <c r="G352" s="2" t="s">
        <v>70</v>
      </c>
      <c r="H352" s="2">
        <v>0.78648491504619167</v>
      </c>
      <c r="I352" s="2">
        <v>0.99603637211471197</v>
      </c>
      <c r="J352" s="2">
        <v>0.75732364072894609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129</v>
      </c>
      <c r="B353" t="s">
        <v>15</v>
      </c>
      <c r="C353" s="2">
        <v>0.99454551523850843</v>
      </c>
      <c r="D353" s="2">
        <v>0.8571428571428571</v>
      </c>
      <c r="E353" s="2">
        <v>0.92281879194630878</v>
      </c>
      <c r="F353" s="2">
        <v>0</v>
      </c>
      <c r="G353" s="2" t="s">
        <v>70</v>
      </c>
      <c r="H353" s="2">
        <v>0.77999477865214639</v>
      </c>
      <c r="I353" s="2">
        <v>0.99116132503266463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129</v>
      </c>
      <c r="B354" t="s">
        <v>17</v>
      </c>
      <c r="C354" s="2">
        <v>0.996632173304138</v>
      </c>
      <c r="D354" s="2">
        <v>0.80158929318276873</v>
      </c>
      <c r="E354" s="2">
        <v>0.91902942829449485</v>
      </c>
      <c r="F354" s="2">
        <v>0.53883675440116874</v>
      </c>
      <c r="G354" s="2">
        <v>0</v>
      </c>
      <c r="H354" s="2">
        <v>0.90296361135425784</v>
      </c>
      <c r="I354" s="2">
        <v>0.9934812975322056</v>
      </c>
      <c r="J354" s="2">
        <v>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129</v>
      </c>
      <c r="B355" t="s">
        <v>21</v>
      </c>
      <c r="C355" s="2">
        <v>0.99578188848367677</v>
      </c>
      <c r="D355" s="2">
        <v>0.86781164214823681</v>
      </c>
      <c r="E355" s="2">
        <v>0.9472331154684096</v>
      </c>
      <c r="F355" s="2">
        <v>0.79735953687483319</v>
      </c>
      <c r="G355" s="2" t="s">
        <v>70</v>
      </c>
      <c r="H355" s="2">
        <v>0.85743855109961187</v>
      </c>
      <c r="I355" s="2">
        <v>0.99508158326176921</v>
      </c>
      <c r="J355" s="2" t="s">
        <v>70</v>
      </c>
      <c r="K355" s="2" t="s">
        <v>70</v>
      </c>
      <c r="L355" s="2" t="s">
        <v>70</v>
      </c>
      <c r="M355" s="2" t="s">
        <v>70</v>
      </c>
      <c r="N355" s="2" t="s">
        <v>70</v>
      </c>
    </row>
    <row r="356" spans="1:14" x14ac:dyDescent="0.3">
      <c r="A356" t="s">
        <v>129</v>
      </c>
      <c r="B356" t="s">
        <v>23</v>
      </c>
      <c r="C356" s="2">
        <v>0.99656377835626642</v>
      </c>
      <c r="D356" s="2">
        <v>0.84164879231558332</v>
      </c>
      <c r="E356" s="2">
        <v>0.94627172794714898</v>
      </c>
      <c r="F356" s="2">
        <v>0.81742768009075439</v>
      </c>
      <c r="G356" s="2">
        <v>0.54123112659698025</v>
      </c>
      <c r="H356" s="2">
        <v>0.88546388637050466</v>
      </c>
      <c r="I356" s="2">
        <v>0.99219725343320841</v>
      </c>
      <c r="J356" s="2" t="s">
        <v>70</v>
      </c>
      <c r="K356" s="2" t="s">
        <v>70</v>
      </c>
      <c r="L356" s="2" t="s">
        <v>70</v>
      </c>
      <c r="M356" s="2" t="s">
        <v>70</v>
      </c>
      <c r="N356" s="2" t="s">
        <v>70</v>
      </c>
    </row>
    <row r="357" spans="1:14" x14ac:dyDescent="0.3">
      <c r="A357" t="s">
        <v>129</v>
      </c>
      <c r="B357" t="s">
        <v>25</v>
      </c>
      <c r="C357" s="2">
        <v>0.99792393656963641</v>
      </c>
      <c r="D357" s="2">
        <v>0.90629028974689563</v>
      </c>
      <c r="E357" s="2">
        <v>0.93120488187757722</v>
      </c>
      <c r="F357" s="2">
        <v>0</v>
      </c>
      <c r="G357" s="2" t="s">
        <v>70</v>
      </c>
      <c r="H357" s="2">
        <v>0.92543155752143125</v>
      </c>
      <c r="I357" s="2">
        <v>0.99289672937319495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129</v>
      </c>
      <c r="B358" t="s">
        <v>29</v>
      </c>
      <c r="C358" s="2">
        <v>0.99751924177851281</v>
      </c>
      <c r="D358" s="2">
        <v>0.9366279688997764</v>
      </c>
      <c r="E358" s="2">
        <v>0.91179652805813483</v>
      </c>
      <c r="F358" s="2" t="s">
        <v>70</v>
      </c>
      <c r="G358" s="2" t="s">
        <v>70</v>
      </c>
      <c r="H358" s="2">
        <v>0.81027629028548898</v>
      </c>
      <c r="I358" s="2">
        <v>0.99518708275112555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129</v>
      </c>
      <c r="B359" t="s">
        <v>33</v>
      </c>
      <c r="C359" s="2">
        <v>0.99729268334741605</v>
      </c>
      <c r="D359" s="2">
        <v>0.90135189399009519</v>
      </c>
      <c r="E359" s="2">
        <v>0.95165531305592921</v>
      </c>
      <c r="F359" s="2">
        <v>0</v>
      </c>
      <c r="G359" s="2">
        <v>0</v>
      </c>
      <c r="H359" s="2">
        <v>0.71670818934340597</v>
      </c>
      <c r="I359" s="2">
        <v>0.99615147783251246</v>
      </c>
      <c r="J359" s="2">
        <v>0.91476955028356899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137</v>
      </c>
      <c r="B360" t="s">
        <v>6</v>
      </c>
      <c r="C360" s="2">
        <v>0.98351417780708605</v>
      </c>
      <c r="D360" s="2">
        <v>0.9352956917313352</v>
      </c>
      <c r="E360" s="2">
        <v>0.90306923625981439</v>
      </c>
      <c r="F360" s="2" t="s">
        <v>70</v>
      </c>
      <c r="G360" s="2" t="s">
        <v>70</v>
      </c>
      <c r="H360" s="2">
        <v>0.87975951903807614</v>
      </c>
      <c r="I360" s="2">
        <v>0.99112123831224963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137</v>
      </c>
      <c r="B361" t="s">
        <v>221</v>
      </c>
      <c r="C361" s="2">
        <v>0.99356955038921158</v>
      </c>
      <c r="D361" s="2">
        <v>0.95774488970795635</v>
      </c>
      <c r="E361" s="2">
        <v>0.89426870862034369</v>
      </c>
      <c r="F361" s="2" t="s">
        <v>70</v>
      </c>
      <c r="G361" s="2" t="s">
        <v>70</v>
      </c>
      <c r="H361" s="2">
        <v>0.91720981833310222</v>
      </c>
      <c r="I361" s="2">
        <v>0.98793680442057763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137</v>
      </c>
      <c r="B362" t="s">
        <v>7</v>
      </c>
      <c r="C362" s="2">
        <v>0.99526117685287985</v>
      </c>
      <c r="D362" s="2">
        <v>0.94703471114431681</v>
      </c>
      <c r="E362" s="2">
        <v>0.94433148321151839</v>
      </c>
      <c r="F362" s="2" t="s">
        <v>70</v>
      </c>
      <c r="G362" s="2" t="s">
        <v>70</v>
      </c>
      <c r="H362" s="2">
        <v>0.91450480505900522</v>
      </c>
      <c r="I362" s="2">
        <v>0.99303405572755421</v>
      </c>
      <c r="J362" s="2" t="s">
        <v>70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137</v>
      </c>
      <c r="B363" t="s">
        <v>232</v>
      </c>
      <c r="C363" s="2">
        <v>0.99571554263417617</v>
      </c>
      <c r="D363" s="2">
        <v>0.97727218976893782</v>
      </c>
      <c r="E363" s="2">
        <v>0.97036128152692558</v>
      </c>
      <c r="F363" s="2" t="s">
        <v>70</v>
      </c>
      <c r="G363" s="2" t="s">
        <v>70</v>
      </c>
      <c r="H363" s="2">
        <v>0.91759205143191125</v>
      </c>
      <c r="I363" s="2">
        <v>0.99016341424718401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137</v>
      </c>
      <c r="B364" t="s">
        <v>8</v>
      </c>
      <c r="C364" s="2">
        <v>0.99387688008547725</v>
      </c>
      <c r="D364" s="2">
        <v>0.89534562896619052</v>
      </c>
      <c r="E364" s="2">
        <v>0.84690695854131115</v>
      </c>
      <c r="F364" s="2">
        <v>0</v>
      </c>
      <c r="G364" s="2" t="s">
        <v>70</v>
      </c>
      <c r="H364" s="2">
        <v>0.5607816405362418</v>
      </c>
      <c r="I364" s="2">
        <v>0.99342517219787096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137</v>
      </c>
      <c r="B365" t="s">
        <v>183</v>
      </c>
      <c r="C365" s="2">
        <v>0.98904420098224399</v>
      </c>
      <c r="D365" s="2">
        <v>0.84842471779703854</v>
      </c>
      <c r="E365" s="2">
        <v>0.89744482350483878</v>
      </c>
      <c r="F365" s="2">
        <v>0.61252425378093189</v>
      </c>
      <c r="G365" s="2" t="s">
        <v>70</v>
      </c>
      <c r="H365" s="2">
        <v>7.6335877862595417E-3</v>
      </c>
      <c r="I365" s="2">
        <v>0.99399684044233805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137</v>
      </c>
      <c r="B366" t="s">
        <v>12</v>
      </c>
      <c r="C366" s="2">
        <v>0.99612825826153339</v>
      </c>
      <c r="D366" s="2">
        <v>0.74334417404956821</v>
      </c>
      <c r="E366" s="2">
        <v>0.7841376325470677</v>
      </c>
      <c r="F366" s="2">
        <v>0.50870866539252102</v>
      </c>
      <c r="G366" s="2" t="s">
        <v>70</v>
      </c>
      <c r="H366" s="2">
        <v>0.7931263189629183</v>
      </c>
      <c r="I366" s="2">
        <v>0.99471983607849324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137</v>
      </c>
      <c r="B367" t="s">
        <v>13</v>
      </c>
      <c r="C367" s="2">
        <v>0.99464728665303104</v>
      </c>
      <c r="D367" s="2">
        <v>0.96770875427059999</v>
      </c>
      <c r="E367" s="2">
        <v>0.97722567287784678</v>
      </c>
      <c r="F367" s="2" t="s">
        <v>70</v>
      </c>
      <c r="G367" s="2" t="s">
        <v>70</v>
      </c>
      <c r="H367" s="2">
        <v>0.93007911341725125</v>
      </c>
      <c r="I367" s="2">
        <v>0.99444015444015443</v>
      </c>
      <c r="J367" s="2" t="s">
        <v>70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137</v>
      </c>
      <c r="B368" t="s">
        <v>15</v>
      </c>
      <c r="C368" s="2">
        <v>0.99467104330030598</v>
      </c>
      <c r="D368" s="2">
        <v>0.94865305001275335</v>
      </c>
      <c r="E368" s="2">
        <v>0.95302013422818799</v>
      </c>
      <c r="F368" s="2" t="s">
        <v>70</v>
      </c>
      <c r="G368" s="2" t="s">
        <v>70</v>
      </c>
      <c r="H368" s="2">
        <v>0.71348817387598551</v>
      </c>
      <c r="I368" s="2">
        <v>0.99619832092507521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137</v>
      </c>
      <c r="B369" t="s">
        <v>17</v>
      </c>
      <c r="C369" s="2">
        <v>0.99233711333288599</v>
      </c>
      <c r="D369" s="2">
        <v>0.950488044124978</v>
      </c>
      <c r="E369" s="2">
        <v>0.97262342951120462</v>
      </c>
      <c r="F369" s="2" t="s">
        <v>70</v>
      </c>
      <c r="G369" s="2" t="s">
        <v>70</v>
      </c>
      <c r="H369" s="2">
        <v>0.74453437529072475</v>
      </c>
      <c r="I369" s="2">
        <v>0.99423608369522321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137</v>
      </c>
      <c r="B370" t="s">
        <v>23</v>
      </c>
      <c r="C370" s="2">
        <v>0.99282246147350639</v>
      </c>
      <c r="D370" s="2">
        <v>0.91879521630001482</v>
      </c>
      <c r="E370" s="2">
        <v>0.88896571899683519</v>
      </c>
      <c r="F370" s="2">
        <v>0</v>
      </c>
      <c r="G370" s="2" t="s">
        <v>70</v>
      </c>
      <c r="H370" s="2">
        <v>0.87091981019028908</v>
      </c>
      <c r="I370" s="2">
        <v>0.98702728201902679</v>
      </c>
      <c r="J370" s="2" t="s">
        <v>70</v>
      </c>
      <c r="K370" s="2" t="s">
        <v>70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137</v>
      </c>
      <c r="B371" t="s">
        <v>25</v>
      </c>
      <c r="C371" s="2">
        <v>0.99524297658327199</v>
      </c>
      <c r="D371" s="2">
        <v>0.87786725751700823</v>
      </c>
      <c r="E371" s="2">
        <v>0.93192060600249305</v>
      </c>
      <c r="F371" s="2">
        <v>0</v>
      </c>
      <c r="G371" s="2" t="s">
        <v>70</v>
      </c>
      <c r="H371" s="2">
        <v>0.90872637963009362</v>
      </c>
      <c r="I371" s="2">
        <v>0.99135402192373001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137</v>
      </c>
      <c r="B372" t="s">
        <v>27</v>
      </c>
      <c r="C372" s="2">
        <v>0.996420423508242</v>
      </c>
      <c r="D372" s="2">
        <v>0.93097407147862643</v>
      </c>
      <c r="E372" s="2">
        <v>0.95197803681533821</v>
      </c>
      <c r="F372" s="2">
        <v>0</v>
      </c>
      <c r="G372" s="2" t="s">
        <v>70</v>
      </c>
      <c r="H372" s="2">
        <v>0.80716162943495395</v>
      </c>
      <c r="I372" s="2">
        <v>0.991817969297904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137</v>
      </c>
      <c r="B373" t="s">
        <v>29</v>
      </c>
      <c r="C373" s="2">
        <v>0.99236416246918879</v>
      </c>
      <c r="D373" s="2">
        <v>0.93422858848105039</v>
      </c>
      <c r="E373" s="2">
        <v>0.9304281345565748</v>
      </c>
      <c r="F373" s="2">
        <v>0.78607170492648959</v>
      </c>
      <c r="G373" s="2" t="s">
        <v>70</v>
      </c>
      <c r="H373" s="2">
        <v>0.88640560632605714</v>
      </c>
      <c r="I373" s="2">
        <v>0.99626459143968882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137</v>
      </c>
      <c r="B374" t="s">
        <v>33</v>
      </c>
      <c r="C374" s="2">
        <v>0.9888082505729564</v>
      </c>
      <c r="D374" s="2">
        <v>0.89455489683868039</v>
      </c>
      <c r="E374" s="2">
        <v>0.96353376453991324</v>
      </c>
      <c r="F374" s="2">
        <v>0.75924878379907235</v>
      </c>
      <c r="G374" s="2">
        <v>0</v>
      </c>
      <c r="H374" s="2">
        <v>0.90370093457943923</v>
      </c>
      <c r="I374" s="2">
        <v>0.99493966523939281</v>
      </c>
      <c r="J374" s="2" t="s">
        <v>70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137</v>
      </c>
      <c r="B375" t="s">
        <v>35</v>
      </c>
      <c r="C375" s="2">
        <v>0.99106727586112564</v>
      </c>
      <c r="D375" s="2">
        <v>0.94225701136765916</v>
      </c>
      <c r="E375" s="2">
        <v>0.96214063358359281</v>
      </c>
      <c r="F375" s="2" t="s">
        <v>70</v>
      </c>
      <c r="G375" s="2" t="s">
        <v>70</v>
      </c>
      <c r="H375" s="2">
        <v>0.91031239502855221</v>
      </c>
      <c r="I375" s="2">
        <v>0.9959814041446694</v>
      </c>
      <c r="J375" s="2" t="s">
        <v>70</v>
      </c>
      <c r="K375" s="2" t="s">
        <v>70</v>
      </c>
      <c r="L375" s="2" t="s">
        <v>70</v>
      </c>
      <c r="M375" s="2" t="s">
        <v>70</v>
      </c>
      <c r="N375" s="2" t="s">
        <v>70</v>
      </c>
    </row>
    <row r="376" spans="1:14" x14ac:dyDescent="0.3">
      <c r="A376" t="s">
        <v>74</v>
      </c>
      <c r="B376" t="s">
        <v>6</v>
      </c>
      <c r="C376" s="2">
        <v>0.99055791607653643</v>
      </c>
      <c r="D376" s="2">
        <v>0.48511256354393612</v>
      </c>
      <c r="E376" s="2">
        <v>0.92792290538388023</v>
      </c>
      <c r="F376" s="2" t="s">
        <v>70</v>
      </c>
      <c r="G376" s="2" t="s">
        <v>70</v>
      </c>
      <c r="H376" s="2">
        <v>0.85685038521631374</v>
      </c>
      <c r="I376" s="2">
        <v>0.99243009423760242</v>
      </c>
      <c r="J376" s="2">
        <v>0.96055363321799303</v>
      </c>
      <c r="K376" s="2" t="s">
        <v>70</v>
      </c>
      <c r="L376" s="2" t="s">
        <v>70</v>
      </c>
      <c r="M376" s="2" t="s">
        <v>70</v>
      </c>
      <c r="N376" s="2" t="s">
        <v>70</v>
      </c>
    </row>
    <row r="377" spans="1:14" x14ac:dyDescent="0.3">
      <c r="A377" t="s">
        <v>74</v>
      </c>
      <c r="B377" t="s">
        <v>220</v>
      </c>
      <c r="C377" s="2">
        <v>0.99196272885789016</v>
      </c>
      <c r="D377" s="2">
        <v>0.92984854859066035</v>
      </c>
      <c r="E377" s="2">
        <v>0.95695643705771605</v>
      </c>
      <c r="F377" s="2" t="s">
        <v>70</v>
      </c>
      <c r="G377" s="2" t="s">
        <v>70</v>
      </c>
      <c r="H377" s="2">
        <v>0.87616931711880264</v>
      </c>
      <c r="I377" s="2">
        <v>0.99139784946236564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74</v>
      </c>
      <c r="B378" t="s">
        <v>7</v>
      </c>
      <c r="C378" s="2">
        <v>0.99218080137187903</v>
      </c>
      <c r="D378" s="2">
        <v>0.95835333013384516</v>
      </c>
      <c r="E378" s="2">
        <v>0.93666809084037195</v>
      </c>
      <c r="F378" s="2" t="s">
        <v>70</v>
      </c>
      <c r="G378" s="2" t="s">
        <v>70</v>
      </c>
      <c r="H378" s="2">
        <v>0.82373493274325982</v>
      </c>
      <c r="I378" s="2">
        <v>0.99484223300970875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74</v>
      </c>
      <c r="B379" t="s">
        <v>117</v>
      </c>
      <c r="C379" s="2">
        <v>0.99355379697080881</v>
      </c>
      <c r="D379" s="2">
        <v>0.94878989193200958</v>
      </c>
      <c r="E379" s="2">
        <v>0.95712777191129883</v>
      </c>
      <c r="F379" s="2" t="s">
        <v>70</v>
      </c>
      <c r="G379" s="2" t="s">
        <v>70</v>
      </c>
      <c r="H379" s="2">
        <v>0.87582965941572599</v>
      </c>
      <c r="I379" s="2">
        <v>0.99424890729238558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74</v>
      </c>
      <c r="B380" t="s">
        <v>8</v>
      </c>
      <c r="C380" s="2">
        <v>0.99355730542321841</v>
      </c>
      <c r="D380" s="2">
        <v>0.94718449400151317</v>
      </c>
      <c r="E380" s="2">
        <v>0.96120808394480484</v>
      </c>
      <c r="F380" s="2" t="s">
        <v>70</v>
      </c>
      <c r="G380" s="2" t="s">
        <v>70</v>
      </c>
      <c r="H380" s="2">
        <v>0.89924761464419323</v>
      </c>
      <c r="I380" s="2">
        <v>0.99497331992885318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74</v>
      </c>
      <c r="B381" t="s">
        <v>12</v>
      </c>
      <c r="C381" s="2">
        <v>0.99130014499758323</v>
      </c>
      <c r="D381" s="2">
        <v>0.91586402723327365</v>
      </c>
      <c r="E381" s="2">
        <v>0.97305938612099641</v>
      </c>
      <c r="F381" s="2" t="s">
        <v>70</v>
      </c>
      <c r="G381" s="2" t="s">
        <v>70</v>
      </c>
      <c r="H381" s="2">
        <v>0.80829202343397932</v>
      </c>
      <c r="I381" s="2">
        <v>0.99286973855708038</v>
      </c>
      <c r="J381" s="2">
        <v>0.72727272727272729</v>
      </c>
      <c r="K381" s="2" t="s">
        <v>70</v>
      </c>
      <c r="L381" s="2" t="s">
        <v>70</v>
      </c>
      <c r="M381" s="2" t="s">
        <v>70</v>
      </c>
      <c r="N381" s="2" t="s">
        <v>70</v>
      </c>
    </row>
    <row r="382" spans="1:14" x14ac:dyDescent="0.3">
      <c r="A382" t="s">
        <v>74</v>
      </c>
      <c r="B382" t="s">
        <v>13</v>
      </c>
      <c r="C382" s="2">
        <v>0.99341383095499436</v>
      </c>
      <c r="D382" s="2">
        <v>0.95496820976301822</v>
      </c>
      <c r="E382" s="2">
        <v>0.8411037403843159</v>
      </c>
      <c r="F382" s="2" t="s">
        <v>70</v>
      </c>
      <c r="G382" s="2" t="s">
        <v>70</v>
      </c>
      <c r="H382" s="2">
        <v>0.59807999999999995</v>
      </c>
      <c r="I382" s="2">
        <v>0.9924143743774424</v>
      </c>
      <c r="J382" s="2">
        <v>0</v>
      </c>
      <c r="K382" s="2" t="s">
        <v>70</v>
      </c>
      <c r="L382" s="2" t="s">
        <v>70</v>
      </c>
      <c r="M382" s="2" t="s">
        <v>70</v>
      </c>
      <c r="N382" s="2">
        <v>0</v>
      </c>
    </row>
    <row r="383" spans="1:14" x14ac:dyDescent="0.3">
      <c r="A383" t="s">
        <v>74</v>
      </c>
      <c r="B383" t="s">
        <v>160</v>
      </c>
      <c r="C383" s="2">
        <v>0.99370067543547802</v>
      </c>
      <c r="D383" s="2">
        <v>0.954132762312634</v>
      </c>
      <c r="E383" s="2">
        <v>0.98623458141741482</v>
      </c>
      <c r="F383" s="2" t="s">
        <v>70</v>
      </c>
      <c r="G383" s="2" t="s">
        <v>70</v>
      </c>
      <c r="H383" s="2">
        <v>0.95082083718285837</v>
      </c>
      <c r="I383" s="2">
        <v>0.9924214001650784</v>
      </c>
      <c r="J383" s="2" t="s">
        <v>70</v>
      </c>
      <c r="K383" s="2" t="s">
        <v>70</v>
      </c>
      <c r="L383" s="2" t="s">
        <v>70</v>
      </c>
      <c r="M383" s="2" t="s">
        <v>70</v>
      </c>
      <c r="N383" s="2" t="s">
        <v>70</v>
      </c>
    </row>
    <row r="384" spans="1:14" x14ac:dyDescent="0.3">
      <c r="A384" t="s">
        <v>74</v>
      </c>
      <c r="B384" t="s">
        <v>15</v>
      </c>
      <c r="C384" s="2">
        <v>0.97789426632532817</v>
      </c>
      <c r="D384" s="2">
        <v>0.97308680184420016</v>
      </c>
      <c r="E384" s="2">
        <v>0.95392331888123783</v>
      </c>
      <c r="F384" s="2" t="s">
        <v>70</v>
      </c>
      <c r="G384" s="2" t="s">
        <v>70</v>
      </c>
      <c r="H384" s="2">
        <v>0.88095148481312813</v>
      </c>
      <c r="I384" s="2">
        <v>0.99329677026203522</v>
      </c>
      <c r="J384" s="2">
        <v>0.87562993505268549</v>
      </c>
      <c r="K384" s="2" t="s">
        <v>70</v>
      </c>
      <c r="L384" s="2" t="s">
        <v>70</v>
      </c>
      <c r="M384" s="2" t="s">
        <v>70</v>
      </c>
      <c r="N384" s="2" t="s">
        <v>70</v>
      </c>
    </row>
    <row r="385" spans="1:14" x14ac:dyDescent="0.3">
      <c r="A385" t="s">
        <v>74</v>
      </c>
      <c r="B385" t="s">
        <v>17</v>
      </c>
      <c r="C385" s="2">
        <v>0.99110105580693819</v>
      </c>
      <c r="D385" s="2">
        <v>0.95299896502439585</v>
      </c>
      <c r="E385" s="2">
        <v>0.9417710457325954</v>
      </c>
      <c r="F385" s="2" t="s">
        <v>70</v>
      </c>
      <c r="G385" s="2" t="s">
        <v>70</v>
      </c>
      <c r="H385" s="2">
        <v>0.81416398856030903</v>
      </c>
      <c r="I385" s="2">
        <v>0.99095923996322399</v>
      </c>
      <c r="J385" s="2" t="s">
        <v>70</v>
      </c>
      <c r="K385" s="2" t="s">
        <v>70</v>
      </c>
      <c r="L385" s="2">
        <v>0</v>
      </c>
      <c r="M385" s="2" t="s">
        <v>70</v>
      </c>
      <c r="N385" s="2" t="s">
        <v>70</v>
      </c>
    </row>
    <row r="386" spans="1:14" x14ac:dyDescent="0.3">
      <c r="A386" t="s">
        <v>74</v>
      </c>
      <c r="B386" t="s">
        <v>21</v>
      </c>
      <c r="C386" s="2">
        <v>0.98844581705876999</v>
      </c>
      <c r="D386" s="2">
        <v>0.96499757799745245</v>
      </c>
      <c r="E386" s="2">
        <v>0.88423479461748289</v>
      </c>
      <c r="F386" s="2">
        <v>0</v>
      </c>
      <c r="G386" s="2" t="s">
        <v>70</v>
      </c>
      <c r="H386" s="2">
        <v>0.82966165101005906</v>
      </c>
      <c r="I386" s="2">
        <v>0.99085045747712619</v>
      </c>
      <c r="J386" s="2" t="s">
        <v>70</v>
      </c>
      <c r="K386" s="2" t="s">
        <v>70</v>
      </c>
      <c r="L386" s="2" t="s">
        <v>70</v>
      </c>
      <c r="M386" s="2" t="s">
        <v>70</v>
      </c>
      <c r="N386" s="2" t="s">
        <v>70</v>
      </c>
    </row>
    <row r="387" spans="1:14" x14ac:dyDescent="0.3">
      <c r="A387" t="s">
        <v>74</v>
      </c>
      <c r="B387" t="s">
        <v>23</v>
      </c>
      <c r="C387" s="2">
        <v>0.99252871724314462</v>
      </c>
      <c r="D387" s="2">
        <v>0.98482958308306001</v>
      </c>
      <c r="E387" s="2">
        <v>0.97300983606557379</v>
      </c>
      <c r="F387" s="2" t="s">
        <v>70</v>
      </c>
      <c r="G387" s="2" t="s">
        <v>70</v>
      </c>
      <c r="H387" s="2">
        <v>0.92836136925067636</v>
      </c>
      <c r="I387" s="2">
        <v>0.98968757161408605</v>
      </c>
      <c r="J387" s="2" t="s">
        <v>70</v>
      </c>
      <c r="K387" s="2" t="s">
        <v>70</v>
      </c>
      <c r="L387" s="2" t="s">
        <v>70</v>
      </c>
      <c r="M387" s="2" t="s">
        <v>70</v>
      </c>
      <c r="N387" s="2" t="s">
        <v>70</v>
      </c>
    </row>
    <row r="388" spans="1:14" x14ac:dyDescent="0.3">
      <c r="A388" t="s">
        <v>74</v>
      </c>
      <c r="B388" t="s">
        <v>25</v>
      </c>
      <c r="C388" s="2">
        <v>0.99194991055456161</v>
      </c>
      <c r="D388" s="2">
        <v>0.95256563697789642</v>
      </c>
      <c r="E388" s="2">
        <v>0.94508580730946556</v>
      </c>
      <c r="F388" s="2" t="s">
        <v>70</v>
      </c>
      <c r="G388" s="2" t="s">
        <v>70</v>
      </c>
      <c r="H388" s="2">
        <v>0.81056129985228953</v>
      </c>
      <c r="I388" s="2">
        <v>0.99178123132098039</v>
      </c>
      <c r="J388" s="2" t="s">
        <v>70</v>
      </c>
      <c r="K388" s="2" t="s">
        <v>70</v>
      </c>
      <c r="L388" s="2" t="s">
        <v>70</v>
      </c>
      <c r="M388" s="2" t="s">
        <v>70</v>
      </c>
      <c r="N388" s="2" t="s">
        <v>70</v>
      </c>
    </row>
    <row r="389" spans="1:14" x14ac:dyDescent="0.3">
      <c r="A389" t="s">
        <v>74</v>
      </c>
      <c r="B389" t="s">
        <v>27</v>
      </c>
      <c r="C389" s="2">
        <v>0.99147273486840481</v>
      </c>
      <c r="D389" s="2">
        <v>0.95265901387187757</v>
      </c>
      <c r="E389" s="2">
        <v>0.89904132231404954</v>
      </c>
      <c r="F389" s="2">
        <v>0</v>
      </c>
      <c r="G389" s="2" t="s">
        <v>70</v>
      </c>
      <c r="H389" s="2">
        <v>0.83880171184022823</v>
      </c>
      <c r="I389" s="2">
        <v>0.98782916574463375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74</v>
      </c>
      <c r="B390" t="s">
        <v>29</v>
      </c>
      <c r="C390" s="2">
        <v>0.98510271287439244</v>
      </c>
      <c r="D390" s="2">
        <v>0.93759423294383715</v>
      </c>
      <c r="E390" s="2">
        <v>0.94225503877338324</v>
      </c>
      <c r="F390" s="2" t="s">
        <v>70</v>
      </c>
      <c r="G390" s="2" t="s">
        <v>70</v>
      </c>
      <c r="H390" s="2">
        <v>0.80910089727156198</v>
      </c>
      <c r="I390" s="2">
        <v>0.99099365126236516</v>
      </c>
      <c r="J390" s="2">
        <v>0.9370286576168928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74</v>
      </c>
      <c r="B391" t="s">
        <v>33</v>
      </c>
      <c r="C391" s="2">
        <v>0.99358409862875841</v>
      </c>
      <c r="D391" s="2">
        <v>0.95441725271883038</v>
      </c>
      <c r="E391" s="2">
        <v>0.96925208793678141</v>
      </c>
      <c r="F391" s="2" t="s">
        <v>70</v>
      </c>
      <c r="G391" s="2" t="s">
        <v>70</v>
      </c>
      <c r="H391" s="2">
        <v>0.86893704850361198</v>
      </c>
      <c r="I391" s="2">
        <v>0.98820701569894076</v>
      </c>
      <c r="J391" s="2" t="s">
        <v>70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74</v>
      </c>
      <c r="B392" t="s">
        <v>35</v>
      </c>
      <c r="C392" s="2">
        <v>0.9928233318063826</v>
      </c>
      <c r="D392" s="2">
        <v>0.93031710765501918</v>
      </c>
      <c r="E392" s="2">
        <v>0.94434568184424816</v>
      </c>
      <c r="F392" s="2" t="s">
        <v>70</v>
      </c>
      <c r="G392" s="2" t="s">
        <v>70</v>
      </c>
      <c r="H392" s="2">
        <v>0.89623276152034981</v>
      </c>
      <c r="I392" s="2">
        <v>0.99251530959401224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103</v>
      </c>
      <c r="B393" t="s">
        <v>6</v>
      </c>
      <c r="C393" s="2">
        <v>0.99197285946946445</v>
      </c>
      <c r="D393" s="2">
        <v>0.9774112899688584</v>
      </c>
      <c r="E393" s="2">
        <v>0.94849737459501715</v>
      </c>
      <c r="F393" s="2" t="s">
        <v>70</v>
      </c>
      <c r="G393" s="2" t="s">
        <v>70</v>
      </c>
      <c r="H393" s="2">
        <v>0.88078827068381538</v>
      </c>
      <c r="I393" s="2">
        <v>0.9925667475728156</v>
      </c>
      <c r="J393" s="2">
        <v>0.94776179377963521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103</v>
      </c>
      <c r="B394" t="s">
        <v>222</v>
      </c>
      <c r="C394" s="2">
        <v>0.99641177236135114</v>
      </c>
      <c r="D394" s="2">
        <v>0.97491518945004541</v>
      </c>
      <c r="E394" s="2">
        <v>0.97933040899403478</v>
      </c>
      <c r="F394" s="2" t="s">
        <v>70</v>
      </c>
      <c r="G394" s="2" t="s">
        <v>70</v>
      </c>
      <c r="H394" s="2">
        <v>0.94298494298494295</v>
      </c>
      <c r="I394" s="2">
        <v>0.99158286778398519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103</v>
      </c>
      <c r="B395" t="s">
        <v>7</v>
      </c>
      <c r="C395" s="2">
        <v>0.99518308778737896</v>
      </c>
      <c r="D395" s="2">
        <v>0.98391601656553984</v>
      </c>
      <c r="E395" s="2">
        <v>0.9628682447167044</v>
      </c>
      <c r="F395" s="2" t="s">
        <v>70</v>
      </c>
      <c r="G395" s="2" t="s">
        <v>70</v>
      </c>
      <c r="H395" s="2">
        <v>0.90170842302935916</v>
      </c>
      <c r="I395" s="2">
        <v>0.98956127080181544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103</v>
      </c>
      <c r="B396" t="s">
        <v>8</v>
      </c>
      <c r="C396" s="2">
        <v>0.98408010160380421</v>
      </c>
      <c r="D396" s="2">
        <v>0.94418067496471203</v>
      </c>
      <c r="E396" s="2">
        <v>0.95135274635468203</v>
      </c>
      <c r="F396" s="2" t="s">
        <v>70</v>
      </c>
      <c r="G396" s="2" t="s">
        <v>70</v>
      </c>
      <c r="H396" s="2">
        <v>0.84747841675708824</v>
      </c>
      <c r="I396" s="2">
        <v>0.99009753555208102</v>
      </c>
      <c r="J396" s="2">
        <v>0.76325088339222613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103</v>
      </c>
      <c r="B397" t="s">
        <v>49</v>
      </c>
      <c r="C397" s="2">
        <v>0.99508849790292719</v>
      </c>
      <c r="D397" s="2">
        <v>0.96961144039890879</v>
      </c>
      <c r="E397" s="2">
        <v>0.97351833702996837</v>
      </c>
      <c r="F397" s="2" t="s">
        <v>70</v>
      </c>
      <c r="G397" s="2" t="s">
        <v>70</v>
      </c>
      <c r="H397" s="2">
        <v>0.89903274399429156</v>
      </c>
      <c r="I397" s="2">
        <v>0.99025700038358277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103</v>
      </c>
      <c r="B398" t="s">
        <v>12</v>
      </c>
      <c r="C398" s="2">
        <v>0.99763579748587239</v>
      </c>
      <c r="D398" s="2">
        <v>0.97761870242841598</v>
      </c>
      <c r="E398" s="2">
        <v>0.96782838752533984</v>
      </c>
      <c r="F398" s="2" t="s">
        <v>70</v>
      </c>
      <c r="G398" s="2" t="s">
        <v>70</v>
      </c>
      <c r="H398" s="2">
        <v>0.93052064987236061</v>
      </c>
      <c r="I398" s="2">
        <v>0.99133709981167595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103</v>
      </c>
      <c r="B399" t="s">
        <v>13</v>
      </c>
      <c r="C399" s="2">
        <v>0.98880146311170558</v>
      </c>
      <c r="D399" s="2">
        <v>0.94906741879719758</v>
      </c>
      <c r="E399" s="2">
        <v>0.96771483538178482</v>
      </c>
      <c r="F399" s="2" t="s">
        <v>70</v>
      </c>
      <c r="G399" s="2" t="s">
        <v>70</v>
      </c>
      <c r="H399" s="2">
        <v>0.73913623033857634</v>
      </c>
      <c r="I399" s="2">
        <v>0.98964705882352944</v>
      </c>
      <c r="J399" s="2">
        <v>0.88960563762027378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103</v>
      </c>
      <c r="B400" t="s">
        <v>15</v>
      </c>
      <c r="C400" s="2">
        <v>0.99549564653678924</v>
      </c>
      <c r="D400" s="2">
        <v>0.95049844771369285</v>
      </c>
      <c r="E400" s="2">
        <v>0.94653189264552118</v>
      </c>
      <c r="F400" s="2" t="s">
        <v>70</v>
      </c>
      <c r="G400" s="2" t="s">
        <v>70</v>
      </c>
      <c r="H400" s="2">
        <v>0.75718513646826702</v>
      </c>
      <c r="I400" s="2">
        <v>0.98950091296409004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103</v>
      </c>
      <c r="B401" t="s">
        <v>17</v>
      </c>
      <c r="C401" s="2">
        <v>0.99101551607612959</v>
      </c>
      <c r="D401" s="2">
        <v>0.92898638138471801</v>
      </c>
      <c r="E401" s="2">
        <v>0.91061502715054121</v>
      </c>
      <c r="F401" s="2" t="s">
        <v>70</v>
      </c>
      <c r="G401" s="2" t="s">
        <v>70</v>
      </c>
      <c r="H401" s="2">
        <v>0.59863127716637377</v>
      </c>
      <c r="I401" s="2">
        <v>0.98583314594108384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103</v>
      </c>
      <c r="B402" t="s">
        <v>216</v>
      </c>
      <c r="C402" s="2">
        <v>0.99681184862334415</v>
      </c>
      <c r="D402" s="2">
        <v>0.91319202975236602</v>
      </c>
      <c r="E402" s="2">
        <v>0.95016184894727396</v>
      </c>
      <c r="F402" s="2" t="s">
        <v>70</v>
      </c>
      <c r="G402" s="2">
        <v>0.9773646613305792</v>
      </c>
      <c r="H402" s="2">
        <v>0.82560675342947587</v>
      </c>
      <c r="I402" s="2">
        <v>0.99081577525661801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103</v>
      </c>
      <c r="B403" t="s">
        <v>21</v>
      </c>
      <c r="C403" s="2">
        <v>0.99754076568592698</v>
      </c>
      <c r="D403" s="2">
        <v>0.9348414142213084</v>
      </c>
      <c r="E403" s="2">
        <v>0.92778255195900561</v>
      </c>
      <c r="F403" s="2" t="s">
        <v>70</v>
      </c>
      <c r="G403" s="2">
        <v>0.9642677908260564</v>
      </c>
      <c r="H403" s="2">
        <v>0.76432664756446989</v>
      </c>
      <c r="I403" s="2">
        <v>0.99140972541800876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103</v>
      </c>
      <c r="B404" t="s">
        <v>23</v>
      </c>
      <c r="C404" s="2">
        <v>0.99780221862240803</v>
      </c>
      <c r="D404" s="2">
        <v>0.95424420563897105</v>
      </c>
      <c r="E404" s="2">
        <v>0.92661608922141037</v>
      </c>
      <c r="F404" s="2">
        <v>0</v>
      </c>
      <c r="G404" s="2" t="s">
        <v>70</v>
      </c>
      <c r="H404" s="2">
        <v>0.89965620971207561</v>
      </c>
      <c r="I404" s="2">
        <v>0.99133261105092096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103</v>
      </c>
      <c r="B405" t="s">
        <v>25</v>
      </c>
      <c r="C405" s="2">
        <v>0.99814371919533995</v>
      </c>
      <c r="D405" s="2">
        <v>0.94180336432974598</v>
      </c>
      <c r="E405" s="2">
        <v>0.98060710835409559</v>
      </c>
      <c r="F405" s="2" t="s">
        <v>70</v>
      </c>
      <c r="G405" s="2" t="s">
        <v>70</v>
      </c>
      <c r="H405" s="2">
        <v>0.92348797668204996</v>
      </c>
      <c r="I405" s="2">
        <v>0.99095977098086485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103</v>
      </c>
      <c r="B406" t="s">
        <v>206</v>
      </c>
      <c r="C406" s="2">
        <v>0.99756846871769478</v>
      </c>
      <c r="D406" s="2">
        <v>0.98503194512316516</v>
      </c>
      <c r="E406" s="2">
        <v>0.98560131972959875</v>
      </c>
      <c r="F406" s="2" t="s">
        <v>70</v>
      </c>
      <c r="G406" s="2" t="s">
        <v>70</v>
      </c>
      <c r="H406" s="2">
        <v>0.92048003589053384</v>
      </c>
      <c r="I406" s="2">
        <v>0.98998938267859837</v>
      </c>
      <c r="J406" s="2" t="s">
        <v>70</v>
      </c>
      <c r="K406" s="2" t="s">
        <v>70</v>
      </c>
      <c r="L406" s="2" t="s">
        <v>70</v>
      </c>
      <c r="M406" s="2" t="s">
        <v>70</v>
      </c>
      <c r="N406" s="2" t="s">
        <v>70</v>
      </c>
    </row>
    <row r="407" spans="1:14" x14ac:dyDescent="0.3">
      <c r="A407" t="s">
        <v>103</v>
      </c>
      <c r="B407" t="s">
        <v>27</v>
      </c>
      <c r="C407" s="2">
        <v>0.99741386015400157</v>
      </c>
      <c r="D407" s="2">
        <v>0.98349372251609202</v>
      </c>
      <c r="E407" s="2">
        <v>0.97299259613088118</v>
      </c>
      <c r="F407" s="2" t="s">
        <v>70</v>
      </c>
      <c r="G407" s="2" t="s">
        <v>70</v>
      </c>
      <c r="H407" s="2">
        <v>0.80928976100251382</v>
      </c>
      <c r="I407" s="2">
        <v>0.99452354874041637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103</v>
      </c>
      <c r="B408" t="s">
        <v>29</v>
      </c>
      <c r="C408" s="2">
        <v>0.99692666796343121</v>
      </c>
      <c r="D408" s="2">
        <v>0.97954923261298177</v>
      </c>
      <c r="E408" s="2">
        <v>0.85459388992801677</v>
      </c>
      <c r="F408" s="2">
        <v>0.60020914697910666</v>
      </c>
      <c r="G408" s="2">
        <v>0</v>
      </c>
      <c r="H408" s="2">
        <v>0.8399495904221802</v>
      </c>
      <c r="I408" s="2">
        <v>0.99209669920967003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103</v>
      </c>
      <c r="B409" t="s">
        <v>31</v>
      </c>
      <c r="C409" s="2">
        <v>0.99752318414837859</v>
      </c>
      <c r="D409" s="2">
        <v>0.97449064498490356</v>
      </c>
      <c r="E409" s="2">
        <v>0.92466105338212623</v>
      </c>
      <c r="F409" s="2">
        <v>0.77276333822221155</v>
      </c>
      <c r="G409" s="2">
        <v>0</v>
      </c>
      <c r="H409" s="2">
        <v>0.90985291791870959</v>
      </c>
      <c r="I409" s="2">
        <v>0.99670825997091017</v>
      </c>
      <c r="J409" s="2" t="s">
        <v>70</v>
      </c>
      <c r="K409" s="2" t="s">
        <v>70</v>
      </c>
      <c r="L409" s="2">
        <v>0.76502732240437155</v>
      </c>
      <c r="M409" s="2" t="s">
        <v>70</v>
      </c>
      <c r="N409" s="2" t="s">
        <v>70</v>
      </c>
    </row>
    <row r="410" spans="1:14" x14ac:dyDescent="0.3">
      <c r="A410" t="s">
        <v>103</v>
      </c>
      <c r="B410" t="s">
        <v>180</v>
      </c>
      <c r="C410" s="2">
        <v>0.99817857798044918</v>
      </c>
      <c r="D410" s="2">
        <v>0.92591527485897562</v>
      </c>
      <c r="E410" s="2">
        <v>0.9818420067390492</v>
      </c>
      <c r="F410" s="2" t="s">
        <v>70</v>
      </c>
      <c r="G410" s="2" t="s">
        <v>70</v>
      </c>
      <c r="H410" s="2">
        <v>0.93333000773202301</v>
      </c>
      <c r="I410" s="2">
        <v>0.99311909262759923</v>
      </c>
      <c r="J410" s="2" t="s">
        <v>70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103</v>
      </c>
      <c r="B411" t="s">
        <v>33</v>
      </c>
      <c r="C411" s="2">
        <v>0.99828361849355918</v>
      </c>
      <c r="D411" s="2">
        <v>0.95816054198316558</v>
      </c>
      <c r="E411" s="2">
        <v>0.96914405413227123</v>
      </c>
      <c r="F411" s="2" t="s">
        <v>70</v>
      </c>
      <c r="G411" s="2" t="s">
        <v>70</v>
      </c>
      <c r="H411" s="2">
        <v>0.90108334359226883</v>
      </c>
      <c r="I411" s="2">
        <v>0.99503161698283638</v>
      </c>
      <c r="J411" s="2" t="s">
        <v>70</v>
      </c>
      <c r="K411" s="2" t="s">
        <v>70</v>
      </c>
      <c r="L411" s="2">
        <v>0.69491525423728817</v>
      </c>
      <c r="M411" s="2" t="s">
        <v>70</v>
      </c>
      <c r="N411" s="2" t="s">
        <v>70</v>
      </c>
    </row>
    <row r="412" spans="1:14" x14ac:dyDescent="0.3">
      <c r="A412" t="s">
        <v>103</v>
      </c>
      <c r="B412" t="s">
        <v>153</v>
      </c>
      <c r="C412" s="2">
        <v>0.99484637218610616</v>
      </c>
      <c r="D412" s="2">
        <v>0.96676068801504345</v>
      </c>
      <c r="E412" s="2">
        <v>0.95577472099662597</v>
      </c>
      <c r="F412" s="2" t="s">
        <v>70</v>
      </c>
      <c r="G412" s="2" t="s">
        <v>70</v>
      </c>
      <c r="H412" s="2">
        <v>0.91104294478527603</v>
      </c>
      <c r="I412" s="2">
        <v>0.99652750983872196</v>
      </c>
      <c r="J412" s="2" t="s">
        <v>70</v>
      </c>
      <c r="K412" s="2" t="s">
        <v>70</v>
      </c>
      <c r="L412" s="2">
        <v>0.26993387786853362</v>
      </c>
      <c r="M412" s="2" t="s">
        <v>70</v>
      </c>
      <c r="N412" s="2" t="s">
        <v>70</v>
      </c>
    </row>
    <row r="413" spans="1:14" x14ac:dyDescent="0.3">
      <c r="A413" t="s">
        <v>103</v>
      </c>
      <c r="B413" t="s">
        <v>228</v>
      </c>
      <c r="C413" s="2">
        <v>0.9944005763483198</v>
      </c>
      <c r="D413" s="2">
        <v>0.95644105707894955</v>
      </c>
      <c r="E413" s="2">
        <v>0.90525020508613618</v>
      </c>
      <c r="F413" s="2" t="s">
        <v>70</v>
      </c>
      <c r="G413" s="2" t="s">
        <v>70</v>
      </c>
      <c r="H413" s="2">
        <v>0.79009226068049598</v>
      </c>
      <c r="I413" s="2">
        <v>0.99278366344234603</v>
      </c>
      <c r="J413" s="2" t="s">
        <v>70</v>
      </c>
      <c r="K413" s="2" t="s">
        <v>70</v>
      </c>
      <c r="L413" s="2">
        <v>7.7841451766953201E-2</v>
      </c>
      <c r="M413" s="2" t="s">
        <v>70</v>
      </c>
      <c r="N413" s="2" t="s">
        <v>70</v>
      </c>
    </row>
    <row r="414" spans="1:14" x14ac:dyDescent="0.3">
      <c r="A414" t="s">
        <v>103</v>
      </c>
      <c r="B414" t="s">
        <v>165</v>
      </c>
      <c r="C414" s="2">
        <v>0.99466674231571184</v>
      </c>
      <c r="D414" s="2">
        <v>0.96124486200822079</v>
      </c>
      <c r="E414" s="2">
        <v>0.88788077475146643</v>
      </c>
      <c r="F414" s="2" t="s">
        <v>70</v>
      </c>
      <c r="G414" s="2" t="s">
        <v>70</v>
      </c>
      <c r="H414" s="2">
        <v>0.88980351805575975</v>
      </c>
      <c r="I414" s="2">
        <v>0.99388566187710181</v>
      </c>
      <c r="J414" s="2" t="s">
        <v>70</v>
      </c>
      <c r="K414" s="2" t="s">
        <v>70</v>
      </c>
      <c r="L414" s="2">
        <v>0.12851405622489959</v>
      </c>
      <c r="M414" s="2" t="s">
        <v>70</v>
      </c>
      <c r="N414" s="2" t="s">
        <v>70</v>
      </c>
    </row>
    <row r="415" spans="1:14" x14ac:dyDescent="0.3">
      <c r="A415" t="s">
        <v>123</v>
      </c>
      <c r="B415" t="s">
        <v>6</v>
      </c>
      <c r="C415" s="2">
        <v>0.97866450235702218</v>
      </c>
      <c r="D415" s="2">
        <v>0.93392586468237559</v>
      </c>
      <c r="E415" s="2">
        <v>0.89843917040838139</v>
      </c>
      <c r="F415" s="2" t="s">
        <v>70</v>
      </c>
      <c r="G415" s="2" t="s">
        <v>70</v>
      </c>
      <c r="H415" s="2">
        <v>0.91609775802868121</v>
      </c>
      <c r="I415" s="2">
        <v>0.99301336573511545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123</v>
      </c>
      <c r="B416" t="s">
        <v>7</v>
      </c>
      <c r="C416" s="2">
        <v>0.98784502878481395</v>
      </c>
      <c r="D416" s="2">
        <v>0.94458380407100317</v>
      </c>
      <c r="E416" s="2">
        <v>0.89102814474439973</v>
      </c>
      <c r="F416" s="2" t="s">
        <v>70</v>
      </c>
      <c r="G416" s="2" t="s">
        <v>70</v>
      </c>
      <c r="H416" s="2">
        <v>0.81912780247847883</v>
      </c>
      <c r="I416" s="2">
        <v>0.99170061868115278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123</v>
      </c>
      <c r="B417" t="s">
        <v>12</v>
      </c>
      <c r="C417" s="2">
        <v>0.99481660790401516</v>
      </c>
      <c r="D417" s="2">
        <v>0.92651961455907195</v>
      </c>
      <c r="E417" s="2">
        <v>0.95168965239132197</v>
      </c>
      <c r="F417" s="2">
        <v>0.42985074626865671</v>
      </c>
      <c r="G417" s="2">
        <v>0</v>
      </c>
      <c r="H417" s="2">
        <v>0.93296118805624317</v>
      </c>
      <c r="I417" s="2">
        <v>0.99529161603888217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123</v>
      </c>
      <c r="B418" t="s">
        <v>13</v>
      </c>
      <c r="C418" s="2">
        <v>0.98284618898752196</v>
      </c>
      <c r="D418" s="2">
        <v>0.80963165256777458</v>
      </c>
      <c r="E418" s="2">
        <v>0.87680786918043263</v>
      </c>
      <c r="F418" s="2">
        <v>0</v>
      </c>
      <c r="G418" s="2" t="s">
        <v>70</v>
      </c>
      <c r="H418" s="2">
        <v>0.85909529822476416</v>
      </c>
      <c r="I418" s="2">
        <v>0.99212955955804438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123</v>
      </c>
      <c r="B419" t="s">
        <v>15</v>
      </c>
      <c r="C419" s="2">
        <v>0.99580764079235995</v>
      </c>
      <c r="D419" s="2">
        <v>0.91283005550386598</v>
      </c>
      <c r="E419" s="2">
        <v>0.85842266331572381</v>
      </c>
      <c r="F419" s="2">
        <v>0</v>
      </c>
      <c r="G419" s="2" t="s">
        <v>70</v>
      </c>
      <c r="H419" s="2">
        <v>0.7799010791366906</v>
      </c>
      <c r="I419" s="2">
        <v>0.99094612947034844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123</v>
      </c>
      <c r="B420" t="s">
        <v>17</v>
      </c>
      <c r="C420" s="2">
        <v>0.98346530373776275</v>
      </c>
      <c r="D420" s="2">
        <v>0.90814679457895542</v>
      </c>
      <c r="E420" s="2">
        <v>0.81842000341744037</v>
      </c>
      <c r="F420" s="2">
        <v>8.0066491203767839E-2</v>
      </c>
      <c r="G420" s="2">
        <v>0.81617371770872338</v>
      </c>
      <c r="H420" s="2">
        <v>0.84142695808144552</v>
      </c>
      <c r="I420" s="2">
        <v>0.99363915288483118</v>
      </c>
      <c r="J420" s="2">
        <v>3.6419992251065479E-2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123</v>
      </c>
      <c r="B421" t="s">
        <v>21</v>
      </c>
      <c r="C421" s="2">
        <v>0.99602987444851077</v>
      </c>
      <c r="D421" s="2">
        <v>0.93744025491237382</v>
      </c>
      <c r="E421" s="2">
        <v>0.8980815544160291</v>
      </c>
      <c r="F421" s="2">
        <v>0.31615312791783379</v>
      </c>
      <c r="G421" s="2">
        <v>0.83645472981033042</v>
      </c>
      <c r="H421" s="2">
        <v>0.81500026078339327</v>
      </c>
      <c r="I421" s="2">
        <v>0.99306560999771398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123</v>
      </c>
      <c r="B422" t="s">
        <v>23</v>
      </c>
      <c r="C422" s="2">
        <v>0.99472690311329404</v>
      </c>
      <c r="D422" s="2">
        <v>0.94226478563827964</v>
      </c>
      <c r="E422" s="2">
        <v>0.8871932032724984</v>
      </c>
      <c r="F422" s="2">
        <v>0.68433867420672323</v>
      </c>
      <c r="G422" s="2" t="s">
        <v>70</v>
      </c>
      <c r="H422" s="2">
        <v>0.93407270486752925</v>
      </c>
      <c r="I422" s="2">
        <v>0.99525340682896957</v>
      </c>
      <c r="J422" s="2" t="s">
        <v>70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123</v>
      </c>
      <c r="B423" t="s">
        <v>25</v>
      </c>
      <c r="C423" s="2">
        <v>0.99397832195905256</v>
      </c>
      <c r="D423" s="2">
        <v>0.98032906005086418</v>
      </c>
      <c r="E423" s="2">
        <v>0.94260388842376641</v>
      </c>
      <c r="F423" s="2">
        <v>0.66360227410185069</v>
      </c>
      <c r="G423" s="2" t="s">
        <v>70</v>
      </c>
      <c r="H423" s="2">
        <v>0.8395895220091818</v>
      </c>
      <c r="I423" s="2">
        <v>0.9946261323506832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123</v>
      </c>
      <c r="B424" t="s">
        <v>27</v>
      </c>
      <c r="C424" s="2">
        <v>0.99619336365167599</v>
      </c>
      <c r="D424" s="2">
        <v>0.95502053763878159</v>
      </c>
      <c r="E424" s="2">
        <v>0.886371588523443</v>
      </c>
      <c r="F424" s="2">
        <v>0.77554667423964319</v>
      </c>
      <c r="G424" s="2" t="s">
        <v>70</v>
      </c>
      <c r="H424" s="2">
        <v>0</v>
      </c>
      <c r="I424" s="2">
        <v>0.99307194518462116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85</v>
      </c>
      <c r="B425" t="s">
        <v>6</v>
      </c>
      <c r="C425" s="2">
        <v>0.98705363146248737</v>
      </c>
      <c r="D425" s="2">
        <v>0.95192707187721481</v>
      </c>
      <c r="E425" s="2">
        <v>0.9698955872265832</v>
      </c>
      <c r="F425" s="2" t="s">
        <v>70</v>
      </c>
      <c r="G425" s="2" t="s">
        <v>70</v>
      </c>
      <c r="H425" s="2">
        <v>0.78145538982250384</v>
      </c>
      <c r="I425" s="2">
        <v>0.98647845468053497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85</v>
      </c>
      <c r="B426" t="s">
        <v>7</v>
      </c>
      <c r="C426" s="2">
        <v>0.98754468919386462</v>
      </c>
      <c r="D426" s="2">
        <v>0.95170476312092955</v>
      </c>
      <c r="E426" s="2">
        <v>0.93217816221073924</v>
      </c>
      <c r="F426" s="2" t="s">
        <v>70</v>
      </c>
      <c r="G426" s="2">
        <v>0.88786675704464024</v>
      </c>
      <c r="H426" s="2">
        <v>0.84822966507177033</v>
      </c>
      <c r="I426" s="2">
        <v>0.9905114899925872</v>
      </c>
      <c r="J426" s="2" t="s">
        <v>70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85</v>
      </c>
      <c r="B427" t="s">
        <v>8</v>
      </c>
      <c r="C427" s="2">
        <v>0.99327779930259597</v>
      </c>
      <c r="D427" s="2">
        <v>0.94863867557594495</v>
      </c>
      <c r="E427" s="2">
        <v>0.92954757160207058</v>
      </c>
      <c r="F427" s="2" t="s">
        <v>70</v>
      </c>
      <c r="G427" s="2">
        <v>0.75921493537577789</v>
      </c>
      <c r="H427" s="2">
        <v>0.91354173298529318</v>
      </c>
      <c r="I427" s="2">
        <v>0.99006818855618139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85</v>
      </c>
      <c r="B428" t="s">
        <v>12</v>
      </c>
      <c r="C428" s="2">
        <v>0.99011908648806557</v>
      </c>
      <c r="D428" s="2">
        <v>0.92450378601191796</v>
      </c>
      <c r="E428" s="2">
        <v>0.70467602151896958</v>
      </c>
      <c r="F428" s="2">
        <v>0.12693135884552906</v>
      </c>
      <c r="G428" s="2">
        <v>0.78769799588252598</v>
      </c>
      <c r="H428" s="2">
        <v>0.30200501253132833</v>
      </c>
      <c r="I428" s="2">
        <v>0.99355230220738844</v>
      </c>
      <c r="J428" s="2" t="s">
        <v>70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85</v>
      </c>
      <c r="B429" t="s">
        <v>13</v>
      </c>
      <c r="C429" s="2">
        <v>0.99130175456036584</v>
      </c>
      <c r="D429" s="2">
        <v>0.9690797152862014</v>
      </c>
      <c r="E429" s="2">
        <v>0.97281177923257922</v>
      </c>
      <c r="F429" s="2" t="s">
        <v>70</v>
      </c>
      <c r="G429" s="2" t="s">
        <v>70</v>
      </c>
      <c r="H429" s="2">
        <v>0.9214287489746712</v>
      </c>
      <c r="I429" s="2">
        <v>0.98890626163353434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85</v>
      </c>
      <c r="B430" t="s">
        <v>15</v>
      </c>
      <c r="C430" s="2">
        <v>0.99508032054900997</v>
      </c>
      <c r="D430" s="2">
        <v>0.9535203655480764</v>
      </c>
      <c r="E430" s="2">
        <v>0.89123317570025462</v>
      </c>
      <c r="F430" s="2" t="s">
        <v>70</v>
      </c>
      <c r="G430" s="2">
        <v>0.96390658174097676</v>
      </c>
      <c r="H430" s="2">
        <v>0.65978909922500317</v>
      </c>
      <c r="I430" s="2">
        <v>0.99004288102333016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85</v>
      </c>
      <c r="B431" t="s">
        <v>17</v>
      </c>
      <c r="C431" s="2">
        <v>0.99551925949192643</v>
      </c>
      <c r="D431" s="2">
        <v>0.96036974297843858</v>
      </c>
      <c r="E431" s="2">
        <v>0.93437053114128943</v>
      </c>
      <c r="F431" s="2">
        <v>0.73704346593928227</v>
      </c>
      <c r="G431" s="2">
        <v>0</v>
      </c>
      <c r="H431" s="2">
        <v>0.93018428655577678</v>
      </c>
      <c r="I431" s="2">
        <v>0.99329250510352884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85</v>
      </c>
      <c r="B432" t="s">
        <v>21</v>
      </c>
      <c r="C432" s="2">
        <v>0.99203480653882303</v>
      </c>
      <c r="D432" s="2">
        <v>0.97106676598580777</v>
      </c>
      <c r="E432" s="2">
        <v>0.94148392467622799</v>
      </c>
      <c r="F432" s="2" t="s">
        <v>70</v>
      </c>
      <c r="G432" s="2">
        <v>0</v>
      </c>
      <c r="H432" s="2">
        <v>0.84349830833258477</v>
      </c>
      <c r="I432" s="2">
        <v>0.99106941838649165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85</v>
      </c>
      <c r="B433" t="s">
        <v>23</v>
      </c>
      <c r="C433" s="2">
        <v>0.992642067823301</v>
      </c>
      <c r="D433" s="2">
        <v>0.96571352925602316</v>
      </c>
      <c r="E433" s="2">
        <v>0.58189274953889858</v>
      </c>
      <c r="F433" s="2">
        <v>0</v>
      </c>
      <c r="G433" s="2">
        <v>0.77470420236638105</v>
      </c>
      <c r="H433" s="2">
        <v>0</v>
      </c>
      <c r="I433" s="2">
        <v>0.99107952827335954</v>
      </c>
      <c r="J433" s="2" t="s">
        <v>70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85</v>
      </c>
      <c r="B434" t="s">
        <v>25</v>
      </c>
      <c r="C434" s="2">
        <v>0.99330569485712938</v>
      </c>
      <c r="D434" s="2">
        <v>0.95759870958692761</v>
      </c>
      <c r="E434" s="2">
        <v>0.96036512629013016</v>
      </c>
      <c r="F434" s="2" t="s">
        <v>70</v>
      </c>
      <c r="G434" s="2">
        <v>0.58317520556609737</v>
      </c>
      <c r="H434" s="2">
        <v>0.93709974150578701</v>
      </c>
      <c r="I434" s="2">
        <v>0.9876469712754874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85</v>
      </c>
      <c r="B435" t="s">
        <v>27</v>
      </c>
      <c r="C435" s="2">
        <v>0.98864752086401564</v>
      </c>
      <c r="D435" s="2">
        <v>0.96939629590175158</v>
      </c>
      <c r="E435" s="2">
        <v>0.66707782270038141</v>
      </c>
      <c r="F435" s="2">
        <v>0.12880315900116474</v>
      </c>
      <c r="G435" s="2">
        <v>0.76815703981058314</v>
      </c>
      <c r="H435" s="2">
        <v>0.63989637305699487</v>
      </c>
      <c r="I435" s="2">
        <v>0.99221440335379563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85</v>
      </c>
      <c r="B436" t="s">
        <v>29</v>
      </c>
      <c r="C436" s="2">
        <v>0.99605435066631842</v>
      </c>
      <c r="D436" s="2">
        <v>0.92693061773915075</v>
      </c>
      <c r="E436" s="2">
        <v>0.90383492635406759</v>
      </c>
      <c r="F436" s="2">
        <v>0.82545620728868863</v>
      </c>
      <c r="G436" s="2">
        <v>0.67906284864261812</v>
      </c>
      <c r="H436" s="2">
        <v>0.38216560509554143</v>
      </c>
      <c r="I436" s="2">
        <v>0.99046331756401595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139</v>
      </c>
      <c r="B437" t="s">
        <v>6</v>
      </c>
      <c r="C437" s="2">
        <v>0.99062441671811519</v>
      </c>
      <c r="D437" s="2">
        <v>0.97800741918388978</v>
      </c>
      <c r="E437" s="2">
        <v>0.8739366870663644</v>
      </c>
      <c r="F437" s="2">
        <v>0.63829579799161551</v>
      </c>
      <c r="G437" s="2">
        <v>0.57503506311360453</v>
      </c>
      <c r="H437" s="2">
        <v>0.70597233730639297</v>
      </c>
      <c r="I437" s="2">
        <v>0.99217456734386755</v>
      </c>
      <c r="J437" s="2">
        <v>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139</v>
      </c>
      <c r="B438" t="s">
        <v>7</v>
      </c>
      <c r="C438" s="2">
        <v>0.98690390173410403</v>
      </c>
      <c r="D438" s="2">
        <v>0.89661534094940754</v>
      </c>
      <c r="E438" s="2">
        <v>0.95640561622464904</v>
      </c>
      <c r="F438" s="2">
        <v>0</v>
      </c>
      <c r="G438" s="2" t="s">
        <v>70</v>
      </c>
      <c r="H438" s="2">
        <v>0.86162176324177986</v>
      </c>
      <c r="I438" s="2">
        <v>0.99308374680499178</v>
      </c>
      <c r="J438" s="2">
        <v>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139</v>
      </c>
      <c r="B439" t="s">
        <v>8</v>
      </c>
      <c r="C439" s="2">
        <v>0.99611972022441364</v>
      </c>
      <c r="D439" s="2">
        <v>0.95305411963287279</v>
      </c>
      <c r="E439" s="2">
        <v>0.94720325140512662</v>
      </c>
      <c r="F439" s="2">
        <v>0</v>
      </c>
      <c r="G439" s="2" t="s">
        <v>70</v>
      </c>
      <c r="H439" s="2">
        <v>0.8033573946617425</v>
      </c>
      <c r="I439" s="2">
        <v>0.99239146650753396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139</v>
      </c>
      <c r="B440" t="s">
        <v>12</v>
      </c>
      <c r="C440" s="2">
        <v>0.99693072336637523</v>
      </c>
      <c r="D440" s="2">
        <v>0.91249721210318924</v>
      </c>
      <c r="E440" s="2">
        <v>0.85735340914800606</v>
      </c>
      <c r="F440" s="2" t="s">
        <v>70</v>
      </c>
      <c r="G440" s="2">
        <v>0.69278979780914496</v>
      </c>
      <c r="H440" s="2">
        <v>0.80695102685624009</v>
      </c>
      <c r="I440" s="2">
        <v>0.99141214248375775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139</v>
      </c>
      <c r="B441" t="s">
        <v>13</v>
      </c>
      <c r="C441" s="2">
        <v>0.98465508248922562</v>
      </c>
      <c r="D441" s="2">
        <v>0.95779910787267319</v>
      </c>
      <c r="E441" s="2">
        <v>0.90653632198952883</v>
      </c>
      <c r="F441" s="2">
        <v>0.86278404815650866</v>
      </c>
      <c r="G441" s="2" t="s">
        <v>70</v>
      </c>
      <c r="H441" s="2">
        <v>0.82421507802218463</v>
      </c>
      <c r="I441" s="2">
        <v>0.99080217129071158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139</v>
      </c>
      <c r="B442" t="s">
        <v>15</v>
      </c>
      <c r="C442" s="2">
        <v>0.91904382144244723</v>
      </c>
      <c r="D442" s="2">
        <v>0.91442367386355805</v>
      </c>
      <c r="E442" s="2">
        <v>0.85354537452820334</v>
      </c>
      <c r="F442" s="2">
        <v>0.79683226517532757</v>
      </c>
      <c r="G442" s="2" t="s">
        <v>70</v>
      </c>
      <c r="H442" s="2">
        <v>0.90423162583518923</v>
      </c>
      <c r="I442" s="2">
        <v>0.99242366266166682</v>
      </c>
      <c r="J442" s="2">
        <v>0</v>
      </c>
      <c r="K442" s="2" t="s">
        <v>70</v>
      </c>
      <c r="L442" s="2" t="s">
        <v>70</v>
      </c>
      <c r="M442" s="2" t="s">
        <v>70</v>
      </c>
      <c r="N442" s="2">
        <v>0</v>
      </c>
    </row>
    <row r="443" spans="1:14" x14ac:dyDescent="0.3">
      <c r="A443" t="s">
        <v>139</v>
      </c>
      <c r="B443" t="s">
        <v>17</v>
      </c>
      <c r="C443" s="2">
        <v>0.98964101340875399</v>
      </c>
      <c r="D443" s="2">
        <v>0.92800349497597201</v>
      </c>
      <c r="E443" s="2">
        <v>0.84055902872157284</v>
      </c>
      <c r="F443" s="2">
        <v>0</v>
      </c>
      <c r="G443" s="2">
        <v>0.9568985529675772</v>
      </c>
      <c r="H443" s="2">
        <v>0.77873037279645507</v>
      </c>
      <c r="I443" s="2">
        <v>0.99544858443261597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139</v>
      </c>
      <c r="B444" t="s">
        <v>21</v>
      </c>
      <c r="C444" s="2">
        <v>0.98553315086856963</v>
      </c>
      <c r="D444" s="2">
        <v>0.93283218087395636</v>
      </c>
      <c r="E444" s="2">
        <v>0.91540301768794619</v>
      </c>
      <c r="F444" s="2">
        <v>0.83713730290157684</v>
      </c>
      <c r="G444" s="2">
        <v>0</v>
      </c>
      <c r="H444" s="2">
        <v>0.66022699830958709</v>
      </c>
      <c r="I444" s="2">
        <v>0.99291217257318964</v>
      </c>
      <c r="J444" s="2" t="s">
        <v>70</v>
      </c>
      <c r="K444" s="2">
        <v>0</v>
      </c>
      <c r="L444" s="2" t="s">
        <v>70</v>
      </c>
      <c r="M444" s="2" t="s">
        <v>70</v>
      </c>
      <c r="N444" s="2">
        <v>0</v>
      </c>
    </row>
    <row r="445" spans="1:14" x14ac:dyDescent="0.3">
      <c r="A445" t="s">
        <v>139</v>
      </c>
      <c r="B445" t="s">
        <v>184</v>
      </c>
      <c r="C445" s="2">
        <v>0.99004259400299</v>
      </c>
      <c r="D445" s="2">
        <v>0.96397590361445784</v>
      </c>
      <c r="E445" s="2">
        <v>0.95161495769265758</v>
      </c>
      <c r="F445" s="2">
        <v>0.92591012109660242</v>
      </c>
      <c r="G445" s="2">
        <v>0.78969957081545061</v>
      </c>
      <c r="H445" s="2">
        <v>0.71927162367223063</v>
      </c>
      <c r="I445" s="2">
        <v>0.9919926085617492</v>
      </c>
      <c r="J445" s="2" t="s">
        <v>70</v>
      </c>
      <c r="K445" s="2">
        <v>0.69608452454940961</v>
      </c>
      <c r="L445" s="2">
        <v>0</v>
      </c>
      <c r="M445" s="2">
        <v>0</v>
      </c>
      <c r="N445" s="2">
        <v>0.92103410119706264</v>
      </c>
    </row>
    <row r="446" spans="1:14" x14ac:dyDescent="0.3">
      <c r="A446" t="s">
        <v>139</v>
      </c>
      <c r="B446" t="s">
        <v>196</v>
      </c>
      <c r="C446" s="2">
        <v>0.98571312825775781</v>
      </c>
      <c r="D446" s="2">
        <v>0.94185556247113855</v>
      </c>
      <c r="E446" s="2">
        <v>0.88554973048807506</v>
      </c>
      <c r="F446" s="2">
        <v>0.8503274260978948</v>
      </c>
      <c r="G446" s="2">
        <v>0.73087369850611139</v>
      </c>
      <c r="H446" s="2">
        <v>0.68995475113122173</v>
      </c>
      <c r="I446" s="2">
        <v>0.99323493234932358</v>
      </c>
      <c r="J446" s="2" t="s">
        <v>70</v>
      </c>
      <c r="K446" s="2">
        <v>0.71481942714819424</v>
      </c>
      <c r="L446" s="2">
        <v>0</v>
      </c>
      <c r="M446" s="2">
        <v>0</v>
      </c>
      <c r="N446" s="2">
        <v>0.83177737881508074</v>
      </c>
    </row>
    <row r="447" spans="1:14" x14ac:dyDescent="0.3">
      <c r="A447" t="s">
        <v>139</v>
      </c>
      <c r="B447" t="s">
        <v>155</v>
      </c>
      <c r="C447" s="2">
        <v>0.98292826921184695</v>
      </c>
      <c r="D447" s="2">
        <v>0.97011729361756516</v>
      </c>
      <c r="E447" s="2">
        <v>0.9348513598987982</v>
      </c>
      <c r="F447" s="2">
        <v>0.87665417766375664</v>
      </c>
      <c r="G447" s="2">
        <v>0.90193569028955356</v>
      </c>
      <c r="H447" s="2">
        <v>0.89816401468788254</v>
      </c>
      <c r="I447" s="2">
        <v>0.99269732753262896</v>
      </c>
      <c r="J447" s="2" t="s">
        <v>70</v>
      </c>
      <c r="K447" s="2">
        <v>0.29111531190926276</v>
      </c>
      <c r="L447" s="2">
        <v>0.44295302013422821</v>
      </c>
      <c r="M447" s="2" t="s">
        <v>70</v>
      </c>
      <c r="N447" s="2">
        <v>0.78189106342843673</v>
      </c>
    </row>
    <row r="448" spans="1:14" x14ac:dyDescent="0.3">
      <c r="A448" t="s">
        <v>139</v>
      </c>
      <c r="B448" t="s">
        <v>138</v>
      </c>
      <c r="C448" s="2">
        <v>0.98990889978976881</v>
      </c>
      <c r="D448" s="2">
        <v>0.94629818305315005</v>
      </c>
      <c r="E448" s="2">
        <v>0.92727150326504038</v>
      </c>
      <c r="F448" s="2">
        <v>0.86148832156436717</v>
      </c>
      <c r="G448" s="2">
        <v>0.87464451190285986</v>
      </c>
      <c r="H448" s="2">
        <v>0.86441658630665386</v>
      </c>
      <c r="I448" s="2">
        <v>0.99271769445305236</v>
      </c>
      <c r="J448" s="2" t="s">
        <v>70</v>
      </c>
      <c r="K448" s="2">
        <v>0.83365949119373772</v>
      </c>
      <c r="L448" s="2">
        <v>0.8271604938271605</v>
      </c>
      <c r="M448" s="2">
        <v>0</v>
      </c>
      <c r="N448" s="2">
        <v>0.90717628705148201</v>
      </c>
    </row>
    <row r="449" spans="1:14" x14ac:dyDescent="0.3">
      <c r="A449" t="s">
        <v>139</v>
      </c>
      <c r="B449" t="s">
        <v>179</v>
      </c>
      <c r="C449" s="2">
        <v>0.99237960919906276</v>
      </c>
      <c r="D449" s="2">
        <v>0.95436561367167283</v>
      </c>
      <c r="E449" s="2">
        <v>0.87956229655793339</v>
      </c>
      <c r="F449" s="2">
        <v>0.85977083028261825</v>
      </c>
      <c r="G449" s="2">
        <v>0.81851959548964492</v>
      </c>
      <c r="H449" s="2">
        <v>0.93724000723458123</v>
      </c>
      <c r="I449" s="2">
        <v>0.99408007477800275</v>
      </c>
      <c r="J449" s="2" t="s">
        <v>70</v>
      </c>
      <c r="K449" s="2">
        <v>0.79406307977736545</v>
      </c>
      <c r="L449" s="2">
        <v>0.5865102639296188</v>
      </c>
      <c r="M449" s="2">
        <v>0</v>
      </c>
      <c r="N449" s="2">
        <v>0.93225394120153382</v>
      </c>
    </row>
    <row r="450" spans="1:14" x14ac:dyDescent="0.3">
      <c r="A450" t="s">
        <v>139</v>
      </c>
      <c r="B450" t="s">
        <v>201</v>
      </c>
      <c r="C450" s="2">
        <v>0.98441417349155957</v>
      </c>
      <c r="D450" s="2">
        <v>0.96879067655516882</v>
      </c>
      <c r="E450" s="2">
        <v>0.90051065328402891</v>
      </c>
      <c r="F450" s="2">
        <v>0.78978142837254628</v>
      </c>
      <c r="G450" s="2">
        <v>0.88685874912157414</v>
      </c>
      <c r="H450" s="2">
        <v>0.8243992606284658</v>
      </c>
      <c r="I450" s="2">
        <v>0.99669966996699677</v>
      </c>
      <c r="J450" s="2" t="s">
        <v>70</v>
      </c>
      <c r="K450" s="2">
        <v>1.5037593984962403E-2</v>
      </c>
      <c r="L450" s="2">
        <v>0</v>
      </c>
      <c r="M450" s="2">
        <v>0</v>
      </c>
      <c r="N450" s="2">
        <v>0</v>
      </c>
    </row>
    <row r="451" spans="1:14" x14ac:dyDescent="0.3">
      <c r="A451" t="s">
        <v>139</v>
      </c>
      <c r="B451" t="s">
        <v>23</v>
      </c>
      <c r="C451" s="2">
        <v>0.99475953223016755</v>
      </c>
      <c r="D451" s="2">
        <v>0.91039692095540958</v>
      </c>
      <c r="E451" s="2">
        <v>0.89821036752605599</v>
      </c>
      <c r="F451" s="2">
        <v>0.78649099134851974</v>
      </c>
      <c r="G451" s="2">
        <v>0.34038019402231817</v>
      </c>
      <c r="H451" s="2">
        <v>0</v>
      </c>
      <c r="I451" s="2">
        <v>0.99484971942501343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139</v>
      </c>
      <c r="B452" t="s">
        <v>25</v>
      </c>
      <c r="C452" s="2">
        <v>0.99556085754596879</v>
      </c>
      <c r="D452" s="2">
        <v>0.92636438787765363</v>
      </c>
      <c r="E452" s="2">
        <v>0.80107533604251324</v>
      </c>
      <c r="F452" s="2">
        <v>0.64713480507280419</v>
      </c>
      <c r="G452" s="2">
        <v>0.79095114378049558</v>
      </c>
      <c r="H452" s="2">
        <v>0.28002058974924626</v>
      </c>
      <c r="I452" s="2">
        <v>0.99444187123668359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139</v>
      </c>
      <c r="B453" t="s">
        <v>29</v>
      </c>
      <c r="C453" s="2">
        <v>0.99795066626740525</v>
      </c>
      <c r="D453" s="2">
        <v>0.959662055827052</v>
      </c>
      <c r="E453" s="2">
        <v>0.87029880018458694</v>
      </c>
      <c r="F453" s="2" t="s">
        <v>70</v>
      </c>
      <c r="G453" s="2">
        <v>0.94182896120868265</v>
      </c>
      <c r="H453" s="2">
        <v>0.79311225420451648</v>
      </c>
      <c r="I453" s="2">
        <v>0.99495928654517241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139</v>
      </c>
      <c r="B454" t="s">
        <v>33</v>
      </c>
      <c r="C454" s="2">
        <v>0.99723966524067698</v>
      </c>
      <c r="D454" s="2">
        <v>0.9702108205272072</v>
      </c>
      <c r="E454" s="2">
        <v>0.83821106134100776</v>
      </c>
      <c r="F454" s="2">
        <v>0</v>
      </c>
      <c r="G454" s="2">
        <v>8.7282731024134044E-2</v>
      </c>
      <c r="H454" s="2">
        <v>0.58498771034221975</v>
      </c>
      <c r="I454" s="2">
        <v>0.99352220401155078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139</v>
      </c>
      <c r="B455" t="s">
        <v>35</v>
      </c>
      <c r="C455" s="2">
        <v>0.99297067383031123</v>
      </c>
      <c r="D455" s="2">
        <v>0.93710861100644161</v>
      </c>
      <c r="E455" s="2">
        <v>0.89611518487975572</v>
      </c>
      <c r="F455" s="2">
        <v>0</v>
      </c>
      <c r="G455" s="2">
        <v>0</v>
      </c>
      <c r="H455" s="2">
        <v>0.8109925051101522</v>
      </c>
      <c r="I455" s="2">
        <v>0.99327925840092701</v>
      </c>
      <c r="J455" s="2" t="s">
        <v>70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152</v>
      </c>
      <c r="B456" t="s">
        <v>6</v>
      </c>
      <c r="C456" s="2">
        <v>0.9582932587216928</v>
      </c>
      <c r="D456" s="2">
        <v>0.8409107802086172</v>
      </c>
      <c r="E456" s="2">
        <v>0.88435542878402684</v>
      </c>
      <c r="F456" s="2">
        <v>0.80679386979871637</v>
      </c>
      <c r="G456" s="2" t="s">
        <v>70</v>
      </c>
      <c r="H456" s="2">
        <v>0.75162267416702722</v>
      </c>
      <c r="I456" s="2">
        <v>0.99376299376299382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152</v>
      </c>
      <c r="B457" t="s">
        <v>7</v>
      </c>
      <c r="C457" s="2">
        <v>0.97869093683579478</v>
      </c>
      <c r="D457" s="2">
        <v>0.88902068351990515</v>
      </c>
      <c r="E457" s="2">
        <v>0.89188449966787797</v>
      </c>
      <c r="F457" s="2">
        <v>0.81245635474860334</v>
      </c>
      <c r="G457" s="2" t="s">
        <v>70</v>
      </c>
      <c r="H457" s="2">
        <v>0.74148133034074681</v>
      </c>
      <c r="I457" s="2">
        <v>0.98923052910878717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152</v>
      </c>
      <c r="B458" t="s">
        <v>8</v>
      </c>
      <c r="C458" s="2">
        <v>0.98046090682969222</v>
      </c>
      <c r="D458" s="2">
        <v>0.93749789413389939</v>
      </c>
      <c r="E458" s="2">
        <v>0.88330354211505491</v>
      </c>
      <c r="F458" s="2">
        <v>0.88417105183572253</v>
      </c>
      <c r="G458" s="2" t="s">
        <v>70</v>
      </c>
      <c r="H458" s="2">
        <v>0.89151450053705694</v>
      </c>
      <c r="I458" s="2">
        <v>0.99313358302122356</v>
      </c>
      <c r="J458" s="2" t="s">
        <v>70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152</v>
      </c>
      <c r="B459" t="s">
        <v>12</v>
      </c>
      <c r="C459" s="2">
        <v>0.99214452724183755</v>
      </c>
      <c r="D459" s="2">
        <v>0.86775536343259685</v>
      </c>
      <c r="E459" s="2">
        <v>0.92399058482708685</v>
      </c>
      <c r="F459" s="2">
        <v>0.83753036534622505</v>
      </c>
      <c r="G459" s="2">
        <v>0</v>
      </c>
      <c r="H459" s="2">
        <v>0.88872936109117018</v>
      </c>
      <c r="I459" s="2">
        <v>0.99393939393939401</v>
      </c>
      <c r="J459" s="2" t="s">
        <v>70</v>
      </c>
      <c r="K459" s="2" t="s">
        <v>70</v>
      </c>
      <c r="L459" s="2" t="s">
        <v>70</v>
      </c>
      <c r="M459" s="2" t="s">
        <v>70</v>
      </c>
      <c r="N459" s="2" t="s">
        <v>70</v>
      </c>
    </row>
    <row r="460" spans="1:14" x14ac:dyDescent="0.3">
      <c r="A460" t="s">
        <v>152</v>
      </c>
      <c r="B460" t="s">
        <v>13</v>
      </c>
      <c r="C460" s="2">
        <v>0.98822579141942901</v>
      </c>
      <c r="D460" s="2">
        <v>0.95746989638756641</v>
      </c>
      <c r="E460" s="2">
        <v>0.87535802786985484</v>
      </c>
      <c r="F460" s="2">
        <v>0.7520929344713807</v>
      </c>
      <c r="G460" s="2">
        <v>0</v>
      </c>
      <c r="H460" s="2">
        <v>0.8375497624245537</v>
      </c>
      <c r="I460" s="2">
        <v>0.98738121202679541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152</v>
      </c>
      <c r="B461" t="s">
        <v>15</v>
      </c>
      <c r="C461" s="2">
        <v>0.99340312502867201</v>
      </c>
      <c r="D461" s="2">
        <v>0.95310392554250722</v>
      </c>
      <c r="E461" s="2">
        <v>0.94707564745086725</v>
      </c>
      <c r="F461" s="2" t="s">
        <v>70</v>
      </c>
      <c r="G461" s="2" t="s">
        <v>70</v>
      </c>
      <c r="H461" s="2">
        <v>0.90566936636493556</v>
      </c>
      <c r="I461" s="2">
        <v>0.97649021689670878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152</v>
      </c>
      <c r="B462" t="s">
        <v>17</v>
      </c>
      <c r="C462" s="2">
        <v>0.99553634963967341</v>
      </c>
      <c r="D462" s="2">
        <v>0.95261051320821843</v>
      </c>
      <c r="E462" s="2">
        <v>0.93889612659273602</v>
      </c>
      <c r="F462" s="2" t="s">
        <v>70</v>
      </c>
      <c r="G462" s="2" t="s">
        <v>70</v>
      </c>
      <c r="H462" s="2">
        <v>0.87247357293868921</v>
      </c>
      <c r="I462" s="2">
        <v>0.98812922614575505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152</v>
      </c>
      <c r="B463" t="s">
        <v>21</v>
      </c>
      <c r="C463" s="2">
        <v>0.99015698569977162</v>
      </c>
      <c r="D463" s="2">
        <v>0.89990634396411495</v>
      </c>
      <c r="E463" s="2">
        <v>0.77104129452558579</v>
      </c>
      <c r="F463" s="2" t="s">
        <v>70</v>
      </c>
      <c r="G463" s="2" t="s">
        <v>70</v>
      </c>
      <c r="H463" s="2">
        <v>0.71753745678063774</v>
      </c>
      <c r="I463" s="2">
        <v>0.97359833877187762</v>
      </c>
      <c r="J463" s="2">
        <v>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152</v>
      </c>
      <c r="B464" t="s">
        <v>23</v>
      </c>
      <c r="C464" s="2">
        <v>0.94688282754540765</v>
      </c>
      <c r="D464" s="2">
        <v>0.91923146895738905</v>
      </c>
      <c r="E464" s="2">
        <v>0.90110978175667322</v>
      </c>
      <c r="F464" s="2" t="s">
        <v>70</v>
      </c>
      <c r="G464" s="2" t="s">
        <v>70</v>
      </c>
      <c r="H464" s="2">
        <v>0.82829595926768496</v>
      </c>
      <c r="I464" s="2">
        <v>0.98264475502994919</v>
      </c>
      <c r="J464" s="2" t="s">
        <v>70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152</v>
      </c>
      <c r="B465" t="s">
        <v>25</v>
      </c>
      <c r="C465" s="2">
        <v>0.99205464480874317</v>
      </c>
      <c r="D465" s="2">
        <v>0.95313494660773035</v>
      </c>
      <c r="E465" s="2">
        <v>0.85128777053636773</v>
      </c>
      <c r="F465" s="2" t="s">
        <v>70</v>
      </c>
      <c r="G465" s="2" t="s">
        <v>70</v>
      </c>
      <c r="H465" s="2">
        <v>0.83102256121467011</v>
      </c>
      <c r="I465" s="2">
        <v>0.9857863365428704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152</v>
      </c>
      <c r="B466" t="s">
        <v>29</v>
      </c>
      <c r="C466" s="2">
        <v>0.99542530913442362</v>
      </c>
      <c r="D466" s="2">
        <v>0.9417185039878172</v>
      </c>
      <c r="E466" s="2">
        <v>0.91865188988917401</v>
      </c>
      <c r="F466" s="2" t="s">
        <v>70</v>
      </c>
      <c r="G466" s="2" t="s">
        <v>70</v>
      </c>
      <c r="H466" s="2">
        <v>0.85528872309007542</v>
      </c>
      <c r="I466" s="2">
        <v>0.98434141848326684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148</v>
      </c>
      <c r="B467" t="s">
        <v>6</v>
      </c>
      <c r="C467" s="2">
        <v>0.98804936096689222</v>
      </c>
      <c r="D467" s="2">
        <v>0.93433986002988123</v>
      </c>
      <c r="E467" s="2">
        <v>0.87395039714702549</v>
      </c>
      <c r="F467" s="2">
        <v>0.50572892051042961</v>
      </c>
      <c r="G467" s="2">
        <v>8.6274509803921567E-2</v>
      </c>
      <c r="H467" s="2">
        <v>0.8399879463613078</v>
      </c>
      <c r="I467" s="2">
        <v>0.98790263809940237</v>
      </c>
      <c r="J467" s="2" t="s">
        <v>70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148</v>
      </c>
      <c r="B468" t="s">
        <v>7</v>
      </c>
      <c r="C468" s="2">
        <v>0.9796164136109532</v>
      </c>
      <c r="D468" s="2">
        <v>0.93248474021140404</v>
      </c>
      <c r="E468" s="2">
        <v>0.82134810364250843</v>
      </c>
      <c r="F468" s="2">
        <v>0</v>
      </c>
      <c r="G468" s="2">
        <v>7.6642335766423361E-2</v>
      </c>
      <c r="H468" s="2">
        <v>0.49715746101288272</v>
      </c>
      <c r="I468" s="2">
        <v>0.98691277706331804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148</v>
      </c>
      <c r="B469" t="s">
        <v>8</v>
      </c>
      <c r="C469" s="2">
        <v>0.98515205473690115</v>
      </c>
      <c r="D469" s="2">
        <v>0.95092762253779195</v>
      </c>
      <c r="E469" s="2">
        <v>0.87655576009011726</v>
      </c>
      <c r="F469" s="2">
        <v>0.80747246619266699</v>
      </c>
      <c r="G469" s="2">
        <v>8.7751371115173671E-2</v>
      </c>
      <c r="H469" s="2">
        <v>0.84314625070092264</v>
      </c>
      <c r="I469" s="2">
        <v>0.98565375752620243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148</v>
      </c>
      <c r="B470" t="s">
        <v>12</v>
      </c>
      <c r="C470" s="2">
        <v>0.98266482434534164</v>
      </c>
      <c r="D470" s="2">
        <v>0.91189086143214582</v>
      </c>
      <c r="E470" s="2">
        <v>0.87586257345590213</v>
      </c>
      <c r="F470" s="2">
        <v>0.83395631499987288</v>
      </c>
      <c r="G470" s="2">
        <v>5.896805896805897E-2</v>
      </c>
      <c r="H470" s="2">
        <v>0.83616711197473892</v>
      </c>
      <c r="I470" s="2">
        <v>0.98432163924247118</v>
      </c>
      <c r="J470" s="2" t="s">
        <v>70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148</v>
      </c>
      <c r="B471" t="s">
        <v>13</v>
      </c>
      <c r="C471" s="2">
        <v>0.99243133061551825</v>
      </c>
      <c r="D471" s="2">
        <v>0.87838341196920788</v>
      </c>
      <c r="E471" s="2">
        <v>0.94970730384572444</v>
      </c>
      <c r="F471" s="2">
        <v>0</v>
      </c>
      <c r="G471" s="2">
        <v>3.9447731755424063E-2</v>
      </c>
      <c r="H471" s="2">
        <v>0.75285678538660439</v>
      </c>
      <c r="I471" s="2">
        <v>0.98898007033997659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148</v>
      </c>
      <c r="B472" t="s">
        <v>218</v>
      </c>
      <c r="C472" s="2">
        <v>0.98952953661124876</v>
      </c>
      <c r="D472" s="2">
        <v>0.90306318154419418</v>
      </c>
      <c r="E472" s="2">
        <v>0.84414619421353276</v>
      </c>
      <c r="F472" s="2">
        <v>0.82747318235995238</v>
      </c>
      <c r="G472" s="2">
        <v>8.8495575221238937E-3</v>
      </c>
      <c r="H472" s="2">
        <v>0.4215987701767871</v>
      </c>
      <c r="I472" s="2">
        <v>0.98713038149226295</v>
      </c>
      <c r="J472" s="2">
        <v>0</v>
      </c>
      <c r="K472" s="2">
        <v>0.72945521698984306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148</v>
      </c>
      <c r="B473" t="s">
        <v>242</v>
      </c>
      <c r="C473" s="2">
        <v>0.98899845163393363</v>
      </c>
      <c r="D473" s="2">
        <v>0.84561363113055488</v>
      </c>
      <c r="E473" s="2">
        <v>0.89985025184916279</v>
      </c>
      <c r="F473" s="2">
        <v>0.87925918985602303</v>
      </c>
      <c r="G473" s="2">
        <v>1.680672268907563E-2</v>
      </c>
      <c r="H473" s="2">
        <v>0.424321503131524</v>
      </c>
      <c r="I473" s="2">
        <v>0.99082568807339455</v>
      </c>
      <c r="J473" s="2">
        <v>0</v>
      </c>
      <c r="K473" s="2">
        <v>0.71343028229255778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148</v>
      </c>
      <c r="B474" t="s">
        <v>15</v>
      </c>
      <c r="C474" s="2">
        <v>0.98808529657378763</v>
      </c>
      <c r="D474" s="2">
        <v>0.88386404293381038</v>
      </c>
      <c r="E474" s="2">
        <v>0.88404847140288068</v>
      </c>
      <c r="F474" s="2">
        <v>0.88485075726127183</v>
      </c>
      <c r="G474" s="2">
        <v>0</v>
      </c>
      <c r="H474" s="2">
        <v>7.4427131072410627E-2</v>
      </c>
      <c r="I474" s="2">
        <v>0.9875903235940936</v>
      </c>
      <c r="J474" s="2">
        <v>0</v>
      </c>
      <c r="K474" s="2">
        <v>0.57320872274143297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148</v>
      </c>
      <c r="B475" t="s">
        <v>17</v>
      </c>
      <c r="C475" s="2">
        <v>0.96532106760273562</v>
      </c>
      <c r="D475" s="2">
        <v>0.96411602155026743</v>
      </c>
      <c r="E475" s="2">
        <v>0.84199663488502519</v>
      </c>
      <c r="F475" s="2">
        <v>0.70305913852054203</v>
      </c>
      <c r="G475" s="2">
        <v>0.19047619047619049</v>
      </c>
      <c r="H475" s="2">
        <v>0</v>
      </c>
      <c r="I475" s="2">
        <v>0.98094576872637518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148</v>
      </c>
      <c r="B476" t="s">
        <v>25</v>
      </c>
      <c r="C476" s="2">
        <v>0.99261132124887319</v>
      </c>
      <c r="D476" s="2">
        <v>0.87430519301047205</v>
      </c>
      <c r="E476" s="2">
        <v>0.93026123836308683</v>
      </c>
      <c r="F476" s="2">
        <v>0</v>
      </c>
      <c r="G476" s="2">
        <v>2.3904382470119521E-2</v>
      </c>
      <c r="H476" s="2">
        <v>0.77945112451563936</v>
      </c>
      <c r="I476" s="2">
        <v>0.98841816519353842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148</v>
      </c>
      <c r="B477" t="s">
        <v>27</v>
      </c>
      <c r="C477" s="2">
        <v>0.98772867943745835</v>
      </c>
      <c r="D477" s="2">
        <v>0.89223826050698418</v>
      </c>
      <c r="E477" s="2">
        <v>0.89513951395139513</v>
      </c>
      <c r="F477" s="2">
        <v>5.8091286307053944E-2</v>
      </c>
      <c r="G477" s="2">
        <v>9.3178036605657238E-2</v>
      </c>
      <c r="H477" s="2">
        <v>0.80450054884742039</v>
      </c>
      <c r="I477" s="2">
        <v>0.99100760894627637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148</v>
      </c>
      <c r="B478" t="s">
        <v>29</v>
      </c>
      <c r="C478" s="2">
        <v>0.9918873952796714</v>
      </c>
      <c r="D478" s="2">
        <v>0.95189637994021925</v>
      </c>
      <c r="E478" s="2">
        <v>0.86655278442090877</v>
      </c>
      <c r="F478" s="2">
        <v>0</v>
      </c>
      <c r="G478" s="2">
        <v>5.263157894736842E-3</v>
      </c>
      <c r="H478" s="2">
        <v>0.75902344779134101</v>
      </c>
      <c r="I478" s="2">
        <v>0.98661050097788483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148</v>
      </c>
      <c r="B479" t="s">
        <v>33</v>
      </c>
      <c r="C479" s="2">
        <v>0.99377524628752445</v>
      </c>
      <c r="D479" s="2">
        <v>0.94766444566320884</v>
      </c>
      <c r="E479" s="2">
        <v>0.909440951406151</v>
      </c>
      <c r="F479" s="2">
        <v>0.57511574496008167</v>
      </c>
      <c r="G479" s="2">
        <v>5.2785923753665691E-2</v>
      </c>
      <c r="H479" s="2">
        <v>0.77935210036826663</v>
      </c>
      <c r="I479" s="2">
        <v>0.99035420619860837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148</v>
      </c>
      <c r="B480" t="s">
        <v>35</v>
      </c>
      <c r="C480" s="2">
        <v>0.98705983718102541</v>
      </c>
      <c r="D480" s="2">
        <v>0.91564999845569384</v>
      </c>
      <c r="E480" s="2">
        <v>0.91866866290452598</v>
      </c>
      <c r="F480" s="2">
        <v>0.75495024184945414</v>
      </c>
      <c r="G480" s="2">
        <v>0</v>
      </c>
      <c r="H480" s="2">
        <v>0.80069025021570317</v>
      </c>
      <c r="I480" s="2">
        <v>0.99222878458190877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113</v>
      </c>
      <c r="B481" t="s">
        <v>6</v>
      </c>
      <c r="C481" s="2">
        <v>0.97449608409575539</v>
      </c>
      <c r="D481" s="2">
        <v>0.69048221423872891</v>
      </c>
      <c r="E481" s="2">
        <v>0.58450444544597857</v>
      </c>
      <c r="F481" s="2">
        <v>0</v>
      </c>
      <c r="G481" s="2">
        <v>0.101364522417154</v>
      </c>
      <c r="H481" s="2">
        <v>0.81757680736621385</v>
      </c>
      <c r="I481" s="2">
        <v>0.97952971615554363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113</v>
      </c>
      <c r="B482" t="s">
        <v>12</v>
      </c>
      <c r="C482" s="2">
        <v>0.96151294479437399</v>
      </c>
      <c r="D482" s="2">
        <v>0.93050214777438056</v>
      </c>
      <c r="E482" s="2">
        <v>0.82017479615253164</v>
      </c>
      <c r="F482" s="2">
        <v>0</v>
      </c>
      <c r="G482" s="2">
        <v>3.0418250950570346E-2</v>
      </c>
      <c r="H482" s="2">
        <v>0.42881757484385097</v>
      </c>
      <c r="I482" s="2">
        <v>0.98996655518394638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113</v>
      </c>
      <c r="B483" t="s">
        <v>13</v>
      </c>
      <c r="C483" s="2">
        <v>0.98352500800354603</v>
      </c>
      <c r="D483" s="2">
        <v>0.91753898318449745</v>
      </c>
      <c r="E483" s="2">
        <v>0.90618230294950841</v>
      </c>
      <c r="F483" s="2">
        <v>0.77425702462598023</v>
      </c>
      <c r="G483" s="2">
        <v>5.1401869158878503E-2</v>
      </c>
      <c r="H483" s="2">
        <v>0.71146365647166498</v>
      </c>
      <c r="I483" s="2">
        <v>0.98442799876657416</v>
      </c>
      <c r="J483" s="2">
        <v>0.80734936503647659</v>
      </c>
      <c r="K483" s="2" t="s">
        <v>70</v>
      </c>
      <c r="L483" s="2" t="s">
        <v>70</v>
      </c>
      <c r="M483" s="2" t="s">
        <v>70</v>
      </c>
      <c r="N483" s="2" t="s">
        <v>70</v>
      </c>
    </row>
    <row r="484" spans="1:14" x14ac:dyDescent="0.3">
      <c r="A484" t="s">
        <v>113</v>
      </c>
      <c r="B484" t="s">
        <v>15</v>
      </c>
      <c r="C484" s="2">
        <v>0.9832818624539732</v>
      </c>
      <c r="D484" s="2">
        <v>0.77949923723950676</v>
      </c>
      <c r="E484" s="2">
        <v>0.86350047204447711</v>
      </c>
      <c r="F484" s="2">
        <v>0</v>
      </c>
      <c r="G484" s="2">
        <v>1.8633540372670808E-2</v>
      </c>
      <c r="H484" s="2">
        <v>0.85377774216809554</v>
      </c>
      <c r="I484" s="2">
        <v>0.98480429777436684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113</v>
      </c>
      <c r="B485" t="s">
        <v>17</v>
      </c>
      <c r="C485" s="2">
        <v>0.9872694206287348</v>
      </c>
      <c r="D485" s="2">
        <v>0.94576346403778477</v>
      </c>
      <c r="E485" s="2">
        <v>0.89878318584070793</v>
      </c>
      <c r="F485" s="2">
        <v>0.5234017790340012</v>
      </c>
      <c r="G485" s="2">
        <v>4.1666666666666664E-2</v>
      </c>
      <c r="H485" s="2">
        <v>0.67106010680604478</v>
      </c>
      <c r="I485" s="2">
        <v>0.99035174352351285</v>
      </c>
      <c r="J485" s="2" t="s">
        <v>70</v>
      </c>
      <c r="K485" s="2" t="s">
        <v>70</v>
      </c>
      <c r="L485" s="2" t="s">
        <v>70</v>
      </c>
      <c r="M485" s="2" t="s">
        <v>70</v>
      </c>
      <c r="N485" s="2" t="s">
        <v>70</v>
      </c>
    </row>
    <row r="486" spans="1:14" x14ac:dyDescent="0.3">
      <c r="A486" t="s">
        <v>113</v>
      </c>
      <c r="B486" t="s">
        <v>21</v>
      </c>
      <c r="C486" s="2">
        <v>0.96243056191753218</v>
      </c>
      <c r="D486" s="2">
        <v>0.86529578304276555</v>
      </c>
      <c r="E486" s="2">
        <v>0.88125927210373201</v>
      </c>
      <c r="F486" s="2">
        <v>0.69118997245618941</v>
      </c>
      <c r="G486" s="2">
        <v>0.13409961685823754</v>
      </c>
      <c r="H486" s="2">
        <v>0.80453400503778338</v>
      </c>
      <c r="I486" s="2">
        <v>0.98576240048989605</v>
      </c>
      <c r="J486" s="2" t="s">
        <v>70</v>
      </c>
      <c r="K486" s="2" t="s">
        <v>70</v>
      </c>
      <c r="L486" s="2" t="s">
        <v>70</v>
      </c>
      <c r="M486" s="2" t="s">
        <v>70</v>
      </c>
      <c r="N486" s="2" t="s">
        <v>70</v>
      </c>
    </row>
    <row r="487" spans="1:14" x14ac:dyDescent="0.3">
      <c r="A487" t="s">
        <v>113</v>
      </c>
      <c r="B487" t="s">
        <v>23</v>
      </c>
      <c r="C487" s="2">
        <v>0.96361875619581361</v>
      </c>
      <c r="D487" s="2">
        <v>0.85184948026723017</v>
      </c>
      <c r="E487" s="2">
        <v>0.85827007319130411</v>
      </c>
      <c r="F487" s="2">
        <v>0.63778553474482114</v>
      </c>
      <c r="G487" s="2">
        <v>0.11192930780559648</v>
      </c>
      <c r="H487" s="2">
        <v>0.77108829568788506</v>
      </c>
      <c r="I487" s="2">
        <v>0.98614506927465362</v>
      </c>
      <c r="J487" s="2" t="s">
        <v>70</v>
      </c>
      <c r="K487" s="2" t="s">
        <v>70</v>
      </c>
      <c r="L487" s="2" t="s">
        <v>70</v>
      </c>
      <c r="M487" s="2" t="s">
        <v>70</v>
      </c>
      <c r="N487" s="2" t="s">
        <v>70</v>
      </c>
    </row>
    <row r="488" spans="1:14" x14ac:dyDescent="0.3">
      <c r="A488" t="s">
        <v>113</v>
      </c>
      <c r="B488" t="s">
        <v>25</v>
      </c>
      <c r="C488" s="2">
        <v>0.98135440821541797</v>
      </c>
      <c r="D488" s="2">
        <v>0.92654880596050737</v>
      </c>
      <c r="E488" s="2">
        <v>0.90897696153898555</v>
      </c>
      <c r="F488" s="2">
        <v>0</v>
      </c>
      <c r="G488" s="2">
        <v>1.9512195121951219E-2</v>
      </c>
      <c r="H488" s="2">
        <v>0.50540109792810339</v>
      </c>
      <c r="I488" s="2">
        <v>0.98573864517129117</v>
      </c>
      <c r="J488" s="2">
        <v>0.10644888763728529</v>
      </c>
      <c r="K488" s="2" t="s">
        <v>70</v>
      </c>
      <c r="L488" s="2" t="s">
        <v>70</v>
      </c>
      <c r="M488" s="2" t="s">
        <v>70</v>
      </c>
      <c r="N488" s="2" t="s">
        <v>70</v>
      </c>
    </row>
    <row r="489" spans="1:14" x14ac:dyDescent="0.3">
      <c r="A489" t="s">
        <v>113</v>
      </c>
      <c r="B489" t="s">
        <v>27</v>
      </c>
      <c r="C489" s="2">
        <v>0.98873594397791442</v>
      </c>
      <c r="D489" s="2">
        <v>0.8887949448202207</v>
      </c>
      <c r="E489" s="2">
        <v>0.8477101613359751</v>
      </c>
      <c r="F489" s="2">
        <v>0.68649391440910879</v>
      </c>
      <c r="G489" s="2">
        <v>0.32832948421862973</v>
      </c>
      <c r="H489" s="2">
        <v>0.81623477989384952</v>
      </c>
      <c r="I489" s="2">
        <v>0.99390053174851423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113</v>
      </c>
      <c r="B490" t="s">
        <v>213</v>
      </c>
      <c r="C490" s="2">
        <v>0.99523070734930763</v>
      </c>
      <c r="D490" s="2">
        <v>0.85721943877445828</v>
      </c>
      <c r="E490" s="2">
        <v>0.79802276670072958</v>
      </c>
      <c r="F490" s="2">
        <v>0.78095353682464552</v>
      </c>
      <c r="G490" s="2">
        <v>0.36514816452896948</v>
      </c>
      <c r="H490" s="2">
        <v>0.7774038093781076</v>
      </c>
      <c r="I490" s="2">
        <v>0.98982266769467997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113</v>
      </c>
      <c r="B491" t="s">
        <v>29</v>
      </c>
      <c r="C491" s="2">
        <v>0.99532556922503801</v>
      </c>
      <c r="D491" s="2">
        <v>0.80646069240262408</v>
      </c>
      <c r="E491" s="2">
        <v>0.82277112611418202</v>
      </c>
      <c r="F491" s="2">
        <v>0.27897373409152448</v>
      </c>
      <c r="G491" s="2">
        <v>0</v>
      </c>
      <c r="H491" s="2">
        <v>0.75337604731394781</v>
      </c>
      <c r="I491" s="2">
        <v>0.99257406394121783</v>
      </c>
      <c r="J491" s="2">
        <v>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113</v>
      </c>
      <c r="B492" t="s">
        <v>33</v>
      </c>
      <c r="C492" s="2">
        <v>0.9929277946683932</v>
      </c>
      <c r="D492" s="2">
        <v>0.95083284011160918</v>
      </c>
      <c r="E492" s="2">
        <v>0.92407045641679719</v>
      </c>
      <c r="F492" s="2">
        <v>0.73277509200723234</v>
      </c>
      <c r="G492" s="2">
        <v>0.31844955348660459</v>
      </c>
      <c r="H492" s="2">
        <v>0.6068607293582946</v>
      </c>
      <c r="I492" s="2">
        <v>0.9938573983360548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119</v>
      </c>
      <c r="B493" t="s">
        <v>6</v>
      </c>
      <c r="C493" s="2">
        <v>0.98878377838981357</v>
      </c>
      <c r="D493" s="2">
        <v>0.79433538359544764</v>
      </c>
      <c r="E493" s="2">
        <v>0.91482108374853999</v>
      </c>
      <c r="F493" s="2" t="s">
        <v>70</v>
      </c>
      <c r="G493" s="2" t="s">
        <v>70</v>
      </c>
      <c r="H493" s="2">
        <v>0.74102250600009056</v>
      </c>
      <c r="I493" s="2">
        <v>0.97917583223346516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119</v>
      </c>
      <c r="B494" t="s">
        <v>7</v>
      </c>
      <c r="C494" s="2">
        <v>0.95563102421224999</v>
      </c>
      <c r="D494" s="2">
        <v>0.90475391498881441</v>
      </c>
      <c r="E494" s="2">
        <v>0.94255862965786275</v>
      </c>
      <c r="F494" s="2">
        <v>0.78634413727359387</v>
      </c>
      <c r="G494" s="2" t="s">
        <v>70</v>
      </c>
      <c r="H494" s="2">
        <v>0.88852692660083477</v>
      </c>
      <c r="I494" s="2">
        <v>0.99407218428753663</v>
      </c>
      <c r="J494" s="2">
        <v>0.8131952435749904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119</v>
      </c>
      <c r="B495" t="s">
        <v>8</v>
      </c>
      <c r="C495" s="2">
        <v>0.99445708376421915</v>
      </c>
      <c r="D495" s="2">
        <v>0.92380835781913162</v>
      </c>
      <c r="E495" s="2">
        <v>0.949548164299308</v>
      </c>
      <c r="F495" s="2" t="s">
        <v>70</v>
      </c>
      <c r="G495" s="2" t="s">
        <v>70</v>
      </c>
      <c r="H495" s="2">
        <v>0.83807533622675878</v>
      </c>
      <c r="I495" s="2">
        <v>0.99143320213012276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119</v>
      </c>
      <c r="B496" t="s">
        <v>12</v>
      </c>
      <c r="C496" s="2">
        <v>0.98939076297566864</v>
      </c>
      <c r="D496" s="2">
        <v>0.97884180627210016</v>
      </c>
      <c r="E496" s="2">
        <v>0.88908234597672131</v>
      </c>
      <c r="F496" s="2">
        <v>0</v>
      </c>
      <c r="G496" s="2" t="s">
        <v>70</v>
      </c>
      <c r="H496" s="2">
        <v>0.73148106043381378</v>
      </c>
      <c r="I496" s="2">
        <v>0.9954198473282444</v>
      </c>
      <c r="J496" s="2">
        <v>0.9491725135236464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119</v>
      </c>
      <c r="B497" t="s">
        <v>13</v>
      </c>
      <c r="C497" s="2">
        <v>0.98563967932936358</v>
      </c>
      <c r="D497" s="2">
        <v>0.95610251205277841</v>
      </c>
      <c r="E497" s="2">
        <v>0.88455040360428006</v>
      </c>
      <c r="F497" s="2" t="s">
        <v>70</v>
      </c>
      <c r="G497" s="2">
        <v>0.89463981849120822</v>
      </c>
      <c r="H497" s="2">
        <v>0.93931380974416601</v>
      </c>
      <c r="I497" s="2">
        <v>0.99422416484545739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119</v>
      </c>
      <c r="B498" t="s">
        <v>15</v>
      </c>
      <c r="C498" s="2">
        <v>0.99326706561398204</v>
      </c>
      <c r="D498" s="2">
        <v>0.95714996328493263</v>
      </c>
      <c r="E498" s="2">
        <v>0.92152471439882355</v>
      </c>
      <c r="F498" s="2">
        <v>5.3829648288086576E-2</v>
      </c>
      <c r="G498" s="2">
        <v>0</v>
      </c>
      <c r="H498" s="2">
        <v>0.81029772909136066</v>
      </c>
      <c r="I498" s="2">
        <v>0.99498098859315598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119</v>
      </c>
      <c r="B499" t="s">
        <v>17</v>
      </c>
      <c r="C499" s="2">
        <v>0.99074066186805243</v>
      </c>
      <c r="D499" s="2">
        <v>0.95604033751800777</v>
      </c>
      <c r="E499" s="2">
        <v>0.87295837616460259</v>
      </c>
      <c r="F499" s="2">
        <v>0</v>
      </c>
      <c r="G499" s="2" t="s">
        <v>70</v>
      </c>
      <c r="H499" s="2">
        <v>0.467294610151753</v>
      </c>
      <c r="I499" s="2">
        <v>0.98873304207863877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119</v>
      </c>
      <c r="B500" t="s">
        <v>21</v>
      </c>
      <c r="C500" s="2">
        <v>0.99660188943568362</v>
      </c>
      <c r="D500" s="2">
        <v>0.93569537258857638</v>
      </c>
      <c r="E500" s="2">
        <v>0.84471108687089047</v>
      </c>
      <c r="F500" s="2">
        <v>0</v>
      </c>
      <c r="G500" s="2">
        <v>0.89029210945120385</v>
      </c>
      <c r="H500" s="2">
        <v>0.84666585246702486</v>
      </c>
      <c r="I500" s="2">
        <v>0.99606120284805322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119</v>
      </c>
      <c r="B501" t="s">
        <v>23</v>
      </c>
      <c r="C501" s="2">
        <v>0.99720735079760781</v>
      </c>
      <c r="D501" s="2">
        <v>0.94367693942614239</v>
      </c>
      <c r="E501" s="2">
        <v>0.9190360805242872</v>
      </c>
      <c r="F501" s="2">
        <v>0</v>
      </c>
      <c r="G501" s="2">
        <v>0.68470754052149396</v>
      </c>
      <c r="H501" s="2">
        <v>0.88155065626905427</v>
      </c>
      <c r="I501" s="2">
        <v>0.99333792786583963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119</v>
      </c>
      <c r="B502" t="s">
        <v>25</v>
      </c>
      <c r="C502" s="2">
        <v>0.99795254250699805</v>
      </c>
      <c r="D502" s="2">
        <v>0.94213608477412158</v>
      </c>
      <c r="E502" s="2">
        <v>0.89191391458563007</v>
      </c>
      <c r="F502" s="2">
        <v>0.81961265266492922</v>
      </c>
      <c r="G502" s="2">
        <v>0.92830943647882624</v>
      </c>
      <c r="H502" s="2">
        <v>0.93696498054474719</v>
      </c>
      <c r="I502" s="2">
        <v>0.9950180118034796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119</v>
      </c>
      <c r="B503" t="s">
        <v>27</v>
      </c>
      <c r="C503" s="2">
        <v>0.99791526962360799</v>
      </c>
      <c r="D503" s="2">
        <v>0.93897511345034079</v>
      </c>
      <c r="E503" s="2">
        <v>0.938551608776936</v>
      </c>
      <c r="F503" s="2" t="s">
        <v>70</v>
      </c>
      <c r="G503" s="2" t="s">
        <v>70</v>
      </c>
      <c r="H503" s="2">
        <v>0.92058701842342239</v>
      </c>
      <c r="I503" s="2">
        <v>0.99429804284173218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119</v>
      </c>
      <c r="B504" t="s">
        <v>29</v>
      </c>
      <c r="C504" s="2">
        <v>0.99798391663835084</v>
      </c>
      <c r="D504" s="2">
        <v>0.94326594806091524</v>
      </c>
      <c r="E504" s="2">
        <v>0.92437795132582645</v>
      </c>
      <c r="F504" s="2">
        <v>0</v>
      </c>
      <c r="G504" s="2">
        <v>0.22464646464646465</v>
      </c>
      <c r="H504" s="2">
        <v>0.77667989916258584</v>
      </c>
      <c r="I504" s="2">
        <v>0.99526283618581923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119</v>
      </c>
      <c r="B505" t="s">
        <v>33</v>
      </c>
      <c r="C505" s="2">
        <v>0.99390847298152263</v>
      </c>
      <c r="D505" s="2">
        <v>0.94708296959453198</v>
      </c>
      <c r="E505" s="2">
        <v>0.9238563824922722</v>
      </c>
      <c r="F505" s="2">
        <v>0.65576112579469958</v>
      </c>
      <c r="G505" s="2" t="s">
        <v>70</v>
      </c>
      <c r="H505" s="2">
        <v>0.86928209663156197</v>
      </c>
      <c r="I505" s="2">
        <v>0.99504720631481203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110</v>
      </c>
      <c r="B506" t="s">
        <v>6</v>
      </c>
      <c r="C506" s="2">
        <v>0.98879292310450961</v>
      </c>
      <c r="D506" s="2">
        <v>0.95291963822171222</v>
      </c>
      <c r="E506" s="2">
        <v>0.94266737070283202</v>
      </c>
      <c r="F506" s="2" t="s">
        <v>70</v>
      </c>
      <c r="G506" s="2" t="s">
        <v>70</v>
      </c>
      <c r="H506" s="2">
        <v>0.92055808656036442</v>
      </c>
      <c r="I506" s="2">
        <v>0.98654708520179357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110</v>
      </c>
      <c r="B507" t="s">
        <v>7</v>
      </c>
      <c r="C507" s="2">
        <v>0.99491240149950277</v>
      </c>
      <c r="D507" s="2">
        <v>0.95925011042222197</v>
      </c>
      <c r="E507" s="2">
        <v>0.96107564094914177</v>
      </c>
      <c r="F507" s="2" t="s">
        <v>70</v>
      </c>
      <c r="G507" s="2" t="s">
        <v>70</v>
      </c>
      <c r="H507" s="2">
        <v>0.78411552346570401</v>
      </c>
      <c r="I507" s="2">
        <v>0.99075535512965041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110</v>
      </c>
      <c r="B508" t="s">
        <v>8</v>
      </c>
      <c r="C508" s="2">
        <v>0.99445228825282739</v>
      </c>
      <c r="D508" s="2">
        <v>0.93065530059749724</v>
      </c>
      <c r="E508" s="2">
        <v>0.92276874595400082</v>
      </c>
      <c r="F508" s="2">
        <v>0.51735531317724803</v>
      </c>
      <c r="G508" s="2" t="s">
        <v>70</v>
      </c>
      <c r="H508" s="2">
        <v>0.74751072613939928</v>
      </c>
      <c r="I508" s="2">
        <v>0.99066992964209244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110</v>
      </c>
      <c r="B509" t="s">
        <v>12</v>
      </c>
      <c r="C509" s="2">
        <v>0.99442828865374744</v>
      </c>
      <c r="D509" s="2">
        <v>0.96399128946959078</v>
      </c>
      <c r="E509" s="2">
        <v>0.89849974405082234</v>
      </c>
      <c r="F509" s="2">
        <v>0.29682945076490469</v>
      </c>
      <c r="G509" s="2" t="s">
        <v>70</v>
      </c>
      <c r="H509" s="2">
        <v>0.77332553378180757</v>
      </c>
      <c r="I509" s="2">
        <v>0.99342301943198796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110</v>
      </c>
      <c r="B510" t="s">
        <v>13</v>
      </c>
      <c r="C510" s="2">
        <v>0.99414535265009241</v>
      </c>
      <c r="D510" s="2">
        <v>0.95588892197736763</v>
      </c>
      <c r="E510" s="2">
        <v>0.80616114535825856</v>
      </c>
      <c r="F510" s="2">
        <v>1.4750298517946197E-2</v>
      </c>
      <c r="G510" s="2" t="s">
        <v>70</v>
      </c>
      <c r="H510" s="2">
        <v>0.91114127597368699</v>
      </c>
      <c r="I510" s="2">
        <v>0.99228791773778924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110</v>
      </c>
      <c r="B511" t="s">
        <v>109</v>
      </c>
      <c r="C511" s="2">
        <v>0.98911371612036136</v>
      </c>
      <c r="D511" s="2">
        <v>0.90926673872233921</v>
      </c>
      <c r="E511" s="2">
        <v>0.97039014246252198</v>
      </c>
      <c r="F511" s="2" t="s">
        <v>70</v>
      </c>
      <c r="G511" s="2" t="s">
        <v>70</v>
      </c>
      <c r="H511" s="2">
        <v>0.91124301675977659</v>
      </c>
      <c r="I511" s="2">
        <v>0.9846107194299144</v>
      </c>
      <c r="J511" s="2" t="s">
        <v>70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110</v>
      </c>
      <c r="B512" t="s">
        <v>15</v>
      </c>
      <c r="C512" s="2">
        <v>0.99510054291281236</v>
      </c>
      <c r="D512" s="2">
        <v>0.8256709115763724</v>
      </c>
      <c r="E512" s="2">
        <v>0.96554575028307477</v>
      </c>
      <c r="F512" s="2">
        <v>0.85595298690481703</v>
      </c>
      <c r="G512" s="2" t="s">
        <v>70</v>
      </c>
      <c r="H512" s="2">
        <v>0.91897630755476079</v>
      </c>
      <c r="I512" s="2">
        <v>0.993912646476944</v>
      </c>
      <c r="J512" s="2" t="s">
        <v>70</v>
      </c>
      <c r="K512" s="2" t="s">
        <v>70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110</v>
      </c>
      <c r="B513" t="s">
        <v>223</v>
      </c>
      <c r="C513" s="2">
        <v>0.99484993114376796</v>
      </c>
      <c r="D513" s="2">
        <v>0.958471069857046</v>
      </c>
      <c r="E513" s="2">
        <v>0.96491970621187595</v>
      </c>
      <c r="F513" s="2" t="s">
        <v>70</v>
      </c>
      <c r="G513" s="2">
        <v>0.89897217347706193</v>
      </c>
      <c r="H513" s="2">
        <v>0.90064689368973516</v>
      </c>
      <c r="I513" s="2">
        <v>0.9918358175417572</v>
      </c>
      <c r="J513" s="2" t="s">
        <v>70</v>
      </c>
      <c r="K513" s="2">
        <v>0.84865629420084865</v>
      </c>
      <c r="L513" s="2">
        <v>0.87951807228915657</v>
      </c>
      <c r="M513" s="2" t="s">
        <v>70</v>
      </c>
      <c r="N513" s="2" t="s">
        <v>70</v>
      </c>
    </row>
    <row r="514" spans="1:14" x14ac:dyDescent="0.3">
      <c r="A514" t="s">
        <v>110</v>
      </c>
      <c r="B514" t="s">
        <v>199</v>
      </c>
      <c r="C514" s="2">
        <v>0.99570247933884282</v>
      </c>
      <c r="D514" s="2">
        <v>0.93935973077168844</v>
      </c>
      <c r="E514" s="2">
        <v>0.95537515127067363</v>
      </c>
      <c r="F514" s="2">
        <v>0</v>
      </c>
      <c r="G514" s="2">
        <v>0.89964912280701759</v>
      </c>
      <c r="H514" s="2">
        <v>0.92834576014153924</v>
      </c>
      <c r="I514" s="2">
        <v>0.99429258035446078</v>
      </c>
      <c r="J514" s="2" t="s">
        <v>70</v>
      </c>
      <c r="K514" s="2">
        <v>0.88786127167630058</v>
      </c>
      <c r="L514" s="2">
        <v>0.85925925925925928</v>
      </c>
      <c r="M514" s="2" t="s">
        <v>70</v>
      </c>
      <c r="N514" s="2" t="s">
        <v>70</v>
      </c>
    </row>
    <row r="515" spans="1:14" x14ac:dyDescent="0.3">
      <c r="A515" t="s">
        <v>110</v>
      </c>
      <c r="B515" t="s">
        <v>145</v>
      </c>
      <c r="C515" s="2">
        <v>0.99411753790198376</v>
      </c>
      <c r="D515" s="2">
        <v>0.90692416590952318</v>
      </c>
      <c r="E515" s="2">
        <v>0.9481900385850196</v>
      </c>
      <c r="F515" s="2">
        <v>0.81137825939722319</v>
      </c>
      <c r="G515" s="2">
        <v>0.90136944145253117</v>
      </c>
      <c r="H515" s="2">
        <v>0.91547049441786277</v>
      </c>
      <c r="I515" s="2">
        <v>0.99298272089338258</v>
      </c>
      <c r="J515" s="2" t="s">
        <v>70</v>
      </c>
      <c r="K515" s="2">
        <v>0.81526861451460886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110</v>
      </c>
      <c r="B516" t="s">
        <v>17</v>
      </c>
      <c r="C516" s="2">
        <v>0.99438716040527197</v>
      </c>
      <c r="D516" s="2">
        <v>0.86181241614831072</v>
      </c>
      <c r="E516" s="2">
        <v>0.94661910474146083</v>
      </c>
      <c r="F516" s="2">
        <v>0.75975687779910428</v>
      </c>
      <c r="G516" s="2">
        <v>0.89363495854995079</v>
      </c>
      <c r="H516" s="2">
        <v>0.91722882535603378</v>
      </c>
      <c r="I516" s="2">
        <v>0.99165781889883198</v>
      </c>
      <c r="J516" s="2" t="s">
        <v>70</v>
      </c>
      <c r="K516" s="2">
        <v>0.86878980891719748</v>
      </c>
      <c r="L516" s="2" t="s">
        <v>70</v>
      </c>
      <c r="M516" s="2" t="s">
        <v>70</v>
      </c>
      <c r="N516" s="2" t="s">
        <v>70</v>
      </c>
    </row>
    <row r="517" spans="1:14" x14ac:dyDescent="0.3">
      <c r="A517" t="s">
        <v>110</v>
      </c>
      <c r="B517" t="s">
        <v>21</v>
      </c>
      <c r="C517" s="2">
        <v>0.99147061580279316</v>
      </c>
      <c r="D517" s="2">
        <v>0.90990710372501238</v>
      </c>
      <c r="E517" s="2">
        <v>0.86995873818714231</v>
      </c>
      <c r="F517" s="2">
        <v>0.77835966430746983</v>
      </c>
      <c r="G517" s="2">
        <v>0.85142097390726279</v>
      </c>
      <c r="H517" s="2">
        <v>0.62195121951219512</v>
      </c>
      <c r="I517" s="2">
        <v>0.99257785599510295</v>
      </c>
      <c r="J517" s="2" t="s">
        <v>70</v>
      </c>
      <c r="K517" s="2" t="s">
        <v>70</v>
      </c>
      <c r="L517" s="2">
        <v>0</v>
      </c>
      <c r="M517" s="2" t="s">
        <v>70</v>
      </c>
      <c r="N517" s="2" t="s">
        <v>70</v>
      </c>
    </row>
    <row r="518" spans="1:14" x14ac:dyDescent="0.3">
      <c r="A518" t="s">
        <v>110</v>
      </c>
      <c r="B518" t="s">
        <v>72</v>
      </c>
      <c r="C518" s="2">
        <v>0.99589966232513261</v>
      </c>
      <c r="D518" s="2">
        <v>0.96684413925793244</v>
      </c>
      <c r="E518" s="2">
        <v>0.93067173278135362</v>
      </c>
      <c r="F518" s="2">
        <v>0.83228778670848858</v>
      </c>
      <c r="G518" s="2" t="s">
        <v>70</v>
      </c>
      <c r="H518" s="2">
        <v>0.88551772799435524</v>
      </c>
      <c r="I518" s="2">
        <v>0.99156182878183496</v>
      </c>
      <c r="J518" s="2" t="s">
        <v>70</v>
      </c>
      <c r="K518" s="2" t="s">
        <v>70</v>
      </c>
      <c r="L518" s="2" t="s">
        <v>70</v>
      </c>
      <c r="M518" s="2" t="s">
        <v>70</v>
      </c>
      <c r="N518" s="2" t="s">
        <v>70</v>
      </c>
    </row>
    <row r="519" spans="1:14" x14ac:dyDescent="0.3">
      <c r="A519" t="s">
        <v>110</v>
      </c>
      <c r="B519" t="s">
        <v>23</v>
      </c>
      <c r="C519" s="2">
        <v>0.995852761836442</v>
      </c>
      <c r="D519" s="2">
        <v>0.97557548303596198</v>
      </c>
      <c r="E519" s="2">
        <v>0.89097814005187104</v>
      </c>
      <c r="F519" s="2">
        <v>0</v>
      </c>
      <c r="G519" s="2">
        <v>0</v>
      </c>
      <c r="H519" s="2">
        <v>0.86187322611163675</v>
      </c>
      <c r="I519" s="2">
        <v>0.99296743617183925</v>
      </c>
      <c r="J519" s="2" t="s">
        <v>70</v>
      </c>
      <c r="K519" s="2" t="s">
        <v>70</v>
      </c>
      <c r="L519" s="2" t="s">
        <v>70</v>
      </c>
      <c r="M519" s="2" t="s">
        <v>70</v>
      </c>
      <c r="N519" s="2" t="s">
        <v>70</v>
      </c>
    </row>
    <row r="520" spans="1:14" x14ac:dyDescent="0.3">
      <c r="A520" t="s">
        <v>110</v>
      </c>
      <c r="B520" t="s">
        <v>25</v>
      </c>
      <c r="C520" s="2">
        <v>0.98987231169450118</v>
      </c>
      <c r="D520" s="2">
        <v>0.95174819692693635</v>
      </c>
      <c r="E520" s="2">
        <v>0.95902949750791522</v>
      </c>
      <c r="F520" s="2" t="s">
        <v>70</v>
      </c>
      <c r="G520" s="2">
        <v>0.97226753670473076</v>
      </c>
      <c r="H520" s="2">
        <v>0.83035331697245918</v>
      </c>
      <c r="I520" s="2">
        <v>0.99548826183375405</v>
      </c>
      <c r="J520" s="2">
        <v>0.83810397388512692</v>
      </c>
      <c r="K520" s="2" t="s">
        <v>70</v>
      </c>
      <c r="L520" s="2" t="s">
        <v>70</v>
      </c>
      <c r="M520" s="2" t="s">
        <v>70</v>
      </c>
      <c r="N520" s="2" t="s">
        <v>70</v>
      </c>
    </row>
    <row r="521" spans="1:14" x14ac:dyDescent="0.3">
      <c r="A521" t="s">
        <v>110</v>
      </c>
      <c r="B521" t="s">
        <v>27</v>
      </c>
      <c r="C521" s="2">
        <v>0.99681502551133039</v>
      </c>
      <c r="D521" s="2">
        <v>0.97073490552917563</v>
      </c>
      <c r="E521" s="2">
        <v>0.95463970305900436</v>
      </c>
      <c r="F521" s="2" t="s">
        <v>70</v>
      </c>
      <c r="G521" s="2">
        <v>0.90780239438557864</v>
      </c>
      <c r="H521" s="2">
        <v>0.81477216647474915</v>
      </c>
      <c r="I521" s="2">
        <v>0.99035812672176304</v>
      </c>
      <c r="J521" s="2" t="s">
        <v>70</v>
      </c>
      <c r="K521" s="2" t="s">
        <v>70</v>
      </c>
      <c r="L521" s="2" t="s">
        <v>70</v>
      </c>
      <c r="M521" s="2" t="s">
        <v>70</v>
      </c>
      <c r="N521" s="2" t="s">
        <v>70</v>
      </c>
    </row>
    <row r="522" spans="1:14" x14ac:dyDescent="0.3">
      <c r="A522" t="s">
        <v>110</v>
      </c>
      <c r="B522" t="s">
        <v>29</v>
      </c>
      <c r="C522" s="2">
        <v>0.9968744439372722</v>
      </c>
      <c r="D522" s="2">
        <v>0.93422848914405399</v>
      </c>
      <c r="E522" s="2">
        <v>0.84613790895221597</v>
      </c>
      <c r="F522" s="2" t="s">
        <v>70</v>
      </c>
      <c r="G522" s="2">
        <v>0</v>
      </c>
      <c r="H522" s="2">
        <v>0.69702262142381899</v>
      </c>
      <c r="I522" s="2">
        <v>0.98865578865578863</v>
      </c>
      <c r="J522" s="2" t="s">
        <v>70</v>
      </c>
      <c r="K522" s="2" t="s">
        <v>70</v>
      </c>
      <c r="L522" s="2" t="s">
        <v>70</v>
      </c>
      <c r="M522" s="2" t="s">
        <v>70</v>
      </c>
      <c r="N522" s="2" t="s">
        <v>70</v>
      </c>
    </row>
    <row r="523" spans="1:14" x14ac:dyDescent="0.3">
      <c r="A523" t="s">
        <v>131</v>
      </c>
      <c r="B523" t="s">
        <v>6</v>
      </c>
      <c r="C523" s="2">
        <v>0.97876886618364056</v>
      </c>
      <c r="D523" s="2">
        <v>0.92694236774865157</v>
      </c>
      <c r="E523" s="2">
        <v>0.90177344414632565</v>
      </c>
      <c r="F523" s="2">
        <v>1.1976047904191616E-2</v>
      </c>
      <c r="G523" s="2">
        <v>0.1606425702811245</v>
      </c>
      <c r="H523" s="2">
        <v>0.77274848343443769</v>
      </c>
      <c r="I523" s="2">
        <v>0.98341448569689605</v>
      </c>
      <c r="J523" s="2" t="s">
        <v>70</v>
      </c>
      <c r="K523" s="2" t="s">
        <v>70</v>
      </c>
      <c r="L523" s="2" t="s">
        <v>70</v>
      </c>
      <c r="M523" s="2" t="s">
        <v>70</v>
      </c>
      <c r="N523" s="2" t="s">
        <v>70</v>
      </c>
    </row>
    <row r="524" spans="1:14" x14ac:dyDescent="0.3">
      <c r="A524" t="s">
        <v>131</v>
      </c>
      <c r="B524" t="s">
        <v>52</v>
      </c>
      <c r="C524" s="2">
        <v>0.97903318726977517</v>
      </c>
      <c r="D524" s="2">
        <v>0.9514334998810372</v>
      </c>
      <c r="E524" s="2">
        <v>0.91915161696766079</v>
      </c>
      <c r="F524" s="2">
        <v>5.4200542005420054E-3</v>
      </c>
      <c r="G524" s="2">
        <v>8.5858585858585856E-2</v>
      </c>
      <c r="H524" s="2">
        <v>0.84790242099427093</v>
      </c>
      <c r="I524" s="2">
        <v>0.9884815177294286</v>
      </c>
      <c r="J524" s="2" t="s">
        <v>70</v>
      </c>
      <c r="K524" s="2" t="s">
        <v>70</v>
      </c>
      <c r="L524" s="2" t="s">
        <v>70</v>
      </c>
      <c r="M524" s="2" t="s">
        <v>70</v>
      </c>
      <c r="N524" s="2" t="s">
        <v>70</v>
      </c>
    </row>
    <row r="525" spans="1:14" x14ac:dyDescent="0.3">
      <c r="A525" t="s">
        <v>131</v>
      </c>
      <c r="B525" t="s">
        <v>7</v>
      </c>
      <c r="C525" s="2">
        <v>0.97999173895084679</v>
      </c>
      <c r="D525" s="2">
        <v>0.94831908465642478</v>
      </c>
      <c r="E525" s="2">
        <v>0.82274924131729799</v>
      </c>
      <c r="F525" s="2">
        <v>0</v>
      </c>
      <c r="G525" s="2">
        <v>0.14222222222222222</v>
      </c>
      <c r="H525" s="2">
        <v>0.74492679167736964</v>
      </c>
      <c r="I525" s="2">
        <v>0.98799365702635356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131</v>
      </c>
      <c r="B526" t="s">
        <v>63</v>
      </c>
      <c r="C526" s="2">
        <v>0.9748011720385098</v>
      </c>
      <c r="D526" s="2">
        <v>0.96595939551213561</v>
      </c>
      <c r="E526" s="2">
        <v>0.90233693756539923</v>
      </c>
      <c r="F526" s="2">
        <v>1.0666666666666666E-2</v>
      </c>
      <c r="G526" s="2">
        <v>0.11710323574730354</v>
      </c>
      <c r="H526" s="2">
        <v>0.82595927956147219</v>
      </c>
      <c r="I526" s="2">
        <v>0.98455139631610222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131</v>
      </c>
      <c r="B527" t="s">
        <v>8</v>
      </c>
      <c r="C527" s="2">
        <v>0.97212336892052198</v>
      </c>
      <c r="D527" s="2">
        <v>0.94744197654105322</v>
      </c>
      <c r="E527" s="2">
        <v>0.82606690916542858</v>
      </c>
      <c r="F527" s="2">
        <v>4.2857142857142858E-2</v>
      </c>
      <c r="G527" s="2">
        <v>0.14864864864864866</v>
      </c>
      <c r="H527" s="2">
        <v>0.74820143884892087</v>
      </c>
      <c r="I527" s="2">
        <v>0.98655512399163436</v>
      </c>
      <c r="J527" s="2">
        <v>0.22426095820591233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131</v>
      </c>
      <c r="B528" t="s">
        <v>248</v>
      </c>
      <c r="C528" s="2">
        <v>0.98057403648109998</v>
      </c>
      <c r="D528" s="2">
        <v>0.96584433634468381</v>
      </c>
      <c r="E528" s="2">
        <v>0.89795477847930494</v>
      </c>
      <c r="F528" s="2">
        <v>4.5248868778280542E-2</v>
      </c>
      <c r="G528" s="2">
        <v>7.0000000000000007E-2</v>
      </c>
      <c r="H528" s="2">
        <v>0.47105263157894739</v>
      </c>
      <c r="I528" s="2">
        <v>0.99156118143459915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131</v>
      </c>
      <c r="B529" t="s">
        <v>12</v>
      </c>
      <c r="C529" s="2">
        <v>0.98689027991023981</v>
      </c>
      <c r="D529" s="2">
        <v>0.92689265956261835</v>
      </c>
      <c r="E529" s="2">
        <v>0.87056031194371453</v>
      </c>
      <c r="F529" s="2">
        <v>6.8783068783068779E-2</v>
      </c>
      <c r="G529" s="2">
        <v>0.16016427104722791</v>
      </c>
      <c r="H529" s="2">
        <v>0.72794603888374554</v>
      </c>
      <c r="I529" s="2">
        <v>0.99106256206554122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131</v>
      </c>
      <c r="B530" t="s">
        <v>176</v>
      </c>
      <c r="C530" s="2">
        <v>0.98677589825280043</v>
      </c>
      <c r="D530" s="2">
        <v>0.93257346134998276</v>
      </c>
      <c r="E530" s="2">
        <v>0.93056592504106317</v>
      </c>
      <c r="F530" s="2">
        <v>4.3859649122807015E-2</v>
      </c>
      <c r="G530" s="2">
        <v>0.13015873015873017</v>
      </c>
      <c r="H530" s="2">
        <v>0.85078686613561294</v>
      </c>
      <c r="I530" s="2">
        <v>0.99110292989722359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131</v>
      </c>
      <c r="B531" t="s">
        <v>13</v>
      </c>
      <c r="C531" s="2">
        <v>0.97948024289866764</v>
      </c>
      <c r="D531" s="2">
        <v>0.93960402869757176</v>
      </c>
      <c r="E531" s="2">
        <v>0.9006720643488384</v>
      </c>
      <c r="F531" s="2">
        <v>0.11673151750972764</v>
      </c>
      <c r="G531" s="2">
        <v>0.1176470588235294</v>
      </c>
      <c r="H531" s="2">
        <v>0.71641128136797694</v>
      </c>
      <c r="I531" s="2">
        <v>0.99119555143651517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131</v>
      </c>
      <c r="B532" t="s">
        <v>15</v>
      </c>
      <c r="C532" s="2">
        <v>0.98027332144979196</v>
      </c>
      <c r="D532" s="2">
        <v>0.96402291118856875</v>
      </c>
      <c r="E532" s="2">
        <v>0.92284997787284262</v>
      </c>
      <c r="F532" s="2">
        <v>0</v>
      </c>
      <c r="G532" s="2">
        <v>0.89594112912498558</v>
      </c>
      <c r="H532" s="2">
        <v>0.68762978344704839</v>
      </c>
      <c r="I532" s="2">
        <v>0.98790046419602762</v>
      </c>
      <c r="J532" s="2">
        <v>0.81092436974789917</v>
      </c>
      <c r="K532" s="2" t="s">
        <v>70</v>
      </c>
      <c r="L532" s="2" t="s">
        <v>70</v>
      </c>
      <c r="M532" s="2" t="s">
        <v>70</v>
      </c>
      <c r="N532" s="2" t="s">
        <v>70</v>
      </c>
    </row>
    <row r="533" spans="1:14" x14ac:dyDescent="0.3">
      <c r="A533" t="s">
        <v>131</v>
      </c>
      <c r="B533" t="s">
        <v>114</v>
      </c>
      <c r="C533" s="2">
        <v>0.98383091596591243</v>
      </c>
      <c r="D533" s="2">
        <v>0.95904088050314462</v>
      </c>
      <c r="E533" s="2">
        <v>0.94537750778498142</v>
      </c>
      <c r="F533" s="2">
        <v>0</v>
      </c>
      <c r="G533" s="2">
        <v>2.1582733812949641E-2</v>
      </c>
      <c r="H533" s="2">
        <v>0.74863432531593965</v>
      </c>
      <c r="I533" s="2">
        <v>0.99089866156787765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131</v>
      </c>
      <c r="B534" t="s">
        <v>17</v>
      </c>
      <c r="C534" s="2">
        <v>0.98928815168689355</v>
      </c>
      <c r="D534" s="2">
        <v>0.92659115324450136</v>
      </c>
      <c r="E534" s="2">
        <v>0.90658666303013757</v>
      </c>
      <c r="F534" s="2">
        <v>0</v>
      </c>
      <c r="G534" s="2">
        <v>5.2505966587112173E-2</v>
      </c>
      <c r="H534" s="2">
        <v>0.70709558257657379</v>
      </c>
      <c r="I534" s="2">
        <v>0.98558022430762204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131</v>
      </c>
      <c r="B535" t="s">
        <v>21</v>
      </c>
      <c r="C535" s="2">
        <v>0.97015527324057282</v>
      </c>
      <c r="D535" s="2">
        <v>0.95072442450540562</v>
      </c>
      <c r="E535" s="2">
        <v>0.56290711900274448</v>
      </c>
      <c r="F535" s="2">
        <v>0</v>
      </c>
      <c r="G535" s="2">
        <v>0.85833145941083877</v>
      </c>
      <c r="H535" s="2">
        <v>0.72188986040803804</v>
      </c>
      <c r="I535" s="2">
        <v>0.98672634665843495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131</v>
      </c>
      <c r="B536" t="s">
        <v>23</v>
      </c>
      <c r="C536" s="2">
        <v>0.97553666618642843</v>
      </c>
      <c r="D536" s="2">
        <v>0.90573846899586119</v>
      </c>
      <c r="E536" s="2">
        <v>0.60794354318172039</v>
      </c>
      <c r="F536" s="2">
        <v>0.54632830284124445</v>
      </c>
      <c r="G536" s="2">
        <v>1.757276221856123E-2</v>
      </c>
      <c r="H536" s="2">
        <v>0.78563995837669098</v>
      </c>
      <c r="I536" s="2">
        <v>0.98999076070218661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131</v>
      </c>
      <c r="B537" t="s">
        <v>25</v>
      </c>
      <c r="C537" s="2">
        <v>0.97768909849446761</v>
      </c>
      <c r="D537" s="2">
        <v>0.95760477098462415</v>
      </c>
      <c r="E537" s="2">
        <v>0.73289332310053723</v>
      </c>
      <c r="F537" s="2">
        <v>0</v>
      </c>
      <c r="G537" s="2">
        <v>0.73179220929895294</v>
      </c>
      <c r="H537" s="2">
        <v>0.74764110482072399</v>
      </c>
      <c r="I537" s="2">
        <v>0.98747135217723458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131</v>
      </c>
      <c r="B538" t="s">
        <v>27</v>
      </c>
      <c r="C538" s="2">
        <v>0.91937203117076638</v>
      </c>
      <c r="D538" s="2">
        <v>0.9172508381590978</v>
      </c>
      <c r="E538" s="2">
        <v>0.88080692467272337</v>
      </c>
      <c r="F538" s="2">
        <v>0.28260842619333887</v>
      </c>
      <c r="G538" s="2">
        <v>0.54185044359949308</v>
      </c>
      <c r="H538" s="2">
        <v>0.61549446626204929</v>
      </c>
      <c r="I538" s="2">
        <v>0.98891944990176817</v>
      </c>
      <c r="J538" s="2">
        <v>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131</v>
      </c>
      <c r="B539" t="s">
        <v>29</v>
      </c>
      <c r="C539" s="2">
        <v>0.98080865854195076</v>
      </c>
      <c r="D539" s="2">
        <v>0.91243958723385721</v>
      </c>
      <c r="E539" s="2">
        <v>0.868192538593482</v>
      </c>
      <c r="F539" s="2">
        <v>0.35258552108194113</v>
      </c>
      <c r="G539" s="2">
        <v>0.84169283870767131</v>
      </c>
      <c r="H539" s="2">
        <v>0.69174917491749177</v>
      </c>
      <c r="I539" s="2">
        <v>0.98900581121407261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131</v>
      </c>
      <c r="B540" t="s">
        <v>33</v>
      </c>
      <c r="C540" s="2">
        <v>0.9924524752824444</v>
      </c>
      <c r="D540" s="2">
        <v>0.92725923176841718</v>
      </c>
      <c r="E540" s="2">
        <v>0.79488195330956257</v>
      </c>
      <c r="F540" s="2">
        <v>0.34895952435399041</v>
      </c>
      <c r="G540" s="2">
        <v>0.8822714495151246</v>
      </c>
      <c r="H540" s="2">
        <v>0.61748219966671714</v>
      </c>
      <c r="I540" s="2">
        <v>0.98935170685875362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126</v>
      </c>
      <c r="B541" t="s">
        <v>195</v>
      </c>
      <c r="C541" s="2">
        <v>0.98845634797051796</v>
      </c>
      <c r="D541" s="2">
        <v>0.960873610498996</v>
      </c>
      <c r="E541" s="2">
        <v>0.74519911057206389</v>
      </c>
      <c r="F541" s="2">
        <v>0</v>
      </c>
      <c r="G541" s="2">
        <v>0.90117229129662524</v>
      </c>
      <c r="H541" s="2">
        <v>0.6319294456443485</v>
      </c>
      <c r="I541" s="2">
        <v>0.98621553884711777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126</v>
      </c>
      <c r="B542" t="s">
        <v>8</v>
      </c>
      <c r="C542" s="2">
        <v>0.98933455255829417</v>
      </c>
      <c r="D542" s="2">
        <v>0.94271125126054456</v>
      </c>
      <c r="E542" s="2">
        <v>0.92910300771892462</v>
      </c>
      <c r="F542" s="2">
        <v>7.9207920792079209E-3</v>
      </c>
      <c r="G542" s="2">
        <v>6.3492063492063492E-3</v>
      </c>
      <c r="H542" s="2">
        <v>0.81219844117283191</v>
      </c>
      <c r="I542" s="2">
        <v>0.98974951830443159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126</v>
      </c>
      <c r="B543" t="s">
        <v>12</v>
      </c>
      <c r="C543" s="2">
        <v>0.94481166636466041</v>
      </c>
      <c r="D543" s="2">
        <v>0.91255148493388238</v>
      </c>
      <c r="E543" s="2">
        <v>0.91031255818471779</v>
      </c>
      <c r="F543" s="2">
        <v>0</v>
      </c>
      <c r="G543" s="2">
        <v>0.75752355861789444</v>
      </c>
      <c r="H543" s="2">
        <v>0.17093649085037674</v>
      </c>
      <c r="I543" s="2">
        <v>0.99027639537554557</v>
      </c>
      <c r="J543" s="2">
        <v>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126</v>
      </c>
      <c r="B544" t="s">
        <v>13</v>
      </c>
      <c r="C544" s="2">
        <v>0.96020530595920539</v>
      </c>
      <c r="D544" s="2">
        <v>0.96366963294286923</v>
      </c>
      <c r="E544" s="2">
        <v>0.84961108352838266</v>
      </c>
      <c r="F544" s="2">
        <v>0.74394931525371344</v>
      </c>
      <c r="G544" s="2">
        <v>0</v>
      </c>
      <c r="H544" s="2">
        <v>0</v>
      </c>
      <c r="I544" s="2">
        <v>0.98966527842048435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126</v>
      </c>
      <c r="B545" t="s">
        <v>15</v>
      </c>
      <c r="C545" s="2">
        <v>0.98792063037553157</v>
      </c>
      <c r="D545" s="2">
        <v>0.9289668762315848</v>
      </c>
      <c r="E545" s="2">
        <v>0.78013221484103512</v>
      </c>
      <c r="F545" s="2">
        <v>0.15677231818435911</v>
      </c>
      <c r="G545" s="2">
        <v>0.78683560443063194</v>
      </c>
      <c r="H545" s="2">
        <v>0.87383598678281771</v>
      </c>
      <c r="I545" s="2">
        <v>0.9916071848772452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126</v>
      </c>
      <c r="B546" t="s">
        <v>17</v>
      </c>
      <c r="C546" s="2">
        <v>0.97884552559495397</v>
      </c>
      <c r="D546" s="2">
        <v>0.94781193143732645</v>
      </c>
      <c r="E546" s="2">
        <v>0.88414780934039483</v>
      </c>
      <c r="F546" s="2">
        <v>0</v>
      </c>
      <c r="G546" s="2">
        <v>0.90857142857142859</v>
      </c>
      <c r="H546" s="2">
        <v>0.78455663979635126</v>
      </c>
      <c r="I546" s="2">
        <v>0.99029578448878197</v>
      </c>
      <c r="J546" s="2">
        <v>0</v>
      </c>
      <c r="K546" s="2" t="s">
        <v>70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126</v>
      </c>
      <c r="B547" t="s">
        <v>21</v>
      </c>
      <c r="C547" s="2">
        <v>0.95421958922108763</v>
      </c>
      <c r="D547" s="2">
        <v>0.94848925601690481</v>
      </c>
      <c r="E547" s="2">
        <v>0.90868289924726997</v>
      </c>
      <c r="F547" s="2">
        <v>0.77304861615009846</v>
      </c>
      <c r="G547" s="2">
        <v>0.10526315789473684</v>
      </c>
      <c r="H547" s="2">
        <v>0.57297830374753456</v>
      </c>
      <c r="I547" s="2">
        <v>0.99004898958971221</v>
      </c>
      <c r="J547" s="2">
        <v>0</v>
      </c>
      <c r="K547" s="2" t="s">
        <v>70</v>
      </c>
      <c r="L547" s="2" t="s">
        <v>70</v>
      </c>
      <c r="M547" s="2" t="s">
        <v>70</v>
      </c>
      <c r="N547" s="2">
        <v>0</v>
      </c>
    </row>
    <row r="548" spans="1:14" x14ac:dyDescent="0.3">
      <c r="A548" t="s">
        <v>126</v>
      </c>
      <c r="B548" t="s">
        <v>23</v>
      </c>
      <c r="C548" s="2">
        <v>0.99053602459564238</v>
      </c>
      <c r="D548" s="2">
        <v>0.94420078752761161</v>
      </c>
      <c r="E548" s="2">
        <v>0.93154497684574222</v>
      </c>
      <c r="F548" s="2">
        <v>0.88229481351816819</v>
      </c>
      <c r="G548" s="2">
        <v>8.9709762532981532E-2</v>
      </c>
      <c r="H548" s="2">
        <v>0.85204545454545455</v>
      </c>
      <c r="I548" s="2">
        <v>0.9921013529365762</v>
      </c>
      <c r="J548" s="2" t="s">
        <v>70</v>
      </c>
      <c r="K548" s="2" t="s">
        <v>70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126</v>
      </c>
      <c r="B549" t="s">
        <v>65</v>
      </c>
      <c r="C549" s="2">
        <v>0.99399431643295322</v>
      </c>
      <c r="D549" s="2">
        <v>0.96143721095695478</v>
      </c>
      <c r="E549" s="2">
        <v>0.91215311769524299</v>
      </c>
      <c r="F549" s="2">
        <v>0.28064811984102722</v>
      </c>
      <c r="G549" s="2">
        <v>0.76313102162234159</v>
      </c>
      <c r="H549" s="2">
        <v>0.86763939551849922</v>
      </c>
      <c r="I549" s="2">
        <v>0.99339207048458145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126</v>
      </c>
      <c r="B550" t="s">
        <v>25</v>
      </c>
      <c r="C550" s="2">
        <v>0.99385355984232737</v>
      </c>
      <c r="D550" s="2">
        <v>0.89661253582188261</v>
      </c>
      <c r="E550" s="2">
        <v>0.87373494901388438</v>
      </c>
      <c r="F550" s="2">
        <v>4.2837136502183043E-2</v>
      </c>
      <c r="G550" s="2">
        <v>2.96086508753862E-3</v>
      </c>
      <c r="H550" s="2">
        <v>0.78866493713829577</v>
      </c>
      <c r="I550" s="2">
        <v>0.992696143878112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126</v>
      </c>
      <c r="B551" t="s">
        <v>27</v>
      </c>
      <c r="C551" s="2">
        <v>0.99166398723399196</v>
      </c>
      <c r="D551" s="2">
        <v>0.94323272380113099</v>
      </c>
      <c r="E551" s="2">
        <v>0.74108975285445877</v>
      </c>
      <c r="F551" s="2">
        <v>6.9940973382336569E-2</v>
      </c>
      <c r="G551" s="2">
        <v>7.1469411092052598E-3</v>
      </c>
      <c r="H551" s="2">
        <v>0.76890435372994992</v>
      </c>
      <c r="I551" s="2">
        <v>0.99125226574198122</v>
      </c>
      <c r="J551" s="2" t="s">
        <v>70</v>
      </c>
      <c r="K551" s="2" t="s">
        <v>70</v>
      </c>
      <c r="L551" s="2">
        <v>0</v>
      </c>
      <c r="M551" s="2" t="s">
        <v>70</v>
      </c>
      <c r="N551" s="2" t="s">
        <v>70</v>
      </c>
    </row>
    <row r="552" spans="1:14" x14ac:dyDescent="0.3">
      <c r="A552" t="s">
        <v>126</v>
      </c>
      <c r="B552" t="s">
        <v>29</v>
      </c>
      <c r="C552" s="2">
        <v>0.88763008078140748</v>
      </c>
      <c r="D552" s="2">
        <v>0.8656364211919767</v>
      </c>
      <c r="E552" s="2">
        <v>0.87707250073579912</v>
      </c>
      <c r="F552" s="2">
        <v>0</v>
      </c>
      <c r="G552" s="2">
        <v>0</v>
      </c>
      <c r="H552" s="2">
        <v>0.73408583051624365</v>
      </c>
      <c r="I552" s="2">
        <v>0.98161679870779162</v>
      </c>
      <c r="J552" s="2">
        <v>0.10034910495431924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126</v>
      </c>
      <c r="B553" t="s">
        <v>33</v>
      </c>
      <c r="C553" s="2">
        <v>0.95584027655414883</v>
      </c>
      <c r="D553" s="2">
        <v>0.78120255086547219</v>
      </c>
      <c r="E553" s="2">
        <v>0.88647422311113766</v>
      </c>
      <c r="F553" s="2">
        <v>0</v>
      </c>
      <c r="G553" s="2">
        <v>6.920415224913495E-3</v>
      </c>
      <c r="H553" s="2">
        <v>0.66397124887690928</v>
      </c>
      <c r="I553" s="2">
        <v>0.98520641313608559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99</v>
      </c>
      <c r="B554" t="s">
        <v>6</v>
      </c>
      <c r="C554" s="2">
        <v>0.98520631551015003</v>
      </c>
      <c r="D554" s="2">
        <v>0.90931129476584038</v>
      </c>
      <c r="E554" s="2">
        <v>0.85196308233225904</v>
      </c>
      <c r="F554" s="2" t="s">
        <v>70</v>
      </c>
      <c r="G554" s="2">
        <v>0.84603312990409762</v>
      </c>
      <c r="H554" s="2">
        <v>0.72476397966594042</v>
      </c>
      <c r="I554" s="2">
        <v>0.99152351661540761</v>
      </c>
      <c r="J554" s="2">
        <v>0.76170546691080299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99</v>
      </c>
      <c r="B555" t="s">
        <v>7</v>
      </c>
      <c r="C555" s="2">
        <v>0.99531768328492298</v>
      </c>
      <c r="D555" s="2">
        <v>0.95772624205823598</v>
      </c>
      <c r="E555" s="2">
        <v>0.94986336723849996</v>
      </c>
      <c r="F555" s="2" t="s">
        <v>70</v>
      </c>
      <c r="G555" s="2" t="s">
        <v>70</v>
      </c>
      <c r="H555" s="2">
        <v>0.67013225288586498</v>
      </c>
      <c r="I555" s="2">
        <v>0.99564221877538961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99</v>
      </c>
      <c r="B556" t="s">
        <v>234</v>
      </c>
      <c r="C556" s="2">
        <v>0.99345749042049425</v>
      </c>
      <c r="D556" s="2">
        <v>0.92845236291212963</v>
      </c>
      <c r="E556" s="2">
        <v>0.94442633637548878</v>
      </c>
      <c r="F556" s="2" t="s">
        <v>70</v>
      </c>
      <c r="G556" s="2">
        <v>0.92728003214142241</v>
      </c>
      <c r="H556" s="2">
        <v>0.87536337209302328</v>
      </c>
      <c r="I556" s="2">
        <v>0.99080391575200244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99</v>
      </c>
      <c r="B557" t="s">
        <v>8</v>
      </c>
      <c r="C557" s="2">
        <v>0.99296561183501519</v>
      </c>
      <c r="D557" s="2">
        <v>0.91981430681578402</v>
      </c>
      <c r="E557" s="2">
        <v>0.89107918476445036</v>
      </c>
      <c r="F557" s="2">
        <v>0.64030640982313847</v>
      </c>
      <c r="G557" s="2">
        <v>0.62641242937853103</v>
      </c>
      <c r="H557" s="2">
        <v>0.62471526195899774</v>
      </c>
      <c r="I557" s="2">
        <v>0.99106041923551158</v>
      </c>
      <c r="J557" s="2">
        <v>0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99</v>
      </c>
      <c r="B558" t="s">
        <v>12</v>
      </c>
      <c r="C558" s="2">
        <v>0.99519681116093683</v>
      </c>
      <c r="D558" s="2">
        <v>0.94675921158321841</v>
      </c>
      <c r="E558" s="2">
        <v>0.80636830001768978</v>
      </c>
      <c r="F558" s="2">
        <v>0.70385623362036687</v>
      </c>
      <c r="G558" s="2">
        <v>0</v>
      </c>
      <c r="H558" s="2">
        <v>0.82304526748971196</v>
      </c>
      <c r="I558" s="2">
        <v>0.99402449955183758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99</v>
      </c>
      <c r="B559" t="s">
        <v>13</v>
      </c>
      <c r="C559" s="2">
        <v>0.95929949732446895</v>
      </c>
      <c r="D559" s="2">
        <v>0.98456917589637682</v>
      </c>
      <c r="E559" s="2">
        <v>0.90369131025828719</v>
      </c>
      <c r="F559" s="2">
        <v>0.89232993197278909</v>
      </c>
      <c r="G559" s="2" t="s">
        <v>70</v>
      </c>
      <c r="H559" s="2">
        <v>0.41343370005790386</v>
      </c>
      <c r="I559" s="2">
        <v>0.98940772788303744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99</v>
      </c>
      <c r="B560" t="s">
        <v>15</v>
      </c>
      <c r="C560" s="2">
        <v>0.98964270818851663</v>
      </c>
      <c r="D560" s="2">
        <v>0.9591503951164444</v>
      </c>
      <c r="E560" s="2">
        <v>0.87489335298223847</v>
      </c>
      <c r="F560" s="2">
        <v>0.87947982573286332</v>
      </c>
      <c r="G560" s="2">
        <v>0.53067858594067452</v>
      </c>
      <c r="H560" s="2">
        <v>0.83799421407907426</v>
      </c>
      <c r="I560" s="2">
        <v>0.98896720809071403</v>
      </c>
      <c r="J560" s="2">
        <v>0.93531108364235682</v>
      </c>
      <c r="K560" s="2" t="s">
        <v>70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99</v>
      </c>
      <c r="B561" t="s">
        <v>17</v>
      </c>
      <c r="C561" s="2">
        <v>0.988293264704036</v>
      </c>
      <c r="D561" s="2">
        <v>0.95550128321880945</v>
      </c>
      <c r="E561" s="2">
        <v>0.88081339158000538</v>
      </c>
      <c r="F561" s="2">
        <v>0.52502553626149129</v>
      </c>
      <c r="G561" s="2">
        <v>0</v>
      </c>
      <c r="H561" s="2">
        <v>0.86256983240223462</v>
      </c>
      <c r="I561" s="2">
        <v>0.99265367316341824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99</v>
      </c>
      <c r="B562" t="s">
        <v>21</v>
      </c>
      <c r="C562" s="2">
        <v>0.99495578119882078</v>
      </c>
      <c r="D562" s="2">
        <v>0.95651460789338805</v>
      </c>
      <c r="E562" s="2">
        <v>0.90508989438734055</v>
      </c>
      <c r="F562" s="2">
        <v>0.49071029895251939</v>
      </c>
      <c r="G562" s="2">
        <v>0</v>
      </c>
      <c r="H562" s="2">
        <v>0.82910030133448132</v>
      </c>
      <c r="I562" s="2">
        <v>0.991450427478626</v>
      </c>
      <c r="J562" s="2" t="s">
        <v>70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99</v>
      </c>
      <c r="B563" t="s">
        <v>23</v>
      </c>
      <c r="C563" s="2">
        <v>0.99680784215156482</v>
      </c>
      <c r="D563" s="2">
        <v>0.97669702151350057</v>
      </c>
      <c r="E563" s="2">
        <v>0.92307224334600757</v>
      </c>
      <c r="F563" s="2">
        <v>0.84927202262490831</v>
      </c>
      <c r="G563" s="2" t="s">
        <v>70</v>
      </c>
      <c r="H563" s="2">
        <v>0.88946580129805297</v>
      </c>
      <c r="I563" s="2">
        <v>0.99371164482157737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99</v>
      </c>
      <c r="B564" t="s">
        <v>25</v>
      </c>
      <c r="C564" s="2">
        <v>0.9972857401358084</v>
      </c>
      <c r="D564" s="2">
        <v>0.9555676789719344</v>
      </c>
      <c r="E564" s="2">
        <v>0.88879645859948309</v>
      </c>
      <c r="F564" s="2">
        <v>0.81540942613296608</v>
      </c>
      <c r="G564" s="2" t="s">
        <v>70</v>
      </c>
      <c r="H564" s="2">
        <v>0.79055383750351416</v>
      </c>
      <c r="I564" s="2">
        <v>0.98897168405365121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99</v>
      </c>
      <c r="B565" t="s">
        <v>27</v>
      </c>
      <c r="C565" s="2">
        <v>0.99543875596532805</v>
      </c>
      <c r="D565" s="2">
        <v>0.94515197209454438</v>
      </c>
      <c r="E565" s="2">
        <v>0.85364717321287498</v>
      </c>
      <c r="F565" s="2">
        <v>0.76369230769230767</v>
      </c>
      <c r="G565" s="2" t="s">
        <v>70</v>
      </c>
      <c r="H565" s="2">
        <v>0.34397083984229709</v>
      </c>
      <c r="I565" s="2">
        <v>0.9915877226222054</v>
      </c>
      <c r="J565" s="2" t="s">
        <v>70</v>
      </c>
      <c r="K565" s="2">
        <v>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116</v>
      </c>
      <c r="B566" t="s">
        <v>8</v>
      </c>
      <c r="C566" s="2">
        <v>0.9814609699852922</v>
      </c>
      <c r="D566" s="2">
        <v>0.87095686457603816</v>
      </c>
      <c r="E566" s="2">
        <v>0.83442576232544885</v>
      </c>
      <c r="F566" s="2">
        <v>0.8394751416521109</v>
      </c>
      <c r="G566" s="2">
        <v>0.19730941704035873</v>
      </c>
      <c r="H566" s="2">
        <v>0.86979827902383977</v>
      </c>
      <c r="I566" s="2">
        <v>0.98780761463086242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116</v>
      </c>
      <c r="B567" t="s">
        <v>12</v>
      </c>
      <c r="C567" s="2">
        <v>0.9710787325550776</v>
      </c>
      <c r="D567" s="2">
        <v>0.93820630874015443</v>
      </c>
      <c r="E567" s="2">
        <v>0.91385720186838681</v>
      </c>
      <c r="F567" s="2">
        <v>0.53628967937470096</v>
      </c>
      <c r="G567" s="2">
        <v>0.75427574171029665</v>
      </c>
      <c r="H567" s="2">
        <v>0.85548098434004471</v>
      </c>
      <c r="I567" s="2">
        <v>0.98553372925232219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116</v>
      </c>
      <c r="B568" t="s">
        <v>147</v>
      </c>
      <c r="C568" s="2">
        <v>0.97125876619517415</v>
      </c>
      <c r="D568" s="2">
        <v>0.94917291107026724</v>
      </c>
      <c r="E568" s="2">
        <v>0.8571586420264633</v>
      </c>
      <c r="F568" s="2">
        <v>0.71853823150155016</v>
      </c>
      <c r="G568" s="2">
        <v>0.78103680095612771</v>
      </c>
      <c r="H568" s="2">
        <v>0.86108756206854786</v>
      </c>
      <c r="I568" s="2">
        <v>0.99086437104708358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116</v>
      </c>
      <c r="B569" t="s">
        <v>211</v>
      </c>
      <c r="C569" s="2">
        <v>0.96951889279437597</v>
      </c>
      <c r="D569" s="2">
        <v>0.90901175446234217</v>
      </c>
      <c r="E569" s="2">
        <v>0.91500124906320257</v>
      </c>
      <c r="F569" s="2">
        <v>0.8745640917256684</v>
      </c>
      <c r="G569" s="2">
        <v>0.15384615384615383</v>
      </c>
      <c r="H569" s="2">
        <v>0.77686689521538232</v>
      </c>
      <c r="I569" s="2">
        <v>0.98974793802512917</v>
      </c>
      <c r="J569" s="2" t="s">
        <v>70</v>
      </c>
      <c r="K569" s="2" t="s">
        <v>70</v>
      </c>
      <c r="L569" s="2" t="s">
        <v>70</v>
      </c>
      <c r="M569" s="2" t="s">
        <v>70</v>
      </c>
      <c r="N569" s="2" t="s">
        <v>70</v>
      </c>
    </row>
    <row r="570" spans="1:14" x14ac:dyDescent="0.3">
      <c r="A570" t="s">
        <v>116</v>
      </c>
      <c r="B570" t="s">
        <v>13</v>
      </c>
      <c r="C570" s="2">
        <v>0.97755497967911398</v>
      </c>
      <c r="D570" s="2">
        <v>0.87719373895045494</v>
      </c>
      <c r="E570" s="2">
        <v>0.8853960287060274</v>
      </c>
      <c r="F570" s="2">
        <v>0.76777179273196272</v>
      </c>
      <c r="G570" s="2">
        <v>0.33716475095785442</v>
      </c>
      <c r="H570" s="2">
        <v>0.78888106966924698</v>
      </c>
      <c r="I570" s="2">
        <v>0.98633521192001838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116</v>
      </c>
      <c r="B571" t="s">
        <v>15</v>
      </c>
      <c r="C571" s="2">
        <v>0.986110929640034</v>
      </c>
      <c r="D571" s="2">
        <v>0.92502031469306356</v>
      </c>
      <c r="E571" s="2">
        <v>0.92127475094226119</v>
      </c>
      <c r="F571" s="2">
        <v>0.72660488626790232</v>
      </c>
      <c r="G571" s="2">
        <v>0.51969504447268111</v>
      </c>
      <c r="H571" s="2">
        <v>0.79984044674910248</v>
      </c>
      <c r="I571" s="2">
        <v>0.98626677190213097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116</v>
      </c>
      <c r="B572" t="s">
        <v>17</v>
      </c>
      <c r="C572" s="2">
        <v>0.98834280119529638</v>
      </c>
      <c r="D572" s="2">
        <v>0.85158567191421397</v>
      </c>
      <c r="E572" s="2">
        <v>0.89941855099215506</v>
      </c>
      <c r="F572" s="2">
        <v>0.322723609991942</v>
      </c>
      <c r="G572" s="2">
        <v>0.65851818318998034</v>
      </c>
      <c r="H572" s="2">
        <v>0.75582980555356249</v>
      </c>
      <c r="I572" s="2">
        <v>0.99055807169724419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116</v>
      </c>
      <c r="B573" t="s">
        <v>21</v>
      </c>
      <c r="C573" s="2">
        <v>0.98991040439099198</v>
      </c>
      <c r="D573" s="2">
        <v>0.81817987014378468</v>
      </c>
      <c r="E573" s="2">
        <v>0.88705607856968449</v>
      </c>
      <c r="F573" s="2">
        <v>0.75293065235386791</v>
      </c>
      <c r="G573" s="2">
        <v>0</v>
      </c>
      <c r="H573" s="2">
        <v>0</v>
      </c>
      <c r="I573" s="2">
        <v>0.98820773135493944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116</v>
      </c>
      <c r="B574" t="s">
        <v>23</v>
      </c>
      <c r="C574" s="2">
        <v>0.98633825684077137</v>
      </c>
      <c r="D574" s="2">
        <v>0.89414586285838871</v>
      </c>
      <c r="E574" s="2">
        <v>0.82753742184045975</v>
      </c>
      <c r="F574" s="2">
        <v>0.26235345493634316</v>
      </c>
      <c r="G574" s="2">
        <v>0</v>
      </c>
      <c r="H574" s="2">
        <v>0</v>
      </c>
      <c r="I574" s="2">
        <v>0.98126518774006444</v>
      </c>
      <c r="J574" s="2">
        <v>0.96274170727872976</v>
      </c>
      <c r="K574" s="2" t="s">
        <v>70</v>
      </c>
      <c r="L574" s="2" t="s">
        <v>70</v>
      </c>
      <c r="M574" s="2" t="s">
        <v>70</v>
      </c>
      <c r="N574" s="2" t="s">
        <v>70</v>
      </c>
    </row>
    <row r="575" spans="1:14" x14ac:dyDescent="0.3">
      <c r="A575" t="s">
        <v>116</v>
      </c>
      <c r="B575" t="s">
        <v>25</v>
      </c>
      <c r="C575" s="2">
        <v>0.99424769884627395</v>
      </c>
      <c r="D575" s="2">
        <v>0.93335605931481158</v>
      </c>
      <c r="E575" s="2">
        <v>0.87889925952914194</v>
      </c>
      <c r="F575" s="2">
        <v>0.20068328482854611</v>
      </c>
      <c r="G575" s="2">
        <v>0.49116036973884952</v>
      </c>
      <c r="H575" s="2">
        <v>0.65708112940475305</v>
      </c>
      <c r="I575" s="2">
        <v>0.98903305529811558</v>
      </c>
      <c r="J575" s="2" t="s">
        <v>70</v>
      </c>
      <c r="K575" s="2" t="s">
        <v>70</v>
      </c>
      <c r="L575" s="2" t="s">
        <v>70</v>
      </c>
      <c r="M575" s="2" t="s">
        <v>70</v>
      </c>
      <c r="N575" s="2" t="s">
        <v>70</v>
      </c>
    </row>
    <row r="576" spans="1:14" x14ac:dyDescent="0.3">
      <c r="A576" t="s">
        <v>116</v>
      </c>
      <c r="B576" t="s">
        <v>247</v>
      </c>
      <c r="C576" s="2">
        <v>0.99435097488768975</v>
      </c>
      <c r="D576" s="2">
        <v>0.91422346240587138</v>
      </c>
      <c r="E576" s="2">
        <v>0.87217830722194944</v>
      </c>
      <c r="F576" s="2">
        <v>0.66682127396413116</v>
      </c>
      <c r="G576" s="2">
        <v>3.3333333333333333E-2</v>
      </c>
      <c r="H576" s="2">
        <v>0.72520817562452689</v>
      </c>
      <c r="I576" s="2">
        <v>0.99166666666666681</v>
      </c>
      <c r="J576" s="2">
        <v>0</v>
      </c>
      <c r="K576" s="2">
        <v>0</v>
      </c>
      <c r="L576" s="2" t="s">
        <v>70</v>
      </c>
      <c r="M576" s="2">
        <v>0</v>
      </c>
      <c r="N576" s="2" t="s">
        <v>70</v>
      </c>
    </row>
    <row r="577" spans="1:14" x14ac:dyDescent="0.3">
      <c r="A577" t="s">
        <v>116</v>
      </c>
      <c r="B577" t="s">
        <v>27</v>
      </c>
      <c r="C577" s="2">
        <v>0.99522544233660837</v>
      </c>
      <c r="D577" s="2">
        <v>0.92406252257893595</v>
      </c>
      <c r="E577" s="2">
        <v>0.81914874006894134</v>
      </c>
      <c r="F577" s="2">
        <v>0.70161795407098126</v>
      </c>
      <c r="G577" s="2">
        <v>3.3898305084745763E-2</v>
      </c>
      <c r="H577" s="2">
        <v>0.65959678359165597</v>
      </c>
      <c r="I577" s="2">
        <v>0.98912958473449597</v>
      </c>
      <c r="J577" s="2" t="s">
        <v>70</v>
      </c>
      <c r="K577" s="2" t="s">
        <v>70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136</v>
      </c>
      <c r="B578" t="s">
        <v>6</v>
      </c>
      <c r="C578" s="2">
        <v>0.97357962297279677</v>
      </c>
      <c r="D578" s="2">
        <v>0.94124325858643199</v>
      </c>
      <c r="E578" s="2">
        <v>0.82874513286426665</v>
      </c>
      <c r="F578" s="2">
        <v>0.60687172262659461</v>
      </c>
      <c r="G578" s="2" t="s">
        <v>70</v>
      </c>
      <c r="H578" s="2">
        <v>0.91718680338831915</v>
      </c>
      <c r="I578" s="2">
        <v>0.98564593301435399</v>
      </c>
      <c r="J578" s="2" t="s">
        <v>70</v>
      </c>
      <c r="K578" s="2" t="s">
        <v>70</v>
      </c>
      <c r="L578" s="2" t="s">
        <v>70</v>
      </c>
      <c r="M578" s="2" t="s">
        <v>70</v>
      </c>
      <c r="N578" s="2" t="s">
        <v>70</v>
      </c>
    </row>
    <row r="579" spans="1:14" x14ac:dyDescent="0.3">
      <c r="A579" t="s">
        <v>136</v>
      </c>
      <c r="B579" t="s">
        <v>7</v>
      </c>
      <c r="C579" s="2">
        <v>0.99067177007173801</v>
      </c>
      <c r="D579" s="2">
        <v>0.95351354897972562</v>
      </c>
      <c r="E579" s="2">
        <v>0.81388882398298945</v>
      </c>
      <c r="F579" s="2">
        <v>0</v>
      </c>
      <c r="G579" s="2" t="s">
        <v>70</v>
      </c>
      <c r="H579" s="2">
        <v>0.69503840564666808</v>
      </c>
      <c r="I579" s="2">
        <v>0.99414163885799045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136</v>
      </c>
      <c r="B580" t="s">
        <v>219</v>
      </c>
      <c r="C580" s="2">
        <v>0.99146069391478275</v>
      </c>
      <c r="D580" s="2">
        <v>0.98051395380089879</v>
      </c>
      <c r="E580" s="2">
        <v>0.91096350473915955</v>
      </c>
      <c r="F580" s="2">
        <v>0</v>
      </c>
      <c r="G580" s="2" t="s">
        <v>70</v>
      </c>
      <c r="H580" s="2">
        <v>0.87823766417246607</v>
      </c>
      <c r="I580" s="2">
        <v>0.99276389406937715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136</v>
      </c>
      <c r="B581" t="s">
        <v>8</v>
      </c>
      <c r="C581" s="2">
        <v>0.99439740775582719</v>
      </c>
      <c r="D581" s="2">
        <v>0.98150110298587845</v>
      </c>
      <c r="E581" s="2">
        <v>0.93758758758758765</v>
      </c>
      <c r="F581" s="2" t="s">
        <v>70</v>
      </c>
      <c r="G581" s="2" t="s">
        <v>70</v>
      </c>
      <c r="H581" s="2">
        <v>0.83915626532948162</v>
      </c>
      <c r="I581" s="2">
        <v>0.99251944943147818</v>
      </c>
      <c r="J581" s="2" t="s">
        <v>70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136</v>
      </c>
      <c r="B582" t="s">
        <v>12</v>
      </c>
      <c r="C582" s="2">
        <v>0.99590142454323416</v>
      </c>
      <c r="D582" s="2">
        <v>0.94223909185161758</v>
      </c>
      <c r="E582" s="2">
        <v>0.96087118545815919</v>
      </c>
      <c r="F582" s="2" t="s">
        <v>70</v>
      </c>
      <c r="G582" s="2" t="s">
        <v>70</v>
      </c>
      <c r="H582" s="2">
        <v>0.82324952689916198</v>
      </c>
      <c r="I582" s="2">
        <v>0.99397408858089797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136</v>
      </c>
      <c r="B583" t="s">
        <v>13</v>
      </c>
      <c r="C583" s="2">
        <v>0.99360403762330796</v>
      </c>
      <c r="D583" s="2">
        <v>0.94961057779387803</v>
      </c>
      <c r="E583" s="2">
        <v>0.97047492168653005</v>
      </c>
      <c r="F583" s="2" t="s">
        <v>70</v>
      </c>
      <c r="G583" s="2" t="s">
        <v>70</v>
      </c>
      <c r="H583" s="2">
        <v>0.87264975484971219</v>
      </c>
      <c r="I583" s="2">
        <v>0.99497410904660355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136</v>
      </c>
      <c r="B584" t="s">
        <v>15</v>
      </c>
      <c r="C584" s="2">
        <v>0.99456997194485519</v>
      </c>
      <c r="D584" s="2">
        <v>0.89322659648353253</v>
      </c>
      <c r="E584" s="2">
        <v>0.83905550481381108</v>
      </c>
      <c r="F584" s="2">
        <v>0.78546295612804806</v>
      </c>
      <c r="G584" s="2" t="s">
        <v>70</v>
      </c>
      <c r="H584" s="2">
        <v>0.41066125878177734</v>
      </c>
      <c r="I584" s="2">
        <v>0.99578122645773681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136</v>
      </c>
      <c r="B585" t="s">
        <v>17</v>
      </c>
      <c r="C585" s="2">
        <v>0.99052110787441638</v>
      </c>
      <c r="D585" s="2">
        <v>0.93744433025008556</v>
      </c>
      <c r="E585" s="2">
        <v>0.96664663461538458</v>
      </c>
      <c r="F585" s="2">
        <v>0.93892144937152122</v>
      </c>
      <c r="G585" s="2" t="s">
        <v>70</v>
      </c>
      <c r="H585" s="2">
        <v>0.75559215040483052</v>
      </c>
      <c r="I585" s="2">
        <v>0.99460292983808785</v>
      </c>
      <c r="J585" s="2" t="s">
        <v>70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136</v>
      </c>
      <c r="B586" t="s">
        <v>21</v>
      </c>
      <c r="C586" s="2">
        <v>0.98443416070677325</v>
      </c>
      <c r="D586" s="2">
        <v>0.91437075755925801</v>
      </c>
      <c r="E586" s="2">
        <v>0.85397087679438188</v>
      </c>
      <c r="F586" s="2">
        <v>0</v>
      </c>
      <c r="G586" s="2" t="s">
        <v>70</v>
      </c>
      <c r="H586" s="2">
        <v>0.81026039642440728</v>
      </c>
      <c r="I586" s="2">
        <v>0.99385730036226161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136</v>
      </c>
      <c r="B587" t="s">
        <v>23</v>
      </c>
      <c r="C587" s="2">
        <v>0.94441243625034677</v>
      </c>
      <c r="D587" s="2">
        <v>0.95508023491053362</v>
      </c>
      <c r="E587" s="2">
        <v>0.79381199811053382</v>
      </c>
      <c r="F587" s="2">
        <v>0</v>
      </c>
      <c r="G587" s="2">
        <v>0.8930944231930743</v>
      </c>
      <c r="H587" s="2">
        <v>0.78625441854221667</v>
      </c>
      <c r="I587" s="2">
        <v>0.99423945196948482</v>
      </c>
      <c r="J587" s="2">
        <v>0.92021106326735025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136</v>
      </c>
      <c r="B588" t="s">
        <v>25</v>
      </c>
      <c r="C588" s="2">
        <v>0.99646559849198879</v>
      </c>
      <c r="D588" s="2">
        <v>0.96454436927974518</v>
      </c>
      <c r="E588" s="2">
        <v>0.89554694731068529</v>
      </c>
      <c r="F588" s="2">
        <v>0.81037622938023623</v>
      </c>
      <c r="G588" s="2" t="s">
        <v>70</v>
      </c>
      <c r="H588" s="2">
        <v>0.9004743578269041</v>
      </c>
      <c r="I588" s="2">
        <v>0.99115713098027358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78</v>
      </c>
      <c r="B589" t="s">
        <v>6</v>
      </c>
      <c r="C589" s="2">
        <v>0.98210380941420183</v>
      </c>
      <c r="D589" s="2">
        <v>0.92482301701022884</v>
      </c>
      <c r="E589" s="2">
        <v>0.89218652665302123</v>
      </c>
      <c r="F589" s="2">
        <v>0.23362283278984919</v>
      </c>
      <c r="G589" s="2">
        <v>0</v>
      </c>
      <c r="H589" s="2">
        <v>0.72103817372359569</v>
      </c>
      <c r="I589" s="2">
        <v>0.97134215500945176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78</v>
      </c>
      <c r="B590" t="s">
        <v>7</v>
      </c>
      <c r="C590" s="2">
        <v>0.97350927671395959</v>
      </c>
      <c r="D590" s="2">
        <v>0.96100797147052641</v>
      </c>
      <c r="E590" s="2">
        <v>0.74244165312834332</v>
      </c>
      <c r="F590" s="2">
        <v>0.25235404896421848</v>
      </c>
      <c r="G590" s="2">
        <v>8.247422680412371E-2</v>
      </c>
      <c r="H590" s="2">
        <v>0.7361412853038054</v>
      </c>
      <c r="I590" s="2">
        <v>0.98425317229781384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78</v>
      </c>
      <c r="B591" t="s">
        <v>8</v>
      </c>
      <c r="C591" s="2">
        <v>0.98210409531619325</v>
      </c>
      <c r="D591" s="2">
        <v>0.949286600496278</v>
      </c>
      <c r="E591" s="2">
        <v>0.93505406931749258</v>
      </c>
      <c r="F591" s="2">
        <v>0.75829657180751375</v>
      </c>
      <c r="G591" s="2">
        <v>7.2727272727272724E-2</v>
      </c>
      <c r="H591" s="2">
        <v>0.81280687397708673</v>
      </c>
      <c r="I591" s="2">
        <v>0.98667920388653818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78</v>
      </c>
      <c r="B592" t="s">
        <v>49</v>
      </c>
      <c r="C592" s="2">
        <v>0.97057553956834519</v>
      </c>
      <c r="D592" s="2">
        <v>0.98044486054694002</v>
      </c>
      <c r="E592" s="2">
        <v>0.93206225500429118</v>
      </c>
      <c r="F592" s="2">
        <v>0.74272952690608729</v>
      </c>
      <c r="G592" s="2">
        <v>0.20861678004535147</v>
      </c>
      <c r="H592" s="2">
        <v>0.8112560054907344</v>
      </c>
      <c r="I592" s="2">
        <v>0.99147592738752965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78</v>
      </c>
      <c r="B593" t="s">
        <v>12</v>
      </c>
      <c r="C593" s="2">
        <v>0.95841600359999179</v>
      </c>
      <c r="D593" s="2">
        <v>0.9518967652734972</v>
      </c>
      <c r="E593" s="2">
        <v>0.89117850511522922</v>
      </c>
      <c r="F593" s="2">
        <v>0.75346466969113168</v>
      </c>
      <c r="G593" s="2">
        <v>0.13551401869158877</v>
      </c>
      <c r="H593" s="2">
        <v>0.88522412838959597</v>
      </c>
      <c r="I593" s="2">
        <v>0.97776061776061762</v>
      </c>
      <c r="J593" s="2">
        <v>0.93843437316068279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78</v>
      </c>
      <c r="B594" t="s">
        <v>13</v>
      </c>
      <c r="C594" s="2">
        <v>0.98384276421626915</v>
      </c>
      <c r="D594" s="2">
        <v>0.94810231785021704</v>
      </c>
      <c r="E594" s="2">
        <v>0.93126718320419899</v>
      </c>
      <c r="F594" s="2">
        <v>0.70084819659135944</v>
      </c>
      <c r="G594" s="2">
        <v>0.19591836734693877</v>
      </c>
      <c r="H594" s="2">
        <v>0.88548168249660786</v>
      </c>
      <c r="I594" s="2">
        <v>0.98683599194672444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78</v>
      </c>
      <c r="B595" t="s">
        <v>15</v>
      </c>
      <c r="C595" s="2">
        <v>0.98810403505302702</v>
      </c>
      <c r="D595" s="2">
        <v>0.92443369814202081</v>
      </c>
      <c r="E595" s="2">
        <v>0.90990990990991005</v>
      </c>
      <c r="F595" s="2">
        <v>0.89889388406217452</v>
      </c>
      <c r="G595" s="2">
        <v>0</v>
      </c>
      <c r="H595" s="2">
        <v>0.86410327595780123</v>
      </c>
      <c r="I595" s="2">
        <v>0.98657666641098396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78</v>
      </c>
      <c r="B596" t="s">
        <v>17</v>
      </c>
      <c r="C596" s="2">
        <v>0.98970374974104003</v>
      </c>
      <c r="D596" s="2">
        <v>0.87519566608136989</v>
      </c>
      <c r="E596" s="2">
        <v>0.87601928188493938</v>
      </c>
      <c r="F596" s="2">
        <v>0.87088749621690253</v>
      </c>
      <c r="G596" s="2">
        <v>0.12941176470588237</v>
      </c>
      <c r="H596" s="2">
        <v>0.69160702667534157</v>
      </c>
      <c r="I596" s="2">
        <v>0.99022138778064617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78</v>
      </c>
      <c r="B597" t="s">
        <v>170</v>
      </c>
      <c r="C597" s="2">
        <v>0.98810300070127077</v>
      </c>
      <c r="D597" s="2">
        <v>0.92318423576597797</v>
      </c>
      <c r="E597" s="2">
        <v>0.90753855053960797</v>
      </c>
      <c r="F597" s="2">
        <v>0.73436863460817703</v>
      </c>
      <c r="G597" s="2">
        <v>0.73523189585028481</v>
      </c>
      <c r="H597" s="2">
        <v>0.78944514729802995</v>
      </c>
      <c r="I597" s="2">
        <v>0.9897750511247444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78</v>
      </c>
      <c r="B598" t="s">
        <v>21</v>
      </c>
      <c r="C598" s="2">
        <v>0.990703116689714</v>
      </c>
      <c r="D598" s="2">
        <v>0.93641316759648963</v>
      </c>
      <c r="E598" s="2">
        <v>0.93143818372715281</v>
      </c>
      <c r="F598" s="2">
        <v>0.67185247889450683</v>
      </c>
      <c r="G598" s="2">
        <v>1.1940298507462689E-3</v>
      </c>
      <c r="H598" s="2">
        <v>0.84888059701492535</v>
      </c>
      <c r="I598" s="2">
        <v>0.99294228356336256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78</v>
      </c>
      <c r="B599" t="s">
        <v>23</v>
      </c>
      <c r="C599" s="2">
        <v>0.99180007254055524</v>
      </c>
      <c r="D599" s="2">
        <v>0.93518676710413917</v>
      </c>
      <c r="E599" s="2">
        <v>0.83829180214103038</v>
      </c>
      <c r="F599" s="2">
        <v>0.75600147728671674</v>
      </c>
      <c r="G599" s="2">
        <v>0</v>
      </c>
      <c r="H599" s="2">
        <v>0.66932122192496735</v>
      </c>
      <c r="I599" s="2">
        <v>0.99030180774303678</v>
      </c>
      <c r="J599" s="2">
        <v>0</v>
      </c>
      <c r="K599" s="2" t="s">
        <v>70</v>
      </c>
      <c r="L599" s="2" t="s">
        <v>70</v>
      </c>
      <c r="M599" s="2" t="s">
        <v>70</v>
      </c>
      <c r="N599" s="2">
        <v>0</v>
      </c>
    </row>
    <row r="600" spans="1:14" x14ac:dyDescent="0.3">
      <c r="A600" t="s">
        <v>78</v>
      </c>
      <c r="B600" t="s">
        <v>25</v>
      </c>
      <c r="C600" s="2">
        <v>0.97900601932952402</v>
      </c>
      <c r="D600" s="2">
        <v>0.88611705200056201</v>
      </c>
      <c r="E600" s="2">
        <v>0.89369239631336406</v>
      </c>
      <c r="F600" s="2">
        <v>0.55303304325623948</v>
      </c>
      <c r="G600" s="2">
        <v>0</v>
      </c>
      <c r="H600" s="2">
        <v>0.80151111661608965</v>
      </c>
      <c r="I600" s="2">
        <v>0.98951021373925396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78</v>
      </c>
      <c r="B601" t="s">
        <v>27</v>
      </c>
      <c r="C601" s="2">
        <v>0.99338540943140163</v>
      </c>
      <c r="D601" s="2">
        <v>0.90749660786974218</v>
      </c>
      <c r="E601" s="2">
        <v>0.87670152722443562</v>
      </c>
      <c r="F601" s="2">
        <v>0.84832608581757218</v>
      </c>
      <c r="G601" s="2">
        <v>0</v>
      </c>
      <c r="H601" s="2">
        <v>0.48809619885400696</v>
      </c>
      <c r="I601" s="2">
        <v>0.99073201382343701</v>
      </c>
      <c r="J601" s="2" t="s">
        <v>70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100</v>
      </c>
      <c r="B602" t="s">
        <v>6</v>
      </c>
      <c r="C602" s="2">
        <v>0.95712420063887582</v>
      </c>
      <c r="D602" s="2">
        <v>0.90523675516946045</v>
      </c>
      <c r="E602" s="2">
        <v>0.9063573126705996</v>
      </c>
      <c r="F602" s="2" t="s">
        <v>70</v>
      </c>
      <c r="G602" s="2" t="s">
        <v>70</v>
      </c>
      <c r="H602" s="2">
        <v>0.91166185190816484</v>
      </c>
      <c r="I602" s="2">
        <v>0.99295294385087518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100</v>
      </c>
      <c r="B603" t="s">
        <v>7</v>
      </c>
      <c r="C603" s="2">
        <v>0.988879452068402</v>
      </c>
      <c r="D603" s="2">
        <v>0.95720281569119936</v>
      </c>
      <c r="E603" s="2">
        <v>0.90043677903460639</v>
      </c>
      <c r="F603" s="2" t="s">
        <v>70</v>
      </c>
      <c r="G603" s="2" t="s">
        <v>70</v>
      </c>
      <c r="H603" s="2">
        <v>0.89047354711985993</v>
      </c>
      <c r="I603" s="2">
        <v>0.99245899090414358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100</v>
      </c>
      <c r="B604" t="s">
        <v>62</v>
      </c>
      <c r="C604" s="2">
        <v>0.9919329622912888</v>
      </c>
      <c r="D604" s="2">
        <v>0.92447416471034605</v>
      </c>
      <c r="E604" s="2">
        <v>0.82050639781242829</v>
      </c>
      <c r="F604" s="2">
        <v>0.7131922172332692</v>
      </c>
      <c r="G604" s="2" t="s">
        <v>70</v>
      </c>
      <c r="H604" s="2" t="s">
        <v>70</v>
      </c>
      <c r="I604" s="2">
        <v>0.99372530792470359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100</v>
      </c>
      <c r="B605" t="s">
        <v>8</v>
      </c>
      <c r="C605" s="2">
        <v>0.99139163275837661</v>
      </c>
      <c r="D605" s="2">
        <v>0.97137929769199716</v>
      </c>
      <c r="E605" s="2">
        <v>0.92483161367561983</v>
      </c>
      <c r="F605" s="2" t="s">
        <v>70</v>
      </c>
      <c r="G605" s="2" t="s">
        <v>70</v>
      </c>
      <c r="H605" s="2">
        <v>0.78984643897272966</v>
      </c>
      <c r="I605" s="2">
        <v>0.99535243996901623</v>
      </c>
      <c r="J605" s="2">
        <v>0.96583617135687405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100</v>
      </c>
      <c r="B606" t="s">
        <v>12</v>
      </c>
      <c r="C606" s="2">
        <v>0.99580169638407079</v>
      </c>
      <c r="D606" s="2">
        <v>0.96187808583364998</v>
      </c>
      <c r="E606" s="2">
        <v>0.9544404900975304</v>
      </c>
      <c r="F606" s="2" t="s">
        <v>70</v>
      </c>
      <c r="G606" s="2" t="s">
        <v>70</v>
      </c>
      <c r="H606" s="2">
        <v>0.85252558509616705</v>
      </c>
      <c r="I606" s="2">
        <v>0.99536438939129124</v>
      </c>
      <c r="J606" s="2" t="s">
        <v>70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100</v>
      </c>
      <c r="B607" t="s">
        <v>13</v>
      </c>
      <c r="C607" s="2">
        <v>0.99639020954393376</v>
      </c>
      <c r="D607" s="2">
        <v>0.95260247234873119</v>
      </c>
      <c r="E607" s="2">
        <v>0.94473637069325844</v>
      </c>
      <c r="F607" s="2" t="s">
        <v>70</v>
      </c>
      <c r="G607" s="2" t="s">
        <v>70</v>
      </c>
      <c r="H607" s="2">
        <v>0.82866345720915735</v>
      </c>
      <c r="I607" s="2">
        <v>0.99655515578351084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100</v>
      </c>
      <c r="B608" t="s">
        <v>15</v>
      </c>
      <c r="C608" s="2">
        <v>0.99702539656025335</v>
      </c>
      <c r="D608" s="2">
        <v>0.92184436339103115</v>
      </c>
      <c r="E608" s="2">
        <v>0.91139421189737002</v>
      </c>
      <c r="F608" s="2">
        <v>0.75594816956073496</v>
      </c>
      <c r="G608" s="2" t="s">
        <v>70</v>
      </c>
      <c r="H608" s="2">
        <v>0.84396931614166804</v>
      </c>
      <c r="I608" s="2">
        <v>0.99499422410473637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100</v>
      </c>
      <c r="B609" t="s">
        <v>17</v>
      </c>
      <c r="C609" s="2">
        <v>0.9962335358719856</v>
      </c>
      <c r="D609" s="2">
        <v>0.98176462944514242</v>
      </c>
      <c r="E609" s="2">
        <v>0.95783261802575104</v>
      </c>
      <c r="F609" s="2" t="s">
        <v>70</v>
      </c>
      <c r="G609" s="2" t="s">
        <v>70</v>
      </c>
      <c r="H609" s="2">
        <v>0.88652740374117478</v>
      </c>
      <c r="I609" s="2">
        <v>0.99506172839506157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100</v>
      </c>
      <c r="B610" t="s">
        <v>21</v>
      </c>
      <c r="C610" s="2">
        <v>0.99626410549491018</v>
      </c>
      <c r="D610" s="2">
        <v>0.97724895845834681</v>
      </c>
      <c r="E610" s="2">
        <v>0.91063954461744523</v>
      </c>
      <c r="F610" s="2" t="s">
        <v>70</v>
      </c>
      <c r="G610" s="2" t="s">
        <v>70</v>
      </c>
      <c r="H610" s="2">
        <v>0.92005438854510635</v>
      </c>
      <c r="I610" s="2">
        <v>0.99585710935667959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100</v>
      </c>
      <c r="B611" t="s">
        <v>23</v>
      </c>
      <c r="C611" s="2">
        <v>0.99217651287073017</v>
      </c>
      <c r="D611" s="2">
        <v>0.98541027244825241</v>
      </c>
      <c r="E611" s="2">
        <v>0.94106832805637841</v>
      </c>
      <c r="F611" s="2" t="s">
        <v>70</v>
      </c>
      <c r="G611" s="2" t="s">
        <v>70</v>
      </c>
      <c r="H611" s="2">
        <v>0.9370606506457414</v>
      </c>
      <c r="I611" s="2">
        <v>0.99601780276411322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100</v>
      </c>
      <c r="B612" t="s">
        <v>25</v>
      </c>
      <c r="C612" s="2">
        <v>0.97903679297826518</v>
      </c>
      <c r="D612" s="2">
        <v>0.88970186561605058</v>
      </c>
      <c r="E612" s="2">
        <v>0.91106259097525477</v>
      </c>
      <c r="F612" s="2" t="s">
        <v>70</v>
      </c>
      <c r="G612" s="2" t="s">
        <v>70</v>
      </c>
      <c r="H612" s="2">
        <v>0.93177149035862317</v>
      </c>
      <c r="I612" s="2">
        <v>0.99497020815600079</v>
      </c>
      <c r="J612" s="2" t="s">
        <v>70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100</v>
      </c>
      <c r="B613" t="s">
        <v>29</v>
      </c>
      <c r="C613" s="2">
        <v>0.97576265527368355</v>
      </c>
      <c r="D613" s="2">
        <v>0.92369108442443859</v>
      </c>
      <c r="E613" s="2">
        <v>0.91498787259205805</v>
      </c>
      <c r="F613" s="2">
        <v>2.6556377884196777E-2</v>
      </c>
      <c r="G613" s="2" t="s">
        <v>70</v>
      </c>
      <c r="H613" s="2">
        <v>0.78663307253679882</v>
      </c>
      <c r="I613" s="2">
        <v>0.99363551692021124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100</v>
      </c>
      <c r="B614" t="s">
        <v>33</v>
      </c>
      <c r="C614" s="2">
        <v>0.96342669270511461</v>
      </c>
      <c r="D614" s="2">
        <v>0.88111455108359138</v>
      </c>
      <c r="E614" s="2">
        <v>0.96351258318672084</v>
      </c>
      <c r="F614" s="2" t="s">
        <v>70</v>
      </c>
      <c r="G614" s="2" t="s">
        <v>70</v>
      </c>
      <c r="H614" s="2">
        <v>0.8930960724525554</v>
      </c>
      <c r="I614" s="2">
        <v>0.99431119311193117</v>
      </c>
      <c r="J614" s="2">
        <v>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156</v>
      </c>
      <c r="B615" t="s">
        <v>6</v>
      </c>
      <c r="C615" s="2">
        <v>0.9649167087329632</v>
      </c>
      <c r="D615" s="2">
        <v>0.93815154271321621</v>
      </c>
      <c r="E615" s="2">
        <v>0.63935361216730036</v>
      </c>
      <c r="F615" s="2" t="s">
        <v>70</v>
      </c>
      <c r="G615" s="2" t="s">
        <v>70</v>
      </c>
      <c r="H615" s="2">
        <v>0.59112323332506822</v>
      </c>
      <c r="I615" s="2">
        <v>0.99012236473536797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156</v>
      </c>
      <c r="B616" t="s">
        <v>7</v>
      </c>
      <c r="C616" s="2">
        <v>0.98468903648753558</v>
      </c>
      <c r="D616" s="2">
        <v>0.92864367979272777</v>
      </c>
      <c r="E616" s="2">
        <v>0.90086610486891383</v>
      </c>
      <c r="F616" s="2" t="s">
        <v>70</v>
      </c>
      <c r="G616" s="2" t="s">
        <v>70</v>
      </c>
      <c r="H616" s="2">
        <v>0.80262052746514367</v>
      </c>
      <c r="I616" s="2">
        <v>0.98847995212447637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156</v>
      </c>
      <c r="B617" t="s">
        <v>8</v>
      </c>
      <c r="C617" s="2">
        <v>0.98920138126509516</v>
      </c>
      <c r="D617" s="2">
        <v>0.92756644085461182</v>
      </c>
      <c r="E617" s="2">
        <v>0.77146329258703272</v>
      </c>
      <c r="F617" s="2" t="s">
        <v>70</v>
      </c>
      <c r="G617" s="2" t="s">
        <v>70</v>
      </c>
      <c r="H617" s="2">
        <v>0.6562867983776004</v>
      </c>
      <c r="I617" s="2">
        <v>0.99246617466174658</v>
      </c>
      <c r="J617" s="2" t="s">
        <v>70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156</v>
      </c>
      <c r="B618" t="s">
        <v>12</v>
      </c>
      <c r="C618" s="2">
        <v>0.98935569361776077</v>
      </c>
      <c r="D618" s="2">
        <v>0.93262532830878164</v>
      </c>
      <c r="E618" s="2">
        <v>0.70555108608205952</v>
      </c>
      <c r="F618" s="2">
        <v>0</v>
      </c>
      <c r="G618" s="2" t="s">
        <v>70</v>
      </c>
      <c r="H618" s="2">
        <v>0.50031021218513461</v>
      </c>
      <c r="I618" s="2">
        <v>0.99457393962552543</v>
      </c>
      <c r="J618" s="2">
        <v>0.98700109849871842</v>
      </c>
      <c r="K618" s="2" t="s">
        <v>70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156</v>
      </c>
      <c r="B619" t="s">
        <v>13</v>
      </c>
      <c r="C619" s="2">
        <v>0.99393253690947603</v>
      </c>
      <c r="D619" s="2">
        <v>0.91178962100843441</v>
      </c>
      <c r="E619" s="2">
        <v>0.92336370080600683</v>
      </c>
      <c r="F619" s="2">
        <v>0</v>
      </c>
      <c r="G619" s="2" t="s">
        <v>70</v>
      </c>
      <c r="H619" s="2">
        <v>0.79880449736704773</v>
      </c>
      <c r="I619" s="2">
        <v>0.99574204536657118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156</v>
      </c>
      <c r="B620" t="s">
        <v>15</v>
      </c>
      <c r="C620" s="2">
        <v>0.99387548807801318</v>
      </c>
      <c r="D620" s="2">
        <v>0.95895048666948801</v>
      </c>
      <c r="E620" s="2">
        <v>0.96933578552733957</v>
      </c>
      <c r="F620" s="2" t="s">
        <v>70</v>
      </c>
      <c r="G620" s="2" t="s">
        <v>70</v>
      </c>
      <c r="H620" s="2">
        <v>0.89206906894040017</v>
      </c>
      <c r="I620" s="2">
        <v>0.99427524616441498</v>
      </c>
      <c r="J620" s="2" t="s">
        <v>70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156</v>
      </c>
      <c r="B621" t="s">
        <v>17</v>
      </c>
      <c r="C621" s="2">
        <v>0.99368748435049603</v>
      </c>
      <c r="D621" s="2">
        <v>0.965170542929772</v>
      </c>
      <c r="E621" s="2">
        <v>0.92884091385453782</v>
      </c>
      <c r="F621" s="2" t="s">
        <v>70</v>
      </c>
      <c r="G621" s="2">
        <v>0.93725241641578205</v>
      </c>
      <c r="H621" s="2">
        <v>0.71311032370428207</v>
      </c>
      <c r="I621" s="2">
        <v>0.99483910139647835</v>
      </c>
      <c r="J621" s="2" t="s">
        <v>70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156</v>
      </c>
      <c r="B622" t="s">
        <v>21</v>
      </c>
      <c r="C622" s="2">
        <v>0.99419567435558598</v>
      </c>
      <c r="D622" s="2">
        <v>0.90944776518868764</v>
      </c>
      <c r="E622" s="2">
        <v>0.98042086001829842</v>
      </c>
      <c r="F622" s="2">
        <v>0</v>
      </c>
      <c r="G622" s="2">
        <v>0</v>
      </c>
      <c r="H622" s="2">
        <v>0.88250341064120053</v>
      </c>
      <c r="I622" s="2">
        <v>0.9841616602949208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156</v>
      </c>
      <c r="B623" t="s">
        <v>23</v>
      </c>
      <c r="C623" s="2">
        <v>0.99730567037904916</v>
      </c>
      <c r="D623" s="2">
        <v>0.83268144285093437</v>
      </c>
      <c r="E623" s="2">
        <v>0.91113517803553279</v>
      </c>
      <c r="F623" s="2">
        <v>0.560858495622655</v>
      </c>
      <c r="G623" s="2">
        <v>0.97135243171219199</v>
      </c>
      <c r="H623" s="2">
        <v>0.6034823191527553</v>
      </c>
      <c r="I623" s="2">
        <v>0.99533103712208204</v>
      </c>
      <c r="J623" s="2" t="s">
        <v>70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156</v>
      </c>
      <c r="B624" t="s">
        <v>25</v>
      </c>
      <c r="C624" s="2">
        <v>0.99682475589163799</v>
      </c>
      <c r="D624" s="2">
        <v>0.92260294559663358</v>
      </c>
      <c r="E624" s="2">
        <v>0.94063297650358602</v>
      </c>
      <c r="F624" s="2" t="s">
        <v>70</v>
      </c>
      <c r="G624" s="2">
        <v>0.96424125348787282</v>
      </c>
      <c r="H624" s="2">
        <v>0.77284520034592097</v>
      </c>
      <c r="I624" s="2">
        <v>0.9951735233279706</v>
      </c>
      <c r="J624" s="2" t="s">
        <v>70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156</v>
      </c>
      <c r="B625" t="s">
        <v>27</v>
      </c>
      <c r="C625" s="2">
        <v>0.99557632918788075</v>
      </c>
      <c r="D625" s="2">
        <v>0.97197370117313397</v>
      </c>
      <c r="E625" s="2">
        <v>0.8964423458169628</v>
      </c>
      <c r="F625" s="2">
        <v>0.66515634971282711</v>
      </c>
      <c r="G625" s="2" t="s">
        <v>70</v>
      </c>
      <c r="H625" s="2">
        <v>0.89080279122398942</v>
      </c>
      <c r="I625" s="2">
        <v>0.99465158924205377</v>
      </c>
      <c r="J625" s="2" t="s">
        <v>70</v>
      </c>
      <c r="K625" s="2" t="s">
        <v>70</v>
      </c>
      <c r="L625" s="2" t="s">
        <v>70</v>
      </c>
      <c r="M625" s="2" t="s">
        <v>70</v>
      </c>
      <c r="N625" s="2" t="s">
        <v>70</v>
      </c>
    </row>
    <row r="626" spans="1:14" x14ac:dyDescent="0.3">
      <c r="A626" t="s">
        <v>156</v>
      </c>
      <c r="B626" t="s">
        <v>29</v>
      </c>
      <c r="C626" s="2">
        <v>0.99617607150651399</v>
      </c>
      <c r="D626" s="2">
        <v>0.95866940294945835</v>
      </c>
      <c r="E626" s="2">
        <v>0.96099949349991565</v>
      </c>
      <c r="F626" s="2">
        <v>0.88285297927461137</v>
      </c>
      <c r="G626" s="2" t="s">
        <v>70</v>
      </c>
      <c r="H626" s="2">
        <v>0.91730069467416475</v>
      </c>
      <c r="I626" s="2">
        <v>0.99516611678048039</v>
      </c>
      <c r="J626" s="2" t="s">
        <v>70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156</v>
      </c>
      <c r="B627" t="s">
        <v>33</v>
      </c>
      <c r="C627" s="2">
        <v>0.98845105514082598</v>
      </c>
      <c r="D627" s="2">
        <v>0.93638576409446761</v>
      </c>
      <c r="E627" s="2">
        <v>0.90835554738487001</v>
      </c>
      <c r="F627" s="2">
        <v>1.372824930500738E-4</v>
      </c>
      <c r="G627" s="2">
        <v>0.94934210526315799</v>
      </c>
      <c r="H627" s="2">
        <v>0.32349949135300099</v>
      </c>
      <c r="I627" s="2">
        <v>0.99359975023415559</v>
      </c>
      <c r="J627" s="2">
        <v>0.97381204125101517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156</v>
      </c>
      <c r="B628" t="s">
        <v>35</v>
      </c>
      <c r="C628" s="2">
        <v>0.98821045527111639</v>
      </c>
      <c r="D628" s="2">
        <v>0.94298565810234802</v>
      </c>
      <c r="E628" s="2">
        <v>0.88514070410926649</v>
      </c>
      <c r="F628" s="2" t="s">
        <v>70</v>
      </c>
      <c r="G628" s="2" t="s">
        <v>70</v>
      </c>
      <c r="H628" s="2">
        <v>0.76030277544154756</v>
      </c>
      <c r="I628" s="2">
        <v>0.99572975446088163</v>
      </c>
      <c r="J628" s="2">
        <v>0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104</v>
      </c>
      <c r="B629" t="s">
        <v>7</v>
      </c>
      <c r="C629" s="2">
        <v>0.9854178281608128</v>
      </c>
      <c r="D629" s="2">
        <v>0.87000488818281807</v>
      </c>
      <c r="E629" s="2">
        <v>0.91512651878274442</v>
      </c>
      <c r="F629" s="2">
        <v>0</v>
      </c>
      <c r="G629" s="2" t="s">
        <v>70</v>
      </c>
      <c r="H629" s="2">
        <v>0.85497789938960222</v>
      </c>
      <c r="I629" s="2">
        <v>0.98717852590537603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104</v>
      </c>
      <c r="B630" t="s">
        <v>8</v>
      </c>
      <c r="C630" s="2">
        <v>0.97706263285382355</v>
      </c>
      <c r="D630" s="2">
        <v>0.75113605353392732</v>
      </c>
      <c r="E630" s="2">
        <v>0.88700965199681214</v>
      </c>
      <c r="F630" s="2">
        <v>0.56961325966850829</v>
      </c>
      <c r="G630" s="2" t="s">
        <v>70</v>
      </c>
      <c r="H630" s="2">
        <v>0.7675150128681727</v>
      </c>
      <c r="I630" s="2">
        <v>0.98596251612413677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104</v>
      </c>
      <c r="B631" t="s">
        <v>13</v>
      </c>
      <c r="C631" s="2">
        <v>0.93661654812280559</v>
      </c>
      <c r="D631" s="2">
        <v>0.82736166263483801</v>
      </c>
      <c r="E631" s="2">
        <v>0.85676943184439147</v>
      </c>
      <c r="F631" s="2">
        <v>0.62182759364440288</v>
      </c>
      <c r="G631" s="2" t="s">
        <v>70</v>
      </c>
      <c r="H631" s="2">
        <v>0.88369656328583401</v>
      </c>
      <c r="I631" s="2">
        <v>0.9927743489387324</v>
      </c>
      <c r="J631" s="2" t="s">
        <v>70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104</v>
      </c>
      <c r="B632" t="s">
        <v>15</v>
      </c>
      <c r="C632" s="2">
        <v>0.99584973166368518</v>
      </c>
      <c r="D632" s="2">
        <v>0.93670886075949356</v>
      </c>
      <c r="E632" s="2">
        <v>0.93768808638697121</v>
      </c>
      <c r="F632" s="2">
        <v>0.86974536037980144</v>
      </c>
      <c r="G632" s="2" t="s">
        <v>70</v>
      </c>
      <c r="H632" s="2">
        <v>0.82951740573665844</v>
      </c>
      <c r="I632" s="2">
        <v>0.99480338167998139</v>
      </c>
      <c r="J632" s="2" t="s">
        <v>70</v>
      </c>
      <c r="K632" s="2">
        <v>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104</v>
      </c>
      <c r="B633" t="s">
        <v>17</v>
      </c>
      <c r="C633" s="2">
        <v>0.99512082550357706</v>
      </c>
      <c r="D633" s="2">
        <v>0.9326989110173648</v>
      </c>
      <c r="E633" s="2">
        <v>0.91739753222928644</v>
      </c>
      <c r="F633" s="2">
        <v>0.88451637719324205</v>
      </c>
      <c r="G633" s="2" t="s">
        <v>70</v>
      </c>
      <c r="H633" s="2">
        <v>0.79849281733260069</v>
      </c>
      <c r="I633" s="2">
        <v>0.99291115311909262</v>
      </c>
      <c r="J633" s="2">
        <v>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104</v>
      </c>
      <c r="B634" t="s">
        <v>27</v>
      </c>
      <c r="C634" s="2">
        <v>0.99247461734414577</v>
      </c>
      <c r="D634" s="2">
        <v>0.93409422466317682</v>
      </c>
      <c r="E634" s="2">
        <v>0.89652053478051952</v>
      </c>
      <c r="F634" s="2" t="s">
        <v>70</v>
      </c>
      <c r="G634" s="2" t="s">
        <v>70</v>
      </c>
      <c r="H634" s="2">
        <v>0.76873416194038857</v>
      </c>
      <c r="I634" s="2">
        <v>0.99311821379415799</v>
      </c>
      <c r="J634" s="2" t="s">
        <v>70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104</v>
      </c>
      <c r="B635" t="s">
        <v>29</v>
      </c>
      <c r="C635" s="2">
        <v>0.9907169619927636</v>
      </c>
      <c r="D635" s="2">
        <v>0.9672224058942992</v>
      </c>
      <c r="E635" s="2">
        <v>0.9039346087364134</v>
      </c>
      <c r="F635" s="2" t="s">
        <v>70</v>
      </c>
      <c r="G635" s="2" t="s">
        <v>70</v>
      </c>
      <c r="H635" s="2">
        <v>0.83271547729379058</v>
      </c>
      <c r="I635" s="2">
        <v>0.99381726585756802</v>
      </c>
      <c r="J635" s="2" t="s">
        <v>70</v>
      </c>
      <c r="K635" s="2" t="s">
        <v>70</v>
      </c>
      <c r="L635" s="2" t="s">
        <v>70</v>
      </c>
      <c r="M635" s="2" t="s">
        <v>70</v>
      </c>
      <c r="N635" s="2" t="s">
        <v>70</v>
      </c>
    </row>
    <row r="636" spans="1:14" x14ac:dyDescent="0.3">
      <c r="A636" t="s">
        <v>104</v>
      </c>
      <c r="B636" t="s">
        <v>33</v>
      </c>
      <c r="C636" s="2">
        <v>0.99288609634686364</v>
      </c>
      <c r="D636" s="2">
        <v>0.91711344358025637</v>
      </c>
      <c r="E636" s="2">
        <v>0.78018557495627427</v>
      </c>
      <c r="F636" s="2" t="s">
        <v>70</v>
      </c>
      <c r="G636" s="2" t="s">
        <v>70</v>
      </c>
      <c r="H636" s="2">
        <v>0.48985115020297698</v>
      </c>
      <c r="I636" s="2">
        <v>0.99462742349918243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158</v>
      </c>
      <c r="B637" t="s">
        <v>7</v>
      </c>
      <c r="C637" s="2">
        <v>0.99056628381139522</v>
      </c>
      <c r="D637" s="2">
        <v>0.95496122951200257</v>
      </c>
      <c r="E637" s="2">
        <v>0.921875</v>
      </c>
      <c r="F637" s="2">
        <v>0</v>
      </c>
      <c r="G637" s="2" t="s">
        <v>70</v>
      </c>
      <c r="H637" s="2">
        <v>0.81026403867608776</v>
      </c>
      <c r="I637" s="2">
        <v>0.98815799526319803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158</v>
      </c>
      <c r="B638" t="s">
        <v>8</v>
      </c>
      <c r="C638" s="2">
        <v>0.99196111232578599</v>
      </c>
      <c r="D638" s="2">
        <v>0.95431971283866845</v>
      </c>
      <c r="E638" s="2">
        <v>0.93225773557970115</v>
      </c>
      <c r="F638" s="2" t="s">
        <v>70</v>
      </c>
      <c r="G638" s="2" t="s">
        <v>70</v>
      </c>
      <c r="H638" s="2">
        <v>0.86466079395950124</v>
      </c>
      <c r="I638" s="2">
        <v>0.98589401448722835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158</v>
      </c>
      <c r="B639" t="s">
        <v>12</v>
      </c>
      <c r="C639" s="2">
        <v>0.99362039834109883</v>
      </c>
      <c r="D639" s="2">
        <v>0.96401247691615322</v>
      </c>
      <c r="E639" s="2">
        <v>0.93771419923978738</v>
      </c>
      <c r="F639" s="2" t="s">
        <v>70</v>
      </c>
      <c r="G639" s="2" t="s">
        <v>70</v>
      </c>
      <c r="H639" s="2">
        <v>0.68205952024396221</v>
      </c>
      <c r="I639" s="2">
        <v>0.99341399908102324</v>
      </c>
      <c r="J639" s="2" t="s">
        <v>70</v>
      </c>
      <c r="K639" s="2" t="s">
        <v>70</v>
      </c>
      <c r="L639" s="2" t="s">
        <v>70</v>
      </c>
      <c r="M639" s="2" t="s">
        <v>70</v>
      </c>
      <c r="N639" s="2" t="s">
        <v>70</v>
      </c>
    </row>
    <row r="640" spans="1:14" x14ac:dyDescent="0.3">
      <c r="A640" t="s">
        <v>158</v>
      </c>
      <c r="B640" t="s">
        <v>13</v>
      </c>
      <c r="C640" s="2">
        <v>0.9563813813813814</v>
      </c>
      <c r="D640" s="2">
        <v>0.9620396600566572</v>
      </c>
      <c r="E640" s="2">
        <v>0.97812936249418336</v>
      </c>
      <c r="F640" s="2" t="s">
        <v>70</v>
      </c>
      <c r="G640" s="2" t="s">
        <v>70</v>
      </c>
      <c r="H640" s="2">
        <v>0.91402481047553397</v>
      </c>
      <c r="I640" s="2">
        <v>0.98757249378624679</v>
      </c>
      <c r="J640" s="2">
        <v>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158</v>
      </c>
      <c r="B641" t="s">
        <v>15</v>
      </c>
      <c r="C641" s="2">
        <v>0.99288372093023258</v>
      </c>
      <c r="D641" s="2">
        <v>0.97361263539628762</v>
      </c>
      <c r="E641" s="2">
        <v>0.92244514842191716</v>
      </c>
      <c r="F641" s="2">
        <v>0.81994907650648663</v>
      </c>
      <c r="G641" s="2" t="s">
        <v>70</v>
      </c>
      <c r="H641" s="2">
        <v>0.67228403141361259</v>
      </c>
      <c r="I641" s="2">
        <v>0.9888999464135344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158</v>
      </c>
      <c r="B642" t="s">
        <v>17</v>
      </c>
      <c r="C642" s="2">
        <v>0.99181446111869043</v>
      </c>
      <c r="D642" s="2">
        <v>0.97447036130517239</v>
      </c>
      <c r="E642" s="2">
        <v>0.96360816326530596</v>
      </c>
      <c r="F642" s="2">
        <v>0</v>
      </c>
      <c r="G642" s="2" t="s">
        <v>70</v>
      </c>
      <c r="H642" s="2">
        <v>0.8426116032146419</v>
      </c>
      <c r="I642" s="2">
        <v>0.98529411764705876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158</v>
      </c>
      <c r="B643" t="s">
        <v>21</v>
      </c>
      <c r="C643" s="2">
        <v>0.99097762314094695</v>
      </c>
      <c r="D643" s="2">
        <v>0.93855823884995937</v>
      </c>
      <c r="E643" s="2">
        <v>0.82545269867955584</v>
      </c>
      <c r="F643" s="2">
        <v>0.25927836615786121</v>
      </c>
      <c r="G643" s="2">
        <v>0</v>
      </c>
      <c r="H643" s="2">
        <v>0.65722092905576357</v>
      </c>
      <c r="I643" s="2">
        <v>0.98832506676840903</v>
      </c>
      <c r="J643" s="2">
        <v>0.15981295557694952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158</v>
      </c>
      <c r="B644" t="s">
        <v>23</v>
      </c>
      <c r="C644" s="2">
        <v>0.9915669205658324</v>
      </c>
      <c r="D644" s="2">
        <v>0.90792004445140961</v>
      </c>
      <c r="E644" s="2">
        <v>0.94085394423343405</v>
      </c>
      <c r="F644" s="2" t="s">
        <v>70</v>
      </c>
      <c r="G644" s="2" t="s">
        <v>70</v>
      </c>
      <c r="H644" s="2">
        <v>0.50813609467455623</v>
      </c>
      <c r="I644" s="2">
        <v>0.99036608863198461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158</v>
      </c>
      <c r="B645" t="s">
        <v>25</v>
      </c>
      <c r="C645" s="2">
        <v>0.99651645255053356</v>
      </c>
      <c r="D645" s="2">
        <v>0.9337062264122572</v>
      </c>
      <c r="E645" s="2">
        <v>0.68640751369684316</v>
      </c>
      <c r="F645" s="2">
        <v>0.51761836683205786</v>
      </c>
      <c r="G645" s="2" t="s">
        <v>70</v>
      </c>
      <c r="H645" s="2">
        <v>0.16518759335734998</v>
      </c>
      <c r="I645" s="2">
        <v>0.99245484338084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292</v>
      </c>
      <c r="B646" t="s">
        <v>6</v>
      </c>
      <c r="C646" s="2">
        <v>0.99533534300058779</v>
      </c>
      <c r="D646" s="2">
        <v>0.963638726445744</v>
      </c>
      <c r="E646" s="2">
        <v>0.96591546799775518</v>
      </c>
      <c r="F646" s="2" t="s">
        <v>70</v>
      </c>
      <c r="G646" s="2" t="s">
        <v>70</v>
      </c>
      <c r="H646" s="2">
        <v>0.8796788482834994</v>
      </c>
      <c r="I646" s="2">
        <v>0.99163116250760797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292</v>
      </c>
      <c r="B647" t="s">
        <v>7</v>
      </c>
      <c r="C647" s="2">
        <v>0.9966920735541972</v>
      </c>
      <c r="D647" s="2">
        <v>0.96836771876247163</v>
      </c>
      <c r="E647" s="2">
        <v>0.97798325150222798</v>
      </c>
      <c r="F647" s="2" t="s">
        <v>70</v>
      </c>
      <c r="G647" s="2" t="s">
        <v>70</v>
      </c>
      <c r="H647" s="2">
        <v>0.91610567403971277</v>
      </c>
      <c r="I647" s="2">
        <v>0.99510357815442563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292</v>
      </c>
      <c r="B648" t="s">
        <v>8</v>
      </c>
      <c r="C648" s="2">
        <v>0.99699045911506678</v>
      </c>
      <c r="D648" s="2">
        <v>0.92329118563313162</v>
      </c>
      <c r="E648" s="2">
        <v>0.98221228034498842</v>
      </c>
      <c r="F648" s="2" t="s">
        <v>70</v>
      </c>
      <c r="G648" s="2">
        <v>0</v>
      </c>
      <c r="H648" s="2">
        <v>0.93604200226716783</v>
      </c>
      <c r="I648" s="2">
        <v>0.99194038929440398</v>
      </c>
      <c r="J648" s="2" t="s">
        <v>70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292</v>
      </c>
      <c r="B649" t="s">
        <v>12</v>
      </c>
      <c r="C649" s="2">
        <v>0.95861578487770183</v>
      </c>
      <c r="D649" s="2">
        <v>0.95918324563426338</v>
      </c>
      <c r="E649" s="2">
        <v>0.9679838356906284</v>
      </c>
      <c r="F649" s="2" t="s">
        <v>70</v>
      </c>
      <c r="G649" s="2" t="s">
        <v>70</v>
      </c>
      <c r="H649" s="2">
        <v>0.92834138486312401</v>
      </c>
      <c r="I649" s="2">
        <v>0.9947049343872304</v>
      </c>
      <c r="J649" s="2">
        <v>0.8181981270855011</v>
      </c>
      <c r="K649" s="2" t="s">
        <v>70</v>
      </c>
      <c r="L649" s="2" t="s">
        <v>70</v>
      </c>
      <c r="M649" s="2" t="s">
        <v>70</v>
      </c>
      <c r="N649" s="2" t="s">
        <v>70</v>
      </c>
    </row>
    <row r="650" spans="1:14" x14ac:dyDescent="0.3">
      <c r="A650" t="s">
        <v>292</v>
      </c>
      <c r="B650" t="s">
        <v>13</v>
      </c>
      <c r="C650" s="2">
        <v>0.99360419217171436</v>
      </c>
      <c r="D650" s="2">
        <v>0.96134711060084199</v>
      </c>
      <c r="E650" s="2">
        <v>0.98081300813008121</v>
      </c>
      <c r="F650" s="2" t="s">
        <v>70</v>
      </c>
      <c r="G650" s="2" t="s">
        <v>70</v>
      </c>
      <c r="H650" s="2">
        <v>0.85629940005713745</v>
      </c>
      <c r="I650" s="2">
        <v>0.99572127139364319</v>
      </c>
      <c r="J650" s="2" t="s">
        <v>70</v>
      </c>
      <c r="K650" s="2" t="s">
        <v>70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292</v>
      </c>
      <c r="B651" t="s">
        <v>296</v>
      </c>
      <c r="C651" s="2">
        <v>0.99464333401404359</v>
      </c>
      <c r="D651" s="2">
        <v>0.9678286399536864</v>
      </c>
      <c r="E651" s="2">
        <v>0.95370039327851264</v>
      </c>
      <c r="F651" s="2">
        <v>0</v>
      </c>
      <c r="G651" s="2">
        <v>0.97799057269049483</v>
      </c>
      <c r="H651" s="2">
        <v>0.89896714413227352</v>
      </c>
      <c r="I651" s="2">
        <v>0.9947684259116788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292</v>
      </c>
      <c r="B652" t="s">
        <v>15</v>
      </c>
      <c r="C652" s="2">
        <v>0.99290839196747016</v>
      </c>
      <c r="D652" s="2">
        <v>0.77150566265487985</v>
      </c>
      <c r="E652" s="2">
        <v>0.85643937415595361</v>
      </c>
      <c r="F652" s="2">
        <v>0.5113317738912212</v>
      </c>
      <c r="G652" s="2">
        <v>0</v>
      </c>
      <c r="H652" s="2">
        <v>0.56529209621993126</v>
      </c>
      <c r="I652" s="2">
        <v>0.99395608599189045</v>
      </c>
      <c r="J652" s="2" t="s">
        <v>70</v>
      </c>
      <c r="K652" s="2">
        <v>4.2704626334519574E-2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292</v>
      </c>
      <c r="B653" t="s">
        <v>93</v>
      </c>
      <c r="C653" s="2">
        <v>0.99717282395335882</v>
      </c>
      <c r="D653" s="2">
        <v>0.97089092709813563</v>
      </c>
      <c r="E653" s="2">
        <v>0.93069659454206943</v>
      </c>
      <c r="F653" s="2">
        <v>0.87783676997160143</v>
      </c>
      <c r="G653" s="2">
        <v>0</v>
      </c>
      <c r="H653" s="2">
        <v>0.76339197469855702</v>
      </c>
      <c r="I653" s="2">
        <v>0.99432581753023741</v>
      </c>
      <c r="J653" s="2" t="s">
        <v>70</v>
      </c>
      <c r="K653" s="2">
        <v>0.81348314606741579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292</v>
      </c>
      <c r="B654" t="s">
        <v>17</v>
      </c>
      <c r="C654" s="2">
        <v>0.99536254704662419</v>
      </c>
      <c r="D654" s="2">
        <v>0.8836185471845488</v>
      </c>
      <c r="E654" s="2">
        <v>0.93052485018391862</v>
      </c>
      <c r="F654" s="2">
        <v>0.72993330717928595</v>
      </c>
      <c r="G654" s="2" t="s">
        <v>70</v>
      </c>
      <c r="H654" s="2">
        <v>0.88738950335226541</v>
      </c>
      <c r="I654" s="2">
        <v>0.98921125528502696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292</v>
      </c>
      <c r="B655" t="s">
        <v>21</v>
      </c>
      <c r="C655" s="2">
        <v>0.9956642895117972</v>
      </c>
      <c r="D655" s="2">
        <v>0.92402818386617458</v>
      </c>
      <c r="E655" s="2">
        <v>0.9445688045795988</v>
      </c>
      <c r="F655" s="2" t="s">
        <v>70</v>
      </c>
      <c r="G655" s="2" t="s">
        <v>70</v>
      </c>
      <c r="H655" s="2">
        <v>0.84134282295143914</v>
      </c>
      <c r="I655" s="2">
        <v>0.9880625787795656</v>
      </c>
      <c r="J655" s="2" t="s">
        <v>70</v>
      </c>
      <c r="K655" s="2">
        <v>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292</v>
      </c>
      <c r="B656" t="s">
        <v>23</v>
      </c>
      <c r="C656" s="2">
        <v>0.99459932856517297</v>
      </c>
      <c r="D656" s="2">
        <v>0.96856641310708003</v>
      </c>
      <c r="E656" s="2">
        <v>0.93646993359252018</v>
      </c>
      <c r="F656" s="2">
        <v>0.60552657549696887</v>
      </c>
      <c r="G656" s="2">
        <v>0</v>
      </c>
      <c r="H656" s="2">
        <v>0.85300993571011108</v>
      </c>
      <c r="I656" s="2">
        <v>0.99486381322957196</v>
      </c>
      <c r="J656" s="2">
        <v>0.94765792866351517</v>
      </c>
      <c r="K656" s="2" t="s">
        <v>70</v>
      </c>
      <c r="L656" s="2">
        <v>0</v>
      </c>
      <c r="M656" s="2" t="s">
        <v>70</v>
      </c>
      <c r="N656" s="2" t="s">
        <v>70</v>
      </c>
    </row>
    <row r="657" spans="1:14" x14ac:dyDescent="0.3">
      <c r="A657" t="s">
        <v>292</v>
      </c>
      <c r="B657" t="s">
        <v>25</v>
      </c>
      <c r="C657" s="2">
        <v>0.99773090175644996</v>
      </c>
      <c r="D657" s="2">
        <v>0.9507926882093044</v>
      </c>
      <c r="E657" s="2">
        <v>0.89542365874084362</v>
      </c>
      <c r="F657" s="2">
        <v>0</v>
      </c>
      <c r="G657" s="2">
        <v>0</v>
      </c>
      <c r="H657" s="2">
        <v>0.85498257839721259</v>
      </c>
      <c r="I657" s="2">
        <v>0.99140087554721701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292</v>
      </c>
      <c r="B658" t="s">
        <v>27</v>
      </c>
      <c r="C658" s="2">
        <v>0.99380835575249238</v>
      </c>
      <c r="D658" s="2">
        <v>0.96803841160590998</v>
      </c>
      <c r="E658" s="2">
        <v>0.95532093852392119</v>
      </c>
      <c r="F658" s="2" t="s">
        <v>70</v>
      </c>
      <c r="G658" s="2" t="s">
        <v>70</v>
      </c>
      <c r="H658" s="2">
        <v>0.87422940197093102</v>
      </c>
      <c r="I658" s="2">
        <v>0.99458728010825437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292</v>
      </c>
      <c r="B659" t="s">
        <v>29</v>
      </c>
      <c r="C659" s="2">
        <v>0.9936774349834756</v>
      </c>
      <c r="D659" s="2">
        <v>0.96861513432903279</v>
      </c>
      <c r="E659" s="2">
        <v>0.94842643462796516</v>
      </c>
      <c r="F659" s="2" t="s">
        <v>70</v>
      </c>
      <c r="G659" s="2" t="s">
        <v>70</v>
      </c>
      <c r="H659" s="2">
        <v>0.82587925782331761</v>
      </c>
      <c r="I659" s="2">
        <v>0.99543447346755476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292</v>
      </c>
      <c r="B660" t="s">
        <v>322</v>
      </c>
      <c r="C660" s="2">
        <v>0.99780665156752879</v>
      </c>
      <c r="D660" s="2">
        <v>0.96887857830692459</v>
      </c>
      <c r="E660" s="2">
        <v>0.94498168640142644</v>
      </c>
      <c r="F660" s="2" t="s">
        <v>70</v>
      </c>
      <c r="G660" s="2">
        <v>0.81794195250659629</v>
      </c>
      <c r="H660" s="2">
        <v>0.86288076955531179</v>
      </c>
      <c r="I660" s="2">
        <v>0.99504337050805436</v>
      </c>
      <c r="J660" s="2" t="s">
        <v>70</v>
      </c>
      <c r="K660" s="2">
        <v>0.96846388606307221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292</v>
      </c>
      <c r="B661" t="s">
        <v>163</v>
      </c>
      <c r="C661" s="2">
        <v>0.99735954962884243</v>
      </c>
      <c r="D661" s="2">
        <v>0.96311570362819143</v>
      </c>
      <c r="E661" s="2">
        <v>0.94536875383381302</v>
      </c>
      <c r="F661" s="2" t="s">
        <v>70</v>
      </c>
      <c r="G661" s="2">
        <v>0.78156521739130436</v>
      </c>
      <c r="H661" s="2">
        <v>0.79878822850548181</v>
      </c>
      <c r="I661" s="2">
        <v>0.99563117958151304</v>
      </c>
      <c r="J661" s="2" t="s">
        <v>70</v>
      </c>
      <c r="K661" s="2">
        <v>0.96710265556876718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292</v>
      </c>
      <c r="B662" t="s">
        <v>204</v>
      </c>
      <c r="C662" s="2">
        <v>0.99385778642163958</v>
      </c>
      <c r="D662" s="2">
        <v>0.94559186908480597</v>
      </c>
      <c r="E662" s="2">
        <v>0.94394976249899365</v>
      </c>
      <c r="F662" s="2" t="s">
        <v>70</v>
      </c>
      <c r="G662" s="2" t="s">
        <v>70</v>
      </c>
      <c r="H662" s="2">
        <v>0.55846011599562917</v>
      </c>
      <c r="I662" s="2">
        <v>0.99522930132348419</v>
      </c>
      <c r="J662" s="2" t="s">
        <v>70</v>
      </c>
      <c r="K662" s="2">
        <v>0.23297872340425532</v>
      </c>
      <c r="L662" s="2">
        <v>0.81034482758620685</v>
      </c>
      <c r="M662" s="2" t="s">
        <v>70</v>
      </c>
      <c r="N662" s="2">
        <v>0</v>
      </c>
    </row>
    <row r="663" spans="1:14" x14ac:dyDescent="0.3">
      <c r="A663" t="s">
        <v>292</v>
      </c>
      <c r="B663" t="s">
        <v>33</v>
      </c>
      <c r="C663" s="2">
        <v>0.99733141002524339</v>
      </c>
      <c r="D663" s="2">
        <v>0.89891086908201823</v>
      </c>
      <c r="E663" s="2">
        <v>0.93649766059500339</v>
      </c>
      <c r="F663" s="2">
        <v>0</v>
      </c>
      <c r="G663" s="2">
        <v>0</v>
      </c>
      <c r="H663" s="2">
        <v>0.70812086155719611</v>
      </c>
      <c r="I663" s="2">
        <v>0.9955191594561188</v>
      </c>
      <c r="J663" s="2" t="s">
        <v>70</v>
      </c>
      <c r="K663" s="2">
        <v>0.8902195608782435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292</v>
      </c>
      <c r="B664" t="s">
        <v>35</v>
      </c>
      <c r="C664" s="2">
        <v>0.99767174307275319</v>
      </c>
      <c r="D664" s="2">
        <v>0.95093310966659683</v>
      </c>
      <c r="E664" s="2">
        <v>0.91817575887662539</v>
      </c>
      <c r="F664" s="2" t="s">
        <v>70</v>
      </c>
      <c r="G664" s="2" t="s">
        <v>70</v>
      </c>
      <c r="H664" s="2">
        <v>0.79345567867036015</v>
      </c>
      <c r="I664" s="2">
        <v>0.99625868519508276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270</v>
      </c>
      <c r="B665" t="s">
        <v>6</v>
      </c>
      <c r="C665" s="2">
        <v>0.98803562724331995</v>
      </c>
      <c r="D665" s="2">
        <v>0.96505483092525279</v>
      </c>
      <c r="E665" s="2">
        <v>0.91772250412477041</v>
      </c>
      <c r="F665" s="2" t="s">
        <v>70</v>
      </c>
      <c r="G665" s="2" t="s">
        <v>70</v>
      </c>
      <c r="H665" s="2">
        <v>0.62911736932733431</v>
      </c>
      <c r="I665" s="2">
        <v>0.99491054904380016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270</v>
      </c>
      <c r="B666" t="s">
        <v>7</v>
      </c>
      <c r="C666" s="2">
        <v>0.99480639342199118</v>
      </c>
      <c r="D666" s="2">
        <v>0.91748466806129203</v>
      </c>
      <c r="E666" s="2">
        <v>0.93177585915016081</v>
      </c>
      <c r="F666" s="2" t="s">
        <v>70</v>
      </c>
      <c r="G666" s="2" t="s">
        <v>70</v>
      </c>
      <c r="H666" s="2">
        <v>0.78469376848255956</v>
      </c>
      <c r="I666" s="2">
        <v>0.99245484338084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270</v>
      </c>
      <c r="B667" t="s">
        <v>8</v>
      </c>
      <c r="C667" s="2">
        <v>0.99533894999609962</v>
      </c>
      <c r="D667" s="2">
        <v>0.90067453319030566</v>
      </c>
      <c r="E667" s="2">
        <v>0.84300763822382097</v>
      </c>
      <c r="F667" s="2">
        <v>0.78786984866810228</v>
      </c>
      <c r="G667" s="2" t="s">
        <v>70</v>
      </c>
      <c r="H667" s="2">
        <v>0.8568918290350922</v>
      </c>
      <c r="I667" s="2">
        <v>0.99362573986947944</v>
      </c>
      <c r="J667" s="2" t="s">
        <v>70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270</v>
      </c>
      <c r="B668" t="s">
        <v>12</v>
      </c>
      <c r="C668" s="2">
        <v>0.97910434482835318</v>
      </c>
      <c r="D668" s="2">
        <v>0.73011798678664663</v>
      </c>
      <c r="E668" s="2">
        <v>0.82060441338251477</v>
      </c>
      <c r="F668" s="2">
        <v>0</v>
      </c>
      <c r="G668" s="2" t="s">
        <v>70</v>
      </c>
      <c r="H668" s="2">
        <v>0.919416416689392</v>
      </c>
      <c r="I668" s="2">
        <v>0.99199014171287736</v>
      </c>
      <c r="J668" s="2">
        <v>2.1141649048625793E-2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270</v>
      </c>
      <c r="B669" t="s">
        <v>176</v>
      </c>
      <c r="C669" s="2">
        <v>0.98586763836911562</v>
      </c>
      <c r="D669" s="2">
        <v>0.9541767652286316</v>
      </c>
      <c r="E669" s="2">
        <v>0.94985980537687598</v>
      </c>
      <c r="F669" s="2">
        <v>0.8442960870743641</v>
      </c>
      <c r="G669" s="2" t="s">
        <v>70</v>
      </c>
      <c r="H669" s="2">
        <v>0.9386434852926312</v>
      </c>
      <c r="I669" s="2">
        <v>0.99272866437045537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270</v>
      </c>
      <c r="B670" t="s">
        <v>13</v>
      </c>
      <c r="C670" s="2">
        <v>0.9955295131959192</v>
      </c>
      <c r="D670" s="2">
        <v>0.97517833510861496</v>
      </c>
      <c r="E670" s="2">
        <v>0.93867822902079079</v>
      </c>
      <c r="F670" s="2" t="s">
        <v>70</v>
      </c>
      <c r="G670" s="2" t="s">
        <v>70</v>
      </c>
      <c r="H670" s="2">
        <v>0.82327740092823987</v>
      </c>
      <c r="I670" s="2">
        <v>0.9920109564026478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270</v>
      </c>
      <c r="B671" t="s">
        <v>15</v>
      </c>
      <c r="C671" s="2">
        <v>0.99681751579576106</v>
      </c>
      <c r="D671" s="2">
        <v>0.97721621917465484</v>
      </c>
      <c r="E671" s="2">
        <v>0.90998982114294025</v>
      </c>
      <c r="F671" s="2" t="s">
        <v>70</v>
      </c>
      <c r="G671" s="2" t="s">
        <v>70</v>
      </c>
      <c r="H671" s="2">
        <v>0.8179977502812148</v>
      </c>
      <c r="I671" s="2">
        <v>0.99237339841366679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270</v>
      </c>
      <c r="B672" t="s">
        <v>17</v>
      </c>
      <c r="C672" s="2">
        <v>0.99716039130698964</v>
      </c>
      <c r="D672" s="2">
        <v>0.96838202767889126</v>
      </c>
      <c r="E672" s="2">
        <v>0.90816101881488243</v>
      </c>
      <c r="F672" s="2" t="s">
        <v>70</v>
      </c>
      <c r="G672" s="2" t="s">
        <v>70</v>
      </c>
      <c r="H672" s="2">
        <v>0.79637255355573033</v>
      </c>
      <c r="I672" s="2">
        <v>0.9956385339352668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275</v>
      </c>
      <c r="B673" t="s">
        <v>6</v>
      </c>
      <c r="C673" s="2">
        <v>0.98787629713346359</v>
      </c>
      <c r="D673" s="2">
        <v>0.96696183933605995</v>
      </c>
      <c r="E673" s="2">
        <v>0.96774618220115838</v>
      </c>
      <c r="F673" s="2" t="s">
        <v>70</v>
      </c>
      <c r="G673" s="2" t="s">
        <v>70</v>
      </c>
      <c r="H673" s="2">
        <v>0.94595038606867099</v>
      </c>
      <c r="I673" s="2">
        <v>0.99563909774436077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275</v>
      </c>
      <c r="B674" t="s">
        <v>7</v>
      </c>
      <c r="C674" s="2">
        <v>0.98393690382788956</v>
      </c>
      <c r="D674" s="2">
        <v>0.95153767396003197</v>
      </c>
      <c r="E674" s="2">
        <v>0.96771340114993365</v>
      </c>
      <c r="F674" s="2" t="s">
        <v>70</v>
      </c>
      <c r="G674" s="2" t="s">
        <v>70</v>
      </c>
      <c r="H674" s="2">
        <v>0.86794779570444969</v>
      </c>
      <c r="I674" s="2">
        <v>0.99266012516418156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275</v>
      </c>
      <c r="B675" t="s">
        <v>8</v>
      </c>
      <c r="C675" s="2">
        <v>0.98365654929241919</v>
      </c>
      <c r="D675" s="2">
        <v>0.97210822842039357</v>
      </c>
      <c r="E675" s="2">
        <v>0.95177122337849496</v>
      </c>
      <c r="F675" s="2" t="s">
        <v>70</v>
      </c>
      <c r="G675" s="2">
        <v>0.78585138469975324</v>
      </c>
      <c r="H675" s="2">
        <v>0.80815465729349734</v>
      </c>
      <c r="I675" s="2">
        <v>0.99430912815843397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275</v>
      </c>
      <c r="B676" t="s">
        <v>12</v>
      </c>
      <c r="C676" s="2">
        <v>0.98097734409467197</v>
      </c>
      <c r="D676" s="2">
        <v>0.9504615004500292</v>
      </c>
      <c r="E676" s="2">
        <v>0.97654359732331764</v>
      </c>
      <c r="F676" s="2" t="s">
        <v>70</v>
      </c>
      <c r="G676" s="2" t="s">
        <v>70</v>
      </c>
      <c r="H676" s="2">
        <v>0.90246759016194822</v>
      </c>
      <c r="I676" s="2">
        <v>0.99092284417549159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275</v>
      </c>
      <c r="B677" t="s">
        <v>13</v>
      </c>
      <c r="C677" s="2">
        <v>0.99158200290275755</v>
      </c>
      <c r="D677" s="2">
        <v>0.97123244186969282</v>
      </c>
      <c r="E677" s="2">
        <v>0.98793077004754559</v>
      </c>
      <c r="F677" s="2" t="s">
        <v>70</v>
      </c>
      <c r="G677" s="2" t="s">
        <v>70</v>
      </c>
      <c r="H677" s="2">
        <v>0.95347020405612315</v>
      </c>
      <c r="I677" s="2">
        <v>0.99553640141603816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275</v>
      </c>
      <c r="B678" t="s">
        <v>15</v>
      </c>
      <c r="C678" s="2">
        <v>0.99578962810826677</v>
      </c>
      <c r="D678" s="2">
        <v>0.89807391474384046</v>
      </c>
      <c r="E678" s="2">
        <v>0.93426870376045179</v>
      </c>
      <c r="F678" s="2">
        <v>0</v>
      </c>
      <c r="G678" s="2">
        <v>0.72736124634858812</v>
      </c>
      <c r="H678" s="2">
        <v>0.92918813773333797</v>
      </c>
      <c r="I678" s="2">
        <v>0.99401741764483165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275</v>
      </c>
      <c r="B679" t="s">
        <v>17</v>
      </c>
      <c r="C679" s="2">
        <v>0.99417534590650236</v>
      </c>
      <c r="D679" s="2">
        <v>0.97672561323445517</v>
      </c>
      <c r="E679" s="2">
        <v>0.96719876069239563</v>
      </c>
      <c r="F679" s="2">
        <v>0.73540200257757504</v>
      </c>
      <c r="G679" s="2">
        <v>0</v>
      </c>
      <c r="H679" s="2">
        <v>0.8673170731707317</v>
      </c>
      <c r="I679" s="2">
        <v>0.9951735233279706</v>
      </c>
      <c r="J679" s="2" t="s">
        <v>70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275</v>
      </c>
      <c r="B680" t="s">
        <v>21</v>
      </c>
      <c r="C680" s="2">
        <v>0.86164282742952225</v>
      </c>
      <c r="D680" s="2">
        <v>0.95961397585756603</v>
      </c>
      <c r="E680" s="2">
        <v>0.91674352015317995</v>
      </c>
      <c r="F680" s="2">
        <v>0.77010213556174556</v>
      </c>
      <c r="G680" s="2">
        <v>0</v>
      </c>
      <c r="H680" s="2">
        <v>0.4293098206141685</v>
      </c>
      <c r="I680" s="2">
        <v>0.99543587403012324</v>
      </c>
      <c r="J680" s="2">
        <v>0.1584865830390127</v>
      </c>
      <c r="K680" s="2">
        <v>0</v>
      </c>
      <c r="L680" s="2">
        <v>0</v>
      </c>
      <c r="M680" s="2" t="s">
        <v>70</v>
      </c>
      <c r="N680" s="2" t="s">
        <v>70</v>
      </c>
    </row>
    <row r="681" spans="1:14" x14ac:dyDescent="0.3">
      <c r="A681" t="s">
        <v>276</v>
      </c>
      <c r="B681" t="s">
        <v>6</v>
      </c>
      <c r="C681" s="2">
        <v>0.99389023353175898</v>
      </c>
      <c r="D681" s="2">
        <v>0.96402102142568402</v>
      </c>
      <c r="E681" s="2">
        <v>0.91733168048345859</v>
      </c>
      <c r="F681" s="2" t="s">
        <v>70</v>
      </c>
      <c r="G681" s="2" t="s">
        <v>70</v>
      </c>
      <c r="H681" s="2">
        <v>0.77106448423596619</v>
      </c>
      <c r="I681" s="2">
        <v>0.9937411985604756</v>
      </c>
      <c r="J681" s="2">
        <v>0.86689091782796734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276</v>
      </c>
      <c r="B682" t="s">
        <v>7</v>
      </c>
      <c r="C682" s="2">
        <v>0.99635233292098835</v>
      </c>
      <c r="D682" s="2">
        <v>0.95733634681209978</v>
      </c>
      <c r="E682" s="2">
        <v>0.90176444462389482</v>
      </c>
      <c r="F682" s="2" t="s">
        <v>70</v>
      </c>
      <c r="G682" s="2" t="s">
        <v>70</v>
      </c>
      <c r="H682" s="2">
        <v>0.9003280586646083</v>
      </c>
      <c r="I682" s="2">
        <v>0.99466707298491541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276</v>
      </c>
      <c r="B683" t="s">
        <v>8</v>
      </c>
      <c r="C683" s="2">
        <v>0.99358592692828163</v>
      </c>
      <c r="D683" s="2">
        <v>0.93464154239720476</v>
      </c>
      <c r="E683" s="2">
        <v>0.84585129876958676</v>
      </c>
      <c r="F683" s="2">
        <v>0</v>
      </c>
      <c r="G683" s="2">
        <v>0</v>
      </c>
      <c r="H683" s="2">
        <v>0.83015041406117962</v>
      </c>
      <c r="I683" s="2">
        <v>0.99452896649928801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276</v>
      </c>
      <c r="B684" t="s">
        <v>324</v>
      </c>
      <c r="C684" s="2">
        <v>0.68655207280080888</v>
      </c>
      <c r="D684" s="2">
        <v>0.94029443266060442</v>
      </c>
      <c r="E684" s="2">
        <v>0.8473356216882727</v>
      </c>
      <c r="F684" s="2">
        <v>0.8561465721040189</v>
      </c>
      <c r="G684" s="2">
        <v>0.64943820224719107</v>
      </c>
      <c r="H684" s="2">
        <v>0.58771079666602055</v>
      </c>
      <c r="I684" s="2">
        <v>0.996611190601702</v>
      </c>
      <c r="J684" s="2">
        <v>0.56835034317145594</v>
      </c>
      <c r="K684" s="2">
        <v>0</v>
      </c>
      <c r="L684" s="2">
        <v>0</v>
      </c>
      <c r="M684" s="2" t="s">
        <v>70</v>
      </c>
      <c r="N684" s="2" t="s">
        <v>70</v>
      </c>
    </row>
    <row r="685" spans="1:14" x14ac:dyDescent="0.3">
      <c r="A685" t="s">
        <v>276</v>
      </c>
      <c r="B685" t="s">
        <v>12</v>
      </c>
      <c r="C685" s="2">
        <v>0.91643807196699001</v>
      </c>
      <c r="D685" s="2">
        <v>0.93752088205813555</v>
      </c>
      <c r="E685" s="2">
        <v>0.84705083909180656</v>
      </c>
      <c r="F685" s="2">
        <v>0.84990760059612513</v>
      </c>
      <c r="G685" s="2">
        <v>0.54463852498787002</v>
      </c>
      <c r="H685" s="2">
        <v>0.71750890618815144</v>
      </c>
      <c r="I685" s="2">
        <v>0.99528266566828905</v>
      </c>
      <c r="J685" s="2">
        <v>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276</v>
      </c>
      <c r="B686" t="s">
        <v>13</v>
      </c>
      <c r="C686" s="2">
        <v>0.99491938410493042</v>
      </c>
      <c r="D686" s="2">
        <v>0.93689637644325041</v>
      </c>
      <c r="E686" s="2">
        <v>0.8227584559199973</v>
      </c>
      <c r="F686" s="2">
        <v>0.77241379310344827</v>
      </c>
      <c r="G686" s="2">
        <v>0.74357429718875501</v>
      </c>
      <c r="H686" s="2">
        <v>0.94429381316243521</v>
      </c>
      <c r="I686" s="2">
        <v>0.98859707202236435</v>
      </c>
      <c r="J686" s="2" t="s">
        <v>70</v>
      </c>
      <c r="K686" s="2" t="s">
        <v>70</v>
      </c>
      <c r="L686" s="2" t="s">
        <v>70</v>
      </c>
      <c r="M686" s="2" t="s">
        <v>70</v>
      </c>
      <c r="N686" s="2">
        <v>0</v>
      </c>
    </row>
    <row r="687" spans="1:14" x14ac:dyDescent="0.3">
      <c r="A687" t="s">
        <v>276</v>
      </c>
      <c r="B687" t="s">
        <v>331</v>
      </c>
      <c r="C687" s="2">
        <v>0.99311032544646904</v>
      </c>
      <c r="D687" s="2">
        <v>0.91542162572803243</v>
      </c>
      <c r="E687" s="2">
        <v>0.92846883888591625</v>
      </c>
      <c r="F687" s="2">
        <v>0.86277701922067007</v>
      </c>
      <c r="G687" s="2">
        <v>0.84609618988132418</v>
      </c>
      <c r="H687" s="2">
        <v>0.94384313725490199</v>
      </c>
      <c r="I687" s="2">
        <v>0.99167452089223995</v>
      </c>
      <c r="J687" s="2" t="s">
        <v>70</v>
      </c>
      <c r="K687" s="2" t="s">
        <v>70</v>
      </c>
      <c r="L687" s="2" t="s">
        <v>70</v>
      </c>
      <c r="M687" s="2" t="s">
        <v>70</v>
      </c>
      <c r="N687" s="2">
        <v>0.92139794725217616</v>
      </c>
    </row>
    <row r="688" spans="1:14" x14ac:dyDescent="0.3">
      <c r="A688" t="s">
        <v>276</v>
      </c>
      <c r="B688" t="s">
        <v>142</v>
      </c>
      <c r="C688" s="2">
        <v>0.96939222600095976</v>
      </c>
      <c r="D688" s="2">
        <v>0.91799594768834036</v>
      </c>
      <c r="E688" s="2">
        <v>0.89445697491627363</v>
      </c>
      <c r="F688" s="2">
        <v>0.73224925198386892</v>
      </c>
      <c r="G688" s="2">
        <v>0.84676145339652453</v>
      </c>
      <c r="H688" s="2">
        <v>0.87670019611564498</v>
      </c>
      <c r="I688" s="2">
        <v>0.98695518723143039</v>
      </c>
      <c r="J688" s="2">
        <v>0</v>
      </c>
      <c r="K688" s="2" t="s">
        <v>70</v>
      </c>
      <c r="L688" s="2" t="s">
        <v>70</v>
      </c>
      <c r="M688" s="2" t="s">
        <v>70</v>
      </c>
      <c r="N688" s="2">
        <v>0.90248254065351485</v>
      </c>
    </row>
    <row r="689" spans="1:14" x14ac:dyDescent="0.3">
      <c r="A689" t="s">
        <v>276</v>
      </c>
      <c r="B689" t="s">
        <v>246</v>
      </c>
      <c r="C689" s="2">
        <v>0.9821352682857728</v>
      </c>
      <c r="D689" s="2">
        <v>0.94972521880724603</v>
      </c>
      <c r="E689" s="2">
        <v>0.92543849432810799</v>
      </c>
      <c r="F689" s="2">
        <v>0.70820599886813806</v>
      </c>
      <c r="G689" s="2">
        <v>0.74783337992731336</v>
      </c>
      <c r="H689" s="2">
        <v>0.91107697559310463</v>
      </c>
      <c r="I689" s="2">
        <v>0.99338151388360596</v>
      </c>
      <c r="J689" s="2" t="s">
        <v>70</v>
      </c>
      <c r="K689" s="2" t="s">
        <v>70</v>
      </c>
      <c r="L689" s="2" t="s">
        <v>70</v>
      </c>
      <c r="M689" s="2" t="s">
        <v>70</v>
      </c>
      <c r="N689" s="2">
        <v>0.87813075138033125</v>
      </c>
    </row>
    <row r="690" spans="1:14" x14ac:dyDescent="0.3">
      <c r="A690" t="s">
        <v>276</v>
      </c>
      <c r="B690" t="s">
        <v>15</v>
      </c>
      <c r="C690" s="2">
        <v>0.9976033117873484</v>
      </c>
      <c r="D690" s="2">
        <v>0.90401529636711275</v>
      </c>
      <c r="E690" s="2">
        <v>0.87324054518502969</v>
      </c>
      <c r="F690" s="2">
        <v>0.81049616557331605</v>
      </c>
      <c r="G690" s="2">
        <v>0.96994723560449636</v>
      </c>
      <c r="H690" s="2">
        <v>0.69425788104314157</v>
      </c>
      <c r="I690" s="2">
        <v>0.99448867115737904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276</v>
      </c>
      <c r="B691" t="s">
        <v>17</v>
      </c>
      <c r="C691" s="2">
        <v>0.99637626224338161</v>
      </c>
      <c r="D691" s="2">
        <v>0.91290453074433642</v>
      </c>
      <c r="E691" s="2">
        <v>0.97641031663314881</v>
      </c>
      <c r="F691" s="2" t="s">
        <v>70</v>
      </c>
      <c r="G691" s="2" t="s">
        <v>70</v>
      </c>
      <c r="H691" s="2">
        <v>0.89278440500436429</v>
      </c>
      <c r="I691" s="2">
        <v>0.99331916185848756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276</v>
      </c>
      <c r="B692" t="s">
        <v>21</v>
      </c>
      <c r="C692" s="2">
        <v>0.99587402293130978</v>
      </c>
      <c r="D692" s="2">
        <v>0.97677266442820476</v>
      </c>
      <c r="E692" s="2">
        <v>0.81320671241756093</v>
      </c>
      <c r="F692" s="2">
        <v>0</v>
      </c>
      <c r="G692" s="2">
        <v>0.26766495086569958</v>
      </c>
      <c r="H692" s="2">
        <v>0.70634101593853915</v>
      </c>
      <c r="I692" s="2">
        <v>0.99658340293068104</v>
      </c>
      <c r="J692" s="2" t="s">
        <v>70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276</v>
      </c>
      <c r="B693" t="s">
        <v>23</v>
      </c>
      <c r="C693" s="2">
        <v>0.98915994402636176</v>
      </c>
      <c r="D693" s="2">
        <v>0.96955211889937742</v>
      </c>
      <c r="E693" s="2">
        <v>0.90127524770790701</v>
      </c>
      <c r="F693" s="2" t="s">
        <v>70</v>
      </c>
      <c r="G693" s="2">
        <v>0.64205079962370648</v>
      </c>
      <c r="H693" s="2">
        <v>0.85778996304684707</v>
      </c>
      <c r="I693" s="2">
        <v>0.99547793544363017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276</v>
      </c>
      <c r="B694" t="s">
        <v>27</v>
      </c>
      <c r="C694" s="2">
        <v>0.99396375200668063</v>
      </c>
      <c r="D694" s="2">
        <v>0.9544757367098522</v>
      </c>
      <c r="E694" s="2">
        <v>0.88459554803705154</v>
      </c>
      <c r="F694" s="2">
        <v>0</v>
      </c>
      <c r="G694" s="2" t="s">
        <v>70</v>
      </c>
      <c r="H694" s="2">
        <v>0.82037037037037042</v>
      </c>
      <c r="I694" s="2">
        <v>0.99809029103964564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281</v>
      </c>
      <c r="B695" t="s">
        <v>6</v>
      </c>
      <c r="C695" s="2">
        <v>0.99043187574937075</v>
      </c>
      <c r="D695" s="2">
        <v>0.90956476413864995</v>
      </c>
      <c r="E695" s="2">
        <v>0.95828244520151695</v>
      </c>
      <c r="F695" s="2" t="s">
        <v>70</v>
      </c>
      <c r="G695" s="2" t="s">
        <v>70</v>
      </c>
      <c r="H695" s="2">
        <v>0.92478389885176104</v>
      </c>
      <c r="I695" s="2">
        <v>0.99395928107987164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281</v>
      </c>
      <c r="B696" t="s">
        <v>7</v>
      </c>
      <c r="C696" s="2">
        <v>0.99215519441844635</v>
      </c>
      <c r="D696" s="2">
        <v>0.92463640370207156</v>
      </c>
      <c r="E696" s="2">
        <v>0.91553593455820281</v>
      </c>
      <c r="F696" s="2" t="s">
        <v>70</v>
      </c>
      <c r="G696" s="2" t="s">
        <v>70</v>
      </c>
      <c r="H696" s="2">
        <v>0.8916467444803825</v>
      </c>
      <c r="I696" s="2">
        <v>0.98945179022433516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281</v>
      </c>
      <c r="B697" t="s">
        <v>8</v>
      </c>
      <c r="C697" s="2">
        <v>0.99335286970195125</v>
      </c>
      <c r="D697" s="2">
        <v>0.96552640318830962</v>
      </c>
      <c r="E697" s="2">
        <v>0.96120284027718361</v>
      </c>
      <c r="F697" s="2" t="s">
        <v>70</v>
      </c>
      <c r="G697" s="2" t="s">
        <v>70</v>
      </c>
      <c r="H697" s="2">
        <v>0.92596959354638519</v>
      </c>
      <c r="I697" s="2">
        <v>0.99272024959144256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281</v>
      </c>
      <c r="B698" t="s">
        <v>12</v>
      </c>
      <c r="C698" s="2">
        <v>0.99442095898818683</v>
      </c>
      <c r="D698" s="2">
        <v>0.98601341403566156</v>
      </c>
      <c r="E698" s="2">
        <v>0.95714992228345341</v>
      </c>
      <c r="F698" s="2" t="s">
        <v>70</v>
      </c>
      <c r="G698" s="2" t="s">
        <v>70</v>
      </c>
      <c r="H698" s="2">
        <v>0.90866615463389655</v>
      </c>
      <c r="I698" s="2">
        <v>0.99460773144983683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281</v>
      </c>
      <c r="B699" t="s">
        <v>13</v>
      </c>
      <c r="C699" s="2">
        <v>0.99499876422953359</v>
      </c>
      <c r="D699" s="2">
        <v>0.97931557720720364</v>
      </c>
      <c r="E699" s="2">
        <v>0.95062753333007755</v>
      </c>
      <c r="F699" s="2" t="s">
        <v>70</v>
      </c>
      <c r="G699" s="2" t="s">
        <v>70</v>
      </c>
      <c r="H699" s="2">
        <v>0.84149437794704385</v>
      </c>
      <c r="I699" s="2">
        <v>0.99497716894977162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281</v>
      </c>
      <c r="B700" t="s">
        <v>15</v>
      </c>
      <c r="C700" s="2">
        <v>0.98037589458899077</v>
      </c>
      <c r="D700" s="2">
        <v>0.97412938844847119</v>
      </c>
      <c r="E700" s="2">
        <v>0.94094017833953758</v>
      </c>
      <c r="F700" s="2">
        <v>0.85593199815949439</v>
      </c>
      <c r="G700" s="2">
        <v>0</v>
      </c>
      <c r="H700" s="2">
        <v>0.7946428571428571</v>
      </c>
      <c r="I700" s="2">
        <v>0.99496278475302602</v>
      </c>
      <c r="J700" s="2">
        <v>0.8807759172842895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281</v>
      </c>
      <c r="B701" t="s">
        <v>17</v>
      </c>
      <c r="C701" s="2">
        <v>0.99539651837524179</v>
      </c>
      <c r="D701" s="2">
        <v>0.90675241157556274</v>
      </c>
      <c r="E701" s="2">
        <v>0.82487505646136583</v>
      </c>
      <c r="F701" s="2">
        <v>0</v>
      </c>
      <c r="G701" s="2">
        <v>0.66228781028746908</v>
      </c>
      <c r="H701" s="2">
        <v>0.74965137614678901</v>
      </c>
      <c r="I701" s="2">
        <v>0.99570750809548925</v>
      </c>
      <c r="J701" s="2" t="s">
        <v>70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281</v>
      </c>
      <c r="B702" t="s">
        <v>21</v>
      </c>
      <c r="C702" s="2">
        <v>0.99285538309928556</v>
      </c>
      <c r="D702" s="2">
        <v>0.93242072431121115</v>
      </c>
      <c r="E702" s="2">
        <v>0.86118471073428104</v>
      </c>
      <c r="F702" s="2" t="s">
        <v>70</v>
      </c>
      <c r="G702" s="2">
        <v>0.90264093586298622</v>
      </c>
      <c r="H702" s="2">
        <v>0.86600297516878366</v>
      </c>
      <c r="I702" s="2">
        <v>0.99503460728257598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281</v>
      </c>
      <c r="B703" t="s">
        <v>23</v>
      </c>
      <c r="C703" s="2">
        <v>0.99225291727248999</v>
      </c>
      <c r="D703" s="2">
        <v>0.94803737083622197</v>
      </c>
      <c r="E703" s="2">
        <v>0.95835391759707522</v>
      </c>
      <c r="F703" s="2" t="s">
        <v>70</v>
      </c>
      <c r="G703" s="2">
        <v>0</v>
      </c>
      <c r="H703" s="2">
        <v>0.91467229991710564</v>
      </c>
      <c r="I703" s="2">
        <v>0.99484651579654937</v>
      </c>
      <c r="J703" s="2" t="s">
        <v>70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281</v>
      </c>
      <c r="B704" t="s">
        <v>25</v>
      </c>
      <c r="C704" s="2">
        <v>0.9960559831283724</v>
      </c>
      <c r="D704" s="2">
        <v>0.97305429259160203</v>
      </c>
      <c r="E704" s="2">
        <v>0.95601707319569695</v>
      </c>
      <c r="F704" s="2" t="s">
        <v>70</v>
      </c>
      <c r="G704" s="2">
        <v>0.88762907471148</v>
      </c>
      <c r="H704" s="2">
        <v>0.8611193807680857</v>
      </c>
      <c r="I704" s="2">
        <v>0.99382670137597617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281</v>
      </c>
      <c r="B705" t="s">
        <v>27</v>
      </c>
      <c r="C705" s="2">
        <v>0.99235600694908443</v>
      </c>
      <c r="D705" s="2">
        <v>0.97226651761495342</v>
      </c>
      <c r="E705" s="2">
        <v>0.91150937191713244</v>
      </c>
      <c r="F705" s="2">
        <v>0.8160533695929294</v>
      </c>
      <c r="G705" s="2">
        <v>0.7775958840037418</v>
      </c>
      <c r="H705" s="2">
        <v>0.84679736352881529</v>
      </c>
      <c r="I705" s="2">
        <v>0.99285497111584065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281</v>
      </c>
      <c r="B706" t="s">
        <v>29</v>
      </c>
      <c r="C706" s="2">
        <v>0.99568872845778678</v>
      </c>
      <c r="D706" s="2">
        <v>0.93223022476095863</v>
      </c>
      <c r="E706" s="2">
        <v>0.8139140352127735</v>
      </c>
      <c r="F706" s="2">
        <v>0.7409073617703974</v>
      </c>
      <c r="G706" s="2">
        <v>0.17016616314199395</v>
      </c>
      <c r="H706" s="2">
        <v>0.92704979793136522</v>
      </c>
      <c r="I706" s="2">
        <v>0.99401197604790403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300</v>
      </c>
      <c r="B707" t="s">
        <v>6</v>
      </c>
      <c r="C707" s="2">
        <v>0.99287396143433559</v>
      </c>
      <c r="D707" s="2">
        <v>0.94708037251180643</v>
      </c>
      <c r="E707" s="2">
        <v>0.91422691021353242</v>
      </c>
      <c r="F707" s="2" t="s">
        <v>70</v>
      </c>
      <c r="G707" s="2" t="s">
        <v>70</v>
      </c>
      <c r="H707" s="2">
        <v>0.85643883836902313</v>
      </c>
      <c r="I707" s="2">
        <v>0.99580824632268883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300</v>
      </c>
      <c r="B708" t="s">
        <v>7</v>
      </c>
      <c r="C708" s="2">
        <v>0.9952755905511812</v>
      </c>
      <c r="D708" s="2">
        <v>0.98082715289697842</v>
      </c>
      <c r="E708" s="2">
        <v>0.95781986601604496</v>
      </c>
      <c r="F708" s="2">
        <v>0.68655715722427091</v>
      </c>
      <c r="G708" s="2" t="s">
        <v>70</v>
      </c>
      <c r="H708" s="2">
        <v>0.88931001808941335</v>
      </c>
      <c r="I708" s="2">
        <v>0.99211165048543681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300</v>
      </c>
      <c r="B709" t="s">
        <v>314</v>
      </c>
      <c r="C709" s="2">
        <v>0.99294734201209822</v>
      </c>
      <c r="D709" s="2">
        <v>0.95879686166920397</v>
      </c>
      <c r="E709" s="2">
        <v>0.9195497548511844</v>
      </c>
      <c r="F709" s="2" t="s">
        <v>70</v>
      </c>
      <c r="G709" s="2">
        <v>0.92239902080783365</v>
      </c>
      <c r="H709" s="2">
        <v>0.92941176470588238</v>
      </c>
      <c r="I709" s="2">
        <v>0.9939891957696112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300</v>
      </c>
      <c r="B710" t="s">
        <v>8</v>
      </c>
      <c r="C710" s="2">
        <v>0.98757185024079541</v>
      </c>
      <c r="D710" s="2">
        <v>0.96648967966524835</v>
      </c>
      <c r="E710" s="2">
        <v>0.91499905903017376</v>
      </c>
      <c r="F710" s="2">
        <v>0</v>
      </c>
      <c r="G710" s="2">
        <v>0.70101916021198529</v>
      </c>
      <c r="H710" s="2">
        <v>0.81610669402410874</v>
      </c>
      <c r="I710" s="2">
        <v>0.99729039250599982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300</v>
      </c>
      <c r="B711" t="s">
        <v>12</v>
      </c>
      <c r="C711" s="2">
        <v>0.90820159995285599</v>
      </c>
      <c r="D711" s="2">
        <v>0.93577123418730723</v>
      </c>
      <c r="E711" s="2">
        <v>0.5164569385537523</v>
      </c>
      <c r="F711" s="2" t="s">
        <v>70</v>
      </c>
      <c r="G711" s="2">
        <v>0.87372624181440661</v>
      </c>
      <c r="H711" s="2">
        <v>0</v>
      </c>
      <c r="I711" s="2">
        <v>0.99502106472615859</v>
      </c>
      <c r="J711" s="2">
        <v>0.89184926170160206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300</v>
      </c>
      <c r="B712" t="s">
        <v>13</v>
      </c>
      <c r="C712" s="2">
        <v>0.99274015565106277</v>
      </c>
      <c r="D712" s="2">
        <v>0.94965917697551117</v>
      </c>
      <c r="E712" s="2">
        <v>0.8750616160467144</v>
      </c>
      <c r="F712" s="2" t="s">
        <v>70</v>
      </c>
      <c r="G712" s="2">
        <v>0.95202759877628063</v>
      </c>
      <c r="H712" s="2">
        <v>0.78620689655172415</v>
      </c>
      <c r="I712" s="2">
        <v>0.99556574923547403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300</v>
      </c>
      <c r="B713" t="s">
        <v>15</v>
      </c>
      <c r="C713" s="2">
        <v>0.99799474652722142</v>
      </c>
      <c r="D713" s="2">
        <v>0.97182425422286478</v>
      </c>
      <c r="E713" s="2">
        <v>0.93044923057811457</v>
      </c>
      <c r="F713" s="2" t="s">
        <v>70</v>
      </c>
      <c r="G713" s="2">
        <v>0.95200181983621479</v>
      </c>
      <c r="H713" s="2">
        <v>0.8192812272979787</v>
      </c>
      <c r="I713" s="2">
        <v>0.99481311975591158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300</v>
      </c>
      <c r="B714" t="s">
        <v>17</v>
      </c>
      <c r="C714" s="2">
        <v>0.99818814955512003</v>
      </c>
      <c r="D714" s="2">
        <v>0.97407915285872082</v>
      </c>
      <c r="E714" s="2">
        <v>0.84028183919569999</v>
      </c>
      <c r="F714" s="2">
        <v>0</v>
      </c>
      <c r="G714" s="2">
        <v>0</v>
      </c>
      <c r="H714" s="2">
        <v>0.72048846675712352</v>
      </c>
      <c r="I714" s="2">
        <v>0.9956841069130008</v>
      </c>
      <c r="J714" s="2" t="s">
        <v>70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288</v>
      </c>
      <c r="B715" t="s">
        <v>6</v>
      </c>
      <c r="C715" s="2">
        <v>0.97184337879454463</v>
      </c>
      <c r="D715" s="2">
        <v>0.95038961038961045</v>
      </c>
      <c r="E715" s="2">
        <v>0.9434534427399216</v>
      </c>
      <c r="F715" s="2" t="s">
        <v>70</v>
      </c>
      <c r="G715" s="2" t="s">
        <v>70</v>
      </c>
      <c r="H715" s="2">
        <v>0.9356558833985068</v>
      </c>
      <c r="I715" s="2">
        <v>0.98622589531680438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288</v>
      </c>
      <c r="B716" t="s">
        <v>7</v>
      </c>
      <c r="C716" s="2">
        <v>0.98958077960284396</v>
      </c>
      <c r="D716" s="2">
        <v>0.96309519472476224</v>
      </c>
      <c r="E716" s="2">
        <v>0.94667235494880542</v>
      </c>
      <c r="F716" s="2" t="s">
        <v>70</v>
      </c>
      <c r="G716" s="2" t="s">
        <v>70</v>
      </c>
      <c r="H716" s="2">
        <v>0.91603375527426156</v>
      </c>
      <c r="I716" s="2">
        <v>0.98831275720164602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288</v>
      </c>
      <c r="B717" t="s">
        <v>8</v>
      </c>
      <c r="C717" s="2">
        <v>0.97309494879361225</v>
      </c>
      <c r="D717" s="2">
        <v>0.96069133614003999</v>
      </c>
      <c r="E717" s="2">
        <v>0.92468655425853885</v>
      </c>
      <c r="F717" s="2" t="s">
        <v>70</v>
      </c>
      <c r="G717" s="2" t="s">
        <v>70</v>
      </c>
      <c r="H717" s="2">
        <v>0.86470022443090733</v>
      </c>
      <c r="I717" s="2">
        <v>0.97475083056478395</v>
      </c>
      <c r="J717" s="2">
        <v>0.37020316027088029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288</v>
      </c>
      <c r="B718" t="s">
        <v>12</v>
      </c>
      <c r="C718" s="2">
        <v>0.98470676891706199</v>
      </c>
      <c r="D718" s="2">
        <v>0.95283707619075442</v>
      </c>
      <c r="E718" s="2">
        <v>0.93886639676113359</v>
      </c>
      <c r="F718" s="2" t="s">
        <v>70</v>
      </c>
      <c r="G718" s="2" t="s">
        <v>70</v>
      </c>
      <c r="H718" s="2">
        <v>0.9157541246897356</v>
      </c>
      <c r="I718" s="2">
        <v>0.99330879892940782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288</v>
      </c>
      <c r="B719" t="s">
        <v>13</v>
      </c>
      <c r="C719" s="2">
        <v>0.99180085684739239</v>
      </c>
      <c r="D719" s="2">
        <v>0.95569788376966436</v>
      </c>
      <c r="E719" s="2">
        <v>0.89377244026247371</v>
      </c>
      <c r="F719" s="2" t="s">
        <v>70</v>
      </c>
      <c r="G719" s="2" t="s">
        <v>70</v>
      </c>
      <c r="H719" s="2">
        <v>0.7880268784361637</v>
      </c>
      <c r="I719" s="2">
        <v>0.99283276450511959</v>
      </c>
      <c r="J719" s="2">
        <v>0.97096732196328595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288</v>
      </c>
      <c r="B720" t="s">
        <v>15</v>
      </c>
      <c r="C720" s="2">
        <v>0.80105046968115556</v>
      </c>
      <c r="D720" s="2">
        <v>0.92253692780188157</v>
      </c>
      <c r="E720" s="2">
        <v>0.82876747665480055</v>
      </c>
      <c r="F720" s="2" t="s">
        <v>70</v>
      </c>
      <c r="G720" s="2" t="s">
        <v>70</v>
      </c>
      <c r="H720" s="2">
        <v>0.60644506470438975</v>
      </c>
      <c r="I720" s="2">
        <v>0.99083520664015201</v>
      </c>
      <c r="J720" s="2">
        <v>0.62137424261956942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288</v>
      </c>
      <c r="B721" t="s">
        <v>17</v>
      </c>
      <c r="C721" s="2">
        <v>0.99457636644653635</v>
      </c>
      <c r="D721" s="2">
        <v>0.93734453191302558</v>
      </c>
      <c r="E721" s="2">
        <v>0.82205137821113816</v>
      </c>
      <c r="F721" s="2">
        <v>0</v>
      </c>
      <c r="G721" s="2">
        <v>0.80091729969901104</v>
      </c>
      <c r="H721" s="2">
        <v>0.84699369521759194</v>
      </c>
      <c r="I721" s="2">
        <v>0.99397486658633161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288</v>
      </c>
      <c r="B722" t="s">
        <v>21</v>
      </c>
      <c r="C722" s="2">
        <v>0.99065930733305041</v>
      </c>
      <c r="D722" s="2">
        <v>0.95440804491331976</v>
      </c>
      <c r="E722" s="2">
        <v>0.84274857008540316</v>
      </c>
      <c r="F722" s="2">
        <v>0.32419733750978857</v>
      </c>
      <c r="G722" s="2">
        <v>0</v>
      </c>
      <c r="H722" s="2">
        <v>0.6806541190990435</v>
      </c>
      <c r="I722" s="2">
        <v>0.99465609377693498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288</v>
      </c>
      <c r="B723" t="s">
        <v>23</v>
      </c>
      <c r="C723" s="2">
        <v>0.98679746027480097</v>
      </c>
      <c r="D723" s="2">
        <v>0.96319036006311864</v>
      </c>
      <c r="E723" s="2">
        <v>0.969643162028342</v>
      </c>
      <c r="F723" s="2" t="s">
        <v>70</v>
      </c>
      <c r="G723" s="2" t="s">
        <v>70</v>
      </c>
      <c r="H723" s="2">
        <v>0.842185128983308</v>
      </c>
      <c r="I723" s="2">
        <v>0.98484590498893243</v>
      </c>
      <c r="J723" s="2" t="s">
        <v>70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288</v>
      </c>
      <c r="B724" t="s">
        <v>25</v>
      </c>
      <c r="C724" s="2">
        <v>0.99177664567371338</v>
      </c>
      <c r="D724" s="2">
        <v>0.94795166004973597</v>
      </c>
      <c r="E724" s="2">
        <v>0.90200008529148357</v>
      </c>
      <c r="F724" s="2">
        <v>0</v>
      </c>
      <c r="G724" s="2">
        <v>0.74393128345574511</v>
      </c>
      <c r="H724" s="2">
        <v>0.78510028653295127</v>
      </c>
      <c r="I724" s="2">
        <v>0.99208087615838236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288</v>
      </c>
      <c r="B725" t="s">
        <v>27</v>
      </c>
      <c r="C725" s="2">
        <v>0.98102934186076662</v>
      </c>
      <c r="D725" s="2">
        <v>0.8992640914359652</v>
      </c>
      <c r="E725" s="2">
        <v>0.93541021040613281</v>
      </c>
      <c r="F725" s="2">
        <v>0.91542015819563005</v>
      </c>
      <c r="G725" s="2" t="s">
        <v>70</v>
      </c>
      <c r="H725" s="2">
        <v>0.90260904202350123</v>
      </c>
      <c r="I725" s="2">
        <v>0.98808713410483318</v>
      </c>
      <c r="J725" s="2">
        <v>0.95387293298520437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285</v>
      </c>
      <c r="B726" t="s">
        <v>6</v>
      </c>
      <c r="C726" s="2">
        <v>0.99439618556983522</v>
      </c>
      <c r="D726" s="2">
        <v>0.91711956521739135</v>
      </c>
      <c r="E726" s="2">
        <v>0.97530876346995998</v>
      </c>
      <c r="F726" s="2" t="s">
        <v>70</v>
      </c>
      <c r="G726" s="2" t="s">
        <v>70</v>
      </c>
      <c r="H726" s="2">
        <v>0.92075738230420257</v>
      </c>
      <c r="I726" s="2">
        <v>0.99284045519632225</v>
      </c>
      <c r="J726" s="2">
        <v>1.6129032258064516E-2</v>
      </c>
      <c r="K726" s="2" t="s">
        <v>70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285</v>
      </c>
      <c r="B727" t="s">
        <v>7</v>
      </c>
      <c r="C727" s="2">
        <v>0.98742569730224039</v>
      </c>
      <c r="D727" s="2">
        <v>0.97110436733078243</v>
      </c>
      <c r="E727" s="2">
        <v>0.9383502964257564</v>
      </c>
      <c r="F727" s="2" t="s">
        <v>70</v>
      </c>
      <c r="G727" s="2" t="s">
        <v>70</v>
      </c>
      <c r="H727" s="2">
        <v>0.63591433278418452</v>
      </c>
      <c r="I727" s="2">
        <v>0.98710244760369337</v>
      </c>
      <c r="J727" s="2" t="s">
        <v>70</v>
      </c>
      <c r="K727" s="2" t="s">
        <v>70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285</v>
      </c>
      <c r="B728" t="s">
        <v>8</v>
      </c>
      <c r="C728" s="2">
        <v>0.98417807710401861</v>
      </c>
      <c r="D728" s="2">
        <v>0.90684228062954475</v>
      </c>
      <c r="E728" s="2">
        <v>0.8925158027812895</v>
      </c>
      <c r="F728" s="2" t="s">
        <v>70</v>
      </c>
      <c r="G728" s="2">
        <v>0</v>
      </c>
      <c r="H728" s="2">
        <v>0.81816168327796235</v>
      </c>
      <c r="I728" s="2">
        <v>0.99239146650753396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285</v>
      </c>
      <c r="B729" t="s">
        <v>12</v>
      </c>
      <c r="C729" s="2">
        <v>0.99172990605650235</v>
      </c>
      <c r="D729" s="2">
        <v>0.95355891866525877</v>
      </c>
      <c r="E729" s="2">
        <v>0.91619303765350657</v>
      </c>
      <c r="F729" s="2" t="s">
        <v>70</v>
      </c>
      <c r="G729" s="2">
        <v>0.89577313352597276</v>
      </c>
      <c r="H729" s="2">
        <v>0.85173872180451127</v>
      </c>
      <c r="I729" s="2">
        <v>0.98936655020507358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285</v>
      </c>
      <c r="B730" t="s">
        <v>13</v>
      </c>
      <c r="C730" s="2">
        <v>0.98539099974125743</v>
      </c>
      <c r="D730" s="2">
        <v>0.94383518884611384</v>
      </c>
      <c r="E730" s="2">
        <v>0.92485950444238041</v>
      </c>
      <c r="F730" s="2">
        <v>0.88188600986865628</v>
      </c>
      <c r="G730" s="2">
        <v>0</v>
      </c>
      <c r="H730" s="2">
        <v>0.53199825859817151</v>
      </c>
      <c r="I730" s="2">
        <v>0.99736106799130719</v>
      </c>
      <c r="J730" s="2">
        <v>0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285</v>
      </c>
      <c r="B731" t="s">
        <v>15</v>
      </c>
      <c r="C731" s="2">
        <v>0.99672915835660159</v>
      </c>
      <c r="D731" s="2">
        <v>0.90773093149054018</v>
      </c>
      <c r="E731" s="2">
        <v>0.94611237146813598</v>
      </c>
      <c r="F731" s="2">
        <v>0.79263714527913454</v>
      </c>
      <c r="G731" s="2" t="s">
        <v>70</v>
      </c>
      <c r="H731" s="2">
        <v>0.89644641865630204</v>
      </c>
      <c r="I731" s="2">
        <v>0.99452962477848839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285</v>
      </c>
      <c r="B732" t="s">
        <v>17</v>
      </c>
      <c r="C732" s="2">
        <v>0.99832573880808362</v>
      </c>
      <c r="D732" s="2">
        <v>0.91051106241605995</v>
      </c>
      <c r="E732" s="2">
        <v>0.94330651463288462</v>
      </c>
      <c r="F732" s="2">
        <v>0.89913004219555814</v>
      </c>
      <c r="G732" s="2" t="s">
        <v>70</v>
      </c>
      <c r="H732" s="2">
        <v>0.88583935519733181</v>
      </c>
      <c r="I732" s="2">
        <v>0.99366557276959477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285</v>
      </c>
      <c r="B733" t="s">
        <v>315</v>
      </c>
      <c r="C733" s="2">
        <v>0.9986315796534676</v>
      </c>
      <c r="D733" s="2">
        <v>0.92420204524326</v>
      </c>
      <c r="E733" s="2">
        <v>0.96954652645356376</v>
      </c>
      <c r="F733" s="2">
        <v>0.9170349094122846</v>
      </c>
      <c r="G733" s="2" t="s">
        <v>70</v>
      </c>
      <c r="H733" s="2">
        <v>0.92092709270927098</v>
      </c>
      <c r="I733" s="2">
        <v>0.99483622350674361</v>
      </c>
      <c r="J733" s="2" t="s">
        <v>70</v>
      </c>
      <c r="K733" s="2" t="s">
        <v>70</v>
      </c>
      <c r="L733" s="2">
        <v>0.98509316770186339</v>
      </c>
      <c r="M733" s="2" t="s">
        <v>70</v>
      </c>
      <c r="N733" s="2" t="s">
        <v>70</v>
      </c>
    </row>
    <row r="734" spans="1:14" x14ac:dyDescent="0.3">
      <c r="A734" t="s">
        <v>285</v>
      </c>
      <c r="B734" t="s">
        <v>307</v>
      </c>
      <c r="C734" s="2">
        <v>0.99835644513055277</v>
      </c>
      <c r="D734" s="2">
        <v>0.9314963152835628</v>
      </c>
      <c r="E734" s="2">
        <v>0.97087444401797196</v>
      </c>
      <c r="F734" s="2">
        <v>0.9332896246516964</v>
      </c>
      <c r="G734" s="2" t="s">
        <v>70</v>
      </c>
      <c r="H734" s="2">
        <v>0.93110118055092361</v>
      </c>
      <c r="I734" s="2">
        <v>0.99489795918367363</v>
      </c>
      <c r="J734" s="2" t="s">
        <v>70</v>
      </c>
      <c r="K734" s="2" t="s">
        <v>70</v>
      </c>
      <c r="L734" s="2">
        <v>0.94950298210735584</v>
      </c>
      <c r="M734" s="2" t="s">
        <v>70</v>
      </c>
      <c r="N734" s="2" t="s">
        <v>70</v>
      </c>
    </row>
    <row r="735" spans="1:14" x14ac:dyDescent="0.3">
      <c r="A735" t="s">
        <v>285</v>
      </c>
      <c r="B735" t="s">
        <v>303</v>
      </c>
      <c r="C735" s="2">
        <v>0.99840530171822195</v>
      </c>
      <c r="D735" s="2">
        <v>0.92794466150003196</v>
      </c>
      <c r="E735" s="2">
        <v>0.94975699833467397</v>
      </c>
      <c r="F735" s="2">
        <v>0.91101796984149919</v>
      </c>
      <c r="G735" s="2" t="s">
        <v>70</v>
      </c>
      <c r="H735" s="2">
        <v>0.88474152372413473</v>
      </c>
      <c r="I735" s="2">
        <v>0.99616034403317477</v>
      </c>
      <c r="J735" s="2" t="s">
        <v>70</v>
      </c>
      <c r="K735" s="2" t="s">
        <v>70</v>
      </c>
      <c r="L735" s="2">
        <v>0.91711314213677919</v>
      </c>
      <c r="M735" s="2" t="s">
        <v>70</v>
      </c>
      <c r="N735" s="2" t="s">
        <v>70</v>
      </c>
    </row>
    <row r="736" spans="1:14" x14ac:dyDescent="0.3">
      <c r="A736" t="s">
        <v>285</v>
      </c>
      <c r="B736" t="s">
        <v>323</v>
      </c>
      <c r="C736" s="2">
        <v>0.99839708514117242</v>
      </c>
      <c r="D736" s="2">
        <v>0.91772584392510603</v>
      </c>
      <c r="E736" s="2">
        <v>0.95960500631530599</v>
      </c>
      <c r="F736" s="2">
        <v>0.87104441441021574</v>
      </c>
      <c r="G736" s="2" t="s">
        <v>70</v>
      </c>
      <c r="H736" s="2">
        <v>0.90248311292931216</v>
      </c>
      <c r="I736" s="2">
        <v>0.99556099801010256</v>
      </c>
      <c r="J736" s="2" t="s">
        <v>70</v>
      </c>
      <c r="K736" s="2" t="s">
        <v>70</v>
      </c>
      <c r="L736" s="2">
        <v>0.95176571920757957</v>
      </c>
      <c r="M736" s="2" t="s">
        <v>70</v>
      </c>
      <c r="N736" s="2" t="s">
        <v>70</v>
      </c>
    </row>
    <row r="737" spans="1:14" x14ac:dyDescent="0.3">
      <c r="A737" t="s">
        <v>285</v>
      </c>
      <c r="B737" t="s">
        <v>333</v>
      </c>
      <c r="C737" s="2">
        <v>0.99844944282883397</v>
      </c>
      <c r="D737" s="2">
        <v>0.92959565947552003</v>
      </c>
      <c r="E737" s="2">
        <v>0.95627418918441998</v>
      </c>
      <c r="F737" s="2">
        <v>0.90828589500316259</v>
      </c>
      <c r="G737" s="2" t="s">
        <v>70</v>
      </c>
      <c r="H737" s="2">
        <v>0.85973558632558866</v>
      </c>
      <c r="I737" s="2">
        <v>0.99530516431924876</v>
      </c>
      <c r="J737" s="2" t="s">
        <v>70</v>
      </c>
      <c r="K737" s="2" t="s">
        <v>70</v>
      </c>
      <c r="L737" s="2">
        <v>0.9223529411764706</v>
      </c>
      <c r="M737" s="2" t="s">
        <v>70</v>
      </c>
      <c r="N737" s="2" t="s">
        <v>70</v>
      </c>
    </row>
    <row r="738" spans="1:14" x14ac:dyDescent="0.3">
      <c r="A738" t="s">
        <v>285</v>
      </c>
      <c r="B738" t="s">
        <v>311</v>
      </c>
      <c r="C738" s="2">
        <v>0.99744261896302844</v>
      </c>
      <c r="D738" s="2">
        <v>0.91122257053291522</v>
      </c>
      <c r="E738" s="2">
        <v>0.9623843734404196</v>
      </c>
      <c r="F738" s="2">
        <v>0</v>
      </c>
      <c r="G738" s="2" t="s">
        <v>70</v>
      </c>
      <c r="H738" s="2">
        <v>0.90256609211328498</v>
      </c>
      <c r="I738" s="2">
        <v>0.99482665431240835</v>
      </c>
      <c r="J738" s="2" t="s">
        <v>70</v>
      </c>
      <c r="K738" s="2" t="s">
        <v>70</v>
      </c>
      <c r="L738" s="2">
        <v>0.95539033457249078</v>
      </c>
      <c r="M738" s="2" t="s">
        <v>70</v>
      </c>
      <c r="N738" s="2" t="s">
        <v>70</v>
      </c>
    </row>
    <row r="739" spans="1:14" x14ac:dyDescent="0.3">
      <c r="A739" t="s">
        <v>285</v>
      </c>
      <c r="B739" t="s">
        <v>21</v>
      </c>
      <c r="C739" s="2">
        <v>0.99864441034931084</v>
      </c>
      <c r="D739" s="2">
        <v>0.94375622953153915</v>
      </c>
      <c r="E739" s="2">
        <v>0.95458835353671556</v>
      </c>
      <c r="F739" s="2">
        <v>0.88291841262016268</v>
      </c>
      <c r="G739" s="2" t="s">
        <v>70</v>
      </c>
      <c r="H739" s="2">
        <v>0.86747057800452199</v>
      </c>
      <c r="I739" s="2">
        <v>0.99537108470914981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285</v>
      </c>
      <c r="B740" t="s">
        <v>23</v>
      </c>
      <c r="C740" s="2">
        <v>0.99547214926645</v>
      </c>
      <c r="D740" s="2">
        <v>0.89967291903077229</v>
      </c>
      <c r="E740" s="2">
        <v>0.82763415589502543</v>
      </c>
      <c r="F740" s="2">
        <v>0</v>
      </c>
      <c r="G740" s="2">
        <v>0</v>
      </c>
      <c r="H740" s="2">
        <v>0.5677308024158757</v>
      </c>
      <c r="I740" s="2">
        <v>0.99318357862122397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268</v>
      </c>
      <c r="B741" t="s">
        <v>6</v>
      </c>
      <c r="C741" s="2">
        <v>0.98675496688741715</v>
      </c>
      <c r="D741" s="2">
        <v>0.95367023238657322</v>
      </c>
      <c r="E741" s="2">
        <v>0.89327307491743435</v>
      </c>
      <c r="F741" s="2">
        <v>0.7022291443589993</v>
      </c>
      <c r="G741" s="2" t="s">
        <v>70</v>
      </c>
      <c r="H741" s="2">
        <v>0.76981675931645044</v>
      </c>
      <c r="I741" s="2">
        <v>0.99261689909762096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268</v>
      </c>
      <c r="B742" t="s">
        <v>7</v>
      </c>
      <c r="C742" s="2">
        <v>0.99131787264665605</v>
      </c>
      <c r="D742" s="2">
        <v>0.9781041844577284</v>
      </c>
      <c r="E742" s="2">
        <v>0.97703855902335124</v>
      </c>
      <c r="F742" s="2" t="s">
        <v>70</v>
      </c>
      <c r="G742" s="2">
        <v>0</v>
      </c>
      <c r="H742" s="2">
        <v>0.91576744758544282</v>
      </c>
      <c r="I742" s="2">
        <v>0.9947994056463596</v>
      </c>
      <c r="J742" s="2" t="s">
        <v>70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268</v>
      </c>
      <c r="B743" t="s">
        <v>8</v>
      </c>
      <c r="C743" s="2">
        <v>0.98839360029594003</v>
      </c>
      <c r="D743" s="2">
        <v>0.97816929606791059</v>
      </c>
      <c r="E743" s="2">
        <v>0.93266682953413638</v>
      </c>
      <c r="F743" s="2" t="s">
        <v>70</v>
      </c>
      <c r="G743" s="2">
        <v>0.93710804515319845</v>
      </c>
      <c r="H743" s="2">
        <v>0.8695167493450755</v>
      </c>
      <c r="I743" s="2">
        <v>0.99309088148204383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268</v>
      </c>
      <c r="B744" t="s">
        <v>12</v>
      </c>
      <c r="C744" s="2">
        <v>0.99593658406608043</v>
      </c>
      <c r="D744" s="2">
        <v>0.93314963459925715</v>
      </c>
      <c r="E744" s="2">
        <v>0.91616809630216955</v>
      </c>
      <c r="F744" s="2">
        <v>0.7902305562043308</v>
      </c>
      <c r="G744" s="2">
        <v>0</v>
      </c>
      <c r="H744" s="2">
        <v>0.87166136341722111</v>
      </c>
      <c r="I744" s="2">
        <v>0.99637988138334743</v>
      </c>
      <c r="J744" s="2">
        <v>0.98501872659176037</v>
      </c>
      <c r="K744" s="2" t="s">
        <v>70</v>
      </c>
      <c r="L744" s="2" t="s">
        <v>70</v>
      </c>
      <c r="M744" s="2" t="s">
        <v>70</v>
      </c>
      <c r="N744" s="2">
        <v>0</v>
      </c>
    </row>
    <row r="745" spans="1:14" x14ac:dyDescent="0.3">
      <c r="A745" t="s">
        <v>268</v>
      </c>
      <c r="B745" t="s">
        <v>13</v>
      </c>
      <c r="C745" s="2">
        <v>0.99589374373878481</v>
      </c>
      <c r="D745" s="2">
        <v>0.93399680781147321</v>
      </c>
      <c r="E745" s="2">
        <v>0.91665175718849845</v>
      </c>
      <c r="F745" s="2">
        <v>0</v>
      </c>
      <c r="G745" s="2">
        <v>0.95592825776413959</v>
      </c>
      <c r="H745" s="2">
        <v>0.85740072202166062</v>
      </c>
      <c r="I745" s="2">
        <v>0.99402207234825257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268</v>
      </c>
      <c r="B746" t="s">
        <v>15</v>
      </c>
      <c r="C746" s="2">
        <v>0.99340400737665036</v>
      </c>
      <c r="D746" s="2">
        <v>0.97363191142025696</v>
      </c>
      <c r="E746" s="2">
        <v>0.98029058525075841</v>
      </c>
      <c r="F746" s="2" t="s">
        <v>70</v>
      </c>
      <c r="G746" s="2" t="s">
        <v>70</v>
      </c>
      <c r="H746" s="2">
        <v>0.91343919442292798</v>
      </c>
      <c r="I746" s="2">
        <v>0.99525703794369635</v>
      </c>
      <c r="J746" s="2">
        <v>0.96317382856626443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268</v>
      </c>
      <c r="B747" t="s">
        <v>223</v>
      </c>
      <c r="C747" s="2">
        <v>0.99071754825401503</v>
      </c>
      <c r="D747" s="2">
        <v>0.97292189271846319</v>
      </c>
      <c r="E747" s="2">
        <v>0.94007975818537437</v>
      </c>
      <c r="F747" s="2">
        <v>0.94291961996682239</v>
      </c>
      <c r="G747" s="2" t="s">
        <v>70</v>
      </c>
      <c r="H747" s="2">
        <v>0.83738796414852756</v>
      </c>
      <c r="I747" s="2">
        <v>0.99431085488887205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268</v>
      </c>
      <c r="B748" t="s">
        <v>17</v>
      </c>
      <c r="C748" s="2">
        <v>0.99026481310844916</v>
      </c>
      <c r="D748" s="2">
        <v>0.93101730593093701</v>
      </c>
      <c r="E748" s="2">
        <v>0.9044882259543352</v>
      </c>
      <c r="F748" s="2">
        <v>0.75560668625154936</v>
      </c>
      <c r="G748" s="2" t="s">
        <v>70</v>
      </c>
      <c r="H748" s="2" t="s">
        <v>70</v>
      </c>
      <c r="I748" s="2">
        <v>0.99486860519359355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268</v>
      </c>
      <c r="B749" t="s">
        <v>21</v>
      </c>
      <c r="C749" s="2">
        <v>0.99577725275547624</v>
      </c>
      <c r="D749" s="2">
        <v>0.93115640213990858</v>
      </c>
      <c r="E749" s="2">
        <v>0.93133925776075921</v>
      </c>
      <c r="F749" s="2">
        <v>0.55534179812748496</v>
      </c>
      <c r="G749" s="2">
        <v>0.64118591385729418</v>
      </c>
      <c r="H749" s="2">
        <v>0.94881588999236055</v>
      </c>
      <c r="I749" s="2">
        <v>0.99414122725871124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268</v>
      </c>
      <c r="B750" t="s">
        <v>23</v>
      </c>
      <c r="C750" s="2">
        <v>0.99392540105887517</v>
      </c>
      <c r="D750" s="2">
        <v>0.91881511006431738</v>
      </c>
      <c r="E750" s="2">
        <v>0.85159574468085109</v>
      </c>
      <c r="F750" s="2">
        <v>0</v>
      </c>
      <c r="G750" s="2">
        <v>0.83718981051875352</v>
      </c>
      <c r="H750" s="2">
        <v>0.86232944896644614</v>
      </c>
      <c r="I750" s="2">
        <v>0.9951174855050352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268</v>
      </c>
      <c r="B751" t="s">
        <v>25</v>
      </c>
      <c r="C751" s="2">
        <v>0.99759663391018716</v>
      </c>
      <c r="D751" s="2">
        <v>0.89473015873015871</v>
      </c>
      <c r="E751" s="2">
        <v>0.95240778237520918</v>
      </c>
      <c r="F751" s="2" t="s">
        <v>70</v>
      </c>
      <c r="G751" s="2">
        <v>0.97159036375851804</v>
      </c>
      <c r="H751" s="2">
        <v>0.906527220095247</v>
      </c>
      <c r="I751" s="2">
        <v>0.99667465779908759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268</v>
      </c>
      <c r="B752" t="s">
        <v>27</v>
      </c>
      <c r="C752" s="2">
        <v>0.99059960784630163</v>
      </c>
      <c r="D752" s="2">
        <v>0.95436210046488079</v>
      </c>
      <c r="E752" s="2">
        <v>0.85440985289086557</v>
      </c>
      <c r="F752" s="2">
        <v>0</v>
      </c>
      <c r="G752" s="2" t="s">
        <v>70</v>
      </c>
      <c r="H752" s="2">
        <v>0.80783907897289953</v>
      </c>
      <c r="I752" s="2">
        <v>0.99595327174162018</v>
      </c>
      <c r="J752" s="2">
        <v>0.97320217678666476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268</v>
      </c>
      <c r="B753" t="s">
        <v>29</v>
      </c>
      <c r="C753" s="2">
        <v>0.99798763357663278</v>
      </c>
      <c r="D753" s="2">
        <v>0.97388502328216564</v>
      </c>
      <c r="E753" s="2">
        <v>0.94520280388029243</v>
      </c>
      <c r="F753" s="2">
        <v>0.79239885574172453</v>
      </c>
      <c r="G753" s="2" t="s">
        <v>70</v>
      </c>
      <c r="H753" s="2">
        <v>0.91395154553049285</v>
      </c>
      <c r="I753" s="2">
        <v>0.99622931896883415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268</v>
      </c>
      <c r="B754" t="s">
        <v>33</v>
      </c>
      <c r="C754" s="2">
        <v>0.99830572976129039</v>
      </c>
      <c r="D754" s="2">
        <v>0.99230142197264737</v>
      </c>
      <c r="E754" s="2">
        <v>0.93249551166965883</v>
      </c>
      <c r="F754" s="2" t="s">
        <v>70</v>
      </c>
      <c r="G754" s="2" t="s">
        <v>70</v>
      </c>
      <c r="H754" s="2">
        <v>0.89472122111511554</v>
      </c>
      <c r="I754" s="2">
        <v>0.99607178618193037</v>
      </c>
      <c r="J754" s="2" t="s">
        <v>70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268</v>
      </c>
      <c r="B755" t="s">
        <v>35</v>
      </c>
      <c r="C755" s="2">
        <v>0.98778202376590063</v>
      </c>
      <c r="D755" s="2">
        <v>0.97441321087299382</v>
      </c>
      <c r="E755" s="2">
        <v>0.92035687440766045</v>
      </c>
      <c r="F755" s="2" t="s">
        <v>70</v>
      </c>
      <c r="G755" s="2" t="s">
        <v>70</v>
      </c>
      <c r="H755" s="2">
        <v>0.81312755671253256</v>
      </c>
      <c r="I755" s="2">
        <v>0.99645529736116578</v>
      </c>
      <c r="J755" s="2">
        <v>0.70706581020482362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282</v>
      </c>
      <c r="B756" t="s">
        <v>6</v>
      </c>
      <c r="C756" s="2">
        <v>0.99697468186889038</v>
      </c>
      <c r="D756" s="2">
        <v>0.94371703794899098</v>
      </c>
      <c r="E756" s="2">
        <v>0.97350366690324119</v>
      </c>
      <c r="F756" s="2" t="s">
        <v>70</v>
      </c>
      <c r="G756" s="2" t="s">
        <v>70</v>
      </c>
      <c r="H756" s="2">
        <v>0.92282546273799537</v>
      </c>
      <c r="I756" s="2">
        <v>0.9941276464225004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282</v>
      </c>
      <c r="B757" t="s">
        <v>7</v>
      </c>
      <c r="C757" s="2">
        <v>0.99563427371445956</v>
      </c>
      <c r="D757" s="2">
        <v>0.92806636040265555</v>
      </c>
      <c r="E757" s="2">
        <v>0.90122205846229442</v>
      </c>
      <c r="F757" s="2">
        <v>0</v>
      </c>
      <c r="G757" s="2" t="s">
        <v>70</v>
      </c>
      <c r="H757" s="2">
        <v>0.85472571050892265</v>
      </c>
      <c r="I757" s="2">
        <v>0.9918169419609032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282</v>
      </c>
      <c r="B758" t="s">
        <v>8</v>
      </c>
      <c r="C758" s="2">
        <v>0.96668297190064678</v>
      </c>
      <c r="D758" s="2">
        <v>0.96342444277827</v>
      </c>
      <c r="E758" s="2">
        <v>0.87764779043103114</v>
      </c>
      <c r="F758" s="2">
        <v>0.81510918902070795</v>
      </c>
      <c r="G758" s="2">
        <v>0.74000368527731708</v>
      </c>
      <c r="H758" s="2">
        <v>0.9169837089064482</v>
      </c>
      <c r="I758" s="2">
        <v>0.995404626528546</v>
      </c>
      <c r="J758" s="2">
        <v>0.72401433691756267</v>
      </c>
      <c r="K758" s="2">
        <v>0</v>
      </c>
      <c r="L758" s="2" t="s">
        <v>70</v>
      </c>
      <c r="M758" s="2" t="s">
        <v>70</v>
      </c>
      <c r="N758" s="2">
        <v>0</v>
      </c>
    </row>
    <row r="759" spans="1:14" x14ac:dyDescent="0.3">
      <c r="A759" t="s">
        <v>282</v>
      </c>
      <c r="B759" t="s">
        <v>12</v>
      </c>
      <c r="C759" s="2">
        <v>0.97719278338817661</v>
      </c>
      <c r="D759" s="2">
        <v>0.90848901732535581</v>
      </c>
      <c r="E759" s="2">
        <v>0.91321847196723638</v>
      </c>
      <c r="F759" s="2">
        <v>0.8993150800195211</v>
      </c>
      <c r="G759" s="2" t="s">
        <v>70</v>
      </c>
      <c r="H759" s="2">
        <v>0.9137013461337784</v>
      </c>
      <c r="I759" s="2">
        <v>0.99319311663479914</v>
      </c>
      <c r="J759" s="2" t="s">
        <v>70</v>
      </c>
      <c r="K759" s="2" t="s">
        <v>70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282</v>
      </c>
      <c r="B760" t="s">
        <v>321</v>
      </c>
      <c r="C760" s="2">
        <v>0.96519248507209077</v>
      </c>
      <c r="D760" s="2">
        <v>0.88292741379826845</v>
      </c>
      <c r="E760" s="2">
        <v>0.93597108969607123</v>
      </c>
      <c r="F760" s="2">
        <v>0.88993040761255504</v>
      </c>
      <c r="G760" s="2" t="s">
        <v>70</v>
      </c>
      <c r="H760" s="2">
        <v>0.89410327983251914</v>
      </c>
      <c r="I760" s="2">
        <v>0.99446239040147677</v>
      </c>
      <c r="J760" s="2" t="s">
        <v>70</v>
      </c>
      <c r="K760" s="2" t="s">
        <v>70</v>
      </c>
      <c r="L760" s="2" t="s">
        <v>70</v>
      </c>
      <c r="M760" s="2" t="s">
        <v>70</v>
      </c>
      <c r="N760" s="2" t="s">
        <v>70</v>
      </c>
    </row>
    <row r="761" spans="1:14" x14ac:dyDescent="0.3">
      <c r="A761" t="s">
        <v>282</v>
      </c>
      <c r="B761" t="s">
        <v>13</v>
      </c>
      <c r="C761" s="2">
        <v>0.98435940099833596</v>
      </c>
      <c r="D761" s="2">
        <v>0.96374264811361365</v>
      </c>
      <c r="E761" s="2">
        <v>0.95217772358343178</v>
      </c>
      <c r="F761" s="2">
        <v>0.91401037805782059</v>
      </c>
      <c r="G761" s="2" t="s">
        <v>70</v>
      </c>
      <c r="H761" s="2">
        <v>0.89128481581311769</v>
      </c>
      <c r="I761" s="2">
        <v>0.99612883245586881</v>
      </c>
      <c r="J761" s="2">
        <v>0.90559507786964044</v>
      </c>
      <c r="K761" s="2" t="s">
        <v>70</v>
      </c>
      <c r="L761" s="2" t="s">
        <v>70</v>
      </c>
      <c r="M761" s="2" t="s">
        <v>70</v>
      </c>
      <c r="N761" s="2" t="s">
        <v>70</v>
      </c>
    </row>
    <row r="762" spans="1:14" x14ac:dyDescent="0.3">
      <c r="A762" t="s">
        <v>282</v>
      </c>
      <c r="B762" t="s">
        <v>151</v>
      </c>
      <c r="C762" s="2">
        <v>0.99112883535443963</v>
      </c>
      <c r="D762" s="2">
        <v>0.92467228366540521</v>
      </c>
      <c r="E762" s="2">
        <v>0.92629069694498478</v>
      </c>
      <c r="F762" s="2">
        <v>0.95104684817882235</v>
      </c>
      <c r="G762" s="2" t="s">
        <v>70</v>
      </c>
      <c r="H762" s="2">
        <v>0.93673428399276959</v>
      </c>
      <c r="I762" s="2">
        <v>0.99559266991417317</v>
      </c>
      <c r="J762" s="2" t="s">
        <v>70</v>
      </c>
      <c r="K762" s="2" t="s">
        <v>70</v>
      </c>
      <c r="L762" s="2" t="s">
        <v>70</v>
      </c>
      <c r="M762" s="2" t="s">
        <v>70</v>
      </c>
      <c r="N762" s="2" t="s">
        <v>70</v>
      </c>
    </row>
    <row r="763" spans="1:14" x14ac:dyDescent="0.3">
      <c r="A763" t="s">
        <v>282</v>
      </c>
      <c r="B763" t="s">
        <v>304</v>
      </c>
      <c r="C763" s="2">
        <v>0.99346289230041118</v>
      </c>
      <c r="D763" s="2">
        <v>0.96558603491271822</v>
      </c>
      <c r="E763" s="2">
        <v>0.9010861357960156</v>
      </c>
      <c r="F763" s="2">
        <v>0.94571948998178501</v>
      </c>
      <c r="G763" s="2" t="s">
        <v>70</v>
      </c>
      <c r="H763" s="2">
        <v>0.95642068564787919</v>
      </c>
      <c r="I763" s="2">
        <v>0.99589751528756099</v>
      </c>
      <c r="J763" s="2">
        <v>0</v>
      </c>
      <c r="K763" s="2" t="s">
        <v>70</v>
      </c>
      <c r="L763" s="2" t="s">
        <v>70</v>
      </c>
      <c r="M763" s="2">
        <v>0</v>
      </c>
      <c r="N763" s="2">
        <v>0</v>
      </c>
    </row>
    <row r="764" spans="1:14" x14ac:dyDescent="0.3">
      <c r="A764" t="s">
        <v>282</v>
      </c>
      <c r="B764" t="s">
        <v>296</v>
      </c>
      <c r="C764" s="2">
        <v>0.96990048732544321</v>
      </c>
      <c r="D764" s="2">
        <v>0.89396863952807482</v>
      </c>
      <c r="E764" s="2">
        <v>0.87767486426061958</v>
      </c>
      <c r="F764" s="2">
        <v>0.93571812802582044</v>
      </c>
      <c r="G764" s="2" t="s">
        <v>70</v>
      </c>
      <c r="H764" s="2">
        <v>0.93831531867312723</v>
      </c>
      <c r="I764" s="2">
        <v>0.99405818350181341</v>
      </c>
      <c r="J764" s="2" t="s">
        <v>70</v>
      </c>
      <c r="K764" s="2" t="s">
        <v>70</v>
      </c>
      <c r="L764" s="2" t="s">
        <v>70</v>
      </c>
      <c r="M764" s="2" t="s">
        <v>70</v>
      </c>
      <c r="N764" s="2">
        <v>0</v>
      </c>
    </row>
    <row r="765" spans="1:14" x14ac:dyDescent="0.3">
      <c r="A765" t="s">
        <v>282</v>
      </c>
      <c r="B765" t="s">
        <v>317</v>
      </c>
      <c r="C765" s="2">
        <v>0.97829607220416004</v>
      </c>
      <c r="D765" s="2">
        <v>0.89985303380222548</v>
      </c>
      <c r="E765" s="2">
        <v>0.90532035318089199</v>
      </c>
      <c r="F765" s="2">
        <v>0.92939410261405697</v>
      </c>
      <c r="G765" s="2" t="s">
        <v>70</v>
      </c>
      <c r="H765" s="2">
        <v>0.94491488432998683</v>
      </c>
      <c r="I765" s="2">
        <v>0.99584039439223537</v>
      </c>
      <c r="J765" s="2">
        <v>0</v>
      </c>
      <c r="K765" s="2" t="s">
        <v>70</v>
      </c>
      <c r="L765" s="2" t="s">
        <v>70</v>
      </c>
      <c r="M765" s="2" t="s">
        <v>70</v>
      </c>
      <c r="N765" s="2">
        <v>0</v>
      </c>
    </row>
    <row r="766" spans="1:14" x14ac:dyDescent="0.3">
      <c r="A766" t="s">
        <v>282</v>
      </c>
      <c r="B766" t="s">
        <v>15</v>
      </c>
      <c r="C766" s="2">
        <v>0.99726608158171037</v>
      </c>
      <c r="D766" s="2">
        <v>0.91871144619602463</v>
      </c>
      <c r="E766" s="2">
        <v>0.85834831926960853</v>
      </c>
      <c r="F766" s="2">
        <v>0.81392215284762681</v>
      </c>
      <c r="G766" s="2" t="s">
        <v>70</v>
      </c>
      <c r="H766" s="2">
        <v>0.92188293319794001</v>
      </c>
      <c r="I766" s="2">
        <v>0.99559471365638763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282</v>
      </c>
      <c r="B767" t="s">
        <v>17</v>
      </c>
      <c r="C767" s="2">
        <v>0.99501269273779502</v>
      </c>
      <c r="D767" s="2">
        <v>0.97751573579794437</v>
      </c>
      <c r="E767" s="2">
        <v>0.9278751021149132</v>
      </c>
      <c r="F767" s="2">
        <v>0.71896829661472328</v>
      </c>
      <c r="G767" s="2">
        <v>0.41134413727359392</v>
      </c>
      <c r="H767" s="2">
        <v>0.8467963683527886</v>
      </c>
      <c r="I767" s="2">
        <v>0.99564337949276482</v>
      </c>
      <c r="J767" s="2">
        <v>0.87915194346289749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282</v>
      </c>
      <c r="B768" t="s">
        <v>21</v>
      </c>
      <c r="C768" s="2">
        <v>0.99394625771312162</v>
      </c>
      <c r="D768" s="2">
        <v>0.96571007651718999</v>
      </c>
      <c r="E768" s="2">
        <v>0.91503891907769119</v>
      </c>
      <c r="F768" s="2" t="s">
        <v>70</v>
      </c>
      <c r="G768" s="2" t="s">
        <v>70</v>
      </c>
      <c r="H768" s="2">
        <v>0.81813655524944406</v>
      </c>
      <c r="I768" s="2">
        <v>0.99501877538508698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282</v>
      </c>
      <c r="B769" t="s">
        <v>23</v>
      </c>
      <c r="C769" s="2">
        <v>0.99619475070738595</v>
      </c>
      <c r="D769" s="2">
        <v>0.93961510314681862</v>
      </c>
      <c r="E769" s="2">
        <v>0.92780878882103923</v>
      </c>
      <c r="F769" s="2" t="s">
        <v>70</v>
      </c>
      <c r="G769" s="2" t="s">
        <v>70</v>
      </c>
      <c r="H769" s="2">
        <v>0.84024281907018061</v>
      </c>
      <c r="I769" s="2">
        <v>0.99391100702576118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274</v>
      </c>
      <c r="B770" t="s">
        <v>6</v>
      </c>
      <c r="C770" s="2">
        <v>0.99507728660037398</v>
      </c>
      <c r="D770" s="2">
        <v>0.96773379934062376</v>
      </c>
      <c r="E770" s="2">
        <v>0.96602121495937798</v>
      </c>
      <c r="F770" s="2" t="s">
        <v>70</v>
      </c>
      <c r="G770" s="2" t="s">
        <v>70</v>
      </c>
      <c r="H770" s="2">
        <v>0.90645258808908002</v>
      </c>
      <c r="I770" s="2">
        <v>0.99508448540706596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274</v>
      </c>
      <c r="B771" t="s">
        <v>7</v>
      </c>
      <c r="C771" s="2">
        <v>0.99661594895507721</v>
      </c>
      <c r="D771" s="2">
        <v>0.92654824771963518</v>
      </c>
      <c r="E771" s="2">
        <v>0.93932790457621285</v>
      </c>
      <c r="F771" s="2" t="s">
        <v>70</v>
      </c>
      <c r="G771" s="2">
        <v>0.12758390753500778</v>
      </c>
      <c r="H771" s="2">
        <v>0.93128771490379136</v>
      </c>
      <c r="I771" s="2">
        <v>0.9948367501898252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274</v>
      </c>
      <c r="B772" t="s">
        <v>8</v>
      </c>
      <c r="C772" s="2">
        <v>0.99419222324527246</v>
      </c>
      <c r="D772" s="2">
        <v>0.9766163361139214</v>
      </c>
      <c r="E772" s="2">
        <v>0.97710927229139277</v>
      </c>
      <c r="F772" s="2" t="s">
        <v>70</v>
      </c>
      <c r="G772" s="2" t="s">
        <v>70</v>
      </c>
      <c r="H772" s="2">
        <v>0.8578330429272929</v>
      </c>
      <c r="I772" s="2">
        <v>0.99450176997815776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274</v>
      </c>
      <c r="B773" t="s">
        <v>12</v>
      </c>
      <c r="C773" s="2">
        <v>0.98903017955177297</v>
      </c>
      <c r="D773" s="2">
        <v>0.94633507853403143</v>
      </c>
      <c r="E773" s="2">
        <v>0.97663793103448282</v>
      </c>
      <c r="F773" s="2" t="s">
        <v>70</v>
      </c>
      <c r="G773" s="2">
        <v>0</v>
      </c>
      <c r="H773" s="2">
        <v>0.90843127848404881</v>
      </c>
      <c r="I773" s="2">
        <v>0.99283047050037343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274</v>
      </c>
      <c r="B774" t="s">
        <v>13</v>
      </c>
      <c r="C774" s="2">
        <v>0.99455113890129521</v>
      </c>
      <c r="D774" s="2">
        <v>0.95618748924289076</v>
      </c>
      <c r="E774" s="2">
        <v>0.95553828725505796</v>
      </c>
      <c r="F774" s="2" t="s">
        <v>70</v>
      </c>
      <c r="G774" s="2">
        <v>0.17176596886741816</v>
      </c>
      <c r="H774" s="2">
        <v>0.892526455026455</v>
      </c>
      <c r="I774" s="2">
        <v>0.99276631386583403</v>
      </c>
      <c r="J774" s="2" t="s">
        <v>70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274</v>
      </c>
      <c r="B775" t="s">
        <v>15</v>
      </c>
      <c r="C775" s="2">
        <v>0.98968945170549039</v>
      </c>
      <c r="D775" s="2">
        <v>0.94817766649621782</v>
      </c>
      <c r="E775" s="2">
        <v>0.96081767174375721</v>
      </c>
      <c r="F775" s="2" t="s">
        <v>70</v>
      </c>
      <c r="G775" s="2" t="s">
        <v>70</v>
      </c>
      <c r="H775" s="2">
        <v>0.58849009900990101</v>
      </c>
      <c r="I775" s="2">
        <v>0.99486249622242362</v>
      </c>
      <c r="J775" s="2">
        <v>0.97407980546037365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274</v>
      </c>
      <c r="B776" t="s">
        <v>17</v>
      </c>
      <c r="C776" s="2">
        <v>0.99688399661303984</v>
      </c>
      <c r="D776" s="2">
        <v>0.96805393200851897</v>
      </c>
      <c r="E776" s="2">
        <v>0.91291070738306923</v>
      </c>
      <c r="F776" s="2">
        <v>0.77624614233610778</v>
      </c>
      <c r="G776" s="2">
        <v>0.76209549240256846</v>
      </c>
      <c r="H776" s="2">
        <v>0.67776236708275539</v>
      </c>
      <c r="I776" s="2">
        <v>0.99400461183704836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274</v>
      </c>
      <c r="B777" t="s">
        <v>21</v>
      </c>
      <c r="C777" s="2">
        <v>0.90711641934267795</v>
      </c>
      <c r="D777" s="2">
        <v>0.961363783120601</v>
      </c>
      <c r="E777" s="2">
        <v>0.92898375221949003</v>
      </c>
      <c r="F777" s="2" t="s">
        <v>70</v>
      </c>
      <c r="G777" s="2">
        <v>0.85103325867387902</v>
      </c>
      <c r="H777" s="2">
        <v>0.73936514791621677</v>
      </c>
      <c r="I777" s="2">
        <v>0.99521087594623825</v>
      </c>
      <c r="J777" s="2">
        <v>0.60641093011035208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274</v>
      </c>
      <c r="B778" t="s">
        <v>23</v>
      </c>
      <c r="C778" s="2">
        <v>0.99447343731675841</v>
      </c>
      <c r="D778" s="2">
        <v>0.95800859494500679</v>
      </c>
      <c r="E778" s="2">
        <v>0.88432392224059719</v>
      </c>
      <c r="F778" s="2">
        <v>0</v>
      </c>
      <c r="G778" s="2" t="s">
        <v>70</v>
      </c>
      <c r="H778" s="2">
        <v>0.57676745383653349</v>
      </c>
      <c r="I778" s="2">
        <v>0.99235816287147816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274</v>
      </c>
      <c r="B779" t="s">
        <v>25</v>
      </c>
      <c r="C779" s="2">
        <v>0.99164504388217878</v>
      </c>
      <c r="D779" s="2">
        <v>0.96797745370633081</v>
      </c>
      <c r="E779" s="2">
        <v>0.8845866912272623</v>
      </c>
      <c r="F779" s="2">
        <v>0</v>
      </c>
      <c r="G779" s="2">
        <v>0</v>
      </c>
      <c r="H779" s="2">
        <v>0.76674962667994029</v>
      </c>
      <c r="I779" s="2">
        <v>0.99371454852061936</v>
      </c>
      <c r="J779" s="2" t="s">
        <v>70</v>
      </c>
      <c r="K779" s="2" t="s">
        <v>70</v>
      </c>
      <c r="L779" s="2" t="s">
        <v>70</v>
      </c>
      <c r="M779" s="2" t="s">
        <v>70</v>
      </c>
      <c r="N779" s="2" t="s">
        <v>70</v>
      </c>
    </row>
    <row r="780" spans="1:14" x14ac:dyDescent="0.3">
      <c r="A780" t="s">
        <v>274</v>
      </c>
      <c r="B780" t="s">
        <v>27</v>
      </c>
      <c r="C780" s="2">
        <v>0.98709943902251596</v>
      </c>
      <c r="D780" s="2">
        <v>0.94026876097637979</v>
      </c>
      <c r="E780" s="2">
        <v>0.97189263166049078</v>
      </c>
      <c r="F780" s="2" t="s">
        <v>70</v>
      </c>
      <c r="G780" s="2" t="s">
        <v>70</v>
      </c>
      <c r="H780" s="2">
        <v>0.76648279485158921</v>
      </c>
      <c r="I780" s="2">
        <v>0.995127892813642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274</v>
      </c>
      <c r="B781" t="s">
        <v>29</v>
      </c>
      <c r="C781" s="2">
        <v>0.98865053127739844</v>
      </c>
      <c r="D781" s="2">
        <v>0.95625226132234264</v>
      </c>
      <c r="E781" s="2">
        <v>0.92144867972489819</v>
      </c>
      <c r="F781" s="2" t="s">
        <v>70</v>
      </c>
      <c r="G781" s="2" t="s">
        <v>70</v>
      </c>
      <c r="H781" s="2">
        <v>0.79207464577813613</v>
      </c>
      <c r="I781" s="2">
        <v>0.99229108849830405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289</v>
      </c>
      <c r="B782" t="s">
        <v>6</v>
      </c>
      <c r="C782" s="2">
        <v>0.97424423229912482</v>
      </c>
      <c r="D782" s="2">
        <v>0.9329015503512148</v>
      </c>
      <c r="E782" s="2">
        <v>0.92334332334332336</v>
      </c>
      <c r="F782" s="2" t="s">
        <v>70</v>
      </c>
      <c r="G782" s="2" t="s">
        <v>70</v>
      </c>
      <c r="H782" s="2">
        <v>0.94445897637108722</v>
      </c>
      <c r="I782" s="2">
        <v>0.98773923444976075</v>
      </c>
      <c r="J782" s="2" t="s">
        <v>70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289</v>
      </c>
      <c r="B783" t="s">
        <v>7</v>
      </c>
      <c r="C783" s="2">
        <v>0.97198873029548039</v>
      </c>
      <c r="D783" s="2">
        <v>0.87386046901523562</v>
      </c>
      <c r="E783" s="2">
        <v>0.9115955407228572</v>
      </c>
      <c r="F783" s="2" t="s">
        <v>70</v>
      </c>
      <c r="G783" s="2" t="s">
        <v>70</v>
      </c>
      <c r="H783" s="2">
        <v>0.9414055884843352</v>
      </c>
      <c r="I783" s="2">
        <v>0.98600599742967299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289</v>
      </c>
      <c r="B784" t="s">
        <v>8</v>
      </c>
      <c r="C784" s="2">
        <v>0.98352371910697323</v>
      </c>
      <c r="D784" s="2">
        <v>0.88186789929056397</v>
      </c>
      <c r="E784" s="2">
        <v>0.93297653867695562</v>
      </c>
      <c r="F784" s="2" t="s">
        <v>70</v>
      </c>
      <c r="G784" s="2" t="s">
        <v>70</v>
      </c>
      <c r="H784" s="2">
        <v>0.95198650099708559</v>
      </c>
      <c r="I784" s="2">
        <v>0.98880300512894603</v>
      </c>
      <c r="J784" s="2" t="s">
        <v>70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289</v>
      </c>
      <c r="B785" t="s">
        <v>12</v>
      </c>
      <c r="C785" s="2">
        <v>0.98493778650949559</v>
      </c>
      <c r="D785" s="2">
        <v>0.84620314588635992</v>
      </c>
      <c r="E785" s="2">
        <v>0.92525297702241838</v>
      </c>
      <c r="F785" s="2" t="s">
        <v>70</v>
      </c>
      <c r="G785" s="2" t="s">
        <v>70</v>
      </c>
      <c r="H785" s="2">
        <v>0.94485631575231244</v>
      </c>
      <c r="I785" s="2">
        <v>0.99204829921955517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289</v>
      </c>
      <c r="B786" t="s">
        <v>13</v>
      </c>
      <c r="C786" s="2">
        <v>0.98631783833295161</v>
      </c>
      <c r="D786" s="2">
        <v>0.92887422228599004</v>
      </c>
      <c r="E786" s="2">
        <v>0.95888376041169276</v>
      </c>
      <c r="F786" s="2" t="s">
        <v>70</v>
      </c>
      <c r="G786" s="2" t="s">
        <v>70</v>
      </c>
      <c r="H786" s="2">
        <v>0.94802796464846317</v>
      </c>
      <c r="I786" s="2">
        <v>0.98969814854837557</v>
      </c>
      <c r="J786" s="2" t="s">
        <v>70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289</v>
      </c>
      <c r="B787" t="s">
        <v>15</v>
      </c>
      <c r="C787" s="2">
        <v>0.98732410414174199</v>
      </c>
      <c r="D787" s="2">
        <v>0.92133049649139043</v>
      </c>
      <c r="E787" s="2">
        <v>0.94881581972867324</v>
      </c>
      <c r="F787" s="2" t="s">
        <v>70</v>
      </c>
      <c r="G787" s="2" t="s">
        <v>70</v>
      </c>
      <c r="H787" s="2">
        <v>0.95027759136111278</v>
      </c>
      <c r="I787" s="2">
        <v>0.98914870854348158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289</v>
      </c>
      <c r="B788" t="s">
        <v>332</v>
      </c>
      <c r="C788" s="2">
        <v>0.98772327309131158</v>
      </c>
      <c r="D788" s="2">
        <v>0.96014887436456064</v>
      </c>
      <c r="E788" s="2">
        <v>0.90971775305690905</v>
      </c>
      <c r="F788" s="2">
        <v>0</v>
      </c>
      <c r="G788" s="2" t="s">
        <v>70</v>
      </c>
      <c r="H788" s="2">
        <v>0.92668664571303283</v>
      </c>
      <c r="I788" s="2">
        <v>0.99131637593176058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289</v>
      </c>
      <c r="B789" t="s">
        <v>17</v>
      </c>
      <c r="C789" s="2">
        <v>0.98804114815763577</v>
      </c>
      <c r="D789" s="2">
        <v>0.94623589617115722</v>
      </c>
      <c r="E789" s="2">
        <v>0.9729926627465264</v>
      </c>
      <c r="F789" s="2" t="s">
        <v>70</v>
      </c>
      <c r="G789" s="2" t="s">
        <v>70</v>
      </c>
      <c r="H789" s="2">
        <v>0.94888059701492522</v>
      </c>
      <c r="I789" s="2">
        <v>0.99065420560747663</v>
      </c>
      <c r="J789" s="2" t="s">
        <v>70</v>
      </c>
      <c r="K789" s="2" t="s">
        <v>70</v>
      </c>
      <c r="L789" s="2" t="s">
        <v>70</v>
      </c>
      <c r="M789" s="2" t="s">
        <v>70</v>
      </c>
      <c r="N789" s="2" t="s">
        <v>70</v>
      </c>
    </row>
    <row r="790" spans="1:14" x14ac:dyDescent="0.3">
      <c r="A790" t="s">
        <v>289</v>
      </c>
      <c r="B790" t="s">
        <v>21</v>
      </c>
      <c r="C790" s="2">
        <v>0.99029861706979583</v>
      </c>
      <c r="D790" s="2">
        <v>0.92458017736327125</v>
      </c>
      <c r="E790" s="2">
        <v>0.90235961308501944</v>
      </c>
      <c r="F790" s="2" t="s">
        <v>70</v>
      </c>
      <c r="G790" s="2" t="s">
        <v>70</v>
      </c>
      <c r="H790" s="2">
        <v>0.85220150733835776</v>
      </c>
      <c r="I790" s="2">
        <v>0.99173174092788241</v>
      </c>
      <c r="J790" s="2" t="s">
        <v>70</v>
      </c>
      <c r="K790" s="2" t="s">
        <v>70</v>
      </c>
      <c r="L790" s="2" t="s">
        <v>70</v>
      </c>
      <c r="M790" s="2" t="s">
        <v>70</v>
      </c>
      <c r="N790" s="2" t="s">
        <v>70</v>
      </c>
    </row>
    <row r="791" spans="1:14" x14ac:dyDescent="0.3">
      <c r="A791" t="s">
        <v>289</v>
      </c>
      <c r="B791" t="s">
        <v>23</v>
      </c>
      <c r="C791" s="2">
        <v>0.9938330326390028</v>
      </c>
      <c r="D791" s="2">
        <v>0.94925542119415662</v>
      </c>
      <c r="E791" s="2">
        <v>0.96335232855177844</v>
      </c>
      <c r="F791" s="2" t="s">
        <v>70</v>
      </c>
      <c r="G791" s="2" t="s">
        <v>70</v>
      </c>
      <c r="H791" s="2">
        <v>0.87637342647165828</v>
      </c>
      <c r="I791" s="2">
        <v>0.9975684367401364</v>
      </c>
      <c r="J791" s="2" t="s">
        <v>70</v>
      </c>
      <c r="K791" s="2" t="s">
        <v>70</v>
      </c>
      <c r="L791" s="2" t="s">
        <v>70</v>
      </c>
      <c r="M791" s="2" t="s">
        <v>70</v>
      </c>
      <c r="N791" s="2" t="s">
        <v>70</v>
      </c>
    </row>
    <row r="792" spans="1:14" x14ac:dyDescent="0.3">
      <c r="A792" t="s">
        <v>289</v>
      </c>
      <c r="B792" t="s">
        <v>25</v>
      </c>
      <c r="C792" s="2">
        <v>0.99210919851092938</v>
      </c>
      <c r="D792" s="2">
        <v>0.95260413228595942</v>
      </c>
      <c r="E792" s="2">
        <v>0.96058542582872275</v>
      </c>
      <c r="F792" s="2" t="s">
        <v>70</v>
      </c>
      <c r="G792" s="2" t="s">
        <v>70</v>
      </c>
      <c r="H792" s="2">
        <v>0.81271274982305952</v>
      </c>
      <c r="I792" s="2">
        <v>0.99568018188707841</v>
      </c>
      <c r="J792" s="2" t="s">
        <v>70</v>
      </c>
      <c r="K792" s="2" t="s">
        <v>70</v>
      </c>
      <c r="L792" s="2" t="s">
        <v>70</v>
      </c>
      <c r="M792" s="2" t="s">
        <v>70</v>
      </c>
      <c r="N792" s="2" t="s">
        <v>70</v>
      </c>
    </row>
    <row r="793" spans="1:14" x14ac:dyDescent="0.3">
      <c r="A793" t="s">
        <v>289</v>
      </c>
      <c r="B793" t="s">
        <v>27</v>
      </c>
      <c r="C793" s="2">
        <v>0.99083551160520278</v>
      </c>
      <c r="D793" s="2">
        <v>0.97628841419836421</v>
      </c>
      <c r="E793" s="2">
        <v>0.95808764018961723</v>
      </c>
      <c r="F793" s="2" t="s">
        <v>70</v>
      </c>
      <c r="G793" s="2" t="s">
        <v>70</v>
      </c>
      <c r="H793" s="2">
        <v>0.88175780522624292</v>
      </c>
      <c r="I793" s="2">
        <v>0.99198561905475235</v>
      </c>
      <c r="J793" s="2" t="s">
        <v>70</v>
      </c>
      <c r="K793" s="2" t="s">
        <v>70</v>
      </c>
      <c r="L793" s="2" t="s">
        <v>70</v>
      </c>
      <c r="M793" s="2" t="s">
        <v>70</v>
      </c>
      <c r="N793" s="2" t="s">
        <v>70</v>
      </c>
    </row>
    <row r="794" spans="1:14" x14ac:dyDescent="0.3">
      <c r="A794" t="s">
        <v>289</v>
      </c>
      <c r="B794" t="s">
        <v>29</v>
      </c>
      <c r="C794" s="2">
        <v>0.9924290693752108</v>
      </c>
      <c r="D794" s="2">
        <v>0.93502601683602582</v>
      </c>
      <c r="E794" s="2">
        <v>0.97227949030030558</v>
      </c>
      <c r="F794" s="2" t="s">
        <v>70</v>
      </c>
      <c r="G794" s="2" t="s">
        <v>70</v>
      </c>
      <c r="H794" s="2">
        <v>0.84682062638405564</v>
      </c>
      <c r="I794" s="2">
        <v>0.99474497681607421</v>
      </c>
      <c r="J794" s="2" t="s">
        <v>70</v>
      </c>
      <c r="K794" s="2" t="s">
        <v>70</v>
      </c>
      <c r="L794" s="2" t="s">
        <v>70</v>
      </c>
      <c r="M794" s="2" t="s">
        <v>70</v>
      </c>
      <c r="N794" s="2" t="s">
        <v>70</v>
      </c>
    </row>
    <row r="795" spans="1:14" x14ac:dyDescent="0.3">
      <c r="A795" t="s">
        <v>289</v>
      </c>
      <c r="B795" t="s">
        <v>33</v>
      </c>
      <c r="C795" s="2">
        <v>0.99389889015995359</v>
      </c>
      <c r="D795" s="2">
        <v>0.95039463247818801</v>
      </c>
      <c r="E795" s="2">
        <v>0.96193771626297575</v>
      </c>
      <c r="F795" s="2" t="s">
        <v>70</v>
      </c>
      <c r="G795" s="2" t="s">
        <v>70</v>
      </c>
      <c r="H795" s="2">
        <v>0.90693488618316564</v>
      </c>
      <c r="I795" s="2">
        <v>0.99383087571471562</v>
      </c>
      <c r="J795" s="2">
        <v>0</v>
      </c>
      <c r="K795" s="2" t="s">
        <v>70</v>
      </c>
      <c r="L795" s="2" t="s">
        <v>70</v>
      </c>
      <c r="M795" s="2" t="s">
        <v>70</v>
      </c>
      <c r="N795" s="2" t="s">
        <v>70</v>
      </c>
    </row>
    <row r="796" spans="1:14" x14ac:dyDescent="0.3">
      <c r="A796" t="s">
        <v>289</v>
      </c>
      <c r="B796" t="s">
        <v>35</v>
      </c>
      <c r="C796" s="2">
        <v>0.99431822964453165</v>
      </c>
      <c r="D796" s="2">
        <v>0.96043656207367001</v>
      </c>
      <c r="E796" s="2">
        <v>0.88967102935974529</v>
      </c>
      <c r="F796" s="2" t="s">
        <v>70</v>
      </c>
      <c r="G796" s="2" t="s">
        <v>70</v>
      </c>
      <c r="H796" s="2">
        <v>0.7619925591808514</v>
      </c>
      <c r="I796" s="2">
        <v>0.99521973785659201</v>
      </c>
      <c r="J796" s="2" t="s">
        <v>70</v>
      </c>
      <c r="K796" s="2" t="s">
        <v>70</v>
      </c>
      <c r="L796" s="2" t="s">
        <v>70</v>
      </c>
      <c r="M796" s="2" t="s">
        <v>70</v>
      </c>
      <c r="N796" s="2" t="s">
        <v>70</v>
      </c>
    </row>
    <row r="797" spans="1:14" x14ac:dyDescent="0.3">
      <c r="A797" t="s">
        <v>284</v>
      </c>
      <c r="B797" t="s">
        <v>6</v>
      </c>
      <c r="C797" s="2">
        <v>0.99056380103371422</v>
      </c>
      <c r="D797" s="2">
        <v>0.97078517098880035</v>
      </c>
      <c r="E797" s="2">
        <v>0.94544307789340898</v>
      </c>
      <c r="F797" s="2" t="s">
        <v>70</v>
      </c>
      <c r="G797" s="2" t="s">
        <v>70</v>
      </c>
      <c r="H797" s="2">
        <v>0.95211907466076884</v>
      </c>
      <c r="I797" s="2">
        <v>0.99075952219968444</v>
      </c>
      <c r="J797" s="2" t="s">
        <v>70</v>
      </c>
      <c r="K797" s="2" t="s">
        <v>70</v>
      </c>
      <c r="L797" s="2" t="s">
        <v>70</v>
      </c>
      <c r="M797" s="2" t="s">
        <v>70</v>
      </c>
      <c r="N797" s="2" t="s">
        <v>70</v>
      </c>
    </row>
    <row r="798" spans="1:14" x14ac:dyDescent="0.3">
      <c r="A798" t="s">
        <v>284</v>
      </c>
      <c r="B798" t="s">
        <v>7</v>
      </c>
      <c r="C798" s="2">
        <v>0.98099046015712676</v>
      </c>
      <c r="D798" s="2">
        <v>0.97380598363047677</v>
      </c>
      <c r="E798" s="2">
        <v>0.93200506008855155</v>
      </c>
      <c r="F798" s="2" t="s">
        <v>70</v>
      </c>
      <c r="G798" s="2" t="s">
        <v>70</v>
      </c>
      <c r="H798" s="2">
        <v>0.93300600109110743</v>
      </c>
      <c r="I798" s="2">
        <v>0.98248040571692019</v>
      </c>
      <c r="J798" s="2">
        <v>0.89090393879285912</v>
      </c>
      <c r="K798" s="2" t="s">
        <v>70</v>
      </c>
      <c r="L798" s="2" t="s">
        <v>70</v>
      </c>
      <c r="M798" s="2" t="s">
        <v>70</v>
      </c>
      <c r="N798" s="2" t="s">
        <v>70</v>
      </c>
    </row>
    <row r="799" spans="1:14" x14ac:dyDescent="0.3">
      <c r="A799" t="s">
        <v>284</v>
      </c>
      <c r="B799" t="s">
        <v>8</v>
      </c>
      <c r="C799" s="2">
        <v>0.99198453155211797</v>
      </c>
      <c r="D799" s="2">
        <v>0.97072566919387282</v>
      </c>
      <c r="E799" s="2">
        <v>0.91719378124864925</v>
      </c>
      <c r="F799" s="2">
        <v>0</v>
      </c>
      <c r="G799" s="2" t="s">
        <v>70</v>
      </c>
      <c r="H799" s="2">
        <v>0.8747132225393095</v>
      </c>
      <c r="I799" s="2">
        <v>0.98710922423774605</v>
      </c>
      <c r="J799" s="2" t="s">
        <v>70</v>
      </c>
      <c r="K799" s="2" t="s">
        <v>70</v>
      </c>
      <c r="L799" s="2" t="s">
        <v>70</v>
      </c>
      <c r="M799" s="2" t="s">
        <v>70</v>
      </c>
      <c r="N799" s="2" t="s">
        <v>70</v>
      </c>
    </row>
    <row r="800" spans="1:14" x14ac:dyDescent="0.3">
      <c r="A800" t="s">
        <v>284</v>
      </c>
      <c r="B800" t="s">
        <v>12</v>
      </c>
      <c r="C800" s="2">
        <v>0.97923637079315096</v>
      </c>
      <c r="D800" s="2">
        <v>0.92413033846649562</v>
      </c>
      <c r="E800" s="2">
        <v>0.92660198432275398</v>
      </c>
      <c r="F800" s="2">
        <v>0</v>
      </c>
      <c r="G800" s="2">
        <v>0.98461971302635276</v>
      </c>
      <c r="H800" s="2">
        <v>0.79225069190250874</v>
      </c>
      <c r="I800" s="2">
        <v>0.99028680688336523</v>
      </c>
      <c r="J800" s="2">
        <v>0.875</v>
      </c>
      <c r="K800" s="2" t="s">
        <v>70</v>
      </c>
      <c r="L800" s="2" t="s">
        <v>70</v>
      </c>
      <c r="M800" s="2" t="s">
        <v>70</v>
      </c>
      <c r="N800" s="2" t="s">
        <v>70</v>
      </c>
    </row>
    <row r="801" spans="1:14" x14ac:dyDescent="0.3">
      <c r="A801" t="s">
        <v>284</v>
      </c>
      <c r="B801" t="s">
        <v>13</v>
      </c>
      <c r="C801" s="2">
        <v>0.98297479213409</v>
      </c>
      <c r="D801" s="2">
        <v>0.93081024516643396</v>
      </c>
      <c r="E801" s="2">
        <v>0.71441728657456605</v>
      </c>
      <c r="F801" s="2">
        <v>0.67146941958483419</v>
      </c>
      <c r="G801" s="2">
        <v>0.86285635206199829</v>
      </c>
      <c r="H801" s="2" t="s">
        <v>70</v>
      </c>
      <c r="I801" s="2">
        <v>0.99023709902371004</v>
      </c>
      <c r="J801" s="2" t="s">
        <v>70</v>
      </c>
      <c r="K801" s="2" t="s">
        <v>70</v>
      </c>
      <c r="L801" s="2" t="s">
        <v>70</v>
      </c>
      <c r="M801" s="2" t="s">
        <v>70</v>
      </c>
      <c r="N801" s="2" t="s">
        <v>70</v>
      </c>
    </row>
    <row r="802" spans="1:14" x14ac:dyDescent="0.3">
      <c r="A802" t="s">
        <v>284</v>
      </c>
      <c r="B802" t="s">
        <v>109</v>
      </c>
      <c r="C802" s="2">
        <v>0.98742586002372479</v>
      </c>
      <c r="D802" s="2">
        <v>0.87084148727984345</v>
      </c>
      <c r="E802" s="2">
        <v>0.89361008476418169</v>
      </c>
      <c r="F802" s="2">
        <v>0.79945597098511922</v>
      </c>
      <c r="G802" s="2" t="s">
        <v>70</v>
      </c>
      <c r="H802" s="2">
        <v>0.74059821584747243</v>
      </c>
      <c r="I802" s="2">
        <v>0.98979132262423064</v>
      </c>
      <c r="J802" s="2" t="s">
        <v>70</v>
      </c>
      <c r="K802" s="2" t="s">
        <v>70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284</v>
      </c>
      <c r="B803" t="s">
        <v>298</v>
      </c>
      <c r="C803" s="2">
        <v>0.986776806582781</v>
      </c>
      <c r="D803" s="2">
        <v>0.93652688590924515</v>
      </c>
      <c r="E803" s="2">
        <v>0.96105768443126516</v>
      </c>
      <c r="F803" s="2">
        <v>0.90841051935163741</v>
      </c>
      <c r="G803" s="2">
        <v>0.92362690932726677</v>
      </c>
      <c r="H803" s="2">
        <v>0.90490472829922364</v>
      </c>
      <c r="I803" s="2">
        <v>0.98994328922495278</v>
      </c>
      <c r="J803" s="2" t="s">
        <v>70</v>
      </c>
      <c r="K803" s="2" t="s">
        <v>70</v>
      </c>
      <c r="L803" s="2" t="s">
        <v>70</v>
      </c>
      <c r="M803" s="2" t="s">
        <v>70</v>
      </c>
      <c r="N803" s="2" t="s">
        <v>70</v>
      </c>
    </row>
    <row r="804" spans="1:14" x14ac:dyDescent="0.3">
      <c r="A804" t="s">
        <v>284</v>
      </c>
      <c r="B804" t="s">
        <v>15</v>
      </c>
      <c r="C804" s="2">
        <v>0.99004765455311705</v>
      </c>
      <c r="D804" s="2">
        <v>0.92614872304428397</v>
      </c>
      <c r="E804" s="2">
        <v>0.93557828578470636</v>
      </c>
      <c r="F804" s="2">
        <v>0.88471528471528471</v>
      </c>
      <c r="G804" s="2">
        <v>0.90181167524043837</v>
      </c>
      <c r="H804" s="2">
        <v>0.82639193336256023</v>
      </c>
      <c r="I804" s="2">
        <v>0.99435200732712559</v>
      </c>
      <c r="J804" s="2" t="s">
        <v>70</v>
      </c>
      <c r="K804" s="2" t="s">
        <v>70</v>
      </c>
      <c r="L804" s="2" t="s">
        <v>70</v>
      </c>
      <c r="M804" s="2" t="s">
        <v>70</v>
      </c>
      <c r="N804" s="2" t="s">
        <v>70</v>
      </c>
    </row>
    <row r="805" spans="1:14" x14ac:dyDescent="0.3">
      <c r="A805" t="s">
        <v>284</v>
      </c>
      <c r="B805" t="s">
        <v>17</v>
      </c>
      <c r="C805" s="2">
        <v>0.96493626042567437</v>
      </c>
      <c r="D805" s="2">
        <v>0.97992178117205064</v>
      </c>
      <c r="E805" s="2">
        <v>0.96215976440726003</v>
      </c>
      <c r="F805" s="2" t="s">
        <v>70</v>
      </c>
      <c r="G805" s="2" t="s">
        <v>70</v>
      </c>
      <c r="H805" s="2">
        <v>0.81719918099138134</v>
      </c>
      <c r="I805" s="2">
        <v>0.99324842719042505</v>
      </c>
      <c r="J805" s="2">
        <v>0.866260270341903</v>
      </c>
      <c r="K805" s="2" t="s">
        <v>70</v>
      </c>
      <c r="L805" s="2" t="s">
        <v>70</v>
      </c>
      <c r="M805" s="2" t="s">
        <v>70</v>
      </c>
      <c r="N805" s="2" t="s">
        <v>70</v>
      </c>
    </row>
    <row r="806" spans="1:14" x14ac:dyDescent="0.3">
      <c r="A806" t="s">
        <v>280</v>
      </c>
      <c r="B806" t="s">
        <v>6</v>
      </c>
      <c r="C806" s="2">
        <v>0.99505293361036917</v>
      </c>
      <c r="D806" s="2">
        <v>0.95847869211300363</v>
      </c>
      <c r="E806" s="2">
        <v>0.9673861237829372</v>
      </c>
      <c r="F806" s="2" t="s">
        <v>70</v>
      </c>
      <c r="G806" s="2" t="s">
        <v>70</v>
      </c>
      <c r="H806" s="2">
        <v>0.95687679680013338</v>
      </c>
      <c r="I806" s="2">
        <v>0.99131577026928397</v>
      </c>
      <c r="J806" s="2" t="s">
        <v>70</v>
      </c>
      <c r="K806" s="2" t="s">
        <v>70</v>
      </c>
      <c r="L806" s="2" t="s">
        <v>70</v>
      </c>
      <c r="M806" s="2" t="s">
        <v>70</v>
      </c>
      <c r="N806" s="2" t="s">
        <v>70</v>
      </c>
    </row>
    <row r="807" spans="1:14" x14ac:dyDescent="0.3">
      <c r="A807" t="s">
        <v>280</v>
      </c>
      <c r="B807" t="s">
        <v>7</v>
      </c>
      <c r="C807" s="2">
        <v>0.97755020950729676</v>
      </c>
      <c r="D807" s="2">
        <v>0.95249261360971715</v>
      </c>
      <c r="E807" s="2">
        <v>0.91733996270975759</v>
      </c>
      <c r="F807" s="2" t="s">
        <v>70</v>
      </c>
      <c r="G807" s="2" t="s">
        <v>70</v>
      </c>
      <c r="H807" s="2">
        <v>0.95195826520283422</v>
      </c>
      <c r="I807" s="2">
        <v>0.99138502319416844</v>
      </c>
      <c r="J807" s="2" t="s">
        <v>70</v>
      </c>
      <c r="K807" s="2" t="s">
        <v>70</v>
      </c>
      <c r="L807" s="2" t="s">
        <v>70</v>
      </c>
      <c r="M807" s="2" t="s">
        <v>70</v>
      </c>
      <c r="N807" s="2" t="s">
        <v>70</v>
      </c>
    </row>
    <row r="808" spans="1:14" x14ac:dyDescent="0.3">
      <c r="A808" t="s">
        <v>280</v>
      </c>
      <c r="B808" t="s">
        <v>8</v>
      </c>
      <c r="C808" s="2">
        <v>0.986622676546415</v>
      </c>
      <c r="D808" s="2">
        <v>0.94424019607843124</v>
      </c>
      <c r="E808" s="2">
        <v>0.93450140738163756</v>
      </c>
      <c r="F808" s="2" t="s">
        <v>70</v>
      </c>
      <c r="G808" s="2" t="s">
        <v>70</v>
      </c>
      <c r="H808" s="2">
        <v>0.9151805845939408</v>
      </c>
      <c r="I808" s="2">
        <v>0.98953640459235581</v>
      </c>
      <c r="J808" s="2" t="s">
        <v>70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280</v>
      </c>
      <c r="B809" t="s">
        <v>12</v>
      </c>
      <c r="C809" s="2">
        <v>0.95794270571939055</v>
      </c>
      <c r="D809" s="2">
        <v>0.93318509935330318</v>
      </c>
      <c r="E809" s="2">
        <v>0.87819632367982703</v>
      </c>
      <c r="F809" s="2" t="s">
        <v>70</v>
      </c>
      <c r="G809" s="2" t="s">
        <v>70</v>
      </c>
      <c r="H809" s="2">
        <v>0.55802469135802468</v>
      </c>
      <c r="I809" s="2">
        <v>0.9901168014375562</v>
      </c>
      <c r="J809" s="2">
        <v>0.93240951879787159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280</v>
      </c>
      <c r="B810" t="s">
        <v>13</v>
      </c>
      <c r="C810" s="2">
        <v>0.99395266110275005</v>
      </c>
      <c r="D810" s="2">
        <v>0.92513703993735319</v>
      </c>
      <c r="E810" s="2">
        <v>0.92907630245147044</v>
      </c>
      <c r="F810" s="2">
        <v>0.78867901460969492</v>
      </c>
      <c r="G810" s="2" t="s">
        <v>70</v>
      </c>
      <c r="H810" s="2">
        <v>0.13199426111908177</v>
      </c>
      <c r="I810" s="2">
        <v>0.99366611370833957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280</v>
      </c>
      <c r="B811" t="s">
        <v>15</v>
      </c>
      <c r="C811" s="2">
        <v>0.99186252670818764</v>
      </c>
      <c r="D811" s="2">
        <v>0.94532562045157675</v>
      </c>
      <c r="E811" s="2">
        <v>0.97290259814581659</v>
      </c>
      <c r="F811" s="2" t="s">
        <v>70</v>
      </c>
      <c r="G811" s="2" t="s">
        <v>70</v>
      </c>
      <c r="H811" s="2">
        <v>0.79609170445111432</v>
      </c>
      <c r="I811" s="2">
        <v>0.99257785599510295</v>
      </c>
      <c r="J811" s="2">
        <v>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280</v>
      </c>
      <c r="B812" t="s">
        <v>329</v>
      </c>
      <c r="C812" s="2">
        <v>0.983786652514263</v>
      </c>
      <c r="D812" s="2">
        <v>0.92121986268561395</v>
      </c>
      <c r="E812" s="2">
        <v>0.96165170556552959</v>
      </c>
      <c r="F812" s="2">
        <v>0.95205363682460997</v>
      </c>
      <c r="G812" s="2" t="s">
        <v>70</v>
      </c>
      <c r="H812" s="2">
        <v>0.79408886279115287</v>
      </c>
      <c r="I812" s="2">
        <v>0.98696238573355322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280</v>
      </c>
      <c r="B813" t="s">
        <v>17</v>
      </c>
      <c r="C813" s="2">
        <v>0.9824108408239336</v>
      </c>
      <c r="D813" s="2">
        <v>0.9544280623753636</v>
      </c>
      <c r="E813" s="2">
        <v>0.9494281555416928</v>
      </c>
      <c r="F813" s="2" t="s">
        <v>70</v>
      </c>
      <c r="G813" s="2" t="s">
        <v>70</v>
      </c>
      <c r="H813" s="2">
        <v>0.8460055239981239</v>
      </c>
      <c r="I813" s="2">
        <v>0.99033744611268038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280</v>
      </c>
      <c r="B814" t="s">
        <v>21</v>
      </c>
      <c r="C814" s="2">
        <v>0.99330108889636082</v>
      </c>
      <c r="D814" s="2">
        <v>0.90327426087207718</v>
      </c>
      <c r="E814" s="2">
        <v>0.94469864800513481</v>
      </c>
      <c r="F814" s="2">
        <v>0.81415742949347547</v>
      </c>
      <c r="G814" s="2" t="s">
        <v>70</v>
      </c>
      <c r="H814" s="2">
        <v>0.83350265266960155</v>
      </c>
      <c r="I814" s="2">
        <v>0.98922119325945035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280</v>
      </c>
      <c r="B815" t="s">
        <v>23</v>
      </c>
      <c r="C815" s="2">
        <v>0.99339725936494239</v>
      </c>
      <c r="D815" s="2">
        <v>0.89636105506986474</v>
      </c>
      <c r="E815" s="2">
        <v>0.94691803023623677</v>
      </c>
      <c r="F815" s="2">
        <v>0.75497314208134114</v>
      </c>
      <c r="G815" s="2" t="s">
        <v>70</v>
      </c>
      <c r="H815" s="2">
        <v>0.74846504258268964</v>
      </c>
      <c r="I815" s="2">
        <v>0.99108222490931075</v>
      </c>
      <c r="J815" s="2" t="s">
        <v>70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280</v>
      </c>
      <c r="B816" t="s">
        <v>25</v>
      </c>
      <c r="C816" s="2">
        <v>0.99629840821888682</v>
      </c>
      <c r="D816" s="2">
        <v>0.9388657009575252</v>
      </c>
      <c r="E816" s="2">
        <v>0.96309163921851737</v>
      </c>
      <c r="F816" s="2">
        <v>0</v>
      </c>
      <c r="G816" s="2" t="s">
        <v>70</v>
      </c>
      <c r="H816" s="2">
        <v>0.91420050470291359</v>
      </c>
      <c r="I816" s="2">
        <v>0.99049068086725001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280</v>
      </c>
      <c r="B817" t="s">
        <v>27</v>
      </c>
      <c r="C817" s="2">
        <v>0.9961833004970776</v>
      </c>
      <c r="D817" s="2">
        <v>0.93484079890683802</v>
      </c>
      <c r="E817" s="2">
        <v>0.81356176216527498</v>
      </c>
      <c r="F817" s="2" t="s">
        <v>70</v>
      </c>
      <c r="G817" s="2" t="s">
        <v>70</v>
      </c>
      <c r="H817" s="2">
        <v>0.87845498260291643</v>
      </c>
      <c r="I817" s="2">
        <v>0.98920972644376903</v>
      </c>
      <c r="J817" s="2" t="s">
        <v>70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280</v>
      </c>
      <c r="B818" t="s">
        <v>33</v>
      </c>
      <c r="C818" s="2">
        <v>0.99758763254446603</v>
      </c>
      <c r="D818" s="2">
        <v>0.95317449984810998</v>
      </c>
      <c r="E818" s="2">
        <v>0.93423039054807999</v>
      </c>
      <c r="F818" s="2">
        <v>0.84350422371103995</v>
      </c>
      <c r="G818" s="2" t="s">
        <v>70</v>
      </c>
      <c r="H818" s="2">
        <v>0.93797359849134243</v>
      </c>
      <c r="I818" s="2">
        <v>0.99186621056632462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280</v>
      </c>
      <c r="B819" t="s">
        <v>35</v>
      </c>
      <c r="C819" s="2">
        <v>0.99571099358985882</v>
      </c>
      <c r="D819" s="2">
        <v>0.89307646418921294</v>
      </c>
      <c r="E819" s="2">
        <v>0.91377760780189321</v>
      </c>
      <c r="F819" s="2" t="s">
        <v>70</v>
      </c>
      <c r="G819" s="2" t="s">
        <v>70</v>
      </c>
      <c r="H819" s="2">
        <v>0.80732635585156998</v>
      </c>
      <c r="I819" s="2">
        <v>0.99229607250755281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267</v>
      </c>
      <c r="B820" t="s">
        <v>6</v>
      </c>
      <c r="C820" s="2">
        <v>0.9818488813845504</v>
      </c>
      <c r="D820" s="2">
        <v>0.86406227052430606</v>
      </c>
      <c r="E820" s="2">
        <v>0.90709338428469077</v>
      </c>
      <c r="F820" s="2" t="s">
        <v>70</v>
      </c>
      <c r="G820" s="2" t="s">
        <v>70</v>
      </c>
      <c r="H820" s="2">
        <v>0.87882935045794297</v>
      </c>
      <c r="I820" s="2">
        <v>0.98685676097126318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267</v>
      </c>
      <c r="B821" t="s">
        <v>7</v>
      </c>
      <c r="C821" s="2">
        <v>0.96779026217228481</v>
      </c>
      <c r="D821" s="2">
        <v>0.91147823279341322</v>
      </c>
      <c r="E821" s="2">
        <v>0.85697329376854603</v>
      </c>
      <c r="F821" s="2" t="s">
        <v>70</v>
      </c>
      <c r="G821" s="2" t="s">
        <v>70</v>
      </c>
      <c r="H821" s="2">
        <v>0.89143832369394138</v>
      </c>
      <c r="I821" s="2">
        <v>0.98334820101100195</v>
      </c>
      <c r="J821" s="2" t="s">
        <v>70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267</v>
      </c>
      <c r="B822" t="s">
        <v>8</v>
      </c>
      <c r="C822" s="2">
        <v>0.98052795104712664</v>
      </c>
      <c r="D822" s="2">
        <v>0.8666070423001756</v>
      </c>
      <c r="E822" s="2">
        <v>0.89443358370202697</v>
      </c>
      <c r="F822" s="2" t="s">
        <v>70</v>
      </c>
      <c r="G822" s="2" t="s">
        <v>70</v>
      </c>
      <c r="H822" s="2">
        <v>0.8825401315324235</v>
      </c>
      <c r="I822" s="2">
        <v>0.99058492104677875</v>
      </c>
      <c r="J822" s="2">
        <v>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267</v>
      </c>
      <c r="B823" t="s">
        <v>12</v>
      </c>
      <c r="C823" s="2">
        <v>0.9605986029283814</v>
      </c>
      <c r="D823" s="2">
        <v>0.95164292240533321</v>
      </c>
      <c r="E823" s="2">
        <v>0.85225021228417774</v>
      </c>
      <c r="F823" s="2" t="s">
        <v>70</v>
      </c>
      <c r="G823" s="2" t="s">
        <v>70</v>
      </c>
      <c r="H823" s="2">
        <v>0.84355716878402909</v>
      </c>
      <c r="I823" s="2">
        <v>0.98749908619051097</v>
      </c>
      <c r="J823" s="2">
        <v>0.74648395239812482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267</v>
      </c>
      <c r="B824" t="s">
        <v>13</v>
      </c>
      <c r="C824" s="2">
        <v>0.98865356753324962</v>
      </c>
      <c r="D824" s="2">
        <v>0.9291221551323734</v>
      </c>
      <c r="E824" s="2">
        <v>0.82059969507030328</v>
      </c>
      <c r="F824" s="2" t="s">
        <v>70</v>
      </c>
      <c r="G824" s="2" t="s">
        <v>70</v>
      </c>
      <c r="H824" s="2">
        <v>0.87275671299419777</v>
      </c>
      <c r="I824" s="2">
        <v>0.98686959116681583</v>
      </c>
      <c r="J824" s="2" t="s">
        <v>70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267</v>
      </c>
      <c r="B825" t="s">
        <v>15</v>
      </c>
      <c r="C825" s="2">
        <v>0.99071723209585305</v>
      </c>
      <c r="D825" s="2">
        <v>0.95581773799837277</v>
      </c>
      <c r="E825" s="2">
        <v>0.92343143596377764</v>
      </c>
      <c r="F825" s="2" t="s">
        <v>70</v>
      </c>
      <c r="G825" s="2" t="s">
        <v>70</v>
      </c>
      <c r="H825" s="2">
        <v>0.90209913565002642</v>
      </c>
      <c r="I825" s="2">
        <v>0.98271821909783241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267</v>
      </c>
      <c r="B826" t="s">
        <v>17</v>
      </c>
      <c r="C826" s="2">
        <v>0.99308745177291924</v>
      </c>
      <c r="D826" s="2">
        <v>0.83857262932681287</v>
      </c>
      <c r="E826" s="2">
        <v>0.91686777065823422</v>
      </c>
      <c r="F826" s="2" t="s">
        <v>70</v>
      </c>
      <c r="G826" s="2" t="s">
        <v>70</v>
      </c>
      <c r="H826" s="2">
        <v>0.87645348837209303</v>
      </c>
      <c r="I826" s="2">
        <v>0.98770461986176805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267</v>
      </c>
      <c r="B827" t="s">
        <v>21</v>
      </c>
      <c r="C827" s="2">
        <v>0.99135370602600481</v>
      </c>
      <c r="D827" s="2">
        <v>0.76575991817627509</v>
      </c>
      <c r="E827" s="2">
        <v>0.92273194431467798</v>
      </c>
      <c r="F827" s="2" t="s">
        <v>70</v>
      </c>
      <c r="G827" s="2" t="s">
        <v>70</v>
      </c>
      <c r="H827" s="2">
        <v>0.92399784112653938</v>
      </c>
      <c r="I827" s="2">
        <v>0.98687169072314496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267</v>
      </c>
      <c r="B828" t="s">
        <v>23</v>
      </c>
      <c r="C828" s="2">
        <v>0.9956626160519052</v>
      </c>
      <c r="D828" s="2">
        <v>0.95658504301786895</v>
      </c>
      <c r="E828" s="2">
        <v>0.92358559882439384</v>
      </c>
      <c r="F828" s="2" t="s">
        <v>70</v>
      </c>
      <c r="G828" s="2" t="s">
        <v>70</v>
      </c>
      <c r="H828" s="2">
        <v>0.85993213260245371</v>
      </c>
      <c r="I828" s="2">
        <v>0.99128867527786124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267</v>
      </c>
      <c r="B829" t="s">
        <v>25</v>
      </c>
      <c r="C829" s="2">
        <v>0.98500835002271458</v>
      </c>
      <c r="D829" s="2">
        <v>0.93988098400722597</v>
      </c>
      <c r="E829" s="2">
        <v>0.83244737136952707</v>
      </c>
      <c r="F829" s="2">
        <v>0</v>
      </c>
      <c r="G829" s="2">
        <v>0</v>
      </c>
      <c r="H829" s="2">
        <v>0.92327623434576078</v>
      </c>
      <c r="I829" s="2">
        <v>0.97908448083364363</v>
      </c>
      <c r="J829" s="2">
        <v>0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267</v>
      </c>
      <c r="B830" t="s">
        <v>313</v>
      </c>
      <c r="C830" s="2">
        <v>0.98714367906271239</v>
      </c>
      <c r="D830" s="2">
        <v>0.96148110632790296</v>
      </c>
      <c r="E830" s="2">
        <v>0.88518195626578466</v>
      </c>
      <c r="F830" s="2">
        <v>0</v>
      </c>
      <c r="G830" s="2" t="s">
        <v>70</v>
      </c>
      <c r="H830" s="2">
        <v>0.80862697448359655</v>
      </c>
      <c r="I830" s="2">
        <v>0.98507010231148162</v>
      </c>
      <c r="J830" s="2">
        <v>0.87105439892545333</v>
      </c>
      <c r="K830" s="2">
        <v>0.77777777777777779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267</v>
      </c>
      <c r="B831" t="s">
        <v>27</v>
      </c>
      <c r="C831" s="2">
        <v>0.99380842539759617</v>
      </c>
      <c r="D831" s="2">
        <v>0.9388507538742844</v>
      </c>
      <c r="E831" s="2">
        <v>0.83627459258633796</v>
      </c>
      <c r="F831" s="2">
        <v>0.79720689078441209</v>
      </c>
      <c r="G831" s="2">
        <v>0</v>
      </c>
      <c r="H831" s="2">
        <v>0.80430825242718451</v>
      </c>
      <c r="I831" s="2">
        <v>0.99150485436893199</v>
      </c>
      <c r="J831" s="2" t="s">
        <v>70</v>
      </c>
      <c r="K831" s="2">
        <v>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267</v>
      </c>
      <c r="B832" t="s">
        <v>29</v>
      </c>
      <c r="C832" s="2">
        <v>0.99492671238737918</v>
      </c>
      <c r="D832" s="2">
        <v>0.9028416500789348</v>
      </c>
      <c r="E832" s="2">
        <v>0.52617897658895074</v>
      </c>
      <c r="F832" s="2">
        <v>0</v>
      </c>
      <c r="G832" s="2">
        <v>0.69051321928460341</v>
      </c>
      <c r="H832" s="2">
        <v>0</v>
      </c>
      <c r="I832" s="2">
        <v>0.98423474390887844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267</v>
      </c>
      <c r="B833" t="s">
        <v>33</v>
      </c>
      <c r="C833" s="2">
        <v>0.98841450085711979</v>
      </c>
      <c r="D833" s="2">
        <v>0.93211969778095083</v>
      </c>
      <c r="E833" s="2">
        <v>0.60062380965524853</v>
      </c>
      <c r="F833" s="2">
        <v>0</v>
      </c>
      <c r="G833" s="2">
        <v>0.55689829923259415</v>
      </c>
      <c r="H833" s="2">
        <v>0.9056344480073294</v>
      </c>
      <c r="I833" s="2">
        <v>0.98449789996181758</v>
      </c>
      <c r="J833" s="2" t="s">
        <v>70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267</v>
      </c>
      <c r="B834" t="s">
        <v>35</v>
      </c>
      <c r="C834" s="2">
        <v>0.99591990674072561</v>
      </c>
      <c r="D834" s="2">
        <v>0.92208235545124817</v>
      </c>
      <c r="E834" s="2">
        <v>0.83363505074954747</v>
      </c>
      <c r="F834" s="2" t="s">
        <v>70</v>
      </c>
      <c r="G834" s="2">
        <v>0.95501650418361861</v>
      </c>
      <c r="H834" s="2">
        <v>0.91924672837535903</v>
      </c>
      <c r="I834" s="2">
        <v>0.99497334348819499</v>
      </c>
      <c r="J834" s="2" t="s">
        <v>70</v>
      </c>
      <c r="K834" s="2" t="s">
        <v>70</v>
      </c>
      <c r="L834" s="2" t="s">
        <v>70</v>
      </c>
      <c r="M834" s="2" t="s">
        <v>70</v>
      </c>
      <c r="N834" s="2" t="s">
        <v>70</v>
      </c>
    </row>
    <row r="835" spans="1:14" x14ac:dyDescent="0.3">
      <c r="A835" t="s">
        <v>299</v>
      </c>
      <c r="B835" t="s">
        <v>6</v>
      </c>
      <c r="C835" s="2">
        <v>0.98797696022108561</v>
      </c>
      <c r="D835" s="2">
        <v>0.91135827435119643</v>
      </c>
      <c r="E835" s="2">
        <v>0.93420618446963644</v>
      </c>
      <c r="F835" s="2" t="s">
        <v>70</v>
      </c>
      <c r="G835" s="2" t="s">
        <v>70</v>
      </c>
      <c r="H835" s="2">
        <v>0.49691557487809179</v>
      </c>
      <c r="I835" s="2">
        <v>0.99441084143633718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299</v>
      </c>
      <c r="B836" t="s">
        <v>328</v>
      </c>
      <c r="C836" s="2">
        <v>0.99534146375380683</v>
      </c>
      <c r="D836" s="2">
        <v>0.97560905123833197</v>
      </c>
      <c r="E836" s="2">
        <v>0.90246475777380497</v>
      </c>
      <c r="F836" s="2">
        <v>0.70098814741810822</v>
      </c>
      <c r="G836" s="2">
        <v>0.8469111142816379</v>
      </c>
      <c r="H836" s="2">
        <v>0.62064942640482212</v>
      </c>
      <c r="I836" s="2">
        <v>0.99584423580113901</v>
      </c>
      <c r="J836" s="2" t="s">
        <v>70</v>
      </c>
      <c r="K836" s="2" t="s">
        <v>70</v>
      </c>
      <c r="L836" s="2" t="s">
        <v>70</v>
      </c>
      <c r="M836" s="2" t="s">
        <v>70</v>
      </c>
      <c r="N836" s="2" t="s">
        <v>70</v>
      </c>
    </row>
    <row r="837" spans="1:14" x14ac:dyDescent="0.3">
      <c r="A837" t="s">
        <v>299</v>
      </c>
      <c r="B837" t="s">
        <v>7</v>
      </c>
      <c r="C837" s="2">
        <v>0.99372111668633523</v>
      </c>
      <c r="D837" s="2">
        <v>0.94037544361119585</v>
      </c>
      <c r="E837" s="2">
        <v>0.95732916305956595</v>
      </c>
      <c r="F837" s="2" t="s">
        <v>70</v>
      </c>
      <c r="G837" s="2" t="s">
        <v>70</v>
      </c>
      <c r="H837" s="2">
        <v>0.66699290433080494</v>
      </c>
      <c r="I837" s="2">
        <v>0.99717492555547083</v>
      </c>
      <c r="J837" s="2" t="s">
        <v>70</v>
      </c>
      <c r="K837" s="2" t="s">
        <v>70</v>
      </c>
      <c r="L837" s="2" t="s">
        <v>70</v>
      </c>
      <c r="M837" s="2" t="s">
        <v>70</v>
      </c>
      <c r="N837" s="2" t="s">
        <v>70</v>
      </c>
    </row>
    <row r="838" spans="1:14" x14ac:dyDescent="0.3">
      <c r="A838" t="s">
        <v>299</v>
      </c>
      <c r="B838" t="s">
        <v>234</v>
      </c>
      <c r="C838" s="2">
        <v>0.99183522966708804</v>
      </c>
      <c r="D838" s="2">
        <v>0.93379406469597537</v>
      </c>
      <c r="E838" s="2">
        <v>0.91645961018165756</v>
      </c>
      <c r="F838" s="2">
        <v>0.91101802847196678</v>
      </c>
      <c r="G838" s="2">
        <v>0.87409470752089136</v>
      </c>
      <c r="H838" s="2">
        <v>0.82806804374240583</v>
      </c>
      <c r="I838" s="2">
        <v>0.99390102678916081</v>
      </c>
      <c r="J838" s="2" t="s">
        <v>70</v>
      </c>
      <c r="K838" s="2" t="s">
        <v>70</v>
      </c>
      <c r="L838" s="2" t="s">
        <v>70</v>
      </c>
      <c r="M838" s="2" t="s">
        <v>70</v>
      </c>
      <c r="N838" s="2" t="s">
        <v>70</v>
      </c>
    </row>
    <row r="839" spans="1:14" x14ac:dyDescent="0.3">
      <c r="A839" t="s">
        <v>299</v>
      </c>
      <c r="B839" t="s">
        <v>8</v>
      </c>
      <c r="C839" s="2">
        <v>0.99519014942602435</v>
      </c>
      <c r="D839" s="2">
        <v>0.95877049536186165</v>
      </c>
      <c r="E839" s="2">
        <v>0.95979648842777321</v>
      </c>
      <c r="F839" s="2" t="s">
        <v>70</v>
      </c>
      <c r="G839" s="2" t="s">
        <v>70</v>
      </c>
      <c r="H839" s="2">
        <v>0.82956340796115757</v>
      </c>
      <c r="I839" s="2">
        <v>0.99640480379407936</v>
      </c>
      <c r="J839" s="2">
        <v>0</v>
      </c>
      <c r="K839" s="2" t="s">
        <v>70</v>
      </c>
      <c r="L839" s="2" t="s">
        <v>70</v>
      </c>
      <c r="M839" s="2" t="s">
        <v>70</v>
      </c>
      <c r="N839" s="2" t="s">
        <v>70</v>
      </c>
    </row>
    <row r="840" spans="1:14" x14ac:dyDescent="0.3">
      <c r="A840" t="s">
        <v>299</v>
      </c>
      <c r="B840" t="s">
        <v>12</v>
      </c>
      <c r="C840" s="2">
        <v>0.98970945859464998</v>
      </c>
      <c r="D840" s="2">
        <v>0.95753423016567041</v>
      </c>
      <c r="E840" s="2">
        <v>0.89933698391024652</v>
      </c>
      <c r="F840" s="2" t="s">
        <v>70</v>
      </c>
      <c r="G840" s="2">
        <v>0.70196918681767162</v>
      </c>
      <c r="H840" s="2">
        <v>0.76131071190951427</v>
      </c>
      <c r="I840" s="2">
        <v>0.99545559577909559</v>
      </c>
      <c r="J840" s="2">
        <v>0.96027790363993359</v>
      </c>
      <c r="K840" s="2" t="s">
        <v>70</v>
      </c>
      <c r="L840" s="2" t="s">
        <v>70</v>
      </c>
      <c r="M840" s="2" t="s">
        <v>70</v>
      </c>
      <c r="N840" s="2" t="s">
        <v>70</v>
      </c>
    </row>
    <row r="841" spans="1:14" x14ac:dyDescent="0.3">
      <c r="A841" t="s">
        <v>299</v>
      </c>
      <c r="B841" t="s">
        <v>13</v>
      </c>
      <c r="C841" s="2">
        <v>0.99395691541689257</v>
      </c>
      <c r="D841" s="2">
        <v>0.96567892693800683</v>
      </c>
      <c r="E841" s="2">
        <v>0.91336993130156241</v>
      </c>
      <c r="F841" s="2">
        <v>0</v>
      </c>
      <c r="G841" s="2">
        <v>0.96185446009389675</v>
      </c>
      <c r="H841" s="2">
        <v>0.84451316567374601</v>
      </c>
      <c r="I841" s="2">
        <v>0.99559266991417317</v>
      </c>
      <c r="J841" s="2" t="s">
        <v>70</v>
      </c>
      <c r="K841" s="2" t="s">
        <v>70</v>
      </c>
      <c r="L841" s="2" t="s">
        <v>70</v>
      </c>
      <c r="M841" s="2" t="s">
        <v>70</v>
      </c>
      <c r="N841" s="2" t="s">
        <v>70</v>
      </c>
    </row>
    <row r="842" spans="1:14" x14ac:dyDescent="0.3">
      <c r="A842" t="s">
        <v>299</v>
      </c>
      <c r="B842" t="s">
        <v>15</v>
      </c>
      <c r="C842" s="2">
        <v>0.98812835628684481</v>
      </c>
      <c r="D842" s="2">
        <v>0.96255044390637601</v>
      </c>
      <c r="E842" s="2">
        <v>0.9725930883855286</v>
      </c>
      <c r="F842" s="2" t="s">
        <v>70</v>
      </c>
      <c r="G842" s="2" t="s">
        <v>70</v>
      </c>
      <c r="H842" s="2">
        <v>0.77304115643126781</v>
      </c>
      <c r="I842" s="2">
        <v>0.99576271186440679</v>
      </c>
      <c r="J842" s="2" t="s">
        <v>70</v>
      </c>
      <c r="K842" s="2" t="s">
        <v>70</v>
      </c>
      <c r="L842" s="2" t="s">
        <v>70</v>
      </c>
      <c r="M842" s="2" t="s">
        <v>70</v>
      </c>
      <c r="N842" s="2" t="s">
        <v>70</v>
      </c>
    </row>
    <row r="843" spans="1:14" x14ac:dyDescent="0.3">
      <c r="A843" t="s">
        <v>299</v>
      </c>
      <c r="B843" t="s">
        <v>17</v>
      </c>
      <c r="C843" s="2">
        <v>0.981315745533478</v>
      </c>
      <c r="D843" s="2">
        <v>0.91444096316908041</v>
      </c>
      <c r="E843" s="2">
        <v>0.83725164544503905</v>
      </c>
      <c r="F843" s="2">
        <v>0.70514237144071401</v>
      </c>
      <c r="G843" s="2" t="s">
        <v>70</v>
      </c>
      <c r="H843" s="2">
        <v>0.43174402694453218</v>
      </c>
      <c r="I843" s="2">
        <v>0.99281772132758761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299</v>
      </c>
      <c r="B844" t="s">
        <v>21</v>
      </c>
      <c r="C844" s="2">
        <v>0.99382044306257278</v>
      </c>
      <c r="D844" s="2">
        <v>0.95563496426608041</v>
      </c>
      <c r="E844" s="2">
        <v>0.94402660999722798</v>
      </c>
      <c r="F844" s="2">
        <v>0</v>
      </c>
      <c r="G844" s="2">
        <v>0.90739678899082565</v>
      </c>
      <c r="H844" s="2">
        <v>0.83050712522888304</v>
      </c>
      <c r="I844" s="2">
        <v>0.99587849183330801</v>
      </c>
      <c r="J844" s="2" t="s">
        <v>70</v>
      </c>
      <c r="K844" s="2" t="s">
        <v>70</v>
      </c>
      <c r="L844" s="2" t="s">
        <v>70</v>
      </c>
      <c r="M844" s="2" t="s">
        <v>70</v>
      </c>
      <c r="N844" s="2" t="s">
        <v>70</v>
      </c>
    </row>
    <row r="845" spans="1:14" x14ac:dyDescent="0.3">
      <c r="A845" t="s">
        <v>299</v>
      </c>
      <c r="B845" t="s">
        <v>23</v>
      </c>
      <c r="C845" s="2">
        <v>0.99615960189676001</v>
      </c>
      <c r="D845" s="2">
        <v>0.9693547100582276</v>
      </c>
      <c r="E845" s="2">
        <v>0.88059857316860968</v>
      </c>
      <c r="F845" s="2">
        <v>0</v>
      </c>
      <c r="G845" s="2" t="s">
        <v>70</v>
      </c>
      <c r="H845" s="2">
        <v>0.87761966364812416</v>
      </c>
      <c r="I845" s="2">
        <v>0.98784124799265882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299</v>
      </c>
      <c r="B846" t="s">
        <v>25</v>
      </c>
      <c r="C846" s="2">
        <v>0.99586126327636915</v>
      </c>
      <c r="D846" s="2">
        <v>0.9384786418194494</v>
      </c>
      <c r="E846" s="2">
        <v>0.87124265806748824</v>
      </c>
      <c r="F846" s="2">
        <v>0.31179070600884007</v>
      </c>
      <c r="G846" s="2" t="s">
        <v>70</v>
      </c>
      <c r="H846" s="2">
        <v>0.85211976925190003</v>
      </c>
      <c r="I846" s="2">
        <v>0.99592276328948381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295</v>
      </c>
      <c r="B847" t="s">
        <v>6</v>
      </c>
      <c r="C847" s="2">
        <v>0.98457136745280482</v>
      </c>
      <c r="D847" s="2">
        <v>0.93470325807759902</v>
      </c>
      <c r="E847" s="2">
        <v>0.90296020388159182</v>
      </c>
      <c r="F847" s="2" t="s">
        <v>70</v>
      </c>
      <c r="G847" s="2" t="s">
        <v>70</v>
      </c>
      <c r="H847" s="2">
        <v>0.72015281757402105</v>
      </c>
      <c r="I847" s="2">
        <v>0.98837729101475202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295</v>
      </c>
      <c r="B848" t="s">
        <v>7</v>
      </c>
      <c r="C848" s="2">
        <v>0.98379480210633596</v>
      </c>
      <c r="D848" s="2">
        <v>0.86598388638536117</v>
      </c>
      <c r="E848" s="2">
        <v>0.94391244870041036</v>
      </c>
      <c r="F848" s="2" t="s">
        <v>70</v>
      </c>
      <c r="G848" s="2" t="s">
        <v>70</v>
      </c>
      <c r="H848" s="2">
        <v>0.89715749664511402</v>
      </c>
      <c r="I848" s="2">
        <v>0.99344405594405605</v>
      </c>
      <c r="J848" s="2" t="s">
        <v>70</v>
      </c>
      <c r="K848" s="2" t="s">
        <v>70</v>
      </c>
      <c r="L848" s="2" t="s">
        <v>70</v>
      </c>
      <c r="M848" s="2" t="s">
        <v>70</v>
      </c>
      <c r="N848" s="2" t="s">
        <v>70</v>
      </c>
    </row>
    <row r="849" spans="1:14" x14ac:dyDescent="0.3">
      <c r="A849" t="s">
        <v>295</v>
      </c>
      <c r="B849" t="s">
        <v>8</v>
      </c>
      <c r="C849" s="2">
        <v>0.99487608491059276</v>
      </c>
      <c r="D849" s="2">
        <v>0.91275349013042417</v>
      </c>
      <c r="E849" s="2">
        <v>0.976962457337884</v>
      </c>
      <c r="F849" s="2" t="s">
        <v>70</v>
      </c>
      <c r="G849" s="2" t="s">
        <v>70</v>
      </c>
      <c r="H849" s="2">
        <v>0.91908975979772445</v>
      </c>
      <c r="I849" s="2">
        <v>0.996650936215558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295</v>
      </c>
      <c r="B850" t="s">
        <v>12</v>
      </c>
      <c r="C850" s="2">
        <v>0.99594556766567643</v>
      </c>
      <c r="D850" s="2">
        <v>0.95281033964532602</v>
      </c>
      <c r="E850" s="2">
        <v>0.98432976547767659</v>
      </c>
      <c r="F850" s="2" t="s">
        <v>70</v>
      </c>
      <c r="G850" s="2" t="s">
        <v>70</v>
      </c>
      <c r="H850" s="2">
        <v>0.91799968939276277</v>
      </c>
      <c r="I850" s="2">
        <v>0.99521167439385883</v>
      </c>
      <c r="J850" s="2" t="s">
        <v>70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295</v>
      </c>
      <c r="B851" t="s">
        <v>13</v>
      </c>
      <c r="C851" s="2">
        <v>0.99763771777289278</v>
      </c>
      <c r="D851" s="2">
        <v>0.96401744866475159</v>
      </c>
      <c r="E851" s="2">
        <v>0.98728590635412405</v>
      </c>
      <c r="F851" s="2" t="s">
        <v>70</v>
      </c>
      <c r="G851" s="2" t="s">
        <v>70</v>
      </c>
      <c r="H851" s="2">
        <v>0.95543139293139279</v>
      </c>
      <c r="I851" s="2">
        <v>0.99600737100737102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295</v>
      </c>
      <c r="B852" t="s">
        <v>15</v>
      </c>
      <c r="C852" s="2">
        <v>0.99702472032371037</v>
      </c>
      <c r="D852" s="2">
        <v>0.96290013507994843</v>
      </c>
      <c r="E852" s="2">
        <v>0.96996253057938242</v>
      </c>
      <c r="F852" s="2" t="s">
        <v>70</v>
      </c>
      <c r="G852" s="2" t="s">
        <v>70</v>
      </c>
      <c r="H852" s="2">
        <v>0.90124908155767802</v>
      </c>
      <c r="I852" s="2">
        <v>0.99688715953307405</v>
      </c>
      <c r="J852" s="2" t="s">
        <v>70</v>
      </c>
      <c r="K852" s="2" t="s">
        <v>70</v>
      </c>
      <c r="L852" s="2" t="s">
        <v>70</v>
      </c>
      <c r="M852" s="2" t="s">
        <v>70</v>
      </c>
      <c r="N852" s="2" t="s">
        <v>70</v>
      </c>
    </row>
    <row r="853" spans="1:14" x14ac:dyDescent="0.3">
      <c r="A853" t="s">
        <v>295</v>
      </c>
      <c r="B853" t="s">
        <v>17</v>
      </c>
      <c r="C853" s="2">
        <v>0.99203686370509037</v>
      </c>
      <c r="D853" s="2">
        <v>0.97301915935456318</v>
      </c>
      <c r="E853" s="2">
        <v>0.97798956759128364</v>
      </c>
      <c r="F853" s="2" t="s">
        <v>70</v>
      </c>
      <c r="G853" s="2" t="s">
        <v>70</v>
      </c>
      <c r="H853" s="2">
        <v>0.86694060515502425</v>
      </c>
      <c r="I853" s="2">
        <v>0.99551777434312205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295</v>
      </c>
      <c r="B854" t="s">
        <v>21</v>
      </c>
      <c r="C854" s="2">
        <v>0.93571272169914599</v>
      </c>
      <c r="D854" s="2">
        <v>0.71875557822261893</v>
      </c>
      <c r="E854" s="2">
        <v>0.9195443611932872</v>
      </c>
      <c r="F854" s="2">
        <v>0.76910485052123723</v>
      </c>
      <c r="G854" s="2" t="s">
        <v>70</v>
      </c>
      <c r="H854" s="2">
        <v>0.86104439717285386</v>
      </c>
      <c r="I854" s="2">
        <v>0.99696831893284843</v>
      </c>
      <c r="J854" s="2">
        <v>5.6851537154333387E-2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295</v>
      </c>
      <c r="B855" t="s">
        <v>23</v>
      </c>
      <c r="C855" s="2">
        <v>0.99514441379624763</v>
      </c>
      <c r="D855" s="2">
        <v>0.96918172157279481</v>
      </c>
      <c r="E855" s="2">
        <v>0.96240434323407875</v>
      </c>
      <c r="F855" s="2">
        <v>0</v>
      </c>
      <c r="G855" s="2" t="s">
        <v>70</v>
      </c>
      <c r="H855" s="2">
        <v>0.84132743362831863</v>
      </c>
      <c r="I855" s="2">
        <v>0.99680705488824695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295</v>
      </c>
      <c r="B856" t="s">
        <v>25</v>
      </c>
      <c r="C856" s="2">
        <v>0.86386405033946012</v>
      </c>
      <c r="D856" s="2">
        <v>0.97446808510638283</v>
      </c>
      <c r="E856" s="2">
        <v>0.92953939242047223</v>
      </c>
      <c r="F856" s="2">
        <v>0.86375222224602133</v>
      </c>
      <c r="G856" s="2" t="s">
        <v>70</v>
      </c>
      <c r="H856" s="2">
        <v>0.43252235391973382</v>
      </c>
      <c r="I856" s="2">
        <v>0.99730042421905118</v>
      </c>
      <c r="J856" s="2">
        <v>2.2659873773857503E-2</v>
      </c>
      <c r="K856" s="2" t="s">
        <v>70</v>
      </c>
      <c r="L856" s="2">
        <v>0</v>
      </c>
      <c r="M856" s="2" t="s">
        <v>70</v>
      </c>
      <c r="N856" s="2" t="s">
        <v>70</v>
      </c>
    </row>
    <row r="857" spans="1:14" x14ac:dyDescent="0.3">
      <c r="A857" t="s">
        <v>295</v>
      </c>
      <c r="B857" t="s">
        <v>27</v>
      </c>
      <c r="C857" s="2">
        <v>0.98905165767154957</v>
      </c>
      <c r="D857" s="2">
        <v>0.968232151655818</v>
      </c>
      <c r="E857" s="2">
        <v>0.93795531811558996</v>
      </c>
      <c r="F857" s="2">
        <v>0.55072886297376089</v>
      </c>
      <c r="G857" s="2" t="s">
        <v>70</v>
      </c>
      <c r="H857" s="2">
        <v>0.65406386841824204</v>
      </c>
      <c r="I857" s="2">
        <v>0.99638043896803996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295</v>
      </c>
      <c r="B858" t="s">
        <v>29</v>
      </c>
      <c r="C858" s="2">
        <v>0.99661455610164162</v>
      </c>
      <c r="D858" s="2">
        <v>0.95087966220971143</v>
      </c>
      <c r="E858" s="2">
        <v>0.89333654206107282</v>
      </c>
      <c r="F858" s="2">
        <v>0</v>
      </c>
      <c r="G858" s="2" t="s">
        <v>70</v>
      </c>
      <c r="H858" s="2">
        <v>0.84451862262825017</v>
      </c>
      <c r="I858" s="2">
        <v>0.99705517668939858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295</v>
      </c>
      <c r="B859" t="s">
        <v>33</v>
      </c>
      <c r="C859" s="2">
        <v>0.99717308392586756</v>
      </c>
      <c r="D859" s="2">
        <v>0.88744342605017168</v>
      </c>
      <c r="E859" s="2">
        <v>0.90261059871814919</v>
      </c>
      <c r="F859" s="2">
        <v>0.55985781870620077</v>
      </c>
      <c r="G859" s="2">
        <v>0</v>
      </c>
      <c r="H859" s="2">
        <v>0.63196664350243226</v>
      </c>
      <c r="I859" s="2">
        <v>0.99623047926763597</v>
      </c>
      <c r="J859" s="2">
        <v>0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295</v>
      </c>
      <c r="B860" t="s">
        <v>35</v>
      </c>
      <c r="C860" s="2">
        <v>0.95617386457329323</v>
      </c>
      <c r="D860" s="2">
        <v>0.90905450246004804</v>
      </c>
      <c r="E860" s="2">
        <v>0.808402698183048</v>
      </c>
      <c r="F860" s="2">
        <v>0.65238340272255224</v>
      </c>
      <c r="G860" s="2" t="s">
        <v>70</v>
      </c>
      <c r="H860" s="2">
        <v>0.64830647813219333</v>
      </c>
      <c r="I860" s="2">
        <v>0.99555832619029061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291</v>
      </c>
      <c r="B861" t="s">
        <v>6</v>
      </c>
      <c r="C861" s="2">
        <v>0.97883453130051978</v>
      </c>
      <c r="D861" s="2">
        <v>0.38663691582992438</v>
      </c>
      <c r="E861" s="2">
        <v>0.83762827822120867</v>
      </c>
      <c r="F861" s="2" t="s">
        <v>70</v>
      </c>
      <c r="G861" s="2" t="s">
        <v>70</v>
      </c>
      <c r="H861" s="2">
        <v>0.73947343408421251</v>
      </c>
      <c r="I861" s="2">
        <v>0.9907259817417764</v>
      </c>
      <c r="J861" s="2">
        <v>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291</v>
      </c>
      <c r="B862" t="s">
        <v>7</v>
      </c>
      <c r="C862" s="2">
        <v>0.9523736009262832</v>
      </c>
      <c r="D862" s="2">
        <v>0.8517789801606821</v>
      </c>
      <c r="E862" s="2">
        <v>0.92645571449212538</v>
      </c>
      <c r="F862" s="2" t="s">
        <v>70</v>
      </c>
      <c r="G862" s="2" t="s">
        <v>70</v>
      </c>
      <c r="H862" s="2">
        <v>0.88773926539058456</v>
      </c>
      <c r="I862" s="2">
        <v>0.99344672704513659</v>
      </c>
      <c r="J862" s="2">
        <v>0</v>
      </c>
      <c r="K862" s="2" t="s">
        <v>70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291</v>
      </c>
      <c r="B863" t="s">
        <v>8</v>
      </c>
      <c r="C863" s="2">
        <v>0.9752810230066008</v>
      </c>
      <c r="D863" s="2">
        <v>0.94178636559227924</v>
      </c>
      <c r="E863" s="2">
        <v>0.93274747996898422</v>
      </c>
      <c r="F863" s="2" t="s">
        <v>70</v>
      </c>
      <c r="G863" s="2" t="s">
        <v>70</v>
      </c>
      <c r="H863" s="2">
        <v>0.89041343202744183</v>
      </c>
      <c r="I863" s="2">
        <v>0.98862855834541719</v>
      </c>
      <c r="J863" s="2" t="s">
        <v>70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291</v>
      </c>
      <c r="B864" t="s">
        <v>12</v>
      </c>
      <c r="C864" s="2">
        <v>0.98756669815415243</v>
      </c>
      <c r="D864" s="2">
        <v>0.90061914201111026</v>
      </c>
      <c r="E864" s="2">
        <v>0.93984209941065278</v>
      </c>
      <c r="F864" s="2">
        <v>0.84479955144379026</v>
      </c>
      <c r="G864" s="2" t="s">
        <v>70</v>
      </c>
      <c r="H864" s="2">
        <v>0.57043852312104193</v>
      </c>
      <c r="I864" s="2">
        <v>0.99538248422348763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291</v>
      </c>
      <c r="B865" t="s">
        <v>294</v>
      </c>
      <c r="C865" s="2">
        <v>0.9542857142857144</v>
      </c>
      <c r="D865" s="2">
        <v>0.96401761163312483</v>
      </c>
      <c r="E865" s="2">
        <v>0.93737214791502765</v>
      </c>
      <c r="F865" s="2">
        <v>0.95232477845551844</v>
      </c>
      <c r="G865" s="2" t="s">
        <v>70</v>
      </c>
      <c r="H865" s="2">
        <v>0.85154826958105645</v>
      </c>
      <c r="I865" s="2">
        <v>0.99085461999369284</v>
      </c>
      <c r="J865" s="2" t="s">
        <v>70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291</v>
      </c>
      <c r="B866" t="s">
        <v>13</v>
      </c>
      <c r="C866" s="2">
        <v>0.98701449950503695</v>
      </c>
      <c r="D866" s="2">
        <v>0.93379914995883317</v>
      </c>
      <c r="E866" s="2">
        <v>0.96722581821496945</v>
      </c>
      <c r="F866" s="2">
        <v>0.94903345794743676</v>
      </c>
      <c r="G866" s="2" t="s">
        <v>70</v>
      </c>
      <c r="H866" s="2">
        <v>0.914612676056338</v>
      </c>
      <c r="I866" s="2">
        <v>0.99060048162821401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291</v>
      </c>
      <c r="B867" t="s">
        <v>15</v>
      </c>
      <c r="C867" s="2">
        <v>0.98243688254665196</v>
      </c>
      <c r="D867" s="2">
        <v>0.95883019256513236</v>
      </c>
      <c r="E867" s="2">
        <v>0.97476759628154042</v>
      </c>
      <c r="F867" s="2" t="s">
        <v>70</v>
      </c>
      <c r="G867" s="2" t="s">
        <v>70</v>
      </c>
      <c r="H867" s="2">
        <v>0.84256730394069446</v>
      </c>
      <c r="I867" s="2">
        <v>0.99247491638795982</v>
      </c>
      <c r="J867" s="2" t="s">
        <v>70</v>
      </c>
      <c r="K867" s="2" t="s">
        <v>70</v>
      </c>
      <c r="L867" s="2" t="s">
        <v>70</v>
      </c>
      <c r="M867" s="2" t="s">
        <v>70</v>
      </c>
      <c r="N867" s="2" t="s">
        <v>70</v>
      </c>
    </row>
    <row r="868" spans="1:14" x14ac:dyDescent="0.3">
      <c r="A868" t="s">
        <v>291</v>
      </c>
      <c r="B868" t="s">
        <v>23</v>
      </c>
      <c r="C868" s="2">
        <v>0.99691890828835517</v>
      </c>
      <c r="D868" s="2">
        <v>0.94695202353179841</v>
      </c>
      <c r="E868" s="2">
        <v>0.97725886555720121</v>
      </c>
      <c r="F868" s="2" t="s">
        <v>70</v>
      </c>
      <c r="G868" s="2" t="s">
        <v>70</v>
      </c>
      <c r="H868" s="2">
        <v>0.93252653316044765</v>
      </c>
      <c r="I868" s="2">
        <v>0.99520272361497997</v>
      </c>
      <c r="J868" s="2" t="s">
        <v>70</v>
      </c>
      <c r="K868" s="2" t="s">
        <v>70</v>
      </c>
      <c r="L868" s="2" t="s">
        <v>70</v>
      </c>
      <c r="M868" s="2" t="s">
        <v>70</v>
      </c>
      <c r="N868" s="2" t="s">
        <v>70</v>
      </c>
    </row>
    <row r="869" spans="1:14" x14ac:dyDescent="0.3">
      <c r="A869" t="s">
        <v>291</v>
      </c>
      <c r="B869" t="s">
        <v>25</v>
      </c>
      <c r="C869" s="2">
        <v>0.99640023370210518</v>
      </c>
      <c r="D869" s="2">
        <v>0.89947851105916199</v>
      </c>
      <c r="E869" s="2">
        <v>0.93289083797558359</v>
      </c>
      <c r="F869" s="2">
        <v>0.72157046038794115</v>
      </c>
      <c r="G869" s="2">
        <v>0</v>
      </c>
      <c r="H869" s="2">
        <v>0.90343235797781241</v>
      </c>
      <c r="I869" s="2">
        <v>0.9957669514353884</v>
      </c>
      <c r="J869" s="2" t="s">
        <v>70</v>
      </c>
      <c r="K869" s="2" t="s">
        <v>70</v>
      </c>
      <c r="L869" s="2" t="s">
        <v>70</v>
      </c>
      <c r="M869" s="2" t="s">
        <v>70</v>
      </c>
      <c r="N869" s="2" t="s">
        <v>70</v>
      </c>
    </row>
    <row r="870" spans="1:14" x14ac:dyDescent="0.3">
      <c r="A870" t="s">
        <v>291</v>
      </c>
      <c r="B870" t="s">
        <v>27</v>
      </c>
      <c r="C870" s="2">
        <v>0.99385199240986721</v>
      </c>
      <c r="D870" s="2">
        <v>0.94095668080800221</v>
      </c>
      <c r="E870" s="2">
        <v>0.95824560573442796</v>
      </c>
      <c r="F870" s="2" t="s">
        <v>70</v>
      </c>
      <c r="G870" s="2" t="s">
        <v>70</v>
      </c>
      <c r="H870" s="2">
        <v>0.90454143473963478</v>
      </c>
      <c r="I870" s="2">
        <v>0.994131274131274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291</v>
      </c>
      <c r="B871" t="s">
        <v>29</v>
      </c>
      <c r="C871" s="2">
        <v>0.99666998661958361</v>
      </c>
      <c r="D871" s="2">
        <v>0.96678297492967702</v>
      </c>
      <c r="E871" s="2">
        <v>0.98158401335627521</v>
      </c>
      <c r="F871" s="2" t="s">
        <v>70</v>
      </c>
      <c r="G871" s="2" t="s">
        <v>70</v>
      </c>
      <c r="H871" s="2">
        <v>0.92810161034248118</v>
      </c>
      <c r="I871" s="2">
        <v>0.99611559975139841</v>
      </c>
      <c r="J871" s="2" t="s">
        <v>70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291</v>
      </c>
      <c r="B872" t="s">
        <v>33</v>
      </c>
      <c r="C872" s="2">
        <v>0.99683095819226841</v>
      </c>
      <c r="D872" s="2">
        <v>0.95071196915496281</v>
      </c>
      <c r="E872" s="2">
        <v>0.97853127509592219</v>
      </c>
      <c r="F872" s="2" t="s">
        <v>70</v>
      </c>
      <c r="G872" s="2" t="s">
        <v>70</v>
      </c>
      <c r="H872" s="2">
        <v>0.92954405275893159</v>
      </c>
      <c r="I872" s="2">
        <v>0.99496490692706741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291</v>
      </c>
      <c r="B873" t="s">
        <v>35</v>
      </c>
      <c r="C873" s="2">
        <v>0.99583013685070165</v>
      </c>
      <c r="D873" s="2">
        <v>0.90531641503372962</v>
      </c>
      <c r="E873" s="2">
        <v>0.93318775022097444</v>
      </c>
      <c r="F873" s="2" t="s">
        <v>70</v>
      </c>
      <c r="G873" s="2" t="s">
        <v>70</v>
      </c>
      <c r="H873" s="2">
        <v>0.75654277545634485</v>
      </c>
      <c r="I873" s="2">
        <v>0.99344066785927243</v>
      </c>
      <c r="J873" s="2">
        <v>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272</v>
      </c>
      <c r="B874" t="s">
        <v>6</v>
      </c>
      <c r="C874" s="2">
        <v>0.99393431240256236</v>
      </c>
      <c r="D874" s="2">
        <v>0.93118554348818117</v>
      </c>
      <c r="E874" s="2">
        <v>0.83677269200930959</v>
      </c>
      <c r="F874" s="2">
        <v>0.73954793913428862</v>
      </c>
      <c r="G874" s="2" t="s">
        <v>70</v>
      </c>
      <c r="H874" s="2">
        <v>0.71733622873688019</v>
      </c>
      <c r="I874" s="2">
        <v>0.98884758364312264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272</v>
      </c>
      <c r="B875" t="s">
        <v>7</v>
      </c>
      <c r="C875" s="2">
        <v>0.99426638617332841</v>
      </c>
      <c r="D875" s="2">
        <v>0.95073646757188079</v>
      </c>
      <c r="E875" s="2">
        <v>0.95862207781004682</v>
      </c>
      <c r="F875" s="2">
        <v>0.84844641724793912</v>
      </c>
      <c r="G875" s="2" t="s">
        <v>70</v>
      </c>
      <c r="H875" s="2">
        <v>0.91818261710167837</v>
      </c>
      <c r="I875" s="2">
        <v>0.99059139784946237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272</v>
      </c>
      <c r="B876" t="s">
        <v>8</v>
      </c>
      <c r="C876" s="2">
        <v>0.99103660366036594</v>
      </c>
      <c r="D876" s="2">
        <v>0.94415507160164236</v>
      </c>
      <c r="E876" s="2">
        <v>0.91554326535315123</v>
      </c>
      <c r="F876" s="2" t="s">
        <v>70</v>
      </c>
      <c r="G876" s="2">
        <v>0</v>
      </c>
      <c r="H876" s="2">
        <v>0.83174896169820023</v>
      </c>
      <c r="I876" s="2">
        <v>0.98703607674642557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272</v>
      </c>
      <c r="B877" t="s">
        <v>12</v>
      </c>
      <c r="C877" s="2">
        <v>0.99033537684817885</v>
      </c>
      <c r="D877" s="2">
        <v>0.96517889590009576</v>
      </c>
      <c r="E877" s="2">
        <v>0.80076724590688009</v>
      </c>
      <c r="F877" s="2">
        <v>0</v>
      </c>
      <c r="G877" s="2" t="s">
        <v>70</v>
      </c>
      <c r="H877" s="2">
        <v>0.81187204065134544</v>
      </c>
      <c r="I877" s="2">
        <v>0.99087198515769959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272</v>
      </c>
      <c r="B878" t="s">
        <v>13</v>
      </c>
      <c r="C878" s="2">
        <v>0.99416110971656824</v>
      </c>
      <c r="D878" s="2">
        <v>0.9653690526022044</v>
      </c>
      <c r="E878" s="2">
        <v>0.91409816274946243</v>
      </c>
      <c r="F878" s="2">
        <v>0.33099058480307653</v>
      </c>
      <c r="G878" s="2" t="s">
        <v>70</v>
      </c>
      <c r="H878" s="2">
        <v>0.74391237440028968</v>
      </c>
      <c r="I878" s="2">
        <v>0.98342377164944617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272</v>
      </c>
      <c r="B879" t="s">
        <v>15</v>
      </c>
      <c r="C879" s="2">
        <v>0.99467886482449597</v>
      </c>
      <c r="D879" s="2">
        <v>0.96490706721417763</v>
      </c>
      <c r="E879" s="2">
        <v>0.97798512275873917</v>
      </c>
      <c r="F879" s="2" t="s">
        <v>70</v>
      </c>
      <c r="G879" s="2" t="s">
        <v>70</v>
      </c>
      <c r="H879" s="2">
        <v>0.89428181404519946</v>
      </c>
      <c r="I879" s="2">
        <v>0.99159281981367875</v>
      </c>
      <c r="J879" s="2" t="s">
        <v>70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272</v>
      </c>
      <c r="B880" t="s">
        <v>17</v>
      </c>
      <c r="C880" s="2">
        <v>0.99195623616634576</v>
      </c>
      <c r="D880" s="2">
        <v>0.94235418654190461</v>
      </c>
      <c r="E880" s="2">
        <v>0.95831432110031944</v>
      </c>
      <c r="F880" s="2">
        <v>0</v>
      </c>
      <c r="G880" s="2">
        <v>0</v>
      </c>
      <c r="H880" s="2">
        <v>0.77838390726218887</v>
      </c>
      <c r="I880" s="2">
        <v>0.99063600269683116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272</v>
      </c>
      <c r="B881" t="s">
        <v>308</v>
      </c>
      <c r="C881" s="2">
        <v>0.99394339830415157</v>
      </c>
      <c r="D881" s="2">
        <v>0.86081997321071024</v>
      </c>
      <c r="E881" s="2">
        <v>0.74820050016309669</v>
      </c>
      <c r="F881" s="2">
        <v>0</v>
      </c>
      <c r="G881" s="2">
        <v>0.91580228313148282</v>
      </c>
      <c r="H881" s="2">
        <v>0.60103155339805825</v>
      </c>
      <c r="I881" s="2">
        <v>0.9901791738511132</v>
      </c>
      <c r="J881" s="2" t="s">
        <v>70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272</v>
      </c>
      <c r="B882" t="s">
        <v>21</v>
      </c>
      <c r="C882" s="2">
        <v>0.9789274868528256</v>
      </c>
      <c r="D882" s="2">
        <v>0.91759505660547558</v>
      </c>
      <c r="E882" s="2">
        <v>0.88601880877742945</v>
      </c>
      <c r="F882" s="2" t="s">
        <v>70</v>
      </c>
      <c r="G882" s="2">
        <v>0</v>
      </c>
      <c r="H882" s="2">
        <v>0.90057742782152228</v>
      </c>
      <c r="I882" s="2">
        <v>0.99088284455249964</v>
      </c>
      <c r="J882" s="2">
        <v>0.94914458807969637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272</v>
      </c>
      <c r="B883" t="s">
        <v>23</v>
      </c>
      <c r="C883" s="2">
        <v>0.99671844583051916</v>
      </c>
      <c r="D883" s="2">
        <v>0.94205331363727918</v>
      </c>
      <c r="E883" s="2">
        <v>0.9650092793071452</v>
      </c>
      <c r="F883" s="2" t="s">
        <v>70</v>
      </c>
      <c r="G883" s="2" t="s">
        <v>70</v>
      </c>
      <c r="H883" s="2">
        <v>0.87276597631824027</v>
      </c>
      <c r="I883" s="2">
        <v>0.9940773786631798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272</v>
      </c>
      <c r="B884" t="s">
        <v>25</v>
      </c>
      <c r="C884" s="2">
        <v>0.99608236869044797</v>
      </c>
      <c r="D884" s="2">
        <v>0.91531921167739716</v>
      </c>
      <c r="E884" s="2">
        <v>0.9287533931927332</v>
      </c>
      <c r="F884" s="2">
        <v>0.88776824034334767</v>
      </c>
      <c r="G884" s="2" t="s">
        <v>70</v>
      </c>
      <c r="H884" s="2">
        <v>0.81512011304757415</v>
      </c>
      <c r="I884" s="2">
        <v>0.98607452013549124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272</v>
      </c>
      <c r="B885" t="s">
        <v>27</v>
      </c>
      <c r="C885" s="2">
        <v>0.98010533658171684</v>
      </c>
      <c r="D885" s="2">
        <v>0.94553810275053163</v>
      </c>
      <c r="E885" s="2">
        <v>0.90610889387362725</v>
      </c>
      <c r="F885" s="2">
        <v>0</v>
      </c>
      <c r="G885" s="2" t="s">
        <v>70</v>
      </c>
      <c r="H885" s="2">
        <v>0.70489656978266557</v>
      </c>
      <c r="I885" s="2">
        <v>0.98771536738005095</v>
      </c>
      <c r="J885" s="2">
        <v>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272</v>
      </c>
      <c r="B886" t="s">
        <v>29</v>
      </c>
      <c r="C886" s="2">
        <v>0.99818439554994121</v>
      </c>
      <c r="D886" s="2">
        <v>0.94537833664240023</v>
      </c>
      <c r="E886" s="2">
        <v>0.91473487268412879</v>
      </c>
      <c r="F886" s="2">
        <v>0.55466795771806665</v>
      </c>
      <c r="G886" s="2" t="s">
        <v>70</v>
      </c>
      <c r="H886" s="2">
        <v>0.51547070441079657</v>
      </c>
      <c r="I886" s="2">
        <v>0.99183179549236122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269</v>
      </c>
      <c r="B887" t="s">
        <v>6</v>
      </c>
      <c r="C887" s="2">
        <v>0.9895640158539688</v>
      </c>
      <c r="D887" s="2">
        <v>0.96698987402970638</v>
      </c>
      <c r="E887" s="2">
        <v>0.96445570397666203</v>
      </c>
      <c r="F887" s="2" t="s">
        <v>70</v>
      </c>
      <c r="G887" s="2" t="s">
        <v>70</v>
      </c>
      <c r="H887" s="2">
        <v>0.78998384491114704</v>
      </c>
      <c r="I887" s="2">
        <v>0.99208801145354519</v>
      </c>
      <c r="J887" s="2">
        <v>0.71212604452382466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269</v>
      </c>
      <c r="B888" t="s">
        <v>7</v>
      </c>
      <c r="C888" s="2">
        <v>0.9918089259741254</v>
      </c>
      <c r="D888" s="2">
        <v>0.8694145672417527</v>
      </c>
      <c r="E888" s="2">
        <v>0.91455680399500638</v>
      </c>
      <c r="F888" s="2">
        <v>0.80692299720178262</v>
      </c>
      <c r="G888" s="2" t="s">
        <v>70</v>
      </c>
      <c r="H888" s="2">
        <v>0.83685471574820303</v>
      </c>
      <c r="I888" s="2">
        <v>0.99070830159939083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269</v>
      </c>
      <c r="B889" t="s">
        <v>8</v>
      </c>
      <c r="C889" s="2">
        <v>0.99360030018135959</v>
      </c>
      <c r="D889" s="2">
        <v>0.94585368243960599</v>
      </c>
      <c r="E889" s="2">
        <v>0.96382044219459539</v>
      </c>
      <c r="F889" s="2" t="s">
        <v>70</v>
      </c>
      <c r="G889" s="2" t="s">
        <v>70</v>
      </c>
      <c r="H889" s="2">
        <v>0.82544353093898748</v>
      </c>
      <c r="I889" s="2">
        <v>0.99555555555555564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269</v>
      </c>
      <c r="B890" t="s">
        <v>12</v>
      </c>
      <c r="C890" s="2">
        <v>0.99605096967080764</v>
      </c>
      <c r="D890" s="2">
        <v>0.9659298950658628</v>
      </c>
      <c r="E890" s="2">
        <v>0.86482475168398221</v>
      </c>
      <c r="F890" s="2">
        <v>0.69387182723320717</v>
      </c>
      <c r="G890" s="2" t="s">
        <v>70</v>
      </c>
      <c r="H890" s="2">
        <v>0.83045835386890099</v>
      </c>
      <c r="I890" s="2">
        <v>0.99475498276637198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269</v>
      </c>
      <c r="B891" t="s">
        <v>13</v>
      </c>
      <c r="C891" s="2">
        <v>0.99532620302133845</v>
      </c>
      <c r="D891" s="2">
        <v>0.93608306344065539</v>
      </c>
      <c r="E891" s="2">
        <v>0.94774164527822602</v>
      </c>
      <c r="F891" s="2" t="s">
        <v>70</v>
      </c>
      <c r="G891" s="2">
        <v>0.93871613020549205</v>
      </c>
      <c r="H891" s="2">
        <v>0.8146574614976102</v>
      </c>
      <c r="I891" s="2">
        <v>0.995435156776173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269</v>
      </c>
      <c r="B892" t="s">
        <v>15</v>
      </c>
      <c r="C892" s="2">
        <v>0.99300026459480917</v>
      </c>
      <c r="D892" s="2">
        <v>0.93439453891926183</v>
      </c>
      <c r="E892" s="2">
        <v>0.96827911680431478</v>
      </c>
      <c r="F892" s="2" t="s">
        <v>70</v>
      </c>
      <c r="G892" s="2" t="s">
        <v>70</v>
      </c>
      <c r="H892" s="2">
        <v>0.86488038277511958</v>
      </c>
      <c r="I892" s="2">
        <v>0.99397408858089797</v>
      </c>
      <c r="J892" s="2">
        <v>0.40768967288919333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269</v>
      </c>
      <c r="B893" t="s">
        <v>17</v>
      </c>
      <c r="C893" s="2">
        <v>0.96737065286229584</v>
      </c>
      <c r="D893" s="2">
        <v>0.8975220565110158</v>
      </c>
      <c r="E893" s="2">
        <v>0.89655242529915924</v>
      </c>
      <c r="F893" s="2">
        <v>0</v>
      </c>
      <c r="G893" s="2" t="s">
        <v>70</v>
      </c>
      <c r="H893" s="2">
        <v>0.870619498422189</v>
      </c>
      <c r="I893" s="2">
        <v>0.99658080692956463</v>
      </c>
      <c r="J893" s="2">
        <v>0.84749682044166952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269</v>
      </c>
      <c r="B894" t="s">
        <v>21</v>
      </c>
      <c r="C894" s="2">
        <v>0.99617283115829336</v>
      </c>
      <c r="D894" s="2">
        <v>0.93358372241269405</v>
      </c>
      <c r="E894" s="2">
        <v>0.89341938425154221</v>
      </c>
      <c r="F894" s="2">
        <v>0.82911240903868255</v>
      </c>
      <c r="G894" s="2">
        <v>0</v>
      </c>
      <c r="H894" s="2">
        <v>0.8712017663757754</v>
      </c>
      <c r="I894" s="2">
        <v>0.99310957990664595</v>
      </c>
      <c r="J894" s="2" t="s">
        <v>70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269</v>
      </c>
      <c r="B895" t="s">
        <v>23</v>
      </c>
      <c r="C895" s="2">
        <v>0.99302074816631725</v>
      </c>
      <c r="D895" s="2">
        <v>0.84741208334221918</v>
      </c>
      <c r="E895" s="2">
        <v>0.88806827304276947</v>
      </c>
      <c r="F895" s="2">
        <v>0.92047015235235885</v>
      </c>
      <c r="G895" s="2">
        <v>0.71363052650889747</v>
      </c>
      <c r="H895" s="2">
        <v>0.49664361782667943</v>
      </c>
      <c r="I895" s="2">
        <v>0.98993435448577682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269</v>
      </c>
      <c r="B896" t="s">
        <v>144</v>
      </c>
      <c r="C896" s="2">
        <v>0.99757642258667623</v>
      </c>
      <c r="D896" s="2">
        <v>0.87841647505748277</v>
      </c>
      <c r="E896" s="2">
        <v>0.9493254359986838</v>
      </c>
      <c r="F896" s="2">
        <v>0.88638996237942447</v>
      </c>
      <c r="G896" s="2" t="s">
        <v>70</v>
      </c>
      <c r="H896" s="2">
        <v>0.9095496269257608</v>
      </c>
      <c r="I896" s="2">
        <v>0.99550909224766237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269</v>
      </c>
      <c r="B897" t="s">
        <v>25</v>
      </c>
      <c r="C897" s="2">
        <v>0.99486084470341285</v>
      </c>
      <c r="D897" s="2">
        <v>0.96090784266214357</v>
      </c>
      <c r="E897" s="2">
        <v>0.84766776372311881</v>
      </c>
      <c r="F897" s="2">
        <v>0.64700868121761368</v>
      </c>
      <c r="G897" s="2">
        <v>0.59655020610717568</v>
      </c>
      <c r="H897" s="2">
        <v>0.84291641967990516</v>
      </c>
      <c r="I897" s="2">
        <v>0.99433114923065602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269</v>
      </c>
      <c r="B898" t="s">
        <v>27</v>
      </c>
      <c r="C898" s="2">
        <v>0.99590319719559062</v>
      </c>
      <c r="D898" s="2">
        <v>0.94936998106678838</v>
      </c>
      <c r="E898" s="2">
        <v>0.82478731333693167</v>
      </c>
      <c r="F898" s="2">
        <v>0.81338873019994806</v>
      </c>
      <c r="G898" s="2" t="s">
        <v>70</v>
      </c>
      <c r="H898" s="2">
        <v>0</v>
      </c>
      <c r="I898" s="2">
        <v>0.99183734045710881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269</v>
      </c>
      <c r="B899" t="s">
        <v>29</v>
      </c>
      <c r="C899" s="2">
        <v>0.99443396076814516</v>
      </c>
      <c r="D899" s="2">
        <v>0.95581042573401198</v>
      </c>
      <c r="E899" s="2">
        <v>0.93541748886508425</v>
      </c>
      <c r="F899" s="2" t="s">
        <v>70</v>
      </c>
      <c r="G899" s="2" t="s">
        <v>70</v>
      </c>
      <c r="H899" s="2">
        <v>0.585594315245478</v>
      </c>
      <c r="I899" s="2">
        <v>0.99353869271224637</v>
      </c>
      <c r="J899" s="2" t="s">
        <v>70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269</v>
      </c>
      <c r="B900" t="s">
        <v>33</v>
      </c>
      <c r="C900" s="2">
        <v>0.99740569962896597</v>
      </c>
      <c r="D900" s="2">
        <v>0.92895476308204405</v>
      </c>
      <c r="E900" s="2">
        <v>0.88415170882927019</v>
      </c>
      <c r="F900" s="2">
        <v>0</v>
      </c>
      <c r="G900" s="2">
        <v>0</v>
      </c>
      <c r="H900" s="2">
        <v>0.92350419021633201</v>
      </c>
      <c r="I900" s="2">
        <v>0.99429180302914999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297</v>
      </c>
      <c r="B901" t="s">
        <v>6</v>
      </c>
      <c r="C901" s="2">
        <v>0.88356202744329315</v>
      </c>
      <c r="D901" s="2">
        <v>0.9344061408984764</v>
      </c>
      <c r="E901" s="2">
        <v>0.80487989694627571</v>
      </c>
      <c r="F901" s="2">
        <v>0</v>
      </c>
      <c r="G901" s="2">
        <v>0.2905355832721937</v>
      </c>
      <c r="H901" s="2">
        <v>0.88357368976433348</v>
      </c>
      <c r="I901" s="2">
        <v>0.98865398742959765</v>
      </c>
      <c r="J901" s="2">
        <v>0.44424075771463489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297</v>
      </c>
      <c r="B902" t="s">
        <v>7</v>
      </c>
      <c r="C902" s="2">
        <v>0.99137671945439843</v>
      </c>
      <c r="D902" s="2">
        <v>0.93862573557380358</v>
      </c>
      <c r="E902" s="2">
        <v>0.93365100904113485</v>
      </c>
      <c r="F902" s="2">
        <v>0</v>
      </c>
      <c r="G902" s="2">
        <v>0.43453070683661638</v>
      </c>
      <c r="H902" s="2">
        <v>0.85254550250593508</v>
      </c>
      <c r="I902" s="2">
        <v>0.98820126360660721</v>
      </c>
      <c r="J902" s="2" t="s">
        <v>70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297</v>
      </c>
      <c r="B903" t="s">
        <v>8</v>
      </c>
      <c r="C903" s="2">
        <v>0.98739917157183343</v>
      </c>
      <c r="D903" s="2">
        <v>0.89961820667117065</v>
      </c>
      <c r="E903" s="2">
        <v>0.90834691772846721</v>
      </c>
      <c r="F903" s="2">
        <v>0.79003477131175726</v>
      </c>
      <c r="G903" s="2" t="s">
        <v>70</v>
      </c>
      <c r="H903" s="2">
        <v>0.78643160008926583</v>
      </c>
      <c r="I903" s="2">
        <v>0.98917936971803178</v>
      </c>
      <c r="J903" s="2">
        <v>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297</v>
      </c>
      <c r="B904" t="s">
        <v>12</v>
      </c>
      <c r="C904" s="2">
        <v>0.9963618219995426</v>
      </c>
      <c r="D904" s="2">
        <v>0.96274503322204241</v>
      </c>
      <c r="E904" s="2">
        <v>0.89799540192796357</v>
      </c>
      <c r="F904" s="2">
        <v>0.90027373398034094</v>
      </c>
      <c r="G904" s="2" t="s">
        <v>70</v>
      </c>
      <c r="H904" s="2">
        <v>0.87512867210388789</v>
      </c>
      <c r="I904" s="2">
        <v>0.99285062366899923</v>
      </c>
      <c r="J904" s="2" t="s">
        <v>70</v>
      </c>
      <c r="K904" s="2" t="s">
        <v>70</v>
      </c>
      <c r="L904" s="2" t="s">
        <v>70</v>
      </c>
      <c r="M904" s="2" t="s">
        <v>70</v>
      </c>
      <c r="N904" s="2">
        <v>0</v>
      </c>
    </row>
    <row r="905" spans="1:14" x14ac:dyDescent="0.3">
      <c r="A905" t="s">
        <v>297</v>
      </c>
      <c r="B905" t="s">
        <v>13</v>
      </c>
      <c r="C905" s="2">
        <v>0.99537154773409275</v>
      </c>
      <c r="D905" s="2">
        <v>0.9253805662256368</v>
      </c>
      <c r="E905" s="2">
        <v>0.91496271080154978</v>
      </c>
      <c r="F905" s="2">
        <v>0.89340835877637881</v>
      </c>
      <c r="G905" s="2">
        <v>0.89778088415166868</v>
      </c>
      <c r="H905" s="2">
        <v>0.88912305350661514</v>
      </c>
      <c r="I905" s="2">
        <v>0.99539033457249082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297</v>
      </c>
      <c r="B906" t="s">
        <v>15</v>
      </c>
      <c r="C906" s="2">
        <v>0.977480022600694</v>
      </c>
      <c r="D906" s="2">
        <v>0.94341112822335438</v>
      </c>
      <c r="E906" s="2">
        <v>0.7223032069970845</v>
      </c>
      <c r="F906" s="2">
        <v>0</v>
      </c>
      <c r="G906" s="2">
        <v>0.9067914067914068</v>
      </c>
      <c r="H906" s="2">
        <v>0.90246168137482596</v>
      </c>
      <c r="I906" s="2">
        <v>0.99252322332150145</v>
      </c>
      <c r="J906" s="2">
        <v>0.74245939675174011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297</v>
      </c>
      <c r="B907" t="s">
        <v>17</v>
      </c>
      <c r="C907" s="2">
        <v>0.98005065787999002</v>
      </c>
      <c r="D907" s="2">
        <v>0.96824081745374202</v>
      </c>
      <c r="E907" s="2">
        <v>0.73240672019431885</v>
      </c>
      <c r="F907" s="2">
        <v>0.44017128544881634</v>
      </c>
      <c r="G907" s="2" t="s">
        <v>70</v>
      </c>
      <c r="H907" s="2">
        <v>0.54209506779913574</v>
      </c>
      <c r="I907" s="2">
        <v>0.98352800239592697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297</v>
      </c>
      <c r="B908" t="s">
        <v>21</v>
      </c>
      <c r="C908" s="2">
        <v>0.996419085996886</v>
      </c>
      <c r="D908" s="2">
        <v>0.93856643356643366</v>
      </c>
      <c r="E908" s="2">
        <v>0.93175598728604681</v>
      </c>
      <c r="F908" s="2">
        <v>0.22705155678810035</v>
      </c>
      <c r="G908" s="2">
        <v>0</v>
      </c>
      <c r="H908" s="2">
        <v>0.84365316355851039</v>
      </c>
      <c r="I908" s="2">
        <v>0.99070830159939083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297</v>
      </c>
      <c r="B909" t="s">
        <v>23</v>
      </c>
      <c r="C909" s="2">
        <v>0.99622862530535283</v>
      </c>
      <c r="D909" s="2">
        <v>0.95551836518981759</v>
      </c>
      <c r="E909" s="2">
        <v>0.84552752293577982</v>
      </c>
      <c r="F909" s="2">
        <v>0.83437583060157705</v>
      </c>
      <c r="G909" s="2" t="s">
        <v>70</v>
      </c>
      <c r="H909" s="2">
        <v>0.8496342069749272</v>
      </c>
      <c r="I909" s="2">
        <v>0.99083993168762619</v>
      </c>
      <c r="J909" s="2" t="s">
        <v>70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297</v>
      </c>
      <c r="B910" t="s">
        <v>25</v>
      </c>
      <c r="C910" s="2">
        <v>0.99823975044563285</v>
      </c>
      <c r="D910" s="2">
        <v>0.92331113862214342</v>
      </c>
      <c r="E910" s="2">
        <v>0.94955361522613557</v>
      </c>
      <c r="F910" s="2">
        <v>0.84180397383086991</v>
      </c>
      <c r="G910" s="2" t="s">
        <v>70</v>
      </c>
      <c r="H910" s="2">
        <v>0.92160383004189117</v>
      </c>
      <c r="I910" s="2">
        <v>0.99298651252408476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297</v>
      </c>
      <c r="B911" t="s">
        <v>27</v>
      </c>
      <c r="C911" s="2">
        <v>0.99736013224010456</v>
      </c>
      <c r="D911" s="2">
        <v>0.92527508032524997</v>
      </c>
      <c r="E911" s="2">
        <v>0.82660070743835545</v>
      </c>
      <c r="F911" s="2">
        <v>0.54724012997394289</v>
      </c>
      <c r="G911" s="2" t="s">
        <v>70</v>
      </c>
      <c r="H911" s="2">
        <v>0.60303104375458327</v>
      </c>
      <c r="I911" s="2">
        <v>0.99268404206675798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297</v>
      </c>
      <c r="B912" t="s">
        <v>29</v>
      </c>
      <c r="C912" s="2">
        <v>0.98450055904860079</v>
      </c>
      <c r="D912" s="2">
        <v>0.96468452421730477</v>
      </c>
      <c r="E912" s="2">
        <v>0.91359657582688081</v>
      </c>
      <c r="F912" s="2">
        <v>0.73194955521417604</v>
      </c>
      <c r="G912" s="2" t="s">
        <v>70</v>
      </c>
      <c r="H912" s="2">
        <v>0.42252722323049002</v>
      </c>
      <c r="I912" s="2">
        <v>0.99209606323149402</v>
      </c>
      <c r="J912" s="2">
        <v>0.58297312535237733</v>
      </c>
      <c r="K912" s="2" t="s">
        <v>70</v>
      </c>
      <c r="L912" s="2" t="s">
        <v>70</v>
      </c>
      <c r="M912" s="2" t="s">
        <v>70</v>
      </c>
      <c r="N912" s="2">
        <v>0</v>
      </c>
    </row>
    <row r="913" spans="1:14" x14ac:dyDescent="0.3">
      <c r="A913" t="s">
        <v>297</v>
      </c>
      <c r="B913" t="s">
        <v>33</v>
      </c>
      <c r="C913" s="2">
        <v>0.99798131929327205</v>
      </c>
      <c r="D913" s="2">
        <v>0.93037523492687557</v>
      </c>
      <c r="E913" s="2">
        <v>0.87814814175484623</v>
      </c>
      <c r="F913" s="2">
        <v>0.55138383678633562</v>
      </c>
      <c r="G913" s="2" t="s">
        <v>70</v>
      </c>
      <c r="H913" s="2">
        <v>0.86773353181987345</v>
      </c>
      <c r="I913" s="2">
        <v>0.98965936739659355</v>
      </c>
      <c r="J913" s="2" t="s">
        <v>70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297</v>
      </c>
      <c r="B914" t="s">
        <v>35</v>
      </c>
      <c r="C914" s="2">
        <v>0.98386500893456275</v>
      </c>
      <c r="D914" s="2">
        <v>0.9172340299567816</v>
      </c>
      <c r="E914" s="2">
        <v>0.90660378150202681</v>
      </c>
      <c r="F914" s="2">
        <v>0</v>
      </c>
      <c r="G914" s="2">
        <v>0.91528632276384281</v>
      </c>
      <c r="H914" s="2">
        <v>0.73244645333607272</v>
      </c>
      <c r="I914" s="2">
        <v>0.99007921248942565</v>
      </c>
      <c r="J914" s="2">
        <v>0.86438203212230524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283</v>
      </c>
      <c r="B915" t="s">
        <v>8</v>
      </c>
      <c r="C915" s="2">
        <v>0.98704938880382043</v>
      </c>
      <c r="D915" s="2">
        <v>0.96693699313786641</v>
      </c>
      <c r="E915" s="2">
        <v>0.91373118716950441</v>
      </c>
      <c r="F915" s="2" t="s">
        <v>70</v>
      </c>
      <c r="G915" s="2" t="s">
        <v>70</v>
      </c>
      <c r="H915" s="2">
        <v>0.7903169928979733</v>
      </c>
      <c r="I915" s="2">
        <v>0.99197677084129277</v>
      </c>
      <c r="J915" s="2" t="s">
        <v>70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283</v>
      </c>
      <c r="B916" t="s">
        <v>12</v>
      </c>
      <c r="C916" s="2">
        <v>0.98529403799175597</v>
      </c>
      <c r="D916" s="2">
        <v>0.96735778191700506</v>
      </c>
      <c r="E916" s="2">
        <v>0.85950833443869656</v>
      </c>
      <c r="F916" s="2" t="s">
        <v>70</v>
      </c>
      <c r="G916" s="2" t="s">
        <v>70</v>
      </c>
      <c r="H916" s="2">
        <v>0.70895463510848122</v>
      </c>
      <c r="I916" s="2">
        <v>0.99456439679903363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283</v>
      </c>
      <c r="B917" t="s">
        <v>13</v>
      </c>
      <c r="C917" s="2">
        <v>0.99146340787848242</v>
      </c>
      <c r="D917" s="2">
        <v>0.98177901967633019</v>
      </c>
      <c r="E917" s="2">
        <v>0.90906661321574123</v>
      </c>
      <c r="F917" s="2" t="s">
        <v>70</v>
      </c>
      <c r="G917" s="2">
        <v>0</v>
      </c>
      <c r="H917" s="2">
        <v>0.86190078932169667</v>
      </c>
      <c r="I917" s="2">
        <v>0.99585762503835518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283</v>
      </c>
      <c r="B918" t="s">
        <v>15</v>
      </c>
      <c r="C918" s="2">
        <v>0.99461658093073335</v>
      </c>
      <c r="D918" s="2">
        <v>0.98388804624674475</v>
      </c>
      <c r="E918" s="2">
        <v>0.9460991504219618</v>
      </c>
      <c r="F918" s="2" t="s">
        <v>70</v>
      </c>
      <c r="G918" s="2">
        <v>0</v>
      </c>
      <c r="H918" s="2">
        <v>0.86393296242873818</v>
      </c>
      <c r="I918" s="2">
        <v>0.99480740912965981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283</v>
      </c>
      <c r="B919" t="s">
        <v>17</v>
      </c>
      <c r="C919" s="2">
        <v>0.99701306152755742</v>
      </c>
      <c r="D919" s="2">
        <v>0.98403958614484921</v>
      </c>
      <c r="E919" s="2">
        <v>0.9470950187069046</v>
      </c>
      <c r="F919" s="2" t="s">
        <v>70</v>
      </c>
      <c r="G919" s="2" t="s">
        <v>70</v>
      </c>
      <c r="H919" s="2">
        <v>0.77252584933530277</v>
      </c>
      <c r="I919" s="2">
        <v>0.99550681593176438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283</v>
      </c>
      <c r="B920" t="s">
        <v>21</v>
      </c>
      <c r="C920" s="2">
        <v>0.99518153073499738</v>
      </c>
      <c r="D920" s="2">
        <v>0.96012957028153956</v>
      </c>
      <c r="E920" s="2">
        <v>0.94313253501528582</v>
      </c>
      <c r="F920" s="2">
        <v>0.89929723999842959</v>
      </c>
      <c r="G920" s="2" t="s">
        <v>70</v>
      </c>
      <c r="H920" s="2">
        <v>0.69910786699107863</v>
      </c>
      <c r="I920" s="2">
        <v>0.99558868268938239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283</v>
      </c>
      <c r="B921" t="s">
        <v>23</v>
      </c>
      <c r="C921" s="2">
        <v>0.99578112578097944</v>
      </c>
      <c r="D921" s="2">
        <v>0.94556327221527903</v>
      </c>
      <c r="E921" s="2">
        <v>0.95817307140314822</v>
      </c>
      <c r="F921" s="2" t="s">
        <v>70</v>
      </c>
      <c r="G921" s="2" t="s">
        <v>70</v>
      </c>
      <c r="H921" s="2">
        <v>0.78474571197653187</v>
      </c>
      <c r="I921" s="2">
        <v>0.99566836385743596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283</v>
      </c>
      <c r="B922" t="s">
        <v>25</v>
      </c>
      <c r="C922" s="2">
        <v>0.99640760001221196</v>
      </c>
      <c r="D922" s="2">
        <v>0.95638192457980442</v>
      </c>
      <c r="E922" s="2">
        <v>0.93350510355762562</v>
      </c>
      <c r="F922" s="2">
        <v>0</v>
      </c>
      <c r="G922" s="2" t="s">
        <v>70</v>
      </c>
      <c r="H922" s="2">
        <v>0.71599289811526901</v>
      </c>
      <c r="I922" s="2">
        <v>0.99609644087256044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283</v>
      </c>
      <c r="B923" t="s">
        <v>27</v>
      </c>
      <c r="C923" s="2">
        <v>0.99535819121814484</v>
      </c>
      <c r="D923" s="2">
        <v>0.9593930579032196</v>
      </c>
      <c r="E923" s="2">
        <v>0.91841276605819544</v>
      </c>
      <c r="F923" s="2">
        <v>0</v>
      </c>
      <c r="G923" s="2" t="s">
        <v>70</v>
      </c>
      <c r="H923" s="2">
        <v>0.76714718956420591</v>
      </c>
      <c r="I923" s="2">
        <v>0.99520401387146762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283</v>
      </c>
      <c r="B924" t="s">
        <v>29</v>
      </c>
      <c r="C924" s="2">
        <v>0.99686440261463605</v>
      </c>
      <c r="D924" s="2">
        <v>0.93994550408719357</v>
      </c>
      <c r="E924" s="2">
        <v>0.89494418238189277</v>
      </c>
      <c r="F924" s="2">
        <v>0</v>
      </c>
      <c r="G924" s="2">
        <v>0.71671759057180273</v>
      </c>
      <c r="H924" s="2">
        <v>0.68033573141486814</v>
      </c>
      <c r="I924" s="2">
        <v>0.99536931602520318</v>
      </c>
      <c r="J924" s="2" t="s">
        <v>70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302</v>
      </c>
      <c r="B925" t="s">
        <v>6</v>
      </c>
      <c r="C925" s="2">
        <v>0.99183473002425038</v>
      </c>
      <c r="D925" s="2">
        <v>0.82638710315497976</v>
      </c>
      <c r="E925" s="2">
        <v>0.81940541340038453</v>
      </c>
      <c r="F925" s="2" t="s">
        <v>70</v>
      </c>
      <c r="G925" s="2" t="s">
        <v>70</v>
      </c>
      <c r="H925" s="2">
        <v>0.79063333662681556</v>
      </c>
      <c r="I925" s="2">
        <v>0.99115980355119004</v>
      </c>
      <c r="J925" s="2">
        <v>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302</v>
      </c>
      <c r="B926" t="s">
        <v>7</v>
      </c>
      <c r="C926" s="2">
        <v>0.9877169755810532</v>
      </c>
      <c r="D926" s="2">
        <v>0.95059196288385639</v>
      </c>
      <c r="E926" s="2">
        <v>0.92151281008540042</v>
      </c>
      <c r="F926" s="2" t="s">
        <v>70</v>
      </c>
      <c r="G926" s="2" t="s">
        <v>70</v>
      </c>
      <c r="H926" s="2">
        <v>0.85614035087719298</v>
      </c>
      <c r="I926" s="2">
        <v>0.99258693160107003</v>
      </c>
      <c r="J926" s="2" t="s">
        <v>70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302</v>
      </c>
      <c r="B927" t="s">
        <v>8</v>
      </c>
      <c r="C927" s="2">
        <v>0.995353576523334</v>
      </c>
      <c r="D927" s="2">
        <v>0.94000244887963758</v>
      </c>
      <c r="E927" s="2">
        <v>0.92029094181163762</v>
      </c>
      <c r="F927" s="2">
        <v>0.85971110415455476</v>
      </c>
      <c r="G927" s="2" t="s">
        <v>70</v>
      </c>
      <c r="H927" s="2">
        <v>0.75983199694539905</v>
      </c>
      <c r="I927" s="2">
        <v>0.9952427697651588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302</v>
      </c>
      <c r="B928" t="s">
        <v>12</v>
      </c>
      <c r="C928" s="2">
        <v>0.98877128622065802</v>
      </c>
      <c r="D928" s="2">
        <v>0.90538828439409758</v>
      </c>
      <c r="E928" s="2">
        <v>0.91919550849264442</v>
      </c>
      <c r="F928" s="2" t="s">
        <v>70</v>
      </c>
      <c r="G928" s="2" t="s">
        <v>70</v>
      </c>
      <c r="H928" s="2">
        <v>0.76376146788990829</v>
      </c>
      <c r="I928" s="2">
        <v>0.99386688877110618</v>
      </c>
      <c r="J928" s="2">
        <v>0.85955720804461722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302</v>
      </c>
      <c r="B929" t="s">
        <v>13</v>
      </c>
      <c r="C929" s="2">
        <v>0.99568543979750324</v>
      </c>
      <c r="D929" s="2">
        <v>0.89641046037585759</v>
      </c>
      <c r="E929" s="2">
        <v>0.90732919254658384</v>
      </c>
      <c r="F929" s="2" t="s">
        <v>70</v>
      </c>
      <c r="G929" s="2" t="s">
        <v>70</v>
      </c>
      <c r="H929" s="2">
        <v>0.84719590089141572</v>
      </c>
      <c r="I929" s="2">
        <v>0.99735509710572057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302</v>
      </c>
      <c r="B930" t="s">
        <v>15</v>
      </c>
      <c r="C930" s="2">
        <v>0.98469713071200837</v>
      </c>
      <c r="D930" s="2">
        <v>0.94698884758364321</v>
      </c>
      <c r="E930" s="2">
        <v>0.912934773365082</v>
      </c>
      <c r="F930" s="2">
        <v>0</v>
      </c>
      <c r="G930" s="2" t="s">
        <v>70</v>
      </c>
      <c r="H930" s="2">
        <v>0.80954757152361945</v>
      </c>
      <c r="I930" s="2">
        <v>0.99143225415118663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302</v>
      </c>
      <c r="B931" t="s">
        <v>17</v>
      </c>
      <c r="C931" s="2">
        <v>0.99481488660593143</v>
      </c>
      <c r="D931" s="2">
        <v>0.97934651532262695</v>
      </c>
      <c r="E931" s="2">
        <v>0.91200599858856723</v>
      </c>
      <c r="F931" s="2">
        <v>0.7631561996779388</v>
      </c>
      <c r="G931" s="2" t="s">
        <v>70</v>
      </c>
      <c r="H931" s="2">
        <v>0.62185338865836792</v>
      </c>
      <c r="I931" s="2">
        <v>0.99370018975332064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302</v>
      </c>
      <c r="B932" t="s">
        <v>21</v>
      </c>
      <c r="C932" s="2">
        <v>0.9925757637226662</v>
      </c>
      <c r="D932" s="2">
        <v>0.98715596330275235</v>
      </c>
      <c r="E932" s="2">
        <v>0.89196152963085795</v>
      </c>
      <c r="F932" s="2">
        <v>0.70829443447037699</v>
      </c>
      <c r="G932" s="2" t="s">
        <v>70</v>
      </c>
      <c r="H932" s="2">
        <v>0.65551254838306905</v>
      </c>
      <c r="I932" s="2">
        <v>0.99653196622436679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302</v>
      </c>
      <c r="B933" t="s">
        <v>326</v>
      </c>
      <c r="C933" s="2">
        <v>0.97905492698586682</v>
      </c>
      <c r="D933" s="2">
        <v>0.96399331230501395</v>
      </c>
      <c r="E933" s="2">
        <v>0.87853540890155668</v>
      </c>
      <c r="F933" s="2">
        <v>0.90216951113682398</v>
      </c>
      <c r="G933" s="2" t="s">
        <v>70</v>
      </c>
      <c r="H933" s="2">
        <v>0.89499230496034099</v>
      </c>
      <c r="I933" s="2">
        <v>0.99357277882797723</v>
      </c>
      <c r="J933" s="2" t="s">
        <v>70</v>
      </c>
      <c r="K933" s="2" t="s">
        <v>70</v>
      </c>
      <c r="L933" s="2">
        <v>0</v>
      </c>
      <c r="M933" s="2" t="s">
        <v>70</v>
      </c>
      <c r="N933" s="2">
        <v>0</v>
      </c>
    </row>
    <row r="934" spans="1:14" x14ac:dyDescent="0.3">
      <c r="A934" t="s">
        <v>302</v>
      </c>
      <c r="B934" t="s">
        <v>179</v>
      </c>
      <c r="C934" s="2">
        <v>0.98919584726376919</v>
      </c>
      <c r="D934" s="2">
        <v>0.98261688803502478</v>
      </c>
      <c r="E934" s="2">
        <v>0.90087088944938842</v>
      </c>
      <c r="F934" s="2">
        <v>0.91387239226435202</v>
      </c>
      <c r="G934" s="2" t="s">
        <v>70</v>
      </c>
      <c r="H934" s="2">
        <v>0.88502083844079427</v>
      </c>
      <c r="I934" s="2">
        <v>0.99334744481403081</v>
      </c>
      <c r="J934" s="2" t="s">
        <v>70</v>
      </c>
      <c r="K934" s="2">
        <v>0</v>
      </c>
      <c r="L934" s="2" t="s">
        <v>70</v>
      </c>
      <c r="M934" s="2" t="s">
        <v>70</v>
      </c>
      <c r="N934" s="2">
        <v>0.795747696669029</v>
      </c>
    </row>
    <row r="935" spans="1:14" x14ac:dyDescent="0.3">
      <c r="A935" t="s">
        <v>302</v>
      </c>
      <c r="B935" t="s">
        <v>159</v>
      </c>
      <c r="C935" s="2">
        <v>0.98027808854083442</v>
      </c>
      <c r="D935" s="2">
        <v>0.95578149993564876</v>
      </c>
      <c r="E935" s="2">
        <v>0.89307562727192125</v>
      </c>
      <c r="F935" s="2">
        <v>0.90469698847440838</v>
      </c>
      <c r="G935" s="2" t="s">
        <v>70</v>
      </c>
      <c r="H935" s="2">
        <v>0.89633844631370607</v>
      </c>
      <c r="I935" s="2">
        <v>0.99590909090909085</v>
      </c>
      <c r="J935" s="2" t="s">
        <v>70</v>
      </c>
      <c r="K935" s="2">
        <v>7.6433121019108277E-2</v>
      </c>
      <c r="L935" s="2" t="s">
        <v>70</v>
      </c>
      <c r="M935" s="2" t="s">
        <v>70</v>
      </c>
      <c r="N935" s="2">
        <v>0.7515747426640037</v>
      </c>
    </row>
    <row r="936" spans="1:14" x14ac:dyDescent="0.3">
      <c r="A936" t="s">
        <v>302</v>
      </c>
      <c r="B936" t="s">
        <v>330</v>
      </c>
      <c r="C936" s="2">
        <v>0.9951120849485926</v>
      </c>
      <c r="D936" s="2">
        <v>0.96881211376531384</v>
      </c>
      <c r="E936" s="2">
        <v>0.9102558836817678</v>
      </c>
      <c r="F936" s="2">
        <v>0.81475518846463446</v>
      </c>
      <c r="G936" s="2" t="s">
        <v>70</v>
      </c>
      <c r="H936" s="2">
        <v>0.91636625811103101</v>
      </c>
      <c r="I936" s="2">
        <v>0.99527655035806795</v>
      </c>
      <c r="J936" s="2" t="s">
        <v>70</v>
      </c>
      <c r="K936" s="2" t="s">
        <v>70</v>
      </c>
      <c r="L936" s="2" t="s">
        <v>70</v>
      </c>
      <c r="M936" s="2" t="s">
        <v>70</v>
      </c>
      <c r="N936" s="2">
        <v>0.52315190901705932</v>
      </c>
    </row>
    <row r="937" spans="1:14" x14ac:dyDescent="0.3">
      <c r="A937" t="s">
        <v>302</v>
      </c>
      <c r="B937" t="s">
        <v>23</v>
      </c>
      <c r="C937" s="2">
        <v>0.99718939917889238</v>
      </c>
      <c r="D937" s="2">
        <v>0.91397591694480818</v>
      </c>
      <c r="E937" s="2">
        <v>0.89389696887318204</v>
      </c>
      <c r="F937" s="2">
        <v>0.81047705195264874</v>
      </c>
      <c r="G937" s="2" t="s">
        <v>70</v>
      </c>
      <c r="H937" s="2">
        <v>0.87550200803212852</v>
      </c>
      <c r="I937" s="2">
        <v>0.99445129469790383</v>
      </c>
      <c r="J937" s="2" t="s">
        <v>70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302</v>
      </c>
      <c r="B938" t="s">
        <v>25</v>
      </c>
      <c r="C938" s="2">
        <v>0.9976056931296694</v>
      </c>
      <c r="D938" s="2">
        <v>0.90084235860409156</v>
      </c>
      <c r="E938" s="2">
        <v>0.74708584880586248</v>
      </c>
      <c r="F938" s="2">
        <v>0</v>
      </c>
      <c r="G938" s="2" t="s">
        <v>70</v>
      </c>
      <c r="H938" s="2">
        <v>0.67514859753401779</v>
      </c>
      <c r="I938" s="2">
        <v>0.99559203526371798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302</v>
      </c>
      <c r="B939" t="s">
        <v>27</v>
      </c>
      <c r="C939" s="2">
        <v>0.98183070696633079</v>
      </c>
      <c r="D939" s="2">
        <v>0.96856777129853522</v>
      </c>
      <c r="E939" s="2">
        <v>0.88663676843768457</v>
      </c>
      <c r="F939" s="2">
        <v>0.59511325503355705</v>
      </c>
      <c r="G939" s="2" t="s">
        <v>70</v>
      </c>
      <c r="H939" s="2">
        <v>0.87258536585365853</v>
      </c>
      <c r="I939" s="2">
        <v>0.99612255759142398</v>
      </c>
      <c r="J939" s="2">
        <v>0.81880939191204671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302</v>
      </c>
      <c r="B940" t="s">
        <v>29</v>
      </c>
      <c r="C940" s="2">
        <v>0.99584922136515797</v>
      </c>
      <c r="D940" s="2">
        <v>0.9407520206161416</v>
      </c>
      <c r="E940" s="2">
        <v>0.85882675834573219</v>
      </c>
      <c r="F940" s="2">
        <v>0.57209483093664981</v>
      </c>
      <c r="G940" s="2" t="s">
        <v>70</v>
      </c>
      <c r="H940" s="2">
        <v>0.78153381736799643</v>
      </c>
      <c r="I940" s="2">
        <v>0.99563385675986216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302</v>
      </c>
      <c r="B941" t="s">
        <v>33</v>
      </c>
      <c r="C941" s="2">
        <v>0.98234867224871036</v>
      </c>
      <c r="D941" s="2">
        <v>0.8502216719255502</v>
      </c>
      <c r="E941" s="2">
        <v>0.77847399624042035</v>
      </c>
      <c r="F941" s="2">
        <v>0.40134890767802162</v>
      </c>
      <c r="G941" s="2" t="s">
        <v>70</v>
      </c>
      <c r="H941" s="2">
        <v>0.30484581497797358</v>
      </c>
      <c r="I941" s="2">
        <v>0.99341034188696797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277</v>
      </c>
      <c r="B942" t="s">
        <v>6</v>
      </c>
      <c r="C942" s="2">
        <v>0.9952757414594412</v>
      </c>
      <c r="D942" s="2">
        <v>0.93134248369905037</v>
      </c>
      <c r="E942" s="2">
        <v>0.81168682949098381</v>
      </c>
      <c r="F942" s="2" t="s">
        <v>70</v>
      </c>
      <c r="G942" s="2" t="s">
        <v>70</v>
      </c>
      <c r="H942" s="2">
        <v>0.83498413931507731</v>
      </c>
      <c r="I942" s="2">
        <v>0.98264757141774639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277</v>
      </c>
      <c r="B943" t="s">
        <v>7</v>
      </c>
      <c r="C943" s="2">
        <v>0.99472340087247724</v>
      </c>
      <c r="D943" s="2">
        <v>0.96784857952481296</v>
      </c>
      <c r="E943" s="2">
        <v>0.83513753327417928</v>
      </c>
      <c r="F943" s="2" t="s">
        <v>70</v>
      </c>
      <c r="G943" s="2" t="s">
        <v>70</v>
      </c>
      <c r="H943" s="2">
        <v>0.73464707989967748</v>
      </c>
      <c r="I943" s="2">
        <v>0.99485472154963683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277</v>
      </c>
      <c r="B944" t="s">
        <v>8</v>
      </c>
      <c r="C944" s="2">
        <v>0.97369914853358563</v>
      </c>
      <c r="D944" s="2">
        <v>0.95859424567598139</v>
      </c>
      <c r="E944" s="2">
        <v>0.9099613397405788</v>
      </c>
      <c r="F944" s="2">
        <v>0.55187563366002024</v>
      </c>
      <c r="G944" s="2" t="s">
        <v>70</v>
      </c>
      <c r="H944" s="2">
        <v>0.85976446105093884</v>
      </c>
      <c r="I944" s="2">
        <v>0.99128825842263524</v>
      </c>
      <c r="J944" s="2">
        <v>0.92590435254182823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277</v>
      </c>
      <c r="B945" t="s">
        <v>12</v>
      </c>
      <c r="C945" s="2">
        <v>0.86235503817969761</v>
      </c>
      <c r="D945" s="2">
        <v>0.92654740442841965</v>
      </c>
      <c r="E945" s="2">
        <v>0.7469469499616016</v>
      </c>
      <c r="F945" s="2">
        <v>0.6534045830027535</v>
      </c>
      <c r="G945" s="2" t="s">
        <v>70</v>
      </c>
      <c r="H945" s="2">
        <v>0</v>
      </c>
      <c r="I945" s="2">
        <v>0.98659234709249777</v>
      </c>
      <c r="J945" s="2">
        <v>0.53669620540786189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277</v>
      </c>
      <c r="B946" t="s">
        <v>13</v>
      </c>
      <c r="C946" s="2">
        <v>0.99263539824478375</v>
      </c>
      <c r="D946" s="2">
        <v>0.97216372477696522</v>
      </c>
      <c r="E946" s="2">
        <v>0.90720107490081237</v>
      </c>
      <c r="F946" s="2">
        <v>0.45609672055012063</v>
      </c>
      <c r="G946" s="2">
        <v>0.72269813048865905</v>
      </c>
      <c r="H946" s="2">
        <v>0.53384883632779923</v>
      </c>
      <c r="I946" s="2">
        <v>0.9943811693242216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277</v>
      </c>
      <c r="B947" t="s">
        <v>15</v>
      </c>
      <c r="C947" s="2">
        <v>0.97730205723829044</v>
      </c>
      <c r="D947" s="2">
        <v>0.9137697181397596</v>
      </c>
      <c r="E947" s="2">
        <v>0.94135514559065003</v>
      </c>
      <c r="F947" s="2">
        <v>0</v>
      </c>
      <c r="G947" s="2">
        <v>0.95000267365381519</v>
      </c>
      <c r="H947" s="2">
        <v>0.77934395995257544</v>
      </c>
      <c r="I947" s="2">
        <v>0.98727888596161084</v>
      </c>
      <c r="J947" s="2" t="s">
        <v>70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277</v>
      </c>
      <c r="B948" t="s">
        <v>17</v>
      </c>
      <c r="C948" s="2">
        <v>0.99408046553626961</v>
      </c>
      <c r="D948" s="2">
        <v>0.96254148885727842</v>
      </c>
      <c r="E948" s="2">
        <v>0.93582001700420758</v>
      </c>
      <c r="F948" s="2">
        <v>0</v>
      </c>
      <c r="G948" s="2">
        <v>0</v>
      </c>
      <c r="H948" s="2">
        <v>0.81195671456448471</v>
      </c>
      <c r="I948" s="2">
        <v>0.99243098842386479</v>
      </c>
      <c r="J948" s="2" t="s">
        <v>70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277</v>
      </c>
      <c r="B949" t="s">
        <v>21</v>
      </c>
      <c r="C949" s="2">
        <v>0.99525516149600923</v>
      </c>
      <c r="D949" s="2">
        <v>0.9182826404569</v>
      </c>
      <c r="E949" s="2">
        <v>0.93436524663418918</v>
      </c>
      <c r="F949" s="2">
        <v>0</v>
      </c>
      <c r="G949" s="2" t="s">
        <v>70</v>
      </c>
      <c r="H949" s="2">
        <v>0.82485929149127368</v>
      </c>
      <c r="I949" s="2">
        <v>0.98925382170425302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277</v>
      </c>
      <c r="B950" t="s">
        <v>23</v>
      </c>
      <c r="C950" s="2">
        <v>0.99737593317105255</v>
      </c>
      <c r="D950" s="2">
        <v>0.94695935300913758</v>
      </c>
      <c r="E950" s="2">
        <v>0.88177306225132968</v>
      </c>
      <c r="F950" s="2">
        <v>0.82119605215980074</v>
      </c>
      <c r="G950" s="2">
        <v>0.55296147211040825</v>
      </c>
      <c r="H950" s="2">
        <v>0.85604452349532389</v>
      </c>
      <c r="I950" s="2">
        <v>0.99460034983648959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277</v>
      </c>
      <c r="B951" t="s">
        <v>25</v>
      </c>
      <c r="C951" s="2">
        <v>0.99763425932484318</v>
      </c>
      <c r="D951" s="2">
        <v>0.97234049686525637</v>
      </c>
      <c r="E951" s="2">
        <v>0.94859763626741922</v>
      </c>
      <c r="F951" s="2">
        <v>0.90788747931605085</v>
      </c>
      <c r="G951" s="2">
        <v>0</v>
      </c>
      <c r="H951" s="2">
        <v>0.73409224908159099</v>
      </c>
      <c r="I951" s="2">
        <v>0.99368842364532017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277</v>
      </c>
      <c r="B952" t="s">
        <v>27</v>
      </c>
      <c r="C952" s="2">
        <v>0.99369604249105581</v>
      </c>
      <c r="D952" s="2">
        <v>0.97721508546920444</v>
      </c>
      <c r="E952" s="2">
        <v>0.89047849983834459</v>
      </c>
      <c r="F952" s="2" t="s">
        <v>70</v>
      </c>
      <c r="G952" s="2" t="s">
        <v>70</v>
      </c>
      <c r="H952" s="2">
        <v>0.67514316218577108</v>
      </c>
      <c r="I952" s="2">
        <v>0.99594046008119075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277</v>
      </c>
      <c r="B953" t="s">
        <v>29</v>
      </c>
      <c r="C953" s="2">
        <v>0.98672704736142136</v>
      </c>
      <c r="D953" s="2">
        <v>0.93035891060616516</v>
      </c>
      <c r="E953" s="2">
        <v>0.94752438170598685</v>
      </c>
      <c r="F953" s="2">
        <v>0.84104156820381248</v>
      </c>
      <c r="G953" s="2" t="s">
        <v>70</v>
      </c>
      <c r="H953" s="2">
        <v>0.87827841291190312</v>
      </c>
      <c r="I953" s="2">
        <v>0.99614257059095823</v>
      </c>
      <c r="J953" s="2">
        <v>0.82354456465739312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277</v>
      </c>
      <c r="B954" t="s">
        <v>33</v>
      </c>
      <c r="C954" s="2">
        <v>0.99381553192857996</v>
      </c>
      <c r="D954" s="2">
        <v>0.94167877500838282</v>
      </c>
      <c r="E954" s="2">
        <v>0.89657911550881553</v>
      </c>
      <c r="F954" s="2" t="s">
        <v>70</v>
      </c>
      <c r="G954" s="2" t="s">
        <v>70</v>
      </c>
      <c r="H954" s="2">
        <v>0.70874098303203759</v>
      </c>
      <c r="I954" s="2">
        <v>0.99409735530854737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277</v>
      </c>
      <c r="B955" t="s">
        <v>35</v>
      </c>
      <c r="C955" s="2">
        <v>0.99346563827021395</v>
      </c>
      <c r="D955" s="2">
        <v>0.92673236774604162</v>
      </c>
      <c r="E955" s="2">
        <v>0.72947749144222696</v>
      </c>
      <c r="F955" s="2">
        <v>0</v>
      </c>
      <c r="G955" s="2" t="s">
        <v>70</v>
      </c>
      <c r="H955" s="2">
        <v>0.24140286950580733</v>
      </c>
      <c r="I955" s="2">
        <v>0.99394764714782879</v>
      </c>
      <c r="J955" s="2" t="s">
        <v>70</v>
      </c>
      <c r="K955" s="2" t="s">
        <v>70</v>
      </c>
      <c r="L955" s="2" t="s">
        <v>70</v>
      </c>
      <c r="M955" s="2" t="s">
        <v>70</v>
      </c>
      <c r="N955" s="2">
        <v>0</v>
      </c>
    </row>
    <row r="956" spans="1:14" x14ac:dyDescent="0.3">
      <c r="A956" t="s">
        <v>273</v>
      </c>
      <c r="B956" t="s">
        <v>6</v>
      </c>
      <c r="C956" s="2">
        <v>0.96083948632238136</v>
      </c>
      <c r="D956" s="2">
        <v>0.94882869692532956</v>
      </c>
      <c r="E956" s="2">
        <v>0.81041258881371081</v>
      </c>
      <c r="F956" s="2">
        <v>2.9083752460091844E-2</v>
      </c>
      <c r="G956" s="2" t="s">
        <v>70</v>
      </c>
      <c r="H956" s="2">
        <v>0.76888696655132638</v>
      </c>
      <c r="I956" s="2">
        <v>0.99045309895438705</v>
      </c>
      <c r="J956" s="2">
        <v>0.86571960519268532</v>
      </c>
      <c r="K956" s="2" t="s">
        <v>70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273</v>
      </c>
      <c r="B957" t="s">
        <v>7</v>
      </c>
      <c r="C957" s="2">
        <v>0.98920355902777779</v>
      </c>
      <c r="D957" s="2">
        <v>0.93562130872976224</v>
      </c>
      <c r="E957" s="2">
        <v>0.89414744173162919</v>
      </c>
      <c r="F957" s="2">
        <v>0.6764904439323044</v>
      </c>
      <c r="G957" s="2">
        <v>0</v>
      </c>
      <c r="H957" s="2">
        <v>0.66102500713131118</v>
      </c>
      <c r="I957" s="2">
        <v>0.99046887009992324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273</v>
      </c>
      <c r="B958" t="s">
        <v>290</v>
      </c>
      <c r="C958" s="2">
        <v>0.98164800880895575</v>
      </c>
      <c r="D958" s="2">
        <v>0.91107958575684478</v>
      </c>
      <c r="E958" s="2">
        <v>0.93628747795414458</v>
      </c>
      <c r="F958" s="2">
        <v>0.82520989248945786</v>
      </c>
      <c r="G958" s="2" t="s">
        <v>70</v>
      </c>
      <c r="H958" s="2">
        <v>0.85528964437486021</v>
      </c>
      <c r="I958" s="2">
        <v>0.99243112322131399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273</v>
      </c>
      <c r="B959" t="s">
        <v>8</v>
      </c>
      <c r="C959" s="2">
        <v>0.99092658784712684</v>
      </c>
      <c r="D959" s="2">
        <v>0.97987094964230603</v>
      </c>
      <c r="E959" s="2">
        <v>0.90843584666818122</v>
      </c>
      <c r="F959" s="2">
        <v>0.74181962073478835</v>
      </c>
      <c r="G959" s="2" t="s">
        <v>70</v>
      </c>
      <c r="H959" s="2">
        <v>0.81349091957336406</v>
      </c>
      <c r="I959" s="2">
        <v>0.99570552147239277</v>
      </c>
      <c r="J959" s="2">
        <v>0.90491803278688521</v>
      </c>
      <c r="K959" s="2" t="s">
        <v>70</v>
      </c>
      <c r="L959" s="2" t="s">
        <v>70</v>
      </c>
      <c r="M959" s="2" t="s">
        <v>70</v>
      </c>
      <c r="N959" s="2">
        <v>0</v>
      </c>
    </row>
    <row r="960" spans="1:14" x14ac:dyDescent="0.3">
      <c r="A960" t="s">
        <v>273</v>
      </c>
      <c r="B960" t="s">
        <v>12</v>
      </c>
      <c r="C960" s="2">
        <v>0.99254385964912284</v>
      </c>
      <c r="D960" s="2">
        <v>0.92883027058845158</v>
      </c>
      <c r="E960" s="2">
        <v>0.8978697504564821</v>
      </c>
      <c r="F960" s="2">
        <v>0.6964028776978417</v>
      </c>
      <c r="G960" s="2" t="s">
        <v>70</v>
      </c>
      <c r="H960" s="2">
        <v>0.88555928700594166</v>
      </c>
      <c r="I960" s="2">
        <v>0.99625524266027565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273</v>
      </c>
      <c r="B961" t="s">
        <v>13</v>
      </c>
      <c r="C961" s="2">
        <v>0.98371482532932641</v>
      </c>
      <c r="D961" s="2">
        <v>0.97044997951978762</v>
      </c>
      <c r="E961" s="2">
        <v>0.96512442047497404</v>
      </c>
      <c r="F961" s="2">
        <v>0</v>
      </c>
      <c r="G961" s="2" t="s">
        <v>70</v>
      </c>
      <c r="H961" s="2">
        <v>0.74075544746116051</v>
      </c>
      <c r="I961" s="2">
        <v>0.99511674042423315</v>
      </c>
      <c r="J961" s="2">
        <v>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273</v>
      </c>
      <c r="B962" t="s">
        <v>15</v>
      </c>
      <c r="C962" s="2">
        <v>0.99235203411054884</v>
      </c>
      <c r="D962" s="2">
        <v>0.96376246389948761</v>
      </c>
      <c r="E962" s="2">
        <v>0.70092106264748422</v>
      </c>
      <c r="F962" s="2" t="s">
        <v>70</v>
      </c>
      <c r="G962" s="2" t="s">
        <v>70</v>
      </c>
      <c r="H962" s="2">
        <v>0.68671651020293445</v>
      </c>
      <c r="I962" s="2">
        <v>0.99504006104540244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273</v>
      </c>
      <c r="B963" t="s">
        <v>17</v>
      </c>
      <c r="C963" s="2">
        <v>0.97483366020858919</v>
      </c>
      <c r="D963" s="2">
        <v>0.94176703657516303</v>
      </c>
      <c r="E963" s="2">
        <v>0.89899743143591015</v>
      </c>
      <c r="F963" s="2" t="s">
        <v>70</v>
      </c>
      <c r="G963" s="2" t="s">
        <v>70</v>
      </c>
      <c r="H963" s="2">
        <v>0.85808995827856205</v>
      </c>
      <c r="I963" s="2">
        <v>0.98897568810688485</v>
      </c>
      <c r="J963" s="2">
        <v>0.87688705901348185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273</v>
      </c>
      <c r="B964" t="s">
        <v>21</v>
      </c>
      <c r="C964" s="2">
        <v>0.98859239157746637</v>
      </c>
      <c r="D964" s="2">
        <v>0.76205245970086932</v>
      </c>
      <c r="E964" s="2">
        <v>0.90118097371983397</v>
      </c>
      <c r="F964" s="2" t="s">
        <v>70</v>
      </c>
      <c r="G964" s="2" t="s">
        <v>70</v>
      </c>
      <c r="H964" s="2">
        <v>0.9186793707068468</v>
      </c>
      <c r="I964" s="2">
        <v>0.98725147973895877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273</v>
      </c>
      <c r="B965" t="s">
        <v>23</v>
      </c>
      <c r="C965" s="2">
        <v>0.99707548473264862</v>
      </c>
      <c r="D965" s="2">
        <v>0.94463478822185798</v>
      </c>
      <c r="E965" s="2">
        <v>0.94849137931034477</v>
      </c>
      <c r="F965" s="2">
        <v>0.81159259053234689</v>
      </c>
      <c r="G965" s="2" t="s">
        <v>70</v>
      </c>
      <c r="H965" s="2">
        <v>0.92640124156867443</v>
      </c>
      <c r="I965" s="2">
        <v>0.99612763320941755</v>
      </c>
      <c r="J965" s="2" t="s">
        <v>70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273</v>
      </c>
      <c r="B966" t="s">
        <v>25</v>
      </c>
      <c r="C966" s="2">
        <v>0.99543132303717197</v>
      </c>
      <c r="D966" s="2">
        <v>0.95026242558737539</v>
      </c>
      <c r="E966" s="2">
        <v>0.8936241260565585</v>
      </c>
      <c r="F966" s="2">
        <v>0.6618309391741336</v>
      </c>
      <c r="G966" s="2" t="s">
        <v>70</v>
      </c>
      <c r="H966" s="2">
        <v>0.82663717901462097</v>
      </c>
      <c r="I966" s="2">
        <v>0.99370393120393119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273</v>
      </c>
      <c r="B967" t="s">
        <v>27</v>
      </c>
      <c r="C967" s="2">
        <v>0.99685345425940497</v>
      </c>
      <c r="D967" s="2">
        <v>0.93781768891901041</v>
      </c>
      <c r="E967" s="2">
        <v>0.91672390467270282</v>
      </c>
      <c r="F967" s="2">
        <v>0.73269984431202018</v>
      </c>
      <c r="G967" s="2" t="s">
        <v>70</v>
      </c>
      <c r="H967" s="2">
        <v>0.79276707113966216</v>
      </c>
      <c r="I967" s="2">
        <v>0.99181393925483896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273</v>
      </c>
      <c r="B968" t="s">
        <v>29</v>
      </c>
      <c r="C968" s="2">
        <v>0.99379099814287875</v>
      </c>
      <c r="D968" s="2">
        <v>0.89509706321553006</v>
      </c>
      <c r="E968" s="2">
        <v>0.93508718699245041</v>
      </c>
      <c r="F968" s="2">
        <v>0.83545680546923551</v>
      </c>
      <c r="G968" s="2" t="s">
        <v>70</v>
      </c>
      <c r="H968" s="2">
        <v>0.65994478453967109</v>
      </c>
      <c r="I968" s="2">
        <v>0.9935119456530036</v>
      </c>
      <c r="J968" s="2">
        <v>0.89467263115087436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273</v>
      </c>
      <c r="B969" t="s">
        <v>33</v>
      </c>
      <c r="C969" s="2">
        <v>0.99761001363777524</v>
      </c>
      <c r="D969" s="2">
        <v>0.93772779542752438</v>
      </c>
      <c r="E969" s="2">
        <v>0.96135168319008957</v>
      </c>
      <c r="F969" s="2" t="s">
        <v>70</v>
      </c>
      <c r="G969" s="2" t="s">
        <v>70</v>
      </c>
      <c r="H969" s="2">
        <v>0.89759884794790723</v>
      </c>
      <c r="I969" s="2">
        <v>0.99452721191851623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279</v>
      </c>
      <c r="B970" t="s">
        <v>8</v>
      </c>
      <c r="C970" s="2">
        <v>0.99059548583320001</v>
      </c>
      <c r="D970" s="2">
        <v>0.86840590140338247</v>
      </c>
      <c r="E970" s="2">
        <v>0.91455714250796416</v>
      </c>
      <c r="F970" s="2" t="s">
        <v>70</v>
      </c>
      <c r="G970" s="2" t="s">
        <v>70</v>
      </c>
      <c r="H970" s="2">
        <v>0.62630587429354345</v>
      </c>
      <c r="I970" s="2">
        <v>0.99237223493516402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279</v>
      </c>
      <c r="B971" t="s">
        <v>12</v>
      </c>
      <c r="C971" s="2">
        <v>0.99610422348007421</v>
      </c>
      <c r="D971" s="2">
        <v>0.92920167043109481</v>
      </c>
      <c r="E971" s="2">
        <v>0.92187654471204661</v>
      </c>
      <c r="F971" s="2" t="s">
        <v>70</v>
      </c>
      <c r="G971" s="2">
        <v>3.2181858702919543E-2</v>
      </c>
      <c r="H971" s="2">
        <v>0.75670985654789447</v>
      </c>
      <c r="I971" s="2">
        <v>0.991690173057864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279</v>
      </c>
      <c r="B972" t="s">
        <v>13</v>
      </c>
      <c r="C972" s="2">
        <v>0.99498877694837395</v>
      </c>
      <c r="D972" s="2">
        <v>0.95205954708887919</v>
      </c>
      <c r="E972" s="2">
        <v>0.95099459375565842</v>
      </c>
      <c r="F972" s="2" t="s">
        <v>70</v>
      </c>
      <c r="G972" s="2">
        <v>0.79646345414988662</v>
      </c>
      <c r="H972" s="2">
        <v>0.85506991159792911</v>
      </c>
      <c r="I972" s="2">
        <v>0.99408011070961799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279</v>
      </c>
      <c r="B973" t="s">
        <v>15</v>
      </c>
      <c r="C973" s="2">
        <v>0.99316813161468875</v>
      </c>
      <c r="D973" s="2">
        <v>0.95026597990374062</v>
      </c>
      <c r="E973" s="2">
        <v>0.92777520850941675</v>
      </c>
      <c r="F973" s="2" t="s">
        <v>70</v>
      </c>
      <c r="G973" s="2">
        <v>0.85458928240311516</v>
      </c>
      <c r="H973" s="2">
        <v>0.74409497001590996</v>
      </c>
      <c r="I973" s="2">
        <v>0.990982729634724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279</v>
      </c>
      <c r="B974" t="s">
        <v>17</v>
      </c>
      <c r="C974" s="2">
        <v>0.97664985674132443</v>
      </c>
      <c r="D974" s="2">
        <v>0.97038124651916358</v>
      </c>
      <c r="E974" s="2">
        <v>0.80846070264396963</v>
      </c>
      <c r="F974" s="2" t="s">
        <v>70</v>
      </c>
      <c r="G974" s="2">
        <v>0.89398264684788575</v>
      </c>
      <c r="H974" s="2">
        <v>0.67796224698658181</v>
      </c>
      <c r="I974" s="2">
        <v>0.99598021026592443</v>
      </c>
      <c r="J974" s="2">
        <v>0.76265806317323204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279</v>
      </c>
      <c r="B975" t="s">
        <v>21</v>
      </c>
      <c r="C975" s="2">
        <v>0.99316632003072625</v>
      </c>
      <c r="D975" s="2">
        <v>0.92909804313598077</v>
      </c>
      <c r="E975" s="2">
        <v>0.85541239020368476</v>
      </c>
      <c r="F975" s="2" t="s">
        <v>70</v>
      </c>
      <c r="G975" s="2">
        <v>0.87299465240641716</v>
      </c>
      <c r="H975" s="2">
        <v>0.69758663366336637</v>
      </c>
      <c r="I975" s="2">
        <v>0.99297676931388446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279</v>
      </c>
      <c r="B976" t="s">
        <v>23</v>
      </c>
      <c r="C976" s="2">
        <v>0.99572876947178623</v>
      </c>
      <c r="D976" s="2">
        <v>0.93392158828837857</v>
      </c>
      <c r="E976" s="2">
        <v>0.72938994631527576</v>
      </c>
      <c r="F976" s="2" t="s">
        <v>70</v>
      </c>
      <c r="G976" s="2">
        <v>0.6299743808710504</v>
      </c>
      <c r="H976" s="2">
        <v>0.69130259081316514</v>
      </c>
      <c r="I976" s="2">
        <v>0.99515570934256059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279</v>
      </c>
      <c r="B977" t="s">
        <v>320</v>
      </c>
      <c r="C977" s="2">
        <v>0.99446603390446275</v>
      </c>
      <c r="D977" s="2">
        <v>0.87902121026028623</v>
      </c>
      <c r="E977" s="2">
        <v>0.88021589773698794</v>
      </c>
      <c r="F977" s="2">
        <v>0</v>
      </c>
      <c r="G977" s="2">
        <v>0.57518815404959756</v>
      </c>
      <c r="H977" s="2">
        <v>0.76098146877144823</v>
      </c>
      <c r="I977" s="2">
        <v>0.99429276569489444</v>
      </c>
      <c r="J977" s="2" t="s">
        <v>70</v>
      </c>
      <c r="K977" s="2">
        <v>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279</v>
      </c>
      <c r="B978" t="s">
        <v>25</v>
      </c>
      <c r="C978" s="2">
        <v>0.99126963158667258</v>
      </c>
      <c r="D978" s="2">
        <v>0.94467951731703481</v>
      </c>
      <c r="E978" s="2">
        <v>0.82341253415017801</v>
      </c>
      <c r="F978" s="2" t="s">
        <v>70</v>
      </c>
      <c r="G978" s="2">
        <v>0.88158749304138062</v>
      </c>
      <c r="H978" s="2">
        <v>0.6263929618768328</v>
      </c>
      <c r="I978" s="2">
        <v>0.99514001388567463</v>
      </c>
      <c r="J978" s="2">
        <v>0.93916976075486436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279</v>
      </c>
      <c r="B979" t="s">
        <v>27</v>
      </c>
      <c r="C979" s="2">
        <v>0.98289672121990723</v>
      </c>
      <c r="D979" s="2">
        <v>0.75153357581021663</v>
      </c>
      <c r="E979" s="2">
        <v>0.57592279855247286</v>
      </c>
      <c r="F979" s="2">
        <v>0.11889504241471044</v>
      </c>
      <c r="G979" s="2">
        <v>0.48744702823973501</v>
      </c>
      <c r="H979" s="2">
        <v>0</v>
      </c>
      <c r="I979" s="2">
        <v>0.99560072815533984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279</v>
      </c>
      <c r="B980" t="s">
        <v>29</v>
      </c>
      <c r="C980" s="2">
        <v>0.99651849569863638</v>
      </c>
      <c r="D980" s="2">
        <v>0.94048402174289358</v>
      </c>
      <c r="E980" s="2">
        <v>0.71684096333261016</v>
      </c>
      <c r="F980" s="2">
        <v>0</v>
      </c>
      <c r="G980" s="2">
        <v>0.75250664152883706</v>
      </c>
      <c r="H980" s="2">
        <v>0.60446034083736588</v>
      </c>
      <c r="I980" s="2">
        <v>0.99630590269590502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279</v>
      </c>
      <c r="B981" t="s">
        <v>33</v>
      </c>
      <c r="C981" s="2">
        <v>0.99546862452678675</v>
      </c>
      <c r="D981" s="2">
        <v>0.92122916125483245</v>
      </c>
      <c r="E981" s="2">
        <v>0.81165788784448389</v>
      </c>
      <c r="F981" s="2">
        <v>0.48816163441985466</v>
      </c>
      <c r="G981" s="2">
        <v>0.89112332603417199</v>
      </c>
      <c r="H981" s="2" t="s">
        <v>70</v>
      </c>
      <c r="I981" s="2">
        <v>0.9938166640902768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279</v>
      </c>
      <c r="B982" t="s">
        <v>310</v>
      </c>
      <c r="C982" s="2">
        <v>0.98163557601904983</v>
      </c>
      <c r="D982" s="2">
        <v>0.96810629338795962</v>
      </c>
      <c r="E982" s="2">
        <v>0.75314496108895146</v>
      </c>
      <c r="F982" s="2">
        <v>0.30583110771969985</v>
      </c>
      <c r="G982" s="2">
        <v>0.73041577264078372</v>
      </c>
      <c r="H982" s="2">
        <v>0</v>
      </c>
      <c r="I982" s="2">
        <v>0.99467880003084763</v>
      </c>
      <c r="J982" s="2">
        <v>0.29033500192529843</v>
      </c>
      <c r="K982" s="2">
        <v>0.94195688225538976</v>
      </c>
      <c r="L982" s="2" t="s">
        <v>70</v>
      </c>
      <c r="M982" s="2" t="s">
        <v>70</v>
      </c>
      <c r="N982" s="2">
        <v>0</v>
      </c>
    </row>
    <row r="983" spans="1:14" x14ac:dyDescent="0.3">
      <c r="A983" t="s">
        <v>279</v>
      </c>
      <c r="B983" t="s">
        <v>305</v>
      </c>
      <c r="C983" s="2">
        <v>0.98623946709918597</v>
      </c>
      <c r="D983" s="2">
        <v>0.964135564135564</v>
      </c>
      <c r="E983" s="2">
        <v>0.86963571745890711</v>
      </c>
      <c r="F983" s="2">
        <v>0.68240670220868238</v>
      </c>
      <c r="G983" s="2">
        <v>0.75491683163225953</v>
      </c>
      <c r="H983" s="2">
        <v>6.1115355233002291E-3</v>
      </c>
      <c r="I983" s="2">
        <v>0.9928744812465744</v>
      </c>
      <c r="J983" s="2">
        <v>3.1213421771361684E-2</v>
      </c>
      <c r="K983" s="2">
        <v>0.41533236293061621</v>
      </c>
      <c r="L983" s="2" t="s">
        <v>70</v>
      </c>
      <c r="M983" s="2">
        <v>0</v>
      </c>
      <c r="N983" s="2">
        <v>0.92370338619802839</v>
      </c>
    </row>
    <row r="984" spans="1:14" x14ac:dyDescent="0.3">
      <c r="A984" t="s">
        <v>286</v>
      </c>
      <c r="B984" t="s">
        <v>6</v>
      </c>
      <c r="C984" s="2">
        <v>0.99082003573408906</v>
      </c>
      <c r="D984" s="2">
        <v>0.93636539374022443</v>
      </c>
      <c r="E984" s="2">
        <v>0.93600612735388122</v>
      </c>
      <c r="F984" s="2" t="s">
        <v>70</v>
      </c>
      <c r="G984" s="2" t="s">
        <v>70</v>
      </c>
      <c r="H984" s="2">
        <v>0.84942862218011728</v>
      </c>
      <c r="I984" s="2">
        <v>0.99285994507650044</v>
      </c>
      <c r="J984" s="2" t="s">
        <v>70</v>
      </c>
      <c r="K984" s="2" t="s">
        <v>70</v>
      </c>
      <c r="L984" s="2" t="s">
        <v>70</v>
      </c>
      <c r="M984" s="2" t="s">
        <v>70</v>
      </c>
      <c r="N984" s="2" t="s">
        <v>70</v>
      </c>
    </row>
    <row r="985" spans="1:14" x14ac:dyDescent="0.3">
      <c r="A985" t="s">
        <v>286</v>
      </c>
      <c r="B985" t="s">
        <v>7</v>
      </c>
      <c r="C985" s="2">
        <v>0.99308051359291361</v>
      </c>
      <c r="D985" s="2">
        <v>0.95211848518935138</v>
      </c>
      <c r="E985" s="2">
        <v>0.93187758658244402</v>
      </c>
      <c r="F985" s="2" t="s">
        <v>70</v>
      </c>
      <c r="G985" s="2" t="s">
        <v>70</v>
      </c>
      <c r="H985" s="2">
        <v>0.82466931576941915</v>
      </c>
      <c r="I985" s="2">
        <v>0.9932014361011382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286</v>
      </c>
      <c r="B986" t="s">
        <v>8</v>
      </c>
      <c r="C986" s="2">
        <v>0.98887310169210041</v>
      </c>
      <c r="D986" s="2">
        <v>0.91665790856542317</v>
      </c>
      <c r="E986" s="2">
        <v>0.62366470459995638</v>
      </c>
      <c r="F986" s="2" t="s">
        <v>70</v>
      </c>
      <c r="G986" s="2" t="s">
        <v>70</v>
      </c>
      <c r="H986" s="2">
        <v>0.52463232339467969</v>
      </c>
      <c r="I986" s="2">
        <v>0.98952802359881997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286</v>
      </c>
      <c r="B987" t="s">
        <v>12</v>
      </c>
      <c r="C987" s="2">
        <v>0.99362419839122218</v>
      </c>
      <c r="D987" s="2">
        <v>0.87968205574912894</v>
      </c>
      <c r="E987" s="2">
        <v>0.95131274519666043</v>
      </c>
      <c r="F987" s="2" t="s">
        <v>70</v>
      </c>
      <c r="G987" s="2" t="s">
        <v>70</v>
      </c>
      <c r="H987" s="2">
        <v>0.94730577797013638</v>
      </c>
      <c r="I987" s="2">
        <v>0.99432548989937197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286</v>
      </c>
      <c r="B988" t="s">
        <v>13</v>
      </c>
      <c r="C988" s="2">
        <v>0.99113412298744596</v>
      </c>
      <c r="D988" s="2">
        <v>0.9130291247890836</v>
      </c>
      <c r="E988" s="2">
        <v>0.86363804657706689</v>
      </c>
      <c r="F988" s="2" t="s">
        <v>70</v>
      </c>
      <c r="G988" s="2" t="s">
        <v>70</v>
      </c>
      <c r="H988" s="2">
        <v>0.77705658247495413</v>
      </c>
      <c r="I988" s="2">
        <v>0.99083689676237019</v>
      </c>
      <c r="J988" s="2">
        <v>0.9276021776224912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286</v>
      </c>
      <c r="B989" t="s">
        <v>15</v>
      </c>
      <c r="C989" s="2">
        <v>0.99522075982451241</v>
      </c>
      <c r="D989" s="2">
        <v>0.95779157254406722</v>
      </c>
      <c r="E989" s="2">
        <v>0.82484146074786791</v>
      </c>
      <c r="F989" s="2">
        <v>0</v>
      </c>
      <c r="G989" s="2" t="s">
        <v>70</v>
      </c>
      <c r="H989" s="2">
        <v>0.78164173069146781</v>
      </c>
      <c r="I989" s="2">
        <v>0.99393008067614275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286</v>
      </c>
      <c r="B990" t="s">
        <v>17</v>
      </c>
      <c r="C990" s="2">
        <v>0.99720498802137725</v>
      </c>
      <c r="D990" s="2">
        <v>0.96366944477051297</v>
      </c>
      <c r="E990" s="2">
        <v>0.91057084716718439</v>
      </c>
      <c r="F990" s="2" t="s">
        <v>70</v>
      </c>
      <c r="G990" s="2" t="s">
        <v>70</v>
      </c>
      <c r="H990" s="2">
        <v>0.85951999999999995</v>
      </c>
      <c r="I990" s="2">
        <v>0.99132628922882837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286</v>
      </c>
      <c r="B991" t="s">
        <v>21</v>
      </c>
      <c r="C991" s="2">
        <v>0.9977463331732368</v>
      </c>
      <c r="D991" s="2">
        <v>0.96585965422994202</v>
      </c>
      <c r="E991" s="2">
        <v>0.95138129601282895</v>
      </c>
      <c r="F991" s="2" t="s">
        <v>70</v>
      </c>
      <c r="G991" s="2" t="s">
        <v>70</v>
      </c>
      <c r="H991" s="2">
        <v>0.89656672903703061</v>
      </c>
      <c r="I991" s="2">
        <v>0.9945050692670846</v>
      </c>
      <c r="J991" s="2">
        <v>2.2564667033571822E-2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286</v>
      </c>
      <c r="B992" t="s">
        <v>23</v>
      </c>
      <c r="C992" s="2">
        <v>0.98737939999067836</v>
      </c>
      <c r="D992" s="2">
        <v>0.9625362106565114</v>
      </c>
      <c r="E992" s="2">
        <v>0.91624563426130001</v>
      </c>
      <c r="F992" s="2">
        <v>0.88741035856573702</v>
      </c>
      <c r="G992" s="2" t="s">
        <v>70</v>
      </c>
      <c r="H992" s="2">
        <v>0.80799851879281614</v>
      </c>
      <c r="I992" s="2">
        <v>0.99308563179089737</v>
      </c>
      <c r="J992" s="2">
        <v>0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286</v>
      </c>
      <c r="B993" t="s">
        <v>25</v>
      </c>
      <c r="C993" s="2">
        <v>0.99613722590924203</v>
      </c>
      <c r="D993" s="2">
        <v>0.95477779688305997</v>
      </c>
      <c r="E993" s="2">
        <v>0.89056553603775779</v>
      </c>
      <c r="F993" s="2">
        <v>0.62269838387506804</v>
      </c>
      <c r="G993" s="2" t="s">
        <v>70</v>
      </c>
      <c r="H993" s="2">
        <v>0.83760577401692382</v>
      </c>
      <c r="I993" s="2">
        <v>0.99444777911164461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286</v>
      </c>
      <c r="B994" t="s">
        <v>206</v>
      </c>
      <c r="C994" s="2">
        <v>0.99517980777657677</v>
      </c>
      <c r="D994" s="2">
        <v>0.97575557338619601</v>
      </c>
      <c r="E994" s="2">
        <v>0.94969099183651784</v>
      </c>
      <c r="F994" s="2">
        <v>0.88618520505193343</v>
      </c>
      <c r="G994" s="2" t="s">
        <v>70</v>
      </c>
      <c r="H994" s="2">
        <v>0.85953705611649156</v>
      </c>
      <c r="I994" s="2">
        <v>0.99353563008593804</v>
      </c>
      <c r="J994" s="2" t="s">
        <v>70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286</v>
      </c>
      <c r="B995" t="s">
        <v>27</v>
      </c>
      <c r="C995" s="2">
        <v>0.9967643015755524</v>
      </c>
      <c r="D995" s="2">
        <v>0.9767944969324116</v>
      </c>
      <c r="E995" s="2">
        <v>0.82550218746010928</v>
      </c>
      <c r="F995" s="2">
        <v>0</v>
      </c>
      <c r="G995" s="2" t="s">
        <v>70</v>
      </c>
      <c r="H995" s="2">
        <v>0.6892635102821616</v>
      </c>
      <c r="I995" s="2">
        <v>0.98843709319243445</v>
      </c>
      <c r="J995" s="2" t="s">
        <v>70</v>
      </c>
      <c r="K995" s="2" t="s">
        <v>70</v>
      </c>
      <c r="L995" s="2">
        <v>0</v>
      </c>
      <c r="M995" s="2" t="s">
        <v>70</v>
      </c>
      <c r="N995" s="2" t="s">
        <v>70</v>
      </c>
    </row>
    <row r="996" spans="1:14" x14ac:dyDescent="0.3">
      <c r="A996" t="s">
        <v>286</v>
      </c>
      <c r="B996" t="s">
        <v>33</v>
      </c>
      <c r="C996" s="2">
        <v>0.98715750278652181</v>
      </c>
      <c r="D996" s="2">
        <v>0.94923552475986961</v>
      </c>
      <c r="E996" s="2">
        <v>0.90347045261497405</v>
      </c>
      <c r="F996" s="2" t="s">
        <v>70</v>
      </c>
      <c r="G996" s="2" t="s">
        <v>70</v>
      </c>
      <c r="H996" s="2">
        <v>0.89523979637402873</v>
      </c>
      <c r="I996" s="2">
        <v>0.99488712341697483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286</v>
      </c>
      <c r="B997" t="s">
        <v>35</v>
      </c>
      <c r="C997" s="2">
        <v>0.98775445250440941</v>
      </c>
      <c r="D997" s="2">
        <v>0.95317538805520918</v>
      </c>
      <c r="E997" s="2">
        <v>0.89202438823432484</v>
      </c>
      <c r="F997" s="2" t="s">
        <v>70</v>
      </c>
      <c r="G997" s="2" t="s">
        <v>70</v>
      </c>
      <c r="H997" s="2">
        <v>0.57063008130081305</v>
      </c>
      <c r="I997" s="2">
        <v>0.99196128931553895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287</v>
      </c>
      <c r="B998" t="s">
        <v>6</v>
      </c>
      <c r="C998" s="2">
        <v>0.94706881513106556</v>
      </c>
      <c r="D998" s="2">
        <v>0.93557159739723483</v>
      </c>
      <c r="E998" s="2">
        <v>0.86025966044403468</v>
      </c>
      <c r="F998" s="2" t="s">
        <v>70</v>
      </c>
      <c r="G998" s="2">
        <v>0</v>
      </c>
      <c r="H998" s="2">
        <v>0.73774905761981691</v>
      </c>
      <c r="I998" s="2">
        <v>0.98236053348630437</v>
      </c>
      <c r="J998" s="2">
        <v>0.9149108589951378</v>
      </c>
      <c r="K998" s="2">
        <v>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287</v>
      </c>
      <c r="B999" t="s">
        <v>7</v>
      </c>
      <c r="C999" s="2">
        <v>0.99119830850174562</v>
      </c>
      <c r="D999" s="2">
        <v>0.95003629910462195</v>
      </c>
      <c r="E999" s="2">
        <v>0.92643188369469842</v>
      </c>
      <c r="F999" s="2" t="s">
        <v>70</v>
      </c>
      <c r="G999" s="2" t="s">
        <v>70</v>
      </c>
      <c r="H999" s="2">
        <v>0.92606377628005243</v>
      </c>
      <c r="I999" s="2">
        <v>0.99188361408882075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287</v>
      </c>
      <c r="B1000" t="s">
        <v>8</v>
      </c>
      <c r="C1000" s="2">
        <v>0.98894283476898981</v>
      </c>
      <c r="D1000" s="2">
        <v>0.95970561851234837</v>
      </c>
      <c r="E1000" s="2">
        <v>0.96637979072503255</v>
      </c>
      <c r="F1000" s="2" t="s">
        <v>70</v>
      </c>
      <c r="G1000" s="2" t="s">
        <v>70</v>
      </c>
      <c r="H1000" s="2">
        <v>0.78575170246202197</v>
      </c>
      <c r="I1000" s="2">
        <v>0.98831540663932516</v>
      </c>
      <c r="J1000" s="2" t="s">
        <v>70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287</v>
      </c>
      <c r="B1001" t="s">
        <v>12</v>
      </c>
      <c r="C1001" s="2">
        <v>0.99195217291331339</v>
      </c>
      <c r="D1001" s="2">
        <v>0.95664896282192602</v>
      </c>
      <c r="E1001" s="2">
        <v>0.97255574614065177</v>
      </c>
      <c r="F1001" s="2" t="s">
        <v>70</v>
      </c>
      <c r="G1001" s="2" t="s">
        <v>70</v>
      </c>
      <c r="H1001" s="2">
        <v>0.8423447069116361</v>
      </c>
      <c r="I1001" s="2">
        <v>0.99558379174091582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287</v>
      </c>
      <c r="B1002" t="s">
        <v>13</v>
      </c>
      <c r="C1002" s="2">
        <v>0.99149711509262084</v>
      </c>
      <c r="D1002" s="2">
        <v>0.96819243344231665</v>
      </c>
      <c r="E1002" s="2">
        <v>0.83942246819286459</v>
      </c>
      <c r="F1002" s="2" t="s">
        <v>70</v>
      </c>
      <c r="G1002" s="2" t="s">
        <v>70</v>
      </c>
      <c r="H1002" s="2">
        <v>0.81886198070486316</v>
      </c>
      <c r="I1002" s="2">
        <v>0.99304567725620363</v>
      </c>
      <c r="J1002" s="2">
        <v>0.79178367969188801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287</v>
      </c>
      <c r="B1003" t="s">
        <v>15</v>
      </c>
      <c r="C1003" s="2">
        <v>0.99253415055586358</v>
      </c>
      <c r="D1003" s="2">
        <v>0.97114976665252439</v>
      </c>
      <c r="E1003" s="2">
        <v>0.96801172307802275</v>
      </c>
      <c r="F1003" s="2" t="s">
        <v>70</v>
      </c>
      <c r="G1003" s="2" t="s">
        <v>70</v>
      </c>
      <c r="H1003" s="2">
        <v>0.9231746031746032</v>
      </c>
      <c r="I1003" s="2">
        <v>0.99638989169675085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287</v>
      </c>
      <c r="B1004" t="s">
        <v>306</v>
      </c>
      <c r="C1004" s="2">
        <v>0.99336333816461964</v>
      </c>
      <c r="D1004" s="2">
        <v>0.91612583978836382</v>
      </c>
      <c r="E1004" s="2">
        <v>0.87554341553495174</v>
      </c>
      <c r="F1004" s="2">
        <v>0.75537834640494239</v>
      </c>
      <c r="G1004" s="2">
        <v>0</v>
      </c>
      <c r="H1004" s="2">
        <v>0.67996742671009769</v>
      </c>
      <c r="I1004" s="2">
        <v>0.99339395352451998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287</v>
      </c>
      <c r="B1005" t="s">
        <v>17</v>
      </c>
      <c r="C1005" s="2">
        <v>0.98992616899097619</v>
      </c>
      <c r="D1005" s="2">
        <v>0.96386605031934802</v>
      </c>
      <c r="E1005" s="2">
        <v>0.88762338648443428</v>
      </c>
      <c r="F1005" s="2">
        <v>0.59151947400679783</v>
      </c>
      <c r="G1005" s="2" t="s">
        <v>70</v>
      </c>
      <c r="H1005" s="2">
        <v>0.85919785444349628</v>
      </c>
      <c r="I1005" s="2">
        <v>0.99504950495049505</v>
      </c>
      <c r="J1005" s="2">
        <v>0.87130556202001397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287</v>
      </c>
      <c r="B1006" t="s">
        <v>318</v>
      </c>
      <c r="C1006" s="2">
        <v>0.99415758724143377</v>
      </c>
      <c r="D1006" s="2">
        <v>0.9777768855519644</v>
      </c>
      <c r="E1006" s="2">
        <v>0.93578182454911563</v>
      </c>
      <c r="F1006" s="2">
        <v>0.56191289496157126</v>
      </c>
      <c r="G1006" s="2" t="s">
        <v>70</v>
      </c>
      <c r="H1006" s="2">
        <v>0.8392318952897615</v>
      </c>
      <c r="I1006" s="2">
        <v>0.99364242518219881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>
        <v>0.990145471609573</v>
      </c>
    </row>
    <row r="1007" spans="1:14" x14ac:dyDescent="0.3">
      <c r="A1007" t="s">
        <v>287</v>
      </c>
      <c r="B1007" t="s">
        <v>170</v>
      </c>
      <c r="C1007" s="2">
        <v>0.99402588781944901</v>
      </c>
      <c r="D1007" s="2">
        <v>0.9682053283887968</v>
      </c>
      <c r="E1007" s="2">
        <v>0.9630107440182224</v>
      </c>
      <c r="F1007" s="2">
        <v>0.73639500929121315</v>
      </c>
      <c r="G1007" s="2" t="s">
        <v>70</v>
      </c>
      <c r="H1007" s="2">
        <v>0.79165106701609889</v>
      </c>
      <c r="I1007" s="2">
        <v>0.99450676982591879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>
        <v>0.96210235131396959</v>
      </c>
    </row>
    <row r="1008" spans="1:14" x14ac:dyDescent="0.3">
      <c r="A1008" t="s">
        <v>287</v>
      </c>
      <c r="B1008" t="s">
        <v>319</v>
      </c>
      <c r="C1008" s="2">
        <v>0.98951479390414743</v>
      </c>
      <c r="D1008" s="2">
        <v>0.96292609184595235</v>
      </c>
      <c r="E1008" s="2">
        <v>0.88292854628651884</v>
      </c>
      <c r="F1008" s="2">
        <v>0.37578564340059545</v>
      </c>
      <c r="G1008" s="2" t="s">
        <v>70</v>
      </c>
      <c r="H1008" s="2">
        <v>0.30890765459002995</v>
      </c>
      <c r="I1008" s="2">
        <v>0.99620596205962064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>
        <v>0.92098609355246519</v>
      </c>
    </row>
    <row r="1009" spans="1:14" x14ac:dyDescent="0.3">
      <c r="A1009" t="s">
        <v>287</v>
      </c>
      <c r="B1009" t="s">
        <v>21</v>
      </c>
      <c r="C1009" s="2">
        <v>0.99177777777777776</v>
      </c>
      <c r="D1009" s="2">
        <v>0.93458139049342337</v>
      </c>
      <c r="E1009" s="2">
        <v>0.89260754775586271</v>
      </c>
      <c r="F1009" s="2">
        <v>0.8225931518589561</v>
      </c>
      <c r="G1009" s="2" t="s">
        <v>70</v>
      </c>
      <c r="H1009" s="2">
        <v>0</v>
      </c>
      <c r="I1009" s="2">
        <v>0.99585889570552144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287</v>
      </c>
      <c r="B1010" t="s">
        <v>23</v>
      </c>
      <c r="C1010" s="2">
        <v>0.99350900239548723</v>
      </c>
      <c r="D1010" s="2">
        <v>0.98035950256141036</v>
      </c>
      <c r="E1010" s="2">
        <v>0.93107943495822021</v>
      </c>
      <c r="F1010" s="2" t="s">
        <v>70</v>
      </c>
      <c r="G1010" s="2" t="s">
        <v>70</v>
      </c>
      <c r="H1010" s="2">
        <v>0.69913869913869919</v>
      </c>
      <c r="I1010" s="2">
        <v>0.99579831932773122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287</v>
      </c>
      <c r="B1011" t="s">
        <v>25</v>
      </c>
      <c r="C1011" s="2">
        <v>0.99305767803344536</v>
      </c>
      <c r="D1011" s="2">
        <v>0.98682390903503381</v>
      </c>
      <c r="E1011" s="2">
        <v>0.77122965722140924</v>
      </c>
      <c r="F1011" s="2">
        <v>0</v>
      </c>
      <c r="G1011" s="2">
        <v>0</v>
      </c>
      <c r="H1011" s="2">
        <v>0.25597100971833303</v>
      </c>
      <c r="I1011" s="2">
        <v>0.99537037037037035</v>
      </c>
      <c r="J1011" s="2" t="s">
        <v>70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287</v>
      </c>
      <c r="B1012" t="s">
        <v>66</v>
      </c>
      <c r="C1012" s="2">
        <v>0.99474808939114057</v>
      </c>
      <c r="D1012" s="2">
        <v>0.96461618312959763</v>
      </c>
      <c r="E1012" s="2">
        <v>0.93485271266019476</v>
      </c>
      <c r="F1012" s="2" t="s">
        <v>70</v>
      </c>
      <c r="G1012" s="2">
        <v>0.96432646985859605</v>
      </c>
      <c r="H1012" s="2">
        <v>0.7431251332338521</v>
      </c>
      <c r="I1012" s="2">
        <v>0.99688570538772958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287</v>
      </c>
      <c r="B1013" t="s">
        <v>27</v>
      </c>
      <c r="C1013" s="2">
        <v>0.99435136428913362</v>
      </c>
      <c r="D1013" s="2">
        <v>0.92409567484253996</v>
      </c>
      <c r="E1013" s="2">
        <v>0.90141478573765121</v>
      </c>
      <c r="F1013" s="2">
        <v>0.89770272923620653</v>
      </c>
      <c r="G1013" s="2">
        <v>0.88744075829383884</v>
      </c>
      <c r="H1013" s="2">
        <v>0.75989323430428224</v>
      </c>
      <c r="I1013" s="2">
        <v>0.99173424828446677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287</v>
      </c>
      <c r="B1014" t="s">
        <v>309</v>
      </c>
      <c r="C1014" s="2">
        <v>0.99575671852899561</v>
      </c>
      <c r="D1014" s="2">
        <v>0.94441269478416578</v>
      </c>
      <c r="E1014" s="2">
        <v>0.92493937767247281</v>
      </c>
      <c r="F1014" s="2">
        <v>0.61371903689589469</v>
      </c>
      <c r="G1014" s="2">
        <v>0.94332723948811703</v>
      </c>
      <c r="H1014" s="2">
        <v>0.90874159462055715</v>
      </c>
      <c r="I1014" s="2">
        <v>0.996331850464372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287</v>
      </c>
      <c r="B1015" t="s">
        <v>29</v>
      </c>
      <c r="C1015" s="2">
        <v>0.988082057961576</v>
      </c>
      <c r="D1015" s="2">
        <v>0.93304083563105045</v>
      </c>
      <c r="E1015" s="2">
        <v>0.89739054481930347</v>
      </c>
      <c r="F1015" s="2">
        <v>0.86908386382507608</v>
      </c>
      <c r="G1015" s="2">
        <v>0</v>
      </c>
      <c r="H1015" s="2">
        <v>0.91405680990531679</v>
      </c>
      <c r="I1015" s="2">
        <v>0.99560083352627915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287</v>
      </c>
      <c r="B1016" t="s">
        <v>325</v>
      </c>
      <c r="C1016" s="2">
        <v>0.98567624644201635</v>
      </c>
      <c r="D1016" s="2">
        <v>0.97949346082421285</v>
      </c>
      <c r="E1016" s="2">
        <v>0.94399957715584437</v>
      </c>
      <c r="F1016" s="2">
        <v>0.73180703188879803</v>
      </c>
      <c r="G1016" s="2" t="s">
        <v>70</v>
      </c>
      <c r="H1016" s="2">
        <v>0.89402838962310327</v>
      </c>
      <c r="I1016" s="2">
        <v>0.99360702457059236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287</v>
      </c>
      <c r="B1017" t="s">
        <v>33</v>
      </c>
      <c r="C1017" s="2">
        <v>0.98890717376729442</v>
      </c>
      <c r="D1017" s="2">
        <v>0.98224176326157719</v>
      </c>
      <c r="E1017" s="2">
        <v>0.96947586564199983</v>
      </c>
      <c r="F1017" s="2">
        <v>0</v>
      </c>
      <c r="G1017" s="2" t="s">
        <v>70</v>
      </c>
      <c r="H1017" s="2">
        <v>0.93438177874186557</v>
      </c>
      <c r="I1017" s="2">
        <v>0.99503172055338984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115</v>
      </c>
      <c r="B1018" t="s">
        <v>6</v>
      </c>
      <c r="C1018" s="2">
        <v>0.98189600323905357</v>
      </c>
      <c r="D1018" s="2">
        <v>0.95329259013818324</v>
      </c>
      <c r="E1018" s="2">
        <v>0.96112213288782156</v>
      </c>
      <c r="F1018" s="2" t="s">
        <v>70</v>
      </c>
      <c r="G1018" s="2" t="s">
        <v>70</v>
      </c>
      <c r="H1018" s="2">
        <v>0.93284594068745963</v>
      </c>
      <c r="I1018" s="2">
        <v>0.98842160304773286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115</v>
      </c>
      <c r="B1019" t="s">
        <v>7</v>
      </c>
      <c r="C1019" s="2">
        <v>0.98350560809324838</v>
      </c>
      <c r="D1019" s="2">
        <v>0.93600513521810724</v>
      </c>
      <c r="E1019" s="2">
        <v>0.92269997597886144</v>
      </c>
      <c r="F1019" s="2" t="s">
        <v>70</v>
      </c>
      <c r="G1019" s="2" t="s">
        <v>70</v>
      </c>
      <c r="H1019" s="2">
        <v>0.89622487334531786</v>
      </c>
      <c r="I1019" s="2">
        <v>0.99083653561927276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115</v>
      </c>
      <c r="B1020" t="s">
        <v>8</v>
      </c>
      <c r="C1020" s="2">
        <v>0.98966030102921043</v>
      </c>
      <c r="D1020" s="2">
        <v>0.95531552652878959</v>
      </c>
      <c r="E1020" s="2">
        <v>0.81910436286757637</v>
      </c>
      <c r="F1020" s="2">
        <v>0</v>
      </c>
      <c r="G1020" s="2" t="s">
        <v>70</v>
      </c>
      <c r="H1020" s="2">
        <v>0.78978486610026333</v>
      </c>
      <c r="I1020" s="2">
        <v>0.98998304823547545</v>
      </c>
      <c r="J1020" s="2" t="s">
        <v>70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115</v>
      </c>
      <c r="B1021" t="s">
        <v>12</v>
      </c>
      <c r="C1021" s="2">
        <v>0.99158876514554639</v>
      </c>
      <c r="D1021" s="2">
        <v>0.92025752678118244</v>
      </c>
      <c r="E1021" s="2">
        <v>0.84978633245951085</v>
      </c>
      <c r="F1021" s="2" t="s">
        <v>70</v>
      </c>
      <c r="G1021" s="2" t="s">
        <v>70</v>
      </c>
      <c r="H1021" s="2">
        <v>0.76793858658839464</v>
      </c>
      <c r="I1021" s="2">
        <v>0.98711435093144839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115</v>
      </c>
      <c r="B1022" t="s">
        <v>13</v>
      </c>
      <c r="C1022" s="2">
        <v>0.99248336630102496</v>
      </c>
      <c r="D1022" s="2">
        <v>0.88675538271454901</v>
      </c>
      <c r="E1022" s="2">
        <v>0.94871597526873441</v>
      </c>
      <c r="F1022" s="2" t="s">
        <v>70</v>
      </c>
      <c r="G1022" s="2" t="s">
        <v>70</v>
      </c>
      <c r="H1022" s="2">
        <v>0.72445949466006776</v>
      </c>
      <c r="I1022" s="2">
        <v>0.9871162482514908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115</v>
      </c>
      <c r="B1023" t="s">
        <v>15</v>
      </c>
      <c r="C1023" s="2">
        <v>0.99036657074940559</v>
      </c>
      <c r="D1023" s="2">
        <v>0.96191106564775242</v>
      </c>
      <c r="E1023" s="2">
        <v>0.85454424084643366</v>
      </c>
      <c r="F1023" s="2">
        <v>0</v>
      </c>
      <c r="G1023" s="2">
        <v>0.96739230274639476</v>
      </c>
      <c r="H1023" s="2">
        <v>0.59836139371567476</v>
      </c>
      <c r="I1023" s="2">
        <v>0.99342620128345605</v>
      </c>
      <c r="J1023" s="2" t="s">
        <v>70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115</v>
      </c>
      <c r="B1024" t="s">
        <v>140</v>
      </c>
      <c r="C1024" s="2">
        <v>0.99553512456738258</v>
      </c>
      <c r="D1024" s="2">
        <v>0.96727546601393322</v>
      </c>
      <c r="E1024" s="2">
        <v>0.82802220394736847</v>
      </c>
      <c r="F1024" s="2">
        <v>0</v>
      </c>
      <c r="G1024" s="2">
        <v>0.97303370786516841</v>
      </c>
      <c r="H1024" s="2">
        <v>0.68828724482409154</v>
      </c>
      <c r="I1024" s="2">
        <v>0.99185617701290718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115</v>
      </c>
      <c r="B1025" t="s">
        <v>114</v>
      </c>
      <c r="C1025" s="2">
        <v>0.99296958057546558</v>
      </c>
      <c r="D1025" s="2">
        <v>0.97388951140616076</v>
      </c>
      <c r="E1025" s="2">
        <v>0.9459139879127616</v>
      </c>
      <c r="F1025" s="2">
        <v>0.85307312127740464</v>
      </c>
      <c r="G1025" s="2" t="s">
        <v>70</v>
      </c>
      <c r="H1025" s="2">
        <v>0.83540005904930614</v>
      </c>
      <c r="I1025" s="2">
        <v>0.98943935393694682</v>
      </c>
      <c r="J1025" s="2" t="s">
        <v>70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115</v>
      </c>
      <c r="B1026" t="s">
        <v>17</v>
      </c>
      <c r="C1026" s="2">
        <v>0.99404695795108722</v>
      </c>
      <c r="D1026" s="2">
        <v>0.97544633207971299</v>
      </c>
      <c r="E1026" s="2">
        <v>0.92398825353213276</v>
      </c>
      <c r="F1026" s="2">
        <v>0</v>
      </c>
      <c r="G1026" s="2">
        <v>0</v>
      </c>
      <c r="H1026" s="2">
        <v>0.56241107230629928</v>
      </c>
      <c r="I1026" s="2">
        <v>0.9853703847046984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115</v>
      </c>
      <c r="B1027" t="s">
        <v>21</v>
      </c>
      <c r="C1027" s="2">
        <v>0.98430648719218483</v>
      </c>
      <c r="D1027" s="2">
        <v>0.92766404679217696</v>
      </c>
      <c r="E1027" s="2">
        <v>0.87736060115546077</v>
      </c>
      <c r="F1027" s="2" t="s">
        <v>70</v>
      </c>
      <c r="G1027" s="2">
        <v>0</v>
      </c>
      <c r="H1027" s="2">
        <v>0.60947139496693448</v>
      </c>
      <c r="I1027" s="2">
        <v>0.99057832248180777</v>
      </c>
      <c r="J1027" s="2">
        <v>0.97428890006340318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115</v>
      </c>
      <c r="B1028" t="s">
        <v>227</v>
      </c>
      <c r="C1028" s="2">
        <v>0.98613819175814876</v>
      </c>
      <c r="D1028" s="2">
        <v>0.84716735356296313</v>
      </c>
      <c r="E1028" s="2">
        <v>0.89531251439786963</v>
      </c>
      <c r="F1028" s="2">
        <v>0.74498681395233124</v>
      </c>
      <c r="G1028" s="2" t="s">
        <v>70</v>
      </c>
      <c r="H1028" s="2">
        <v>0.83049228508449668</v>
      </c>
      <c r="I1028" s="2">
        <v>0.99486314498198281</v>
      </c>
      <c r="J1028" s="2">
        <v>0.66671926779233071</v>
      </c>
      <c r="K1028" s="2">
        <v>0.81871345029239762</v>
      </c>
      <c r="L1028" s="2" t="s">
        <v>70</v>
      </c>
      <c r="M1028" s="2">
        <v>0</v>
      </c>
      <c r="N1028" s="2">
        <v>0</v>
      </c>
    </row>
    <row r="1029" spans="1:14" x14ac:dyDescent="0.3">
      <c r="A1029" t="s">
        <v>115</v>
      </c>
      <c r="B1029" t="s">
        <v>23</v>
      </c>
      <c r="C1029" s="2">
        <v>0.99747300977835363</v>
      </c>
      <c r="D1029" s="2">
        <v>0.94485162505887899</v>
      </c>
      <c r="E1029" s="2">
        <v>0.9470277097971106</v>
      </c>
      <c r="F1029" s="2">
        <v>0.62059016393442623</v>
      </c>
      <c r="G1029" s="2">
        <v>0</v>
      </c>
      <c r="H1029" s="2">
        <v>0.82562322499211105</v>
      </c>
      <c r="I1029" s="2">
        <v>0.99476036369240239</v>
      </c>
      <c r="J1029" s="2" t="s">
        <v>70</v>
      </c>
      <c r="K1029" s="2">
        <v>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115</v>
      </c>
      <c r="B1030" t="s">
        <v>189</v>
      </c>
      <c r="C1030" s="2">
        <v>0.99782211270964161</v>
      </c>
      <c r="D1030" s="2">
        <v>0.97851391910562002</v>
      </c>
      <c r="E1030" s="2">
        <v>0.9281118702713046</v>
      </c>
      <c r="F1030" s="2">
        <v>0</v>
      </c>
      <c r="G1030" s="2" t="s">
        <v>70</v>
      </c>
      <c r="H1030" s="2">
        <v>0.48036590807675145</v>
      </c>
      <c r="I1030" s="2">
        <v>0.99498495486459382</v>
      </c>
      <c r="J1030" s="2" t="s">
        <v>70</v>
      </c>
      <c r="K1030" s="2">
        <v>0.9885057471264368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115</v>
      </c>
      <c r="B1031" t="s">
        <v>25</v>
      </c>
      <c r="C1031" s="2">
        <v>0.98135114396319079</v>
      </c>
      <c r="D1031" s="2">
        <v>0.90133845284450242</v>
      </c>
      <c r="E1031" s="2">
        <v>0.83434801436686445</v>
      </c>
      <c r="F1031" s="2" t="s">
        <v>70</v>
      </c>
      <c r="G1031" s="2" t="s">
        <v>70</v>
      </c>
      <c r="H1031" s="2">
        <v>0.52272188413814902</v>
      </c>
      <c r="I1031" s="2">
        <v>0.98990996584911517</v>
      </c>
      <c r="J1031" s="2">
        <v>0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89</v>
      </c>
      <c r="B1032" t="s">
        <v>6</v>
      </c>
      <c r="C1032" s="2">
        <v>0.93345156538280005</v>
      </c>
      <c r="D1032" s="2">
        <v>0.7092573802966613</v>
      </c>
      <c r="E1032" s="2">
        <v>0.7980901451489687</v>
      </c>
      <c r="F1032" s="2" t="s">
        <v>70</v>
      </c>
      <c r="G1032" s="2" t="s">
        <v>70</v>
      </c>
      <c r="H1032" s="2">
        <v>0.83244742315692166</v>
      </c>
      <c r="I1032" s="2">
        <v>0.98564872149777805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89</v>
      </c>
      <c r="B1033" t="s">
        <v>7</v>
      </c>
      <c r="C1033" s="2">
        <v>0.9489341097302062</v>
      </c>
      <c r="D1033" s="2">
        <v>0.92004926427691724</v>
      </c>
      <c r="E1033" s="2">
        <v>0.77880359175414193</v>
      </c>
      <c r="F1033" s="2" t="s">
        <v>70</v>
      </c>
      <c r="G1033" s="2" t="s">
        <v>70</v>
      </c>
      <c r="H1033" s="2">
        <v>0.76226101413133829</v>
      </c>
      <c r="I1033" s="2">
        <v>0.98467403736179959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89</v>
      </c>
      <c r="B1034" t="s">
        <v>8</v>
      </c>
      <c r="C1034" s="2">
        <v>0.93486677530853957</v>
      </c>
      <c r="D1034" s="2">
        <v>0.84490406371038873</v>
      </c>
      <c r="E1034" s="2">
        <v>0.88485274416357362</v>
      </c>
      <c r="F1034" s="2" t="s">
        <v>70</v>
      </c>
      <c r="G1034" s="2" t="s">
        <v>70</v>
      </c>
      <c r="H1034" s="2">
        <v>0.83762149799885643</v>
      </c>
      <c r="I1034" s="2">
        <v>0.98762855865255639</v>
      </c>
      <c r="J1034" s="2">
        <v>0.52662336921162867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89</v>
      </c>
      <c r="B1035" t="s">
        <v>12</v>
      </c>
      <c r="C1035" s="2">
        <v>0.92611384538144959</v>
      </c>
      <c r="D1035" s="2">
        <v>0.95289294744335618</v>
      </c>
      <c r="E1035" s="2">
        <v>0.74497932997492489</v>
      </c>
      <c r="F1035" s="2">
        <v>0</v>
      </c>
      <c r="G1035" s="2" t="s">
        <v>70</v>
      </c>
      <c r="H1035" s="2">
        <v>0.92223786066150604</v>
      </c>
      <c r="I1035" s="2">
        <v>0.99155897512512137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89</v>
      </c>
      <c r="B1036" t="s">
        <v>13</v>
      </c>
      <c r="C1036" s="2">
        <v>0.99318938232866882</v>
      </c>
      <c r="D1036" s="2">
        <v>0.963347844403876</v>
      </c>
      <c r="E1036" s="2">
        <v>0.89307182883341829</v>
      </c>
      <c r="F1036" s="2" t="s">
        <v>70</v>
      </c>
      <c r="G1036" s="2">
        <v>0.18028169014084508</v>
      </c>
      <c r="H1036" s="2">
        <v>0.81234618539786707</v>
      </c>
      <c r="I1036" s="2">
        <v>0.99214040442579166</v>
      </c>
      <c r="J1036" s="2">
        <v>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89</v>
      </c>
      <c r="B1037" t="s">
        <v>15</v>
      </c>
      <c r="C1037" s="2">
        <v>0.96757710888145676</v>
      </c>
      <c r="D1037" s="2">
        <v>0.90039796390559923</v>
      </c>
      <c r="E1037" s="2">
        <v>0.96208524395027661</v>
      </c>
      <c r="F1037" s="2" t="s">
        <v>70</v>
      </c>
      <c r="G1037" s="2" t="s">
        <v>70</v>
      </c>
      <c r="H1037" s="2">
        <v>0.83154953793251662</v>
      </c>
      <c r="I1037" s="2">
        <v>0.99138606108065763</v>
      </c>
      <c r="J1037" s="2" t="s">
        <v>70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89</v>
      </c>
      <c r="B1038" t="s">
        <v>17</v>
      </c>
      <c r="C1038" s="2">
        <v>0.98160944185094601</v>
      </c>
      <c r="D1038" s="2">
        <v>0.91094099899744196</v>
      </c>
      <c r="E1038" s="2">
        <v>0.95453278460050162</v>
      </c>
      <c r="F1038" s="2" t="s">
        <v>70</v>
      </c>
      <c r="G1038" s="2" t="s">
        <v>70</v>
      </c>
      <c r="H1038" s="2">
        <v>0.83661921496217762</v>
      </c>
      <c r="I1038" s="2">
        <v>0.98133573195412638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89</v>
      </c>
      <c r="B1039" t="s">
        <v>21</v>
      </c>
      <c r="C1039" s="2">
        <v>0.98403199092248439</v>
      </c>
      <c r="D1039" s="2">
        <v>0.93504125887545564</v>
      </c>
      <c r="E1039" s="2">
        <v>0.94039551160982116</v>
      </c>
      <c r="F1039" s="2" t="s">
        <v>70</v>
      </c>
      <c r="G1039" s="2" t="s">
        <v>70</v>
      </c>
      <c r="H1039" s="2">
        <v>0.88592607332968509</v>
      </c>
      <c r="I1039" s="2">
        <v>0.98440880268556519</v>
      </c>
      <c r="J1039" s="2" t="s">
        <v>70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89</v>
      </c>
      <c r="B1040" t="s">
        <v>23</v>
      </c>
      <c r="C1040" s="2">
        <v>0.99526680676394919</v>
      </c>
      <c r="D1040" s="2">
        <v>0.98377600897134276</v>
      </c>
      <c r="E1040" s="2">
        <v>0.902263942573164</v>
      </c>
      <c r="F1040" s="2" t="s">
        <v>70</v>
      </c>
      <c r="G1040" s="2" t="s">
        <v>70</v>
      </c>
      <c r="H1040" s="2">
        <v>0.83065253152988483</v>
      </c>
      <c r="I1040" s="2">
        <v>0.99193487600814045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89</v>
      </c>
      <c r="B1041" t="s">
        <v>25</v>
      </c>
      <c r="C1041" s="2">
        <v>0.99653884688951644</v>
      </c>
      <c r="D1041" s="2">
        <v>0.94879885039517664</v>
      </c>
      <c r="E1041" s="2">
        <v>0.89512952860882111</v>
      </c>
      <c r="F1041" s="2">
        <v>0.81881089459698853</v>
      </c>
      <c r="G1041" s="2" t="s">
        <v>70</v>
      </c>
      <c r="H1041" s="2">
        <v>0.74459883460331688</v>
      </c>
      <c r="I1041" s="2">
        <v>0.99492227169752356</v>
      </c>
      <c r="J1041" s="2" t="s">
        <v>70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89</v>
      </c>
      <c r="B1042" t="s">
        <v>47</v>
      </c>
      <c r="C1042" s="2">
        <v>0.99692756870533517</v>
      </c>
      <c r="D1042" s="2">
        <v>0.91142278070531002</v>
      </c>
      <c r="E1042" s="2">
        <v>0.94124302917643243</v>
      </c>
      <c r="F1042" s="2">
        <v>0.83210595198562298</v>
      </c>
      <c r="G1042" s="2">
        <v>0</v>
      </c>
      <c r="H1042" s="2">
        <v>0.86773044969009627</v>
      </c>
      <c r="I1042" s="2">
        <v>0.99563734433251361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89</v>
      </c>
      <c r="B1043" t="s">
        <v>27</v>
      </c>
      <c r="C1043" s="2">
        <v>0.9939581906795022</v>
      </c>
      <c r="D1043" s="2">
        <v>0.95934900673005796</v>
      </c>
      <c r="E1043" s="2">
        <v>0.92179231369827364</v>
      </c>
      <c r="F1043" s="2" t="s">
        <v>70</v>
      </c>
      <c r="G1043" s="2" t="s">
        <v>70</v>
      </c>
      <c r="H1043" s="2">
        <v>0.65989110707803988</v>
      </c>
      <c r="I1043" s="2">
        <v>0.99550666253486197</v>
      </c>
      <c r="J1043" s="2">
        <v>0.98467629591612282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89</v>
      </c>
      <c r="B1044" t="s">
        <v>203</v>
      </c>
      <c r="C1044" s="2">
        <v>0.99740422027207398</v>
      </c>
      <c r="D1044" s="2">
        <v>0.92893291232319741</v>
      </c>
      <c r="E1044" s="2">
        <v>0.8041205120468945</v>
      </c>
      <c r="F1044" s="2">
        <v>0.74847559043139844</v>
      </c>
      <c r="G1044" s="2">
        <v>0.6888361045130641</v>
      </c>
      <c r="H1044" s="2">
        <v>0</v>
      </c>
      <c r="I1044" s="2">
        <v>0.99436707870442798</v>
      </c>
      <c r="J1044" s="2" t="s">
        <v>70</v>
      </c>
      <c r="K1044" s="2">
        <v>0</v>
      </c>
      <c r="L1044" s="2">
        <v>0</v>
      </c>
      <c r="M1044" s="2">
        <v>0</v>
      </c>
      <c r="N1044" s="2">
        <v>0</v>
      </c>
    </row>
    <row r="1045" spans="1:14" x14ac:dyDescent="0.3">
      <c r="A1045" t="s">
        <v>89</v>
      </c>
      <c r="B1045" t="s">
        <v>29</v>
      </c>
      <c r="C1045" s="2">
        <v>0.99755109984268642</v>
      </c>
      <c r="D1045" s="2">
        <v>0.92038310619805075</v>
      </c>
      <c r="E1045" s="2">
        <v>0.85811750442751356</v>
      </c>
      <c r="F1045" s="2">
        <v>0.48435963013968131</v>
      </c>
      <c r="G1045" s="2" t="s">
        <v>70</v>
      </c>
      <c r="H1045" s="2">
        <v>0.85717814648606361</v>
      </c>
      <c r="I1045" s="2">
        <v>0.99511887891670603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79</v>
      </c>
      <c r="B1046" t="s">
        <v>6</v>
      </c>
      <c r="C1046" s="2">
        <v>0.92977552372993677</v>
      </c>
      <c r="D1046" s="2">
        <v>0.90854611776967176</v>
      </c>
      <c r="E1046" s="2">
        <v>0.78910976663785648</v>
      </c>
      <c r="F1046" s="2" t="s">
        <v>70</v>
      </c>
      <c r="G1046" s="2" t="s">
        <v>70</v>
      </c>
      <c r="H1046" s="2">
        <v>0.69960331770645512</v>
      </c>
      <c r="I1046" s="2">
        <v>0.98296274906150738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79</v>
      </c>
      <c r="B1047" t="s">
        <v>7</v>
      </c>
      <c r="C1047" s="2">
        <v>0.9874657635899996</v>
      </c>
      <c r="D1047" s="2">
        <v>0.95954376068024116</v>
      </c>
      <c r="E1047" s="2">
        <v>0.94541357148818961</v>
      </c>
      <c r="F1047" s="2" t="s">
        <v>70</v>
      </c>
      <c r="G1047" s="2" t="s">
        <v>70</v>
      </c>
      <c r="H1047" s="2">
        <v>0.91191135734072037</v>
      </c>
      <c r="I1047" s="2">
        <v>0.99313196957388683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79</v>
      </c>
      <c r="B1048" t="s">
        <v>8</v>
      </c>
      <c r="C1048" s="2">
        <v>0.97357166355960079</v>
      </c>
      <c r="D1048" s="2">
        <v>0.94978327118547823</v>
      </c>
      <c r="E1048" s="2">
        <v>0.86809124515372826</v>
      </c>
      <c r="F1048" s="2">
        <v>0.79191474837877807</v>
      </c>
      <c r="G1048" s="2" t="s">
        <v>70</v>
      </c>
      <c r="H1048" s="2">
        <v>0.90508083140877604</v>
      </c>
      <c r="I1048" s="2">
        <v>0.9953016065474386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79</v>
      </c>
      <c r="B1049" t="s">
        <v>191</v>
      </c>
      <c r="C1049" s="2">
        <v>0.96986269490342103</v>
      </c>
      <c r="D1049" s="2">
        <v>0.95125760758334676</v>
      </c>
      <c r="E1049" s="2">
        <v>0.93698806459162176</v>
      </c>
      <c r="F1049" s="2">
        <v>0.92627038684458818</v>
      </c>
      <c r="G1049" s="2" t="s">
        <v>70</v>
      </c>
      <c r="H1049" s="2">
        <v>0.88274813030802379</v>
      </c>
      <c r="I1049" s="2">
        <v>0.993307767501316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79</v>
      </c>
      <c r="B1050" t="s">
        <v>12</v>
      </c>
      <c r="C1050" s="2">
        <v>0.97645938222887463</v>
      </c>
      <c r="D1050" s="2">
        <v>0.92543532230343239</v>
      </c>
      <c r="E1050" s="2">
        <v>0.89273722338259787</v>
      </c>
      <c r="F1050" s="2" t="s">
        <v>70</v>
      </c>
      <c r="G1050" s="2" t="s">
        <v>70</v>
      </c>
      <c r="H1050" s="2">
        <v>0.81129544652312036</v>
      </c>
      <c r="I1050" s="2">
        <v>0.99258250075688759</v>
      </c>
      <c r="J1050" s="2">
        <v>0.78356164383561644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79</v>
      </c>
      <c r="B1051" t="s">
        <v>13</v>
      </c>
      <c r="C1051" s="2">
        <v>0.98633114097798125</v>
      </c>
      <c r="D1051" s="2">
        <v>0.95682475931722877</v>
      </c>
      <c r="E1051" s="2">
        <v>0.94984752176948239</v>
      </c>
      <c r="F1051" s="2" t="s">
        <v>70</v>
      </c>
      <c r="G1051" s="2" t="s">
        <v>70</v>
      </c>
      <c r="H1051" s="2">
        <v>0.91202932355881361</v>
      </c>
      <c r="I1051" s="2">
        <v>0.99268887083671797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79</v>
      </c>
      <c r="B1052" t="s">
        <v>15</v>
      </c>
      <c r="C1052" s="2">
        <v>0.99271970189234704</v>
      </c>
      <c r="D1052" s="2">
        <v>0.95786449984923283</v>
      </c>
      <c r="E1052" s="2">
        <v>0.94430966628928781</v>
      </c>
      <c r="F1052" s="2" t="s">
        <v>70</v>
      </c>
      <c r="G1052" s="2" t="s">
        <v>70</v>
      </c>
      <c r="H1052" s="2">
        <v>0.90911562776153898</v>
      </c>
      <c r="I1052" s="2">
        <v>0.992635379061372</v>
      </c>
      <c r="J1052" s="2" t="s">
        <v>70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79</v>
      </c>
      <c r="B1053" t="s">
        <v>17</v>
      </c>
      <c r="C1053" s="2">
        <v>0.99080663923251078</v>
      </c>
      <c r="D1053" s="2">
        <v>0.84449814008202717</v>
      </c>
      <c r="E1053" s="2">
        <v>0.91318149353225919</v>
      </c>
      <c r="F1053" s="2" t="s">
        <v>70</v>
      </c>
      <c r="G1053" s="2" t="s">
        <v>70</v>
      </c>
      <c r="H1053" s="2">
        <v>0.86401307342126765</v>
      </c>
      <c r="I1053" s="2">
        <v>0.98867058654811402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79</v>
      </c>
      <c r="B1054" t="s">
        <v>21</v>
      </c>
      <c r="C1054" s="2">
        <v>0.99353772610581603</v>
      </c>
      <c r="D1054" s="2">
        <v>0.91982249039659003</v>
      </c>
      <c r="E1054" s="2">
        <v>0.93124257108896402</v>
      </c>
      <c r="F1054" s="2" t="s">
        <v>70</v>
      </c>
      <c r="G1054" s="2" t="s">
        <v>70</v>
      </c>
      <c r="H1054" s="2">
        <v>0.89692625176496144</v>
      </c>
      <c r="I1054" s="2">
        <v>0.99027152606359803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79</v>
      </c>
      <c r="B1055" t="s">
        <v>23</v>
      </c>
      <c r="C1055" s="2">
        <v>0.99270440720976239</v>
      </c>
      <c r="D1055" s="2">
        <v>0.7959524693650204</v>
      </c>
      <c r="E1055" s="2">
        <v>0.94200706001008561</v>
      </c>
      <c r="F1055" s="2" t="s">
        <v>70</v>
      </c>
      <c r="G1055" s="2" t="s">
        <v>70</v>
      </c>
      <c r="H1055" s="2">
        <v>0.9201732981425228</v>
      </c>
      <c r="I1055" s="2">
        <v>0.99150712537786079</v>
      </c>
      <c r="J1055" s="2" t="s">
        <v>70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79</v>
      </c>
      <c r="B1056" t="s">
        <v>25</v>
      </c>
      <c r="C1056" s="2">
        <v>0.98877414499540095</v>
      </c>
      <c r="D1056" s="2">
        <v>0.87351856989971854</v>
      </c>
      <c r="E1056" s="2">
        <v>0.94049439976316163</v>
      </c>
      <c r="F1056" s="2" t="s">
        <v>70</v>
      </c>
      <c r="G1056" s="2" t="s">
        <v>70</v>
      </c>
      <c r="H1056" s="2">
        <v>0.8940082644628099</v>
      </c>
      <c r="I1056" s="2">
        <v>0.99080842440471883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79</v>
      </c>
      <c r="B1057" t="s">
        <v>27</v>
      </c>
      <c r="C1057" s="2">
        <v>0.9954981722579368</v>
      </c>
      <c r="D1057" s="2">
        <v>0.83306872306645496</v>
      </c>
      <c r="E1057" s="2">
        <v>0.96101423894007465</v>
      </c>
      <c r="F1057" s="2" t="s">
        <v>70</v>
      </c>
      <c r="G1057" s="2" t="s">
        <v>70</v>
      </c>
      <c r="H1057" s="2">
        <v>0.94459024511017575</v>
      </c>
      <c r="I1057" s="2">
        <v>0.99549383172046979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79</v>
      </c>
      <c r="B1058" t="s">
        <v>29</v>
      </c>
      <c r="C1058" s="2">
        <v>0.99525876077771602</v>
      </c>
      <c r="D1058" s="2">
        <v>0.87966359488234769</v>
      </c>
      <c r="E1058" s="2">
        <v>0.96585043812267435</v>
      </c>
      <c r="F1058" s="2" t="s">
        <v>70</v>
      </c>
      <c r="G1058" s="2" t="s">
        <v>70</v>
      </c>
      <c r="H1058" s="2">
        <v>0.92685736225763105</v>
      </c>
      <c r="I1058" s="2">
        <v>0.99432697266632275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79</v>
      </c>
      <c r="B1059" t="s">
        <v>33</v>
      </c>
      <c r="C1059" s="2">
        <v>0.99416145424264502</v>
      </c>
      <c r="D1059" s="2">
        <v>0.84214751630707474</v>
      </c>
      <c r="E1059" s="2">
        <v>0.94504151174043705</v>
      </c>
      <c r="F1059" s="2" t="s">
        <v>70</v>
      </c>
      <c r="G1059" s="2" t="s">
        <v>70</v>
      </c>
      <c r="H1059" s="2">
        <v>0.8625329449299487</v>
      </c>
      <c r="I1059" s="2">
        <v>0.992399729099255</v>
      </c>
      <c r="J1059" s="2">
        <v>0.87850632687372798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79</v>
      </c>
      <c r="B1060" t="s">
        <v>35</v>
      </c>
      <c r="C1060" s="2">
        <v>0.98166766315595821</v>
      </c>
      <c r="D1060" s="2">
        <v>0.40851385662579009</v>
      </c>
      <c r="E1060" s="2">
        <v>0.94147420356428901</v>
      </c>
      <c r="F1060" s="2" t="s">
        <v>70</v>
      </c>
      <c r="G1060" s="2" t="s">
        <v>70</v>
      </c>
      <c r="H1060" s="2">
        <v>0.91030789825970559</v>
      </c>
      <c r="I1060" s="2">
        <v>0.99464046449307719</v>
      </c>
      <c r="J1060" s="2">
        <v>0.42308383771798408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108</v>
      </c>
      <c r="B1061" t="s">
        <v>6</v>
      </c>
      <c r="C1061" s="2">
        <v>0.98754626773596543</v>
      </c>
      <c r="D1061" s="2">
        <v>0.95095769311723843</v>
      </c>
      <c r="E1061" s="2">
        <v>0.92949875496588041</v>
      </c>
      <c r="F1061" s="2" t="s">
        <v>70</v>
      </c>
      <c r="G1061" s="2">
        <v>0</v>
      </c>
      <c r="H1061" s="2">
        <v>0.8650266952746869</v>
      </c>
      <c r="I1061" s="2">
        <v>0.98881292728402737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108</v>
      </c>
      <c r="B1062" t="s">
        <v>7</v>
      </c>
      <c r="C1062" s="2">
        <v>0.99222180531188842</v>
      </c>
      <c r="D1062" s="2">
        <v>0.97289574316090277</v>
      </c>
      <c r="E1062" s="2">
        <v>0.95439344536409998</v>
      </c>
      <c r="F1062" s="2" t="s">
        <v>70</v>
      </c>
      <c r="G1062" s="2" t="s">
        <v>70</v>
      </c>
      <c r="H1062" s="2">
        <v>0.87425897035881439</v>
      </c>
      <c r="I1062" s="2">
        <v>0.99439625393413678</v>
      </c>
      <c r="J1062" s="2" t="s">
        <v>70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108</v>
      </c>
      <c r="B1063" t="s">
        <v>197</v>
      </c>
      <c r="C1063" s="2">
        <v>0.99504036789952877</v>
      </c>
      <c r="D1063" s="2">
        <v>0.94367530209319217</v>
      </c>
      <c r="E1063" s="2">
        <v>0.8581126646585443</v>
      </c>
      <c r="F1063" s="2">
        <v>0.5757575757575758</v>
      </c>
      <c r="G1063" s="2" t="s">
        <v>70</v>
      </c>
      <c r="H1063" s="2">
        <v>0.92393256474132435</v>
      </c>
      <c r="I1063" s="2">
        <v>0.99435814205116324</v>
      </c>
      <c r="J1063" s="2" t="s">
        <v>70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108</v>
      </c>
      <c r="B1064" t="s">
        <v>8</v>
      </c>
      <c r="C1064" s="2">
        <v>0.99197856594402956</v>
      </c>
      <c r="D1064" s="2">
        <v>0.97140473988648923</v>
      </c>
      <c r="E1064" s="2">
        <v>0.91900425015179121</v>
      </c>
      <c r="F1064" s="2">
        <v>0.50830529181044648</v>
      </c>
      <c r="G1064" s="2" t="s">
        <v>70</v>
      </c>
      <c r="H1064" s="2">
        <v>0.83511728535641083</v>
      </c>
      <c r="I1064" s="2">
        <v>0.9956514986799192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108</v>
      </c>
      <c r="B1065" t="s">
        <v>241</v>
      </c>
      <c r="C1065" s="2">
        <v>0.99600373373782158</v>
      </c>
      <c r="D1065" s="2">
        <v>0.92677906091109319</v>
      </c>
      <c r="E1065" s="2">
        <v>0.92335621864272521</v>
      </c>
      <c r="F1065" s="2">
        <v>0.84711375895660579</v>
      </c>
      <c r="G1065" s="2" t="s">
        <v>70</v>
      </c>
      <c r="H1065" s="2">
        <v>0.82148409893992935</v>
      </c>
      <c r="I1065" s="2">
        <v>0.99595330739299603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108</v>
      </c>
      <c r="B1066" t="s">
        <v>12</v>
      </c>
      <c r="C1066" s="2">
        <v>0.99626768312743197</v>
      </c>
      <c r="D1066" s="2">
        <v>0.87643371090688893</v>
      </c>
      <c r="E1066" s="2">
        <v>0.94209676978200818</v>
      </c>
      <c r="F1066" s="2">
        <v>0.84372197309417041</v>
      </c>
      <c r="G1066" s="2" t="s">
        <v>70</v>
      </c>
      <c r="H1066" s="2">
        <v>0.92424736441691124</v>
      </c>
      <c r="I1066" s="2">
        <v>0.9946417636252296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108</v>
      </c>
      <c r="B1067" t="s">
        <v>13</v>
      </c>
      <c r="C1067" s="2">
        <v>0.98616212052435381</v>
      </c>
      <c r="D1067" s="2">
        <v>0.96236753371868977</v>
      </c>
      <c r="E1067" s="2">
        <v>0.85628012782321394</v>
      </c>
      <c r="F1067" s="2">
        <v>0</v>
      </c>
      <c r="G1067" s="2">
        <v>0.90967283072546234</v>
      </c>
      <c r="H1067" s="2">
        <v>0.78349605604280437</v>
      </c>
      <c r="I1067" s="2">
        <v>0.99240006079951359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108</v>
      </c>
      <c r="B1068" t="s">
        <v>15</v>
      </c>
      <c r="C1068" s="2">
        <v>0.98874244412814016</v>
      </c>
      <c r="D1068" s="2">
        <v>0.96875717895704117</v>
      </c>
      <c r="E1068" s="2">
        <v>0.95994065281899121</v>
      </c>
      <c r="F1068" s="2" t="s">
        <v>70</v>
      </c>
      <c r="G1068" s="2" t="s">
        <v>70</v>
      </c>
      <c r="H1068" s="2">
        <v>0.70806086903379573</v>
      </c>
      <c r="I1068" s="2">
        <v>0.98136828927019659</v>
      </c>
      <c r="J1068" s="2" t="s">
        <v>70</v>
      </c>
      <c r="K1068" s="2">
        <v>0.59047619047619049</v>
      </c>
      <c r="L1068" s="2" t="s">
        <v>70</v>
      </c>
      <c r="M1068" s="2">
        <v>0</v>
      </c>
      <c r="N1068" s="2" t="s">
        <v>70</v>
      </c>
    </row>
    <row r="1069" spans="1:14" x14ac:dyDescent="0.3">
      <c r="A1069" t="s">
        <v>108</v>
      </c>
      <c r="B1069" t="s">
        <v>145</v>
      </c>
      <c r="C1069" s="2">
        <v>0.99329466027570701</v>
      </c>
      <c r="D1069" s="2">
        <v>0.97734666349281918</v>
      </c>
      <c r="E1069" s="2">
        <v>0.93699122222544118</v>
      </c>
      <c r="F1069" s="2">
        <v>0.88167136402272628</v>
      </c>
      <c r="G1069" s="2" t="s">
        <v>70</v>
      </c>
      <c r="H1069" s="2">
        <v>0.86466296038915913</v>
      </c>
      <c r="I1069" s="2">
        <v>0.99506926508570082</v>
      </c>
      <c r="J1069" s="2" t="s">
        <v>70</v>
      </c>
      <c r="K1069" s="2">
        <v>0</v>
      </c>
      <c r="L1069" s="2">
        <v>0</v>
      </c>
      <c r="M1069" s="2" t="s">
        <v>70</v>
      </c>
      <c r="N1069" s="2">
        <v>0.91654717522225404</v>
      </c>
    </row>
    <row r="1070" spans="1:14" x14ac:dyDescent="0.3">
      <c r="A1070" t="s">
        <v>108</v>
      </c>
      <c r="B1070" t="s">
        <v>17</v>
      </c>
      <c r="C1070" s="2">
        <v>0.98898869175760284</v>
      </c>
      <c r="D1070" s="2">
        <v>0.97460724468512605</v>
      </c>
      <c r="E1070" s="2">
        <v>0.95474957810131278</v>
      </c>
      <c r="F1070" s="2">
        <v>0.89950206658638987</v>
      </c>
      <c r="G1070" s="2" t="s">
        <v>70</v>
      </c>
      <c r="H1070" s="2">
        <v>0.79190031152647977</v>
      </c>
      <c r="I1070" s="2">
        <v>0.99606815203145482</v>
      </c>
      <c r="J1070" s="2" t="s">
        <v>70</v>
      </c>
      <c r="K1070" s="2" t="s">
        <v>70</v>
      </c>
      <c r="L1070" s="2">
        <v>0</v>
      </c>
      <c r="M1070" s="2" t="s">
        <v>70</v>
      </c>
      <c r="N1070" s="2">
        <v>0.91616586538461542</v>
      </c>
    </row>
    <row r="1071" spans="1:14" x14ac:dyDescent="0.3">
      <c r="A1071" t="s">
        <v>108</v>
      </c>
      <c r="B1071" t="s">
        <v>43</v>
      </c>
      <c r="C1071" s="2">
        <v>0.99087499561859582</v>
      </c>
      <c r="D1071" s="2">
        <v>0.96022388948433957</v>
      </c>
      <c r="E1071" s="2">
        <v>0.92819030313042039</v>
      </c>
      <c r="F1071" s="2">
        <v>0.72723397200577888</v>
      </c>
      <c r="G1071" s="2">
        <v>0</v>
      </c>
      <c r="H1071" s="2">
        <v>0.88869412795793168</v>
      </c>
      <c r="I1071" s="2">
        <v>0.99586475310143519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>
        <v>0.90467050543825978</v>
      </c>
    </row>
    <row r="1072" spans="1:14" x14ac:dyDescent="0.3">
      <c r="A1072" t="s">
        <v>108</v>
      </c>
      <c r="B1072" t="s">
        <v>21</v>
      </c>
      <c r="C1072" s="2">
        <v>0.99703649479910739</v>
      </c>
      <c r="D1072" s="2">
        <v>0.89551177479399335</v>
      </c>
      <c r="E1072" s="2">
        <v>0.94863636363636361</v>
      </c>
      <c r="F1072" s="2">
        <v>0.73041590759331754</v>
      </c>
      <c r="G1072" s="2">
        <v>0</v>
      </c>
      <c r="H1072" s="2">
        <v>0.86464503580585272</v>
      </c>
      <c r="I1072" s="2">
        <v>0.99426055507508437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108</v>
      </c>
      <c r="B1073" t="s">
        <v>23</v>
      </c>
      <c r="C1073" s="2">
        <v>0.98944380991935765</v>
      </c>
      <c r="D1073" s="2">
        <v>0.75558635025116927</v>
      </c>
      <c r="E1073" s="2">
        <v>0.95701822156060978</v>
      </c>
      <c r="F1073" s="2">
        <v>0</v>
      </c>
      <c r="G1073" s="2" t="s">
        <v>70</v>
      </c>
      <c r="H1073" s="2">
        <v>0.81459833202651655</v>
      </c>
      <c r="I1073" s="2">
        <v>0.9956264866109108</v>
      </c>
      <c r="J1073" s="2">
        <v>2.83546952654983E-2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108</v>
      </c>
      <c r="B1074" t="s">
        <v>25</v>
      </c>
      <c r="C1074" s="2">
        <v>0.99415355050006082</v>
      </c>
      <c r="D1074" s="2">
        <v>0.90620085720452659</v>
      </c>
      <c r="E1074" s="2">
        <v>0.8321507116477862</v>
      </c>
      <c r="F1074" s="2">
        <v>0</v>
      </c>
      <c r="G1074" s="2">
        <v>0.94434370205049523</v>
      </c>
      <c r="H1074" s="2">
        <v>0.6789823008849557</v>
      </c>
      <c r="I1074" s="2">
        <v>0.99617678544119881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108</v>
      </c>
      <c r="B1075" t="s">
        <v>27</v>
      </c>
      <c r="C1075" s="2">
        <v>0.99701109776690178</v>
      </c>
      <c r="D1075" s="2">
        <v>0.88339934444140944</v>
      </c>
      <c r="E1075" s="2">
        <v>0.79997713534447035</v>
      </c>
      <c r="F1075" s="2">
        <v>0.21871005229517723</v>
      </c>
      <c r="G1075" s="2">
        <v>0.87446723873387511</v>
      </c>
      <c r="H1075" s="2">
        <v>0.89345314505776641</v>
      </c>
      <c r="I1075" s="2">
        <v>0.99330022858043676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108</v>
      </c>
      <c r="B1076" t="s">
        <v>29</v>
      </c>
      <c r="C1076" s="2">
        <v>0.98279400157853203</v>
      </c>
      <c r="D1076" s="2">
        <v>0.96592032466744138</v>
      </c>
      <c r="E1076" s="2">
        <v>0.92985344525114044</v>
      </c>
      <c r="F1076" s="2">
        <v>0.90652433457405723</v>
      </c>
      <c r="G1076" s="2" t="s">
        <v>70</v>
      </c>
      <c r="H1076" s="2">
        <v>0.80246913580246915</v>
      </c>
      <c r="I1076" s="2">
        <v>0.99277751609357823</v>
      </c>
      <c r="J1076" s="2">
        <v>0.26881860951385261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108</v>
      </c>
      <c r="B1077" t="s">
        <v>163</v>
      </c>
      <c r="C1077" s="2">
        <v>0.99811702972594318</v>
      </c>
      <c r="D1077" s="2">
        <v>0.95261575726118641</v>
      </c>
      <c r="E1077" s="2">
        <v>0.91775292237826922</v>
      </c>
      <c r="F1077" s="2">
        <v>0.88210781416243056</v>
      </c>
      <c r="G1077" s="2" t="s">
        <v>70</v>
      </c>
      <c r="H1077" s="2">
        <v>0.79746261893973724</v>
      </c>
      <c r="I1077" s="2">
        <v>0.99712755220867944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108</v>
      </c>
      <c r="B1078" t="s">
        <v>33</v>
      </c>
      <c r="C1078" s="2">
        <v>0.99754434988780216</v>
      </c>
      <c r="D1078" s="2">
        <v>0.92535579436537918</v>
      </c>
      <c r="E1078" s="2">
        <v>0.9480346435709528</v>
      </c>
      <c r="F1078" s="2">
        <v>0.91978428246786281</v>
      </c>
      <c r="G1078" s="2" t="s">
        <v>70</v>
      </c>
      <c r="H1078" s="2">
        <v>0.88108708295881144</v>
      </c>
      <c r="I1078" s="2">
        <v>0.99608886107634542</v>
      </c>
      <c r="J1078" s="2">
        <v>0.82633349351273422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108</v>
      </c>
      <c r="B1079" t="s">
        <v>35</v>
      </c>
      <c r="C1079" s="2">
        <v>0.9981022675277722</v>
      </c>
      <c r="D1079" s="2">
        <v>0.8605848085515525</v>
      </c>
      <c r="E1079" s="2">
        <v>0.94773153658388976</v>
      </c>
      <c r="F1079" s="2">
        <v>0.89902627717753769</v>
      </c>
      <c r="G1079" s="2" t="s">
        <v>70</v>
      </c>
      <c r="H1079" s="2">
        <v>0.91112752338749381</v>
      </c>
      <c r="I1079" s="2">
        <v>0.99457589812121683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278</v>
      </c>
      <c r="B1080" t="s">
        <v>6</v>
      </c>
      <c r="C1080" s="2">
        <v>0.99097101106015262</v>
      </c>
      <c r="D1080" s="2">
        <v>0.80130002031281744</v>
      </c>
      <c r="E1080" s="2">
        <v>0.88766622397764705</v>
      </c>
      <c r="F1080" s="2">
        <v>0</v>
      </c>
      <c r="G1080" s="2" t="s">
        <v>70</v>
      </c>
      <c r="H1080" s="2">
        <v>0.56660638939119956</v>
      </c>
      <c r="I1080" s="2">
        <v>0.98564876461014939</v>
      </c>
      <c r="J1080" s="2" t="s">
        <v>70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278</v>
      </c>
      <c r="B1081" t="s">
        <v>7</v>
      </c>
      <c r="C1081" s="2">
        <v>0.99607128300348724</v>
      </c>
      <c r="D1081" s="2">
        <v>0.92339877156867678</v>
      </c>
      <c r="E1081" s="2">
        <v>0.95200016968565737</v>
      </c>
      <c r="F1081" s="2">
        <v>0.8292158968850698</v>
      </c>
      <c r="G1081" s="2" t="s">
        <v>70</v>
      </c>
      <c r="H1081" s="2">
        <v>0.87569787960311263</v>
      </c>
      <c r="I1081" s="2">
        <v>0.99475883023167477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278</v>
      </c>
      <c r="B1082" t="s">
        <v>8</v>
      </c>
      <c r="C1082" s="2">
        <v>0.99488010141202154</v>
      </c>
      <c r="D1082" s="2">
        <v>0.94744113029827315</v>
      </c>
      <c r="E1082" s="2">
        <v>0.89693971886185675</v>
      </c>
      <c r="F1082" s="2" t="s">
        <v>70</v>
      </c>
      <c r="G1082" s="2">
        <v>0</v>
      </c>
      <c r="H1082" s="2">
        <v>0.58000994530084538</v>
      </c>
      <c r="I1082" s="2">
        <v>0.9912860576923076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278</v>
      </c>
      <c r="B1083" t="s">
        <v>12</v>
      </c>
      <c r="C1083" s="2">
        <v>0.99121647742086283</v>
      </c>
      <c r="D1083" s="2">
        <v>0.95036982413800797</v>
      </c>
      <c r="E1083" s="2">
        <v>0.88680952452761896</v>
      </c>
      <c r="F1083" s="2">
        <v>0</v>
      </c>
      <c r="G1083" s="2">
        <v>0</v>
      </c>
      <c r="H1083" s="2">
        <v>0.92322429774885184</v>
      </c>
      <c r="I1083" s="2">
        <v>0.98799339636800243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278</v>
      </c>
      <c r="B1084" t="s">
        <v>13</v>
      </c>
      <c r="C1084" s="2">
        <v>0.98838592068815723</v>
      </c>
      <c r="D1084" s="2">
        <v>0.83668008089391865</v>
      </c>
      <c r="E1084" s="2">
        <v>0.7933679123996985</v>
      </c>
      <c r="F1084" s="2">
        <v>0</v>
      </c>
      <c r="G1084" s="2">
        <v>0</v>
      </c>
      <c r="H1084" s="2">
        <v>0</v>
      </c>
      <c r="I1084" s="2">
        <v>0.98763787104893042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278</v>
      </c>
      <c r="B1085" t="s">
        <v>15</v>
      </c>
      <c r="C1085" s="2">
        <v>0.99534563756928196</v>
      </c>
      <c r="D1085" s="2">
        <v>0.84260115731279717</v>
      </c>
      <c r="E1085" s="2">
        <v>0.87661262840173315</v>
      </c>
      <c r="F1085" s="2">
        <v>9.1097615168123244E-2</v>
      </c>
      <c r="G1085" s="2">
        <v>0</v>
      </c>
      <c r="H1085" s="2">
        <v>0.76419315026226475</v>
      </c>
      <c r="I1085" s="2">
        <v>0.98881098015813818</v>
      </c>
      <c r="J1085" s="2" t="s">
        <v>70</v>
      </c>
      <c r="K1085" s="2" t="s">
        <v>70</v>
      </c>
      <c r="L1085" s="2" t="s">
        <v>70</v>
      </c>
      <c r="M1085" s="2" t="s">
        <v>70</v>
      </c>
      <c r="N1085" s="2" t="s">
        <v>70</v>
      </c>
    </row>
    <row r="1086" spans="1:14" x14ac:dyDescent="0.3">
      <c r="A1086" t="s">
        <v>278</v>
      </c>
      <c r="B1086" t="s">
        <v>17</v>
      </c>
      <c r="C1086" s="2">
        <v>0.99741758667245761</v>
      </c>
      <c r="D1086" s="2">
        <v>0.93684727305186122</v>
      </c>
      <c r="E1086" s="2">
        <v>0.86463751861234117</v>
      </c>
      <c r="F1086" s="2" t="s">
        <v>70</v>
      </c>
      <c r="G1086" s="2" t="s">
        <v>70</v>
      </c>
      <c r="H1086" s="2">
        <v>0.46595041322314051</v>
      </c>
      <c r="I1086" s="2">
        <v>0.99462650420040877</v>
      </c>
      <c r="J1086" s="2" t="s">
        <v>70</v>
      </c>
      <c r="K1086" s="2" t="s">
        <v>70</v>
      </c>
      <c r="L1086" s="2" t="s">
        <v>70</v>
      </c>
      <c r="M1086" s="2" t="s">
        <v>70</v>
      </c>
      <c r="N1086" s="2" t="s">
        <v>70</v>
      </c>
    </row>
    <row r="1087" spans="1:14" x14ac:dyDescent="0.3">
      <c r="A1087" t="s">
        <v>278</v>
      </c>
      <c r="B1087" t="s">
        <v>21</v>
      </c>
      <c r="C1087" s="2">
        <v>0.99302514320216118</v>
      </c>
      <c r="D1087" s="2">
        <v>0.9663789560213728</v>
      </c>
      <c r="E1087" s="2">
        <v>0.88346858923266425</v>
      </c>
      <c r="F1087" s="2" t="s">
        <v>70</v>
      </c>
      <c r="G1087" s="2">
        <v>0</v>
      </c>
      <c r="H1087" s="2">
        <v>0.69327669239343026</v>
      </c>
      <c r="I1087" s="2">
        <v>0.9947333283881018</v>
      </c>
      <c r="J1087" s="2" t="s">
        <v>70</v>
      </c>
      <c r="K1087" s="2" t="s">
        <v>70</v>
      </c>
      <c r="L1087" s="2" t="s">
        <v>70</v>
      </c>
      <c r="M1087" s="2" t="s">
        <v>70</v>
      </c>
      <c r="N1087" s="2" t="s">
        <v>70</v>
      </c>
    </row>
    <row r="1088" spans="1:14" x14ac:dyDescent="0.3">
      <c r="A1088" t="s">
        <v>278</v>
      </c>
      <c r="B1088" t="s">
        <v>25</v>
      </c>
      <c r="C1088" s="2">
        <v>0.87397399878807913</v>
      </c>
      <c r="D1088" s="2">
        <v>0.95334729388398365</v>
      </c>
      <c r="E1088" s="2">
        <v>0.86941348437785493</v>
      </c>
      <c r="F1088" s="2">
        <v>0</v>
      </c>
      <c r="G1088" s="2">
        <v>0.87645881960653549</v>
      </c>
      <c r="H1088" s="2">
        <v>0.79700291383377275</v>
      </c>
      <c r="I1088" s="2">
        <v>0.99519677719243882</v>
      </c>
      <c r="J1088" s="2">
        <v>1.2937307961834942E-3</v>
      </c>
      <c r="K1088" s="2" t="s">
        <v>70</v>
      </c>
      <c r="L1088" s="2" t="s">
        <v>70</v>
      </c>
      <c r="M1088" s="2" t="s">
        <v>70</v>
      </c>
      <c r="N1088" s="2" t="s">
        <v>70</v>
      </c>
    </row>
    <row r="1089" spans="1:14" x14ac:dyDescent="0.3">
      <c r="A1089" t="s">
        <v>278</v>
      </c>
      <c r="B1089" t="s">
        <v>27</v>
      </c>
      <c r="C1089" s="2">
        <v>0.99739853512751819</v>
      </c>
      <c r="D1089" s="2">
        <v>0.95874472530623955</v>
      </c>
      <c r="E1089" s="2">
        <v>0.93141533069078675</v>
      </c>
      <c r="F1089" s="2">
        <v>0.78264477669741772</v>
      </c>
      <c r="G1089" s="2">
        <v>0</v>
      </c>
      <c r="H1089" s="2">
        <v>0.94721407624633436</v>
      </c>
      <c r="I1089" s="2">
        <v>0.99646643109540645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278</v>
      </c>
      <c r="B1090" t="s">
        <v>29</v>
      </c>
      <c r="C1090" s="2">
        <v>0.99799761699874245</v>
      </c>
      <c r="D1090" s="2">
        <v>0.9678186800348364</v>
      </c>
      <c r="E1090" s="2">
        <v>0.92879515110051636</v>
      </c>
      <c r="F1090" s="2">
        <v>0.79744030631237484</v>
      </c>
      <c r="G1090" s="2" t="s">
        <v>70</v>
      </c>
      <c r="H1090" s="2">
        <v>0.89061628555493588</v>
      </c>
      <c r="I1090" s="2">
        <v>0.99638099638099642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278</v>
      </c>
      <c r="B1091" t="s">
        <v>33</v>
      </c>
      <c r="C1091" s="2">
        <v>0.99634446343313898</v>
      </c>
      <c r="D1091" s="2">
        <v>0.97611977750825984</v>
      </c>
      <c r="E1091" s="2">
        <v>0.70058975913575483</v>
      </c>
      <c r="F1091" s="2">
        <v>0.59377189216062909</v>
      </c>
      <c r="G1091" s="2">
        <v>0.52279696375609508</v>
      </c>
      <c r="H1091" s="2">
        <v>9.4501718213058417E-2</v>
      </c>
      <c r="I1091" s="2">
        <v>0.99700759610220202</v>
      </c>
      <c r="J1091" s="2" t="s">
        <v>70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278</v>
      </c>
      <c r="B1092" t="s">
        <v>35</v>
      </c>
      <c r="C1092" s="2">
        <v>0.99760917296901686</v>
      </c>
      <c r="D1092" s="2">
        <v>0.97016285612394504</v>
      </c>
      <c r="E1092" s="2">
        <v>0.81090304439046901</v>
      </c>
      <c r="F1092" s="2">
        <v>0.55640808705545997</v>
      </c>
      <c r="G1092" s="2">
        <v>0.7761152577677487</v>
      </c>
      <c r="H1092" s="2">
        <v>0.90767365321323401</v>
      </c>
      <c r="I1092" s="2">
        <v>0.99557859429791118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81</v>
      </c>
      <c r="B1093" t="s">
        <v>6</v>
      </c>
      <c r="C1093" s="2">
        <v>0.99289411140199557</v>
      </c>
      <c r="D1093" s="2">
        <v>0.95650009954210635</v>
      </c>
      <c r="E1093" s="2">
        <v>0.97275180638983205</v>
      </c>
      <c r="F1093" s="2" t="s">
        <v>70</v>
      </c>
      <c r="G1093" s="2" t="s">
        <v>70</v>
      </c>
      <c r="H1093" s="2">
        <v>0.91861366404606359</v>
      </c>
      <c r="I1093" s="2">
        <v>0.99126055399200119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81</v>
      </c>
      <c r="B1094" t="s">
        <v>7</v>
      </c>
      <c r="C1094" s="2">
        <v>0.99122582384257696</v>
      </c>
      <c r="D1094" s="2">
        <v>0.94495741361229757</v>
      </c>
      <c r="E1094" s="2">
        <v>0.98048643526480184</v>
      </c>
      <c r="F1094" s="2" t="s">
        <v>70</v>
      </c>
      <c r="G1094" s="2" t="s">
        <v>70</v>
      </c>
      <c r="H1094" s="2">
        <v>0.94988340807174876</v>
      </c>
      <c r="I1094" s="2">
        <v>0.99231791992908835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81</v>
      </c>
      <c r="B1095" t="s">
        <v>8</v>
      </c>
      <c r="C1095" s="2">
        <v>0.99686996756560597</v>
      </c>
      <c r="D1095" s="2">
        <v>0.95073508439857923</v>
      </c>
      <c r="E1095" s="2">
        <v>0.9601069185844272</v>
      </c>
      <c r="F1095" s="2" t="s">
        <v>70</v>
      </c>
      <c r="G1095" s="2" t="s">
        <v>70</v>
      </c>
      <c r="H1095" s="2">
        <v>0.84200423616626952</v>
      </c>
      <c r="I1095" s="2">
        <v>0.99512346156823284</v>
      </c>
      <c r="J1095" s="2" t="s">
        <v>70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81</v>
      </c>
      <c r="B1096" t="s">
        <v>12</v>
      </c>
      <c r="C1096" s="2">
        <v>0.9919254321790496</v>
      </c>
      <c r="D1096" s="2">
        <v>0.97742507126897282</v>
      </c>
      <c r="E1096" s="2">
        <v>0.89083721717195019</v>
      </c>
      <c r="F1096" s="2">
        <v>0</v>
      </c>
      <c r="G1096" s="2" t="s">
        <v>70</v>
      </c>
      <c r="H1096" s="2">
        <v>0.78525141909880947</v>
      </c>
      <c r="I1096" s="2">
        <v>0.99543448485770802</v>
      </c>
      <c r="J1096" s="2">
        <v>0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81</v>
      </c>
      <c r="B1097" t="s">
        <v>188</v>
      </c>
      <c r="C1097" s="2">
        <v>0.98037916262336999</v>
      </c>
      <c r="D1097" s="2">
        <v>0.96492672484768638</v>
      </c>
      <c r="E1097" s="2">
        <v>0.95772079772079777</v>
      </c>
      <c r="F1097" s="2">
        <v>0.95716213177422982</v>
      </c>
      <c r="G1097" s="2" t="s">
        <v>70</v>
      </c>
      <c r="H1097" s="2">
        <v>0.89447329376854601</v>
      </c>
      <c r="I1097" s="2">
        <v>0.99088098918083478</v>
      </c>
      <c r="J1097" s="2" t="s">
        <v>70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81</v>
      </c>
      <c r="B1098" t="s">
        <v>13</v>
      </c>
      <c r="C1098" s="2">
        <v>0.98652346623510356</v>
      </c>
      <c r="D1098" s="2">
        <v>0.96617495067180303</v>
      </c>
      <c r="E1098" s="2">
        <v>0.92192806665963523</v>
      </c>
      <c r="F1098" s="2" t="s">
        <v>70</v>
      </c>
      <c r="G1098" s="2">
        <v>0.98003742981908915</v>
      </c>
      <c r="H1098" s="2">
        <v>0.83569106807672944</v>
      </c>
      <c r="I1098" s="2">
        <v>0.99246976496539119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81</v>
      </c>
      <c r="B1099" t="s">
        <v>15</v>
      </c>
      <c r="C1099" s="2">
        <v>0.99725609756097555</v>
      </c>
      <c r="D1099" s="2">
        <v>0.98016347524119962</v>
      </c>
      <c r="E1099" s="2">
        <v>0.90255830527635117</v>
      </c>
      <c r="F1099" s="2" t="s">
        <v>70</v>
      </c>
      <c r="G1099" s="2" t="s">
        <v>70</v>
      </c>
      <c r="H1099" s="2">
        <v>0.71234460826828561</v>
      </c>
      <c r="I1099" s="2">
        <v>0.99647347439435763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81</v>
      </c>
      <c r="B1100" t="s">
        <v>17</v>
      </c>
      <c r="C1100" s="2">
        <v>0.99622127819372397</v>
      </c>
      <c r="D1100" s="2">
        <v>0.93557729085842301</v>
      </c>
      <c r="E1100" s="2">
        <v>0.97344865018774585</v>
      </c>
      <c r="F1100" s="2" t="s">
        <v>70</v>
      </c>
      <c r="G1100" s="2">
        <v>0.93529788597053176</v>
      </c>
      <c r="H1100" s="2">
        <v>0.65769741105316748</v>
      </c>
      <c r="I1100" s="2">
        <v>0.99280018580165685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81</v>
      </c>
      <c r="B1101" t="s">
        <v>21</v>
      </c>
      <c r="C1101" s="2">
        <v>0.99650103352310115</v>
      </c>
      <c r="D1101" s="2">
        <v>0.96965240887451076</v>
      </c>
      <c r="E1101" s="2">
        <v>0.92568998109640843</v>
      </c>
      <c r="F1101" s="2" t="s">
        <v>70</v>
      </c>
      <c r="G1101" s="2">
        <v>0.73775783771953818</v>
      </c>
      <c r="H1101" s="2">
        <v>0.81832619183172028</v>
      </c>
      <c r="I1101" s="2">
        <v>0.99639747823476443</v>
      </c>
      <c r="J1101" s="2">
        <v>0.83949255377826804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81</v>
      </c>
      <c r="B1102" t="s">
        <v>23</v>
      </c>
      <c r="C1102" s="2">
        <v>0.99393675027262818</v>
      </c>
      <c r="D1102" s="2">
        <v>0.96322365988909442</v>
      </c>
      <c r="E1102" s="2">
        <v>0.78824451410658303</v>
      </c>
      <c r="F1102" s="2">
        <v>0</v>
      </c>
      <c r="G1102" s="2">
        <v>0.74907798267051762</v>
      </c>
      <c r="H1102" s="2">
        <v>0.19582307631223697</v>
      </c>
      <c r="I1102" s="2">
        <v>0.99523003539006005</v>
      </c>
      <c r="J1102" s="2">
        <v>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81</v>
      </c>
      <c r="B1103" t="s">
        <v>25</v>
      </c>
      <c r="C1103" s="2">
        <v>0.76366426142489841</v>
      </c>
      <c r="D1103" s="2">
        <v>0.93487763537423041</v>
      </c>
      <c r="E1103" s="2">
        <v>0.76625353337682101</v>
      </c>
      <c r="F1103" s="2">
        <v>0.71008442630611546</v>
      </c>
      <c r="G1103" s="2">
        <v>0.2054775081595005</v>
      </c>
      <c r="H1103" s="2">
        <v>0.91351109119426399</v>
      </c>
      <c r="I1103" s="2">
        <v>0.99372822299651564</v>
      </c>
      <c r="J1103" s="2">
        <v>0.63562136273467551</v>
      </c>
      <c r="K1103" s="2" t="s">
        <v>70</v>
      </c>
      <c r="L1103" s="2" t="s">
        <v>70</v>
      </c>
      <c r="M1103" s="2" t="s">
        <v>70</v>
      </c>
      <c r="N1103" s="2">
        <v>0.40529801324503312</v>
      </c>
    </row>
    <row r="1104" spans="1:14" x14ac:dyDescent="0.3">
      <c r="A1104" t="s">
        <v>81</v>
      </c>
      <c r="B1104" t="s">
        <v>237</v>
      </c>
      <c r="C1104" s="2">
        <v>0.99730353024658502</v>
      </c>
      <c r="D1104" s="2">
        <v>0.97492473879936237</v>
      </c>
      <c r="E1104" s="2">
        <v>0.92201432915829085</v>
      </c>
      <c r="F1104" s="2">
        <v>0.86863943650568753</v>
      </c>
      <c r="G1104" s="2" t="s">
        <v>70</v>
      </c>
      <c r="H1104" s="2">
        <v>0.93665661216066043</v>
      </c>
      <c r="I1104" s="2">
        <v>0.99314233465406876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81</v>
      </c>
      <c r="B1105" t="s">
        <v>27</v>
      </c>
      <c r="C1105" s="2">
        <v>0.99694944799535157</v>
      </c>
      <c r="D1105" s="2">
        <v>0.94654228222109016</v>
      </c>
      <c r="E1105" s="2">
        <v>0.86389630194433853</v>
      </c>
      <c r="F1105" s="2">
        <v>0.6940319899099926</v>
      </c>
      <c r="G1105" s="2">
        <v>0.84649063720867579</v>
      </c>
      <c r="H1105" s="2">
        <v>0.70150670304899754</v>
      </c>
      <c r="I1105" s="2">
        <v>0.99272643748564438</v>
      </c>
      <c r="J1105" s="2" t="s">
        <v>70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81</v>
      </c>
      <c r="B1106" t="s">
        <v>29</v>
      </c>
      <c r="C1106" s="2">
        <v>0.99685018111458601</v>
      </c>
      <c r="D1106" s="2">
        <v>0.96166525708959716</v>
      </c>
      <c r="E1106" s="2">
        <v>0.84113604820419074</v>
      </c>
      <c r="F1106" s="2">
        <v>0.72858869284348837</v>
      </c>
      <c r="G1106" s="2">
        <v>0.7377592434002308</v>
      </c>
      <c r="H1106" s="2" t="s">
        <v>70</v>
      </c>
      <c r="I1106" s="2">
        <v>0.99549129353233845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81</v>
      </c>
      <c r="B1107" t="s">
        <v>33</v>
      </c>
      <c r="C1107" s="2">
        <v>0.99290803590616783</v>
      </c>
      <c r="D1107" s="2">
        <v>0.97698200852774997</v>
      </c>
      <c r="E1107" s="2">
        <v>0.9255387961339796</v>
      </c>
      <c r="F1107" s="2">
        <v>0.81700650309609557</v>
      </c>
      <c r="G1107" s="2" t="s">
        <v>70</v>
      </c>
      <c r="H1107" s="2">
        <v>0.69118217054263564</v>
      </c>
      <c r="I1107" s="2">
        <v>0.99445812807881762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 t="s">
        <v>70</v>
      </c>
    </row>
    <row r="1108" spans="1:14" x14ac:dyDescent="0.3">
      <c r="A1108" t="s">
        <v>81</v>
      </c>
      <c r="B1108" t="s">
        <v>35</v>
      </c>
      <c r="C1108" s="2">
        <v>0.99373054061703936</v>
      </c>
      <c r="D1108" s="2">
        <v>0.95124538114137125</v>
      </c>
      <c r="E1108" s="2">
        <v>0.9444638678966194</v>
      </c>
      <c r="F1108" s="2">
        <v>0.73709510427451563</v>
      </c>
      <c r="G1108" s="2" t="s">
        <v>70</v>
      </c>
      <c r="H1108" s="2">
        <v>0.88844580425590425</v>
      </c>
      <c r="I1108" s="2">
        <v>0.99528119439931917</v>
      </c>
      <c r="J1108" s="2" t="s">
        <v>70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98</v>
      </c>
      <c r="B1109" t="s">
        <v>6</v>
      </c>
      <c r="C1109" s="2">
        <v>0.99480520501940684</v>
      </c>
      <c r="D1109" s="2">
        <v>0.89745172758818892</v>
      </c>
      <c r="E1109" s="2">
        <v>0.94155370442631003</v>
      </c>
      <c r="F1109" s="2">
        <v>0</v>
      </c>
      <c r="G1109" s="2" t="s">
        <v>70</v>
      </c>
      <c r="H1109" s="2">
        <v>0.91212296983758701</v>
      </c>
      <c r="I1109" s="2">
        <v>0.99267511063634961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98</v>
      </c>
      <c r="B1110" t="s">
        <v>7</v>
      </c>
      <c r="C1110" s="2">
        <v>0.99763436042067521</v>
      </c>
      <c r="D1110" s="2">
        <v>0.93854689841962724</v>
      </c>
      <c r="E1110" s="2">
        <v>0.95139320573640884</v>
      </c>
      <c r="F1110" s="2" t="s">
        <v>70</v>
      </c>
      <c r="G1110" s="2" t="s">
        <v>70</v>
      </c>
      <c r="H1110" s="2">
        <v>0.8020227799045323</v>
      </c>
      <c r="I1110" s="2">
        <v>0.99325463743676223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98</v>
      </c>
      <c r="B1111" t="s">
        <v>8</v>
      </c>
      <c r="C1111" s="2">
        <v>0.99423639598312075</v>
      </c>
      <c r="D1111" s="2">
        <v>0.84992085228272063</v>
      </c>
      <c r="E1111" s="2">
        <v>0.94288828854448081</v>
      </c>
      <c r="F1111" s="2" t="s">
        <v>70</v>
      </c>
      <c r="G1111" s="2" t="s">
        <v>70</v>
      </c>
      <c r="H1111" s="2">
        <v>0.77351848861617956</v>
      </c>
      <c r="I1111" s="2">
        <v>0.99522835719154723</v>
      </c>
      <c r="J1111" s="2" t="s">
        <v>70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98</v>
      </c>
      <c r="B1112" t="s">
        <v>12</v>
      </c>
      <c r="C1112" s="2">
        <v>0.99167359597276217</v>
      </c>
      <c r="D1112" s="2">
        <v>0.86973162408927418</v>
      </c>
      <c r="E1112" s="2">
        <v>0.94745526736451302</v>
      </c>
      <c r="F1112" s="2" t="s">
        <v>70</v>
      </c>
      <c r="G1112" s="2">
        <v>0</v>
      </c>
      <c r="H1112" s="2">
        <v>0.71465131158029427</v>
      </c>
      <c r="I1112" s="2">
        <v>0.9882702301410542</v>
      </c>
      <c r="J1112" s="2">
        <v>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98</v>
      </c>
      <c r="B1113" t="s">
        <v>13</v>
      </c>
      <c r="C1113" s="2">
        <v>0.96287560250230741</v>
      </c>
      <c r="D1113" s="2">
        <v>0.94059789718494125</v>
      </c>
      <c r="E1113" s="2">
        <v>0.91511662638824776</v>
      </c>
      <c r="F1113" s="2">
        <v>0.52180197542760776</v>
      </c>
      <c r="G1113" s="2" t="s">
        <v>70</v>
      </c>
      <c r="H1113" s="2">
        <v>0.87964179685598876</v>
      </c>
      <c r="I1113" s="2">
        <v>0.99471393034825883</v>
      </c>
      <c r="J1113" s="2">
        <v>0.83309484873262474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98</v>
      </c>
      <c r="B1114" t="s">
        <v>15</v>
      </c>
      <c r="C1114" s="2">
        <v>0.98936051817392656</v>
      </c>
      <c r="D1114" s="2">
        <v>0.95513074254313457</v>
      </c>
      <c r="E1114" s="2">
        <v>0.92462482367137444</v>
      </c>
      <c r="F1114" s="2">
        <v>0.67303739497313475</v>
      </c>
      <c r="G1114" s="2">
        <v>0.61428161743619158</v>
      </c>
      <c r="H1114" s="2">
        <v>0.90857142857142859</v>
      </c>
      <c r="I1114" s="2">
        <v>0.99372705018359841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98</v>
      </c>
      <c r="B1115" t="s">
        <v>17</v>
      </c>
      <c r="C1115" s="2">
        <v>0.98933248495315518</v>
      </c>
      <c r="D1115" s="2">
        <v>0.96304041460199119</v>
      </c>
      <c r="E1115" s="2">
        <v>0.84831732709224439</v>
      </c>
      <c r="F1115" s="2">
        <v>0</v>
      </c>
      <c r="G1115" s="2">
        <v>0.90624155633612535</v>
      </c>
      <c r="H1115" s="2">
        <v>0.3086623199828043</v>
      </c>
      <c r="I1115" s="2">
        <v>0.99242189916486245</v>
      </c>
      <c r="J1115" s="2" t="s">
        <v>70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98</v>
      </c>
      <c r="B1116" t="s">
        <v>21</v>
      </c>
      <c r="C1116" s="2">
        <v>0.99563974381498443</v>
      </c>
      <c r="D1116" s="2">
        <v>0.89192774374780537</v>
      </c>
      <c r="E1116" s="2">
        <v>0.74411796764298288</v>
      </c>
      <c r="F1116" s="2">
        <v>0.54339320901276522</v>
      </c>
      <c r="G1116" s="2">
        <v>0.7456700091157703</v>
      </c>
      <c r="H1116" s="2">
        <v>0</v>
      </c>
      <c r="I1116" s="2">
        <v>0.98929628786153501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98</v>
      </c>
      <c r="B1117" t="s">
        <v>23</v>
      </c>
      <c r="C1117" s="2">
        <v>0.99303826229210201</v>
      </c>
      <c r="D1117" s="2">
        <v>0.97236836820755856</v>
      </c>
      <c r="E1117" s="2">
        <v>0.95042609731512884</v>
      </c>
      <c r="F1117" s="2" t="s">
        <v>70</v>
      </c>
      <c r="G1117" s="2" t="s">
        <v>70</v>
      </c>
      <c r="H1117" s="2">
        <v>0.8066960464157763</v>
      </c>
      <c r="I1117" s="2">
        <v>0.99400470516809603</v>
      </c>
      <c r="J1117" s="2">
        <v>0.83638237567637208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98</v>
      </c>
      <c r="B1118" t="s">
        <v>25</v>
      </c>
      <c r="C1118" s="2">
        <v>0.98880008201312941</v>
      </c>
      <c r="D1118" s="2">
        <v>0.89978614039695348</v>
      </c>
      <c r="E1118" s="2">
        <v>0.87751619011993542</v>
      </c>
      <c r="F1118" s="2" t="s">
        <v>70</v>
      </c>
      <c r="G1118" s="2" t="s">
        <v>70</v>
      </c>
      <c r="H1118" s="2">
        <v>0.77619352771547578</v>
      </c>
      <c r="I1118" s="2">
        <v>0.99395331037122081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122</v>
      </c>
      <c r="B1119" t="s">
        <v>6</v>
      </c>
      <c r="C1119" s="2">
        <v>0.98236551147449602</v>
      </c>
      <c r="D1119" s="2">
        <v>0.91649993875301117</v>
      </c>
      <c r="E1119" s="2">
        <v>0.88323005422153367</v>
      </c>
      <c r="F1119" s="2" t="s">
        <v>70</v>
      </c>
      <c r="G1119" s="2" t="s">
        <v>70</v>
      </c>
      <c r="H1119" s="2">
        <v>0.70895571494373888</v>
      </c>
      <c r="I1119" s="2">
        <v>0.99052489096104679</v>
      </c>
      <c r="J1119" s="2">
        <v>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122</v>
      </c>
      <c r="B1120" t="s">
        <v>7</v>
      </c>
      <c r="C1120" s="2">
        <v>0.98830465325498162</v>
      </c>
      <c r="D1120" s="2">
        <v>0.93554221820274597</v>
      </c>
      <c r="E1120" s="2">
        <v>0.9541181736794988</v>
      </c>
      <c r="F1120" s="2" t="s">
        <v>70</v>
      </c>
      <c r="G1120" s="2" t="s">
        <v>70</v>
      </c>
      <c r="H1120" s="2">
        <v>0.9211301069159652</v>
      </c>
      <c r="I1120" s="2">
        <v>0.99104926664159443</v>
      </c>
      <c r="J1120" s="2" t="s">
        <v>70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122</v>
      </c>
      <c r="B1121" t="s">
        <v>8</v>
      </c>
      <c r="C1121" s="2">
        <v>0.99266291327264</v>
      </c>
      <c r="D1121" s="2">
        <v>0.94155717847606601</v>
      </c>
      <c r="E1121" s="2">
        <v>0.93009357552881955</v>
      </c>
      <c r="F1121" s="2" t="s">
        <v>70</v>
      </c>
      <c r="G1121" s="2" t="s">
        <v>70</v>
      </c>
      <c r="H1121" s="2">
        <v>0.93824289405684758</v>
      </c>
      <c r="I1121" s="2">
        <v>0.99269855461183121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122</v>
      </c>
      <c r="B1122" t="s">
        <v>12</v>
      </c>
      <c r="C1122" s="2">
        <v>0.99575849141066519</v>
      </c>
      <c r="D1122" s="2">
        <v>0.93839390274338164</v>
      </c>
      <c r="E1122" s="2">
        <v>0.95689655172413801</v>
      </c>
      <c r="F1122" s="2" t="s">
        <v>70</v>
      </c>
      <c r="G1122" s="2" t="s">
        <v>70</v>
      </c>
      <c r="H1122" s="2">
        <v>0.90599699423086244</v>
      </c>
      <c r="I1122" s="2">
        <v>0.99340959018256203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122</v>
      </c>
      <c r="B1123" t="s">
        <v>13</v>
      </c>
      <c r="C1123" s="2">
        <v>0.98079219119834105</v>
      </c>
      <c r="D1123" s="2">
        <v>0.95444893738806103</v>
      </c>
      <c r="E1123" s="2">
        <v>0.9365781065347748</v>
      </c>
      <c r="F1123" s="2" t="s">
        <v>70</v>
      </c>
      <c r="G1123" s="2" t="s">
        <v>70</v>
      </c>
      <c r="H1123" s="2">
        <v>0.82389255929816962</v>
      </c>
      <c r="I1123" s="2">
        <v>0.99243943835827797</v>
      </c>
      <c r="J1123" s="2">
        <v>0.86420208352539873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122</v>
      </c>
      <c r="B1124" t="s">
        <v>15</v>
      </c>
      <c r="C1124" s="2">
        <v>0.98417238749046521</v>
      </c>
      <c r="D1124" s="2">
        <v>0.95520839338214103</v>
      </c>
      <c r="E1124" s="2">
        <v>0.96162035267784041</v>
      </c>
      <c r="F1124" s="2" t="s">
        <v>70</v>
      </c>
      <c r="G1124" s="2" t="s">
        <v>70</v>
      </c>
      <c r="H1124" s="2">
        <v>0.85129180853194475</v>
      </c>
      <c r="I1124" s="2">
        <v>0.99414678072940121</v>
      </c>
      <c r="J1124" s="2">
        <v>0.66697706902572462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122</v>
      </c>
      <c r="B1125" t="s">
        <v>17</v>
      </c>
      <c r="C1125" s="2">
        <v>0.99300280118502804</v>
      </c>
      <c r="D1125" s="2">
        <v>0.93430208310468199</v>
      </c>
      <c r="E1125" s="2">
        <v>0.91140719224576139</v>
      </c>
      <c r="F1125" s="2">
        <v>0</v>
      </c>
      <c r="G1125" s="2">
        <v>0.95288220551378444</v>
      </c>
      <c r="H1125" s="2">
        <v>0.86214365158344552</v>
      </c>
      <c r="I1125" s="2">
        <v>0.99466707298491541</v>
      </c>
      <c r="J1125" s="2">
        <v>0.94513687325707119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122</v>
      </c>
      <c r="B1126" t="s">
        <v>21</v>
      </c>
      <c r="C1126" s="2">
        <v>0.99227481483447921</v>
      </c>
      <c r="D1126" s="2">
        <v>0.94770557437634739</v>
      </c>
      <c r="E1126" s="2">
        <v>0.94896541771147158</v>
      </c>
      <c r="F1126" s="2">
        <v>0.8984764459748944</v>
      </c>
      <c r="G1126" s="2">
        <v>0.88997214484679665</v>
      </c>
      <c r="H1126" s="2">
        <v>0.88797302360434616</v>
      </c>
      <c r="I1126" s="2">
        <v>0.99338461538461542</v>
      </c>
      <c r="J1126" s="2" t="s">
        <v>70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122</v>
      </c>
      <c r="B1127" t="s">
        <v>23</v>
      </c>
      <c r="C1127" s="2">
        <v>0.99661793845443758</v>
      </c>
      <c r="D1127" s="2">
        <v>0.9375129835057544</v>
      </c>
      <c r="E1127" s="2">
        <v>0.8834282646944801</v>
      </c>
      <c r="F1127" s="2">
        <v>0.61420842154787114</v>
      </c>
      <c r="G1127" s="2">
        <v>0.81428904973149663</v>
      </c>
      <c r="H1127" s="2">
        <v>0.93774772674283036</v>
      </c>
      <c r="I1127" s="2">
        <v>0.99560286970608658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122</v>
      </c>
      <c r="B1128" t="s">
        <v>25</v>
      </c>
      <c r="C1128" s="2">
        <v>0.99776623332163683</v>
      </c>
      <c r="D1128" s="2">
        <v>0.96001246133647844</v>
      </c>
      <c r="E1128" s="2">
        <v>0.92351617699301358</v>
      </c>
      <c r="F1128" s="2" t="s">
        <v>70</v>
      </c>
      <c r="G1128" s="2">
        <v>0.91009209152188364</v>
      </c>
      <c r="H1128" s="2">
        <v>0.85147962032384139</v>
      </c>
      <c r="I1128" s="2">
        <v>0.99633307868601984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122</v>
      </c>
      <c r="B1129" t="s">
        <v>48</v>
      </c>
      <c r="C1129" s="2">
        <v>0.99759095115366681</v>
      </c>
      <c r="D1129" s="2">
        <v>0.9786285437363702</v>
      </c>
      <c r="E1129" s="2">
        <v>0.97619456858026799</v>
      </c>
      <c r="F1129" s="2" t="s">
        <v>70</v>
      </c>
      <c r="G1129" s="2" t="s">
        <v>70</v>
      </c>
      <c r="H1129" s="2">
        <v>0.87090399646069905</v>
      </c>
      <c r="I1129" s="2">
        <v>0.99646057685066636</v>
      </c>
      <c r="J1129" s="2" t="s">
        <v>70</v>
      </c>
      <c r="K1129" s="2" t="s">
        <v>70</v>
      </c>
      <c r="L1129" s="2">
        <v>0.96590909090909083</v>
      </c>
      <c r="M1129" s="2" t="s">
        <v>70</v>
      </c>
      <c r="N1129" s="2" t="s">
        <v>70</v>
      </c>
    </row>
    <row r="1130" spans="1:14" x14ac:dyDescent="0.3">
      <c r="A1130" t="s">
        <v>122</v>
      </c>
      <c r="B1130" t="s">
        <v>194</v>
      </c>
      <c r="C1130" s="2">
        <v>0.9952435107897204</v>
      </c>
      <c r="D1130" s="2">
        <v>0.966693312017053</v>
      </c>
      <c r="E1130" s="2">
        <v>0.95777334298783179</v>
      </c>
      <c r="F1130" s="2" t="s">
        <v>70</v>
      </c>
      <c r="G1130" s="2" t="s">
        <v>70</v>
      </c>
      <c r="H1130" s="2">
        <v>0.91114368586844641</v>
      </c>
      <c r="I1130" s="2">
        <v>0.99347892023051243</v>
      </c>
      <c r="J1130" s="2">
        <v>0.88965995836224843</v>
      </c>
      <c r="K1130" s="2" t="s">
        <v>70</v>
      </c>
      <c r="L1130" s="2">
        <v>0.96885813148788924</v>
      </c>
      <c r="M1130" s="2" t="s">
        <v>70</v>
      </c>
      <c r="N1130" s="2" t="s">
        <v>70</v>
      </c>
    </row>
    <row r="1131" spans="1:14" x14ac:dyDescent="0.3">
      <c r="A1131" t="s">
        <v>122</v>
      </c>
      <c r="B1131" t="s">
        <v>27</v>
      </c>
      <c r="C1131" s="2">
        <v>0.99488047387349277</v>
      </c>
      <c r="D1131" s="2">
        <v>0.93857405891980361</v>
      </c>
      <c r="E1131" s="2">
        <v>0.96384848536159984</v>
      </c>
      <c r="F1131" s="2" t="s">
        <v>70</v>
      </c>
      <c r="G1131" s="2" t="s">
        <v>70</v>
      </c>
      <c r="H1131" s="2">
        <v>0.87673020779666844</v>
      </c>
      <c r="I1131" s="2">
        <v>0.99567493740040958</v>
      </c>
      <c r="J1131" s="2">
        <v>0.90523027077065499</v>
      </c>
      <c r="K1131" s="2" t="s">
        <v>70</v>
      </c>
      <c r="L1131" s="2">
        <v>0.97560975609756095</v>
      </c>
      <c r="M1131" s="2" t="s">
        <v>70</v>
      </c>
      <c r="N1131" s="2" t="s">
        <v>70</v>
      </c>
    </row>
    <row r="1132" spans="1:14" x14ac:dyDescent="0.3">
      <c r="A1132" t="s">
        <v>122</v>
      </c>
      <c r="B1132" t="s">
        <v>172</v>
      </c>
      <c r="C1132" s="2">
        <v>0.99641540649580584</v>
      </c>
      <c r="D1132" s="2">
        <v>0.96932284817091163</v>
      </c>
      <c r="E1132" s="2">
        <v>0.96206840945333361</v>
      </c>
      <c r="F1132" s="2" t="s">
        <v>70</v>
      </c>
      <c r="G1132" s="2" t="s">
        <v>70</v>
      </c>
      <c r="H1132" s="2">
        <v>0.89967791959918886</v>
      </c>
      <c r="I1132" s="2">
        <v>0.9941833045118692</v>
      </c>
      <c r="J1132" s="2" t="s">
        <v>70</v>
      </c>
      <c r="K1132" s="2" t="s">
        <v>70</v>
      </c>
      <c r="L1132" s="2">
        <v>0.93780421849648443</v>
      </c>
      <c r="M1132" s="2" t="s">
        <v>70</v>
      </c>
      <c r="N1132" s="2" t="s">
        <v>70</v>
      </c>
    </row>
    <row r="1133" spans="1:14" x14ac:dyDescent="0.3">
      <c r="A1133" t="s">
        <v>122</v>
      </c>
      <c r="B1133" t="s">
        <v>132</v>
      </c>
      <c r="C1133" s="2">
        <v>0.9909985314594858</v>
      </c>
      <c r="D1133" s="2">
        <v>0.94440437219108919</v>
      </c>
      <c r="E1133" s="2">
        <v>0.93674528378138078</v>
      </c>
      <c r="F1133" s="2" t="s">
        <v>70</v>
      </c>
      <c r="G1133" s="2">
        <v>0</v>
      </c>
      <c r="H1133" s="2">
        <v>0.83566254481598012</v>
      </c>
      <c r="I1133" s="2">
        <v>0.99440072639225197</v>
      </c>
      <c r="J1133" s="2" t="s">
        <v>70</v>
      </c>
      <c r="K1133" s="2" t="s">
        <v>70</v>
      </c>
      <c r="L1133" s="2">
        <v>0.83385579937304077</v>
      </c>
      <c r="M1133" s="2" t="s">
        <v>70</v>
      </c>
      <c r="N1133" s="2" t="s">
        <v>70</v>
      </c>
    </row>
    <row r="1134" spans="1:14" x14ac:dyDescent="0.3">
      <c r="A1134" t="s">
        <v>122</v>
      </c>
      <c r="B1134" t="s">
        <v>174</v>
      </c>
      <c r="C1134" s="2">
        <v>0.99388014752065434</v>
      </c>
      <c r="D1134" s="2">
        <v>0.96746715927750415</v>
      </c>
      <c r="E1134" s="2">
        <v>0.94314023626125765</v>
      </c>
      <c r="F1134" s="2" t="s">
        <v>70</v>
      </c>
      <c r="G1134" s="2">
        <v>0.83514361573738838</v>
      </c>
      <c r="H1134" s="2">
        <v>0.81422952417417938</v>
      </c>
      <c r="I1134" s="2">
        <v>0.99510299261562363</v>
      </c>
      <c r="J1134" s="2" t="s">
        <v>70</v>
      </c>
      <c r="K1134" s="2" t="s">
        <v>70</v>
      </c>
      <c r="L1134" s="2">
        <v>0.90387596899224798</v>
      </c>
      <c r="M1134" s="2" t="s">
        <v>70</v>
      </c>
      <c r="N1134" s="2" t="s">
        <v>70</v>
      </c>
    </row>
    <row r="1135" spans="1:14" x14ac:dyDescent="0.3">
      <c r="A1135" t="s">
        <v>122</v>
      </c>
      <c r="B1135" t="s">
        <v>146</v>
      </c>
      <c r="C1135" s="2">
        <v>0.99439012922158998</v>
      </c>
      <c r="D1135" s="2">
        <v>0.9608524318158248</v>
      </c>
      <c r="E1135" s="2">
        <v>0.96614824619457318</v>
      </c>
      <c r="F1135" s="2" t="s">
        <v>70</v>
      </c>
      <c r="G1135" s="2">
        <v>0.90580645161290319</v>
      </c>
      <c r="H1135" s="2">
        <v>0.8703772880089653</v>
      </c>
      <c r="I1135" s="2">
        <v>0.9954316686024004</v>
      </c>
      <c r="J1135" s="2" t="s">
        <v>70</v>
      </c>
      <c r="K1135" s="2" t="s">
        <v>70</v>
      </c>
      <c r="L1135" s="2">
        <v>0.94825410180900283</v>
      </c>
      <c r="M1135" s="2" t="s">
        <v>70</v>
      </c>
      <c r="N1135" s="2" t="s">
        <v>70</v>
      </c>
    </row>
    <row r="1136" spans="1:14" x14ac:dyDescent="0.3">
      <c r="A1136" t="s">
        <v>122</v>
      </c>
      <c r="B1136" t="s">
        <v>29</v>
      </c>
      <c r="C1136" s="2">
        <v>0.99686209744013199</v>
      </c>
      <c r="D1136" s="2">
        <v>0.79091936949919084</v>
      </c>
      <c r="E1136" s="2">
        <v>0.95506396588486142</v>
      </c>
      <c r="F1136" s="2">
        <v>0</v>
      </c>
      <c r="G1136" s="2" t="s">
        <v>70</v>
      </c>
      <c r="H1136" s="2">
        <v>0.8895737031330252</v>
      </c>
      <c r="I1136" s="2">
        <v>0.99424572317262838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122</v>
      </c>
      <c r="B1137" t="s">
        <v>33</v>
      </c>
      <c r="C1137" s="2">
        <v>0.99718507802004763</v>
      </c>
      <c r="D1137" s="2">
        <v>0.95986361783345064</v>
      </c>
      <c r="E1137" s="2">
        <v>0.90095163261742639</v>
      </c>
      <c r="F1137" s="2" t="s">
        <v>70</v>
      </c>
      <c r="G1137" s="2" t="s">
        <v>70</v>
      </c>
      <c r="H1137" s="2">
        <v>0.64672072257005031</v>
      </c>
      <c r="I1137" s="2">
        <v>0.99188443434507401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76</v>
      </c>
      <c r="B1138" t="s">
        <v>6</v>
      </c>
      <c r="C1138" s="2">
        <v>0.98648149810940522</v>
      </c>
      <c r="D1138" s="2">
        <v>0.9518759379689844</v>
      </c>
      <c r="E1138" s="2">
        <v>0.89054129687375072</v>
      </c>
      <c r="F1138" s="2">
        <v>0.80145454545454542</v>
      </c>
      <c r="G1138" s="2">
        <v>0</v>
      </c>
      <c r="H1138" s="2">
        <v>0.8695598187123611</v>
      </c>
      <c r="I1138" s="2">
        <v>0.99263464784410005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76</v>
      </c>
      <c r="B1139" t="s">
        <v>7</v>
      </c>
      <c r="C1139" s="2">
        <v>0.98808609156192062</v>
      </c>
      <c r="D1139" s="2">
        <v>0.95475211872112897</v>
      </c>
      <c r="E1139" s="2">
        <v>0.87269380975894417</v>
      </c>
      <c r="F1139" s="2">
        <v>0.87474471221296768</v>
      </c>
      <c r="G1139" s="2" t="s">
        <v>70</v>
      </c>
      <c r="H1139" s="2">
        <v>0.72960172228202369</v>
      </c>
      <c r="I1139" s="2">
        <v>0.98737353933024863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76</v>
      </c>
      <c r="B1140" t="s">
        <v>8</v>
      </c>
      <c r="C1140" s="2">
        <v>0.97137230769230765</v>
      </c>
      <c r="D1140" s="2">
        <v>0.95795625177549604</v>
      </c>
      <c r="E1140" s="2">
        <v>0.92223718721202241</v>
      </c>
      <c r="F1140" s="2">
        <v>0.88694031270209606</v>
      </c>
      <c r="G1140" s="2" t="s">
        <v>70</v>
      </c>
      <c r="H1140" s="2">
        <v>0.74082949308755763</v>
      </c>
      <c r="I1140" s="2">
        <v>0.99243310710663857</v>
      </c>
      <c r="J1140" s="2" t="s">
        <v>70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76</v>
      </c>
      <c r="B1141" t="s">
        <v>12</v>
      </c>
      <c r="C1141" s="2">
        <v>0.98865559522639679</v>
      </c>
      <c r="D1141" s="2">
        <v>0.97017629297750085</v>
      </c>
      <c r="E1141" s="2">
        <v>0.89456323489464085</v>
      </c>
      <c r="F1141" s="2">
        <v>0.60663046121423359</v>
      </c>
      <c r="G1141" s="2" t="s">
        <v>70</v>
      </c>
      <c r="H1141" s="2">
        <v>0.90260179901344439</v>
      </c>
      <c r="I1141" s="2">
        <v>0.99244370560677042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76</v>
      </c>
      <c r="B1142" t="s">
        <v>13</v>
      </c>
      <c r="C1142" s="2">
        <v>0.99378474328503663</v>
      </c>
      <c r="D1142" s="2">
        <v>0.95795226616123519</v>
      </c>
      <c r="E1142" s="2">
        <v>0.92425044091710762</v>
      </c>
      <c r="F1142" s="2">
        <v>0.87254876085407373</v>
      </c>
      <c r="G1142" s="2" t="s">
        <v>70</v>
      </c>
      <c r="H1142" s="2">
        <v>0.8907154058292327</v>
      </c>
      <c r="I1142" s="2">
        <v>0.99194048357098563</v>
      </c>
      <c r="J1142" s="2" t="s">
        <v>70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76</v>
      </c>
      <c r="B1143" t="s">
        <v>15</v>
      </c>
      <c r="C1143" s="2">
        <v>0.99661134452525957</v>
      </c>
      <c r="D1143" s="2">
        <v>0.94064539021072757</v>
      </c>
      <c r="E1143" s="2">
        <v>0.9368780130247244</v>
      </c>
      <c r="F1143" s="2">
        <v>0.77717141166414627</v>
      </c>
      <c r="G1143" s="2" t="s">
        <v>70</v>
      </c>
      <c r="H1143" s="2">
        <v>0.84017179932376862</v>
      </c>
      <c r="I1143" s="2">
        <v>0.99265830529213839</v>
      </c>
      <c r="J1143" s="2" t="s">
        <v>70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76</v>
      </c>
      <c r="B1144" t="s">
        <v>17</v>
      </c>
      <c r="C1144" s="2">
        <v>0.99390380611754658</v>
      </c>
      <c r="D1144" s="2">
        <v>0.92998732164778319</v>
      </c>
      <c r="E1144" s="2">
        <v>0.90902857702573636</v>
      </c>
      <c r="F1144" s="2">
        <v>0.69340050693118882</v>
      </c>
      <c r="G1144" s="2" t="s">
        <v>70</v>
      </c>
      <c r="H1144" s="2">
        <v>0.75256198347107439</v>
      </c>
      <c r="I1144" s="2">
        <v>0.99334404406701859</v>
      </c>
      <c r="J1144" s="2">
        <v>0.96200790785628321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76</v>
      </c>
      <c r="B1145" t="s">
        <v>21</v>
      </c>
      <c r="C1145" s="2">
        <v>0.99586744288175477</v>
      </c>
      <c r="D1145" s="2">
        <v>0.95435170115477019</v>
      </c>
      <c r="E1145" s="2">
        <v>0.94165399969933361</v>
      </c>
      <c r="F1145" s="2">
        <v>0.87785963551764246</v>
      </c>
      <c r="G1145" s="2">
        <v>0</v>
      </c>
      <c r="H1145" s="2">
        <v>0.82093434606180415</v>
      </c>
      <c r="I1145" s="2">
        <v>0.99495772244201397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>
        <v>0</v>
      </c>
    </row>
    <row r="1146" spans="1:14" x14ac:dyDescent="0.3">
      <c r="A1146" t="s">
        <v>76</v>
      </c>
      <c r="B1146" t="s">
        <v>23</v>
      </c>
      <c r="C1146" s="2">
        <v>0.99787828738406803</v>
      </c>
      <c r="D1146" s="2">
        <v>0.94867213514172</v>
      </c>
      <c r="E1146" s="2">
        <v>0.94574893269143423</v>
      </c>
      <c r="F1146" s="2">
        <v>0</v>
      </c>
      <c r="G1146" s="2">
        <v>0</v>
      </c>
      <c r="H1146" s="2">
        <v>0.93531912290895758</v>
      </c>
      <c r="I1146" s="2">
        <v>0.99331814730447998</v>
      </c>
      <c r="J1146" s="2" t="s">
        <v>70</v>
      </c>
      <c r="K1146" s="2" t="s">
        <v>70</v>
      </c>
      <c r="L1146" s="2" t="s">
        <v>70</v>
      </c>
      <c r="M1146" s="2" t="s">
        <v>70</v>
      </c>
      <c r="N1146" s="2" t="s">
        <v>70</v>
      </c>
    </row>
    <row r="1147" spans="1:14" x14ac:dyDescent="0.3">
      <c r="A1147" t="s">
        <v>76</v>
      </c>
      <c r="B1147" t="s">
        <v>25</v>
      </c>
      <c r="C1147" s="2">
        <v>0.99812966729921238</v>
      </c>
      <c r="D1147" s="2">
        <v>0.95155289233540918</v>
      </c>
      <c r="E1147" s="2">
        <v>0.86137320839727061</v>
      </c>
      <c r="F1147" s="2">
        <v>0</v>
      </c>
      <c r="G1147" s="2" t="s">
        <v>70</v>
      </c>
      <c r="H1147" s="2">
        <v>0.91345718169460799</v>
      </c>
      <c r="I1147" s="2">
        <v>0.99521167439385883</v>
      </c>
      <c r="J1147" s="2" t="s">
        <v>70</v>
      </c>
      <c r="K1147" s="2" t="s">
        <v>70</v>
      </c>
      <c r="L1147" s="2" t="s">
        <v>70</v>
      </c>
      <c r="M1147" s="2" t="s">
        <v>70</v>
      </c>
      <c r="N1147" s="2" t="s">
        <v>70</v>
      </c>
    </row>
    <row r="1148" spans="1:14" x14ac:dyDescent="0.3">
      <c r="A1148" t="s">
        <v>76</v>
      </c>
      <c r="B1148" t="s">
        <v>27</v>
      </c>
      <c r="C1148" s="2">
        <v>0.99359537763624117</v>
      </c>
      <c r="D1148" s="2">
        <v>0.96722282743726484</v>
      </c>
      <c r="E1148" s="2">
        <v>0.9189914526059404</v>
      </c>
      <c r="F1148" s="2">
        <v>0</v>
      </c>
      <c r="G1148" s="2" t="s">
        <v>70</v>
      </c>
      <c r="H1148" s="2">
        <v>0.84579111066519519</v>
      </c>
      <c r="I1148" s="2">
        <v>0.99491671228591538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76</v>
      </c>
      <c r="B1149" t="s">
        <v>29</v>
      </c>
      <c r="C1149" s="2">
        <v>0.99237592500542582</v>
      </c>
      <c r="D1149" s="2">
        <v>0.93023429478204056</v>
      </c>
      <c r="E1149" s="2">
        <v>0.86719452026923927</v>
      </c>
      <c r="F1149" s="2">
        <v>0.63486925846455977</v>
      </c>
      <c r="G1149" s="2">
        <v>0</v>
      </c>
      <c r="H1149" s="2">
        <v>0.77471059661620656</v>
      </c>
      <c r="I1149" s="2">
        <v>0.99388379204892963</v>
      </c>
      <c r="J1149" s="2" t="s">
        <v>70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76</v>
      </c>
      <c r="B1150" t="s">
        <v>67</v>
      </c>
      <c r="C1150" s="2">
        <v>0.99478917044817217</v>
      </c>
      <c r="D1150" s="2">
        <v>0.95308607564064596</v>
      </c>
      <c r="E1150" s="2">
        <v>0.91147876513730164</v>
      </c>
      <c r="F1150" s="2">
        <v>0.82412632089461757</v>
      </c>
      <c r="G1150" s="2" t="s">
        <v>70</v>
      </c>
      <c r="H1150" s="2">
        <v>0.83819912308843969</v>
      </c>
      <c r="I1150" s="2">
        <v>0.9923931233835388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 t="s">
        <v>70</v>
      </c>
    </row>
    <row r="1151" spans="1:14" x14ac:dyDescent="0.3">
      <c r="A1151" t="s">
        <v>76</v>
      </c>
      <c r="B1151" t="s">
        <v>33</v>
      </c>
      <c r="C1151" s="2">
        <v>0.99737739312877005</v>
      </c>
      <c r="D1151" s="2">
        <v>0.94620430437846725</v>
      </c>
      <c r="E1151" s="2">
        <v>0.8263957388044979</v>
      </c>
      <c r="F1151" s="2">
        <v>0.79423167148183815</v>
      </c>
      <c r="G1151" s="2" t="s">
        <v>70</v>
      </c>
      <c r="H1151" s="2">
        <v>0.54376402693170889</v>
      </c>
      <c r="I1151" s="2">
        <v>0.99487493306815578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76</v>
      </c>
      <c r="B1152" t="s">
        <v>238</v>
      </c>
      <c r="C1152" s="2">
        <v>0.99735155260430663</v>
      </c>
      <c r="D1152" s="2">
        <v>0.94921177730595063</v>
      </c>
      <c r="E1152" s="2">
        <v>0.90190221220233902</v>
      </c>
      <c r="F1152" s="2">
        <v>0.86209190979705785</v>
      </c>
      <c r="G1152" s="2" t="s">
        <v>70</v>
      </c>
      <c r="H1152" s="2">
        <v>0.67804974338728785</v>
      </c>
      <c r="I1152" s="2">
        <v>0.99314171226015258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76</v>
      </c>
      <c r="B1153" t="s">
        <v>173</v>
      </c>
      <c r="C1153" s="2">
        <v>0.99683208299246318</v>
      </c>
      <c r="D1153" s="2">
        <v>0.95610904538575081</v>
      </c>
      <c r="E1153" s="2">
        <v>0.92714514214952803</v>
      </c>
      <c r="F1153" s="2">
        <v>0.92471366759989804</v>
      </c>
      <c r="G1153" s="2" t="s">
        <v>70</v>
      </c>
      <c r="H1153" s="2">
        <v>0.68926886792452835</v>
      </c>
      <c r="I1153" s="2">
        <v>0.99255106127352821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76</v>
      </c>
      <c r="B1154" t="s">
        <v>35</v>
      </c>
      <c r="C1154" s="2">
        <v>0.99734802948234802</v>
      </c>
      <c r="D1154" s="2">
        <v>0.93263227078540922</v>
      </c>
      <c r="E1154" s="2">
        <v>0.95711734425885076</v>
      </c>
      <c r="F1154" s="2">
        <v>0.83372520956859542</v>
      </c>
      <c r="G1154" s="2" t="s">
        <v>70</v>
      </c>
      <c r="H1154" s="2">
        <v>0.91666666666666663</v>
      </c>
      <c r="I1154" s="2">
        <v>0.99428659666460784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106</v>
      </c>
      <c r="B1155" t="s">
        <v>6</v>
      </c>
      <c r="C1155" s="2">
        <v>0.99607887754314239</v>
      </c>
      <c r="D1155" s="2">
        <v>0.95021303321960238</v>
      </c>
      <c r="E1155" s="2">
        <v>0.96157928253024838</v>
      </c>
      <c r="F1155" s="2" t="s">
        <v>70</v>
      </c>
      <c r="G1155" s="2" t="s">
        <v>70</v>
      </c>
      <c r="H1155" s="2">
        <v>0.81483385821710907</v>
      </c>
      <c r="I1155" s="2">
        <v>0.99163661474718023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106</v>
      </c>
      <c r="B1156" t="s">
        <v>7</v>
      </c>
      <c r="C1156" s="2">
        <v>0.99436950872416785</v>
      </c>
      <c r="D1156" s="2">
        <v>0.89016260162601624</v>
      </c>
      <c r="E1156" s="2">
        <v>0.89180758888556921</v>
      </c>
      <c r="F1156" s="2">
        <v>0.76625357993629717</v>
      </c>
      <c r="G1156" s="2" t="s">
        <v>70</v>
      </c>
      <c r="H1156" s="2">
        <v>0.84880715705765408</v>
      </c>
      <c r="I1156" s="2">
        <v>0.98595317725752518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106</v>
      </c>
      <c r="B1157" t="s">
        <v>8</v>
      </c>
      <c r="C1157" s="2">
        <v>0.99219219219219223</v>
      </c>
      <c r="D1157" s="2">
        <v>0.96293390860953121</v>
      </c>
      <c r="E1157" s="2">
        <v>0.83923381608152359</v>
      </c>
      <c r="F1157" s="2">
        <v>0</v>
      </c>
      <c r="G1157" s="2" t="s">
        <v>70</v>
      </c>
      <c r="H1157" s="2">
        <v>0.5944676792134419</v>
      </c>
      <c r="I1157" s="2">
        <v>0.99502255405195195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106</v>
      </c>
      <c r="B1158" t="s">
        <v>127</v>
      </c>
      <c r="C1158" s="2">
        <v>0.997850548369136</v>
      </c>
      <c r="D1158" s="2">
        <v>0.95150785153461803</v>
      </c>
      <c r="E1158" s="2">
        <v>0.91442879826903278</v>
      </c>
      <c r="F1158" s="2">
        <v>0.76845760980592437</v>
      </c>
      <c r="G1158" s="2">
        <v>0</v>
      </c>
      <c r="H1158" s="2">
        <v>0.82535260316907544</v>
      </c>
      <c r="I1158" s="2">
        <v>0.99514600508513762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106</v>
      </c>
      <c r="B1159" t="s">
        <v>12</v>
      </c>
      <c r="C1159" s="2">
        <v>0.99811522653761042</v>
      </c>
      <c r="D1159" s="2">
        <v>0.96642435353556877</v>
      </c>
      <c r="E1159" s="2">
        <v>0.94819090026021535</v>
      </c>
      <c r="F1159" s="2">
        <v>0.9019540229885058</v>
      </c>
      <c r="G1159" s="2">
        <v>0</v>
      </c>
      <c r="H1159" s="2">
        <v>0.69365631691648821</v>
      </c>
      <c r="I1159" s="2">
        <v>0.99450931869151638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106</v>
      </c>
      <c r="B1160" t="s">
        <v>147</v>
      </c>
      <c r="C1160" s="2">
        <v>0.99535661218424965</v>
      </c>
      <c r="D1160" s="2">
        <v>0.95012504983870383</v>
      </c>
      <c r="E1160" s="2">
        <v>0.95658821965164198</v>
      </c>
      <c r="F1160" s="2" t="s">
        <v>70</v>
      </c>
      <c r="G1160" s="2">
        <v>0.95762123106850083</v>
      </c>
      <c r="H1160" s="2">
        <v>0.85452044965319307</v>
      </c>
      <c r="I1160" s="2">
        <v>0.99351004769723983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106</v>
      </c>
      <c r="B1161" t="s">
        <v>13</v>
      </c>
      <c r="C1161" s="2">
        <v>0.99721311581411276</v>
      </c>
      <c r="D1161" s="2">
        <v>0.98236694652798917</v>
      </c>
      <c r="E1161" s="2">
        <v>0.94963251390299119</v>
      </c>
      <c r="F1161" s="2">
        <v>0.76715139081638806</v>
      </c>
      <c r="G1161" s="2" t="s">
        <v>70</v>
      </c>
      <c r="H1161" s="2">
        <v>0.87891300511734605</v>
      </c>
      <c r="I1161" s="2">
        <v>0.99555759803921562</v>
      </c>
      <c r="J1161" s="2">
        <v>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106</v>
      </c>
      <c r="B1162" t="s">
        <v>15</v>
      </c>
      <c r="C1162" s="2">
        <v>0.99450277379123964</v>
      </c>
      <c r="D1162" s="2">
        <v>0.9447008066028888</v>
      </c>
      <c r="E1162" s="2">
        <v>0.93110447216584202</v>
      </c>
      <c r="F1162" s="2">
        <v>0.70172293596255353</v>
      </c>
      <c r="G1162" s="2">
        <v>0.7922020381036774</v>
      </c>
      <c r="H1162" s="2">
        <v>0.90157227659233119</v>
      </c>
      <c r="I1162" s="2">
        <v>0.99342359767891675</v>
      </c>
      <c r="J1162" s="2">
        <v>0.79848715716151497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106</v>
      </c>
      <c r="B1163" t="s">
        <v>244</v>
      </c>
      <c r="C1163" s="2">
        <v>0.99099839215087959</v>
      </c>
      <c r="D1163" s="2">
        <v>0.97152697265225396</v>
      </c>
      <c r="E1163" s="2">
        <v>0.9712950660329408</v>
      </c>
      <c r="F1163" s="2">
        <v>0.73931318189948136</v>
      </c>
      <c r="G1163" s="2">
        <v>0.80484076433121021</v>
      </c>
      <c r="H1163" s="2">
        <v>0.91662257162294958</v>
      </c>
      <c r="I1163" s="2">
        <v>0.99410029498525077</v>
      </c>
      <c r="J1163" s="2" t="s">
        <v>70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106</v>
      </c>
      <c r="B1164" t="s">
        <v>17</v>
      </c>
      <c r="C1164" s="2">
        <v>0.98906103859135441</v>
      </c>
      <c r="D1164" s="2">
        <v>0.970652995497716</v>
      </c>
      <c r="E1164" s="2">
        <v>0.93977750805369742</v>
      </c>
      <c r="F1164" s="2">
        <v>0.91069215908333878</v>
      </c>
      <c r="G1164" s="2" t="s">
        <v>70</v>
      </c>
      <c r="H1164" s="2">
        <v>0.84243408721729351</v>
      </c>
      <c r="I1164" s="2">
        <v>0.99312959014451563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106</v>
      </c>
      <c r="B1165" t="s">
        <v>21</v>
      </c>
      <c r="C1165" s="2">
        <v>0.97714773944331457</v>
      </c>
      <c r="D1165" s="2">
        <v>0.97056327481487636</v>
      </c>
      <c r="E1165" s="2">
        <v>0.9037357634180444</v>
      </c>
      <c r="F1165" s="2">
        <v>0.61205368733561361</v>
      </c>
      <c r="G1165" s="2" t="s">
        <v>70</v>
      </c>
      <c r="H1165" s="2">
        <v>0.79453370590289907</v>
      </c>
      <c r="I1165" s="2">
        <v>0.98971045704714045</v>
      </c>
      <c r="J1165" s="2">
        <v>0</v>
      </c>
      <c r="K1165" s="2" t="s">
        <v>70</v>
      </c>
      <c r="L1165" s="2" t="s">
        <v>70</v>
      </c>
      <c r="M1165" s="2" t="s">
        <v>70</v>
      </c>
      <c r="N1165" s="2">
        <v>0.97588871715610515</v>
      </c>
    </row>
    <row r="1166" spans="1:14" x14ac:dyDescent="0.3">
      <c r="A1166" t="s">
        <v>106</v>
      </c>
      <c r="B1166" t="s">
        <v>178</v>
      </c>
      <c r="C1166" s="2">
        <v>0.99359413537955599</v>
      </c>
      <c r="D1166" s="2">
        <v>0.97389901915607924</v>
      </c>
      <c r="E1166" s="2">
        <v>0.96893118178213677</v>
      </c>
      <c r="F1166" s="2">
        <v>0.81333561146469613</v>
      </c>
      <c r="G1166" s="2" t="s">
        <v>70</v>
      </c>
      <c r="H1166" s="2">
        <v>0.90781589809595664</v>
      </c>
      <c r="I1166" s="2">
        <v>0.99486141388975402</v>
      </c>
      <c r="J1166" s="2" t="s">
        <v>70</v>
      </c>
      <c r="K1166" s="2" t="s">
        <v>70</v>
      </c>
      <c r="L1166" s="2" t="s">
        <v>70</v>
      </c>
      <c r="M1166" s="2" t="s">
        <v>70</v>
      </c>
      <c r="N1166" s="2">
        <v>0.94023796646836122</v>
      </c>
    </row>
    <row r="1167" spans="1:14" x14ac:dyDescent="0.3">
      <c r="A1167" t="s">
        <v>106</v>
      </c>
      <c r="B1167" t="s">
        <v>230</v>
      </c>
      <c r="C1167" s="2">
        <v>0.94812012296051085</v>
      </c>
      <c r="D1167" s="2">
        <v>0.95674748959098699</v>
      </c>
      <c r="E1167" s="2">
        <v>0.95958666955204497</v>
      </c>
      <c r="F1167" s="2">
        <v>0.9354878127673032</v>
      </c>
      <c r="G1167" s="2">
        <v>0</v>
      </c>
      <c r="H1167" s="2">
        <v>0.91051162790697682</v>
      </c>
      <c r="I1167" s="2">
        <v>0.99569561875480395</v>
      </c>
      <c r="J1167" s="2">
        <v>0</v>
      </c>
      <c r="K1167" s="2" t="s">
        <v>70</v>
      </c>
      <c r="L1167" s="2">
        <v>0</v>
      </c>
      <c r="M1167" s="2" t="s">
        <v>70</v>
      </c>
      <c r="N1167" s="2">
        <v>0</v>
      </c>
    </row>
    <row r="1168" spans="1:14" x14ac:dyDescent="0.3">
      <c r="A1168" t="s">
        <v>106</v>
      </c>
      <c r="B1168" t="s">
        <v>23</v>
      </c>
      <c r="C1168" s="2">
        <v>0.99679436351691175</v>
      </c>
      <c r="D1168" s="2">
        <v>0.91069997013376924</v>
      </c>
      <c r="E1168" s="2">
        <v>0.92362483441551402</v>
      </c>
      <c r="F1168" s="2">
        <v>0.72012708753287324</v>
      </c>
      <c r="G1168" s="2" t="s">
        <v>70</v>
      </c>
      <c r="H1168" s="2">
        <v>0.68625534514355524</v>
      </c>
      <c r="I1168" s="2">
        <v>0.9940194174757282</v>
      </c>
      <c r="J1168" s="2" t="s">
        <v>70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88</v>
      </c>
      <c r="B1169" t="s">
        <v>7</v>
      </c>
      <c r="C1169" s="2">
        <v>0.98153647514525499</v>
      </c>
      <c r="D1169" s="2">
        <v>0.88858142977710752</v>
      </c>
      <c r="E1169" s="2">
        <v>0.85961255715509022</v>
      </c>
      <c r="F1169" s="2" t="s">
        <v>70</v>
      </c>
      <c r="G1169" s="2" t="s">
        <v>70</v>
      </c>
      <c r="H1169" s="2">
        <v>0.69310839913854994</v>
      </c>
      <c r="I1169" s="2">
        <v>0.98519413808732437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88</v>
      </c>
      <c r="B1170" t="s">
        <v>8</v>
      </c>
      <c r="C1170" s="2">
        <v>0.98976448846135623</v>
      </c>
      <c r="D1170" s="2">
        <v>0.94310817547357917</v>
      </c>
      <c r="E1170" s="2">
        <v>0.91638949420805138</v>
      </c>
      <c r="F1170" s="2" t="s">
        <v>70</v>
      </c>
      <c r="G1170" s="2" t="s">
        <v>70</v>
      </c>
      <c r="H1170" s="2">
        <v>0.82384315986737788</v>
      </c>
      <c r="I1170" s="2">
        <v>0.99331951163326437</v>
      </c>
      <c r="J1170" s="2" t="s">
        <v>70</v>
      </c>
      <c r="K1170" s="2" t="s">
        <v>70</v>
      </c>
      <c r="L1170" s="2" t="s">
        <v>70</v>
      </c>
      <c r="M1170" s="2" t="s">
        <v>70</v>
      </c>
      <c r="N1170" s="2" t="s">
        <v>70</v>
      </c>
    </row>
    <row r="1171" spans="1:14" x14ac:dyDescent="0.3">
      <c r="A1171" t="s">
        <v>88</v>
      </c>
      <c r="B1171" t="s">
        <v>12</v>
      </c>
      <c r="C1171" s="2">
        <v>0.99026531780874216</v>
      </c>
      <c r="D1171" s="2">
        <v>0.97672477619977116</v>
      </c>
      <c r="E1171" s="2">
        <v>0.94555830892843717</v>
      </c>
      <c r="F1171" s="2">
        <v>0.85082570632709908</v>
      </c>
      <c r="G1171" s="2">
        <v>0</v>
      </c>
      <c r="H1171" s="2">
        <v>0.90871165644171781</v>
      </c>
      <c r="I1171" s="2">
        <v>0.99496397303788642</v>
      </c>
      <c r="J1171" s="2" t="s">
        <v>70</v>
      </c>
      <c r="K1171" s="2" t="s">
        <v>70</v>
      </c>
      <c r="L1171" s="2" t="s">
        <v>70</v>
      </c>
      <c r="M1171" s="2" t="s">
        <v>70</v>
      </c>
      <c r="N1171" s="2" t="s">
        <v>70</v>
      </c>
    </row>
    <row r="1172" spans="1:14" x14ac:dyDescent="0.3">
      <c r="A1172" t="s">
        <v>88</v>
      </c>
      <c r="B1172" t="s">
        <v>87</v>
      </c>
      <c r="C1172" s="2">
        <v>0.99291791011536235</v>
      </c>
      <c r="D1172" s="2">
        <v>0.97163093168501702</v>
      </c>
      <c r="E1172" s="2">
        <v>0.96180674671240718</v>
      </c>
      <c r="F1172" s="2">
        <v>0.92661344143164359</v>
      </c>
      <c r="G1172" s="2" t="s">
        <v>70</v>
      </c>
      <c r="H1172" s="2">
        <v>0.93427404381730417</v>
      </c>
      <c r="I1172" s="2">
        <v>0.99438202247190999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88</v>
      </c>
      <c r="B1173" t="s">
        <v>13</v>
      </c>
      <c r="C1173" s="2">
        <v>0.85209390715891442</v>
      </c>
      <c r="D1173" s="2">
        <v>0.92194013344190162</v>
      </c>
      <c r="E1173" s="2">
        <v>0.9333394356850272</v>
      </c>
      <c r="F1173" s="2" t="s">
        <v>70</v>
      </c>
      <c r="G1173" s="2" t="s">
        <v>70</v>
      </c>
      <c r="H1173" s="2">
        <v>0.85013232853362042</v>
      </c>
      <c r="I1173" s="2">
        <v>0.99238168526356296</v>
      </c>
      <c r="J1173" s="2">
        <v>0.8929058921665276</v>
      </c>
      <c r="K1173" s="2" t="s">
        <v>70</v>
      </c>
      <c r="L1173" s="2" t="s">
        <v>70</v>
      </c>
      <c r="M1173" s="2">
        <v>0</v>
      </c>
      <c r="N1173" s="2" t="s">
        <v>70</v>
      </c>
    </row>
    <row r="1174" spans="1:14" x14ac:dyDescent="0.3">
      <c r="A1174" t="s">
        <v>88</v>
      </c>
      <c r="B1174" t="s">
        <v>15</v>
      </c>
      <c r="C1174" s="2">
        <v>0.99295944598919261</v>
      </c>
      <c r="D1174" s="2">
        <v>0.94844795150501682</v>
      </c>
      <c r="E1174" s="2">
        <v>0.97197951190117504</v>
      </c>
      <c r="F1174" s="2" t="s">
        <v>70</v>
      </c>
      <c r="G1174" s="2">
        <v>0</v>
      </c>
      <c r="H1174" s="2">
        <v>0.86471408647140868</v>
      </c>
      <c r="I1174" s="2">
        <v>0.99267709858937803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88</v>
      </c>
      <c r="B1175" t="s">
        <v>17</v>
      </c>
      <c r="C1175" s="2">
        <v>0.98573196646661843</v>
      </c>
      <c r="D1175" s="2">
        <v>0.93980918403200076</v>
      </c>
      <c r="E1175" s="2">
        <v>0.96263602978336305</v>
      </c>
      <c r="F1175" s="2" t="s">
        <v>70</v>
      </c>
      <c r="G1175" s="2">
        <v>0.9417050432438504</v>
      </c>
      <c r="H1175" s="2">
        <v>0.85147408131898839</v>
      </c>
      <c r="I1175" s="2">
        <v>0.99039194753698323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88</v>
      </c>
      <c r="B1176" t="s">
        <v>21</v>
      </c>
      <c r="C1176" s="2">
        <v>0.98238490848897497</v>
      </c>
      <c r="D1176" s="2">
        <v>0.96815926646988637</v>
      </c>
      <c r="E1176" s="2">
        <v>0.96470286639001479</v>
      </c>
      <c r="F1176" s="2">
        <v>0.76078431372549016</v>
      </c>
      <c r="G1176" s="2">
        <v>0.41328139491745502</v>
      </c>
      <c r="H1176" s="2">
        <v>0.85267499846087547</v>
      </c>
      <c r="I1176" s="2">
        <v>0.99665187261543242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88</v>
      </c>
      <c r="B1177" t="s">
        <v>171</v>
      </c>
      <c r="C1177" s="2">
        <v>0.98291678110409242</v>
      </c>
      <c r="D1177" s="2">
        <v>0.97307756712002536</v>
      </c>
      <c r="E1177" s="2">
        <v>0.89102211800339526</v>
      </c>
      <c r="F1177" s="2">
        <v>0.82596145498741214</v>
      </c>
      <c r="G1177" s="2" t="s">
        <v>70</v>
      </c>
      <c r="H1177" s="2">
        <v>0.84964905799778356</v>
      </c>
      <c r="I1177" s="2">
        <v>0.99435294117647055</v>
      </c>
      <c r="J1177" s="2" t="s">
        <v>70</v>
      </c>
      <c r="K1177" s="2" t="s">
        <v>70</v>
      </c>
      <c r="L1177" s="2">
        <v>0</v>
      </c>
      <c r="M1177" s="2" t="s">
        <v>70</v>
      </c>
      <c r="N1177" s="2">
        <v>0.93994965839626043</v>
      </c>
    </row>
    <row r="1178" spans="1:14" x14ac:dyDescent="0.3">
      <c r="A1178" t="s">
        <v>88</v>
      </c>
      <c r="B1178" t="s">
        <v>155</v>
      </c>
      <c r="C1178" s="2">
        <v>0.98849945235487402</v>
      </c>
      <c r="D1178" s="2">
        <v>0.92509779857329144</v>
      </c>
      <c r="E1178" s="2">
        <v>0.90312723329801115</v>
      </c>
      <c r="F1178" s="2">
        <v>0.8571164018102061</v>
      </c>
      <c r="G1178" s="2">
        <v>0.94289044289044277</v>
      </c>
      <c r="H1178" s="2">
        <v>0.4375</v>
      </c>
      <c r="I1178" s="2">
        <v>0.99482596425211678</v>
      </c>
      <c r="J1178" s="2" t="s">
        <v>70</v>
      </c>
      <c r="K1178" s="2" t="s">
        <v>70</v>
      </c>
      <c r="L1178" s="2" t="s">
        <v>70</v>
      </c>
      <c r="M1178" s="2">
        <v>0</v>
      </c>
      <c r="N1178" s="2">
        <v>0.88330246096851017</v>
      </c>
    </row>
    <row r="1179" spans="1:14" x14ac:dyDescent="0.3">
      <c r="A1179" t="s">
        <v>88</v>
      </c>
      <c r="B1179" t="s">
        <v>182</v>
      </c>
      <c r="C1179" s="2">
        <v>0.98159509202453998</v>
      </c>
      <c r="D1179" s="2">
        <v>0.9684003256527256</v>
      </c>
      <c r="E1179" s="2">
        <v>0.85433820646389957</v>
      </c>
      <c r="F1179" s="2">
        <v>0.78831903845031803</v>
      </c>
      <c r="G1179" s="2">
        <v>0.86499402628434885</v>
      </c>
      <c r="H1179" s="2" t="s">
        <v>70</v>
      </c>
      <c r="I1179" s="2">
        <v>0.99313893653516283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>
        <v>0.62857142857142856</v>
      </c>
    </row>
    <row r="1180" spans="1:14" x14ac:dyDescent="0.3">
      <c r="A1180" t="s">
        <v>88</v>
      </c>
      <c r="B1180" t="s">
        <v>91</v>
      </c>
      <c r="C1180" s="2">
        <v>0.99136165286312239</v>
      </c>
      <c r="D1180" s="2">
        <v>0.97996634972805885</v>
      </c>
      <c r="E1180" s="2">
        <v>0.9676471419287388</v>
      </c>
      <c r="F1180" s="2">
        <v>0.75733416350891869</v>
      </c>
      <c r="G1180" s="2" t="s">
        <v>70</v>
      </c>
      <c r="H1180" s="2" t="s">
        <v>70</v>
      </c>
      <c r="I1180" s="2">
        <v>0.99461869618696197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88</v>
      </c>
      <c r="B1181" t="s">
        <v>23</v>
      </c>
      <c r="C1181" s="2">
        <v>0.98821223423080062</v>
      </c>
      <c r="D1181" s="2">
        <v>0.9244652269324638</v>
      </c>
      <c r="E1181" s="2">
        <v>0.78744169744682002</v>
      </c>
      <c r="F1181" s="2">
        <v>0.82196801968019684</v>
      </c>
      <c r="G1181" s="2">
        <v>0</v>
      </c>
      <c r="H1181" s="2">
        <v>0.59229916019648232</v>
      </c>
      <c r="I1181" s="2">
        <v>0.99563117958151304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88</v>
      </c>
      <c r="B1182" t="s">
        <v>144</v>
      </c>
      <c r="C1182" s="2">
        <v>0.9869359176877428</v>
      </c>
      <c r="D1182" s="2">
        <v>0.93071952688643078</v>
      </c>
      <c r="E1182" s="2">
        <v>0.9414594657106512</v>
      </c>
      <c r="F1182" s="2">
        <v>0.91083423767462957</v>
      </c>
      <c r="G1182" s="2" t="s">
        <v>70</v>
      </c>
      <c r="H1182" s="2" t="s">
        <v>70</v>
      </c>
      <c r="I1182" s="2">
        <v>0.99169143989633357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>
        <v>0.67843137254901964</v>
      </c>
    </row>
    <row r="1183" spans="1:14" x14ac:dyDescent="0.3">
      <c r="A1183" t="s">
        <v>88</v>
      </c>
      <c r="B1183" t="s">
        <v>175</v>
      </c>
      <c r="C1183" s="2">
        <v>0.98963903743315518</v>
      </c>
      <c r="D1183" s="2">
        <v>0.96657418417228158</v>
      </c>
      <c r="E1183" s="2">
        <v>0.93983776990746037</v>
      </c>
      <c r="F1183" s="2">
        <v>0.94651044319918476</v>
      </c>
      <c r="G1183" s="2" t="s">
        <v>70</v>
      </c>
      <c r="H1183" s="2" t="s">
        <v>70</v>
      </c>
      <c r="I1183" s="2">
        <v>0.995072374499538</v>
      </c>
      <c r="J1183" s="2" t="s">
        <v>70</v>
      </c>
      <c r="K1183" s="2" t="s">
        <v>70</v>
      </c>
      <c r="L1183" s="2" t="s">
        <v>70</v>
      </c>
      <c r="M1183" s="2" t="s">
        <v>70</v>
      </c>
      <c r="N1183" s="2">
        <v>0.74978503869303526</v>
      </c>
    </row>
    <row r="1184" spans="1:14" x14ac:dyDescent="0.3">
      <c r="A1184" t="s">
        <v>88</v>
      </c>
      <c r="B1184" t="s">
        <v>25</v>
      </c>
      <c r="C1184" s="2">
        <v>0.99338595176154165</v>
      </c>
      <c r="D1184" s="2">
        <v>0.94064525526181642</v>
      </c>
      <c r="E1184" s="2">
        <v>0.91436102093695082</v>
      </c>
      <c r="F1184" s="2">
        <v>0</v>
      </c>
      <c r="G1184" s="2" t="s">
        <v>70</v>
      </c>
      <c r="H1184" s="2">
        <v>0.79658743359982831</v>
      </c>
      <c r="I1184" s="2">
        <v>0.99554873369148122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88</v>
      </c>
      <c r="B1185" t="s">
        <v>27</v>
      </c>
      <c r="C1185" s="2">
        <v>0.96756208819057277</v>
      </c>
      <c r="D1185" s="2">
        <v>0.96261857800319339</v>
      </c>
      <c r="E1185" s="2">
        <v>0.90967256304102362</v>
      </c>
      <c r="F1185" s="2" t="s">
        <v>70</v>
      </c>
      <c r="G1185" s="2">
        <v>0.9600365257560296</v>
      </c>
      <c r="H1185" s="2">
        <v>0.5012487145585427</v>
      </c>
      <c r="I1185" s="2">
        <v>0.99699097291875638</v>
      </c>
      <c r="J1185" s="2">
        <v>0.84986699036648672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88</v>
      </c>
      <c r="B1186" t="s">
        <v>29</v>
      </c>
      <c r="C1186" s="2">
        <v>0.98867887620118844</v>
      </c>
      <c r="D1186" s="2">
        <v>0.95040008077340521</v>
      </c>
      <c r="E1186" s="2">
        <v>0.95640815757850184</v>
      </c>
      <c r="F1186" s="2" t="s">
        <v>70</v>
      </c>
      <c r="G1186" s="2">
        <v>0.94169056397651241</v>
      </c>
      <c r="H1186" s="2">
        <v>0.86420706973150474</v>
      </c>
      <c r="I1186" s="2">
        <v>0.99480338167998139</v>
      </c>
      <c r="J1186" s="2" t="s">
        <v>70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88</v>
      </c>
      <c r="B1187" t="s">
        <v>33</v>
      </c>
      <c r="C1187" s="2">
        <v>0.99414834526054718</v>
      </c>
      <c r="D1187" s="2">
        <v>0.92196794031656404</v>
      </c>
      <c r="E1187" s="2">
        <v>0.97621408188425163</v>
      </c>
      <c r="F1187" s="2" t="s">
        <v>70</v>
      </c>
      <c r="G1187" s="2" t="s">
        <v>70</v>
      </c>
      <c r="H1187" s="2">
        <v>0.89961264378012362</v>
      </c>
      <c r="I1187" s="2">
        <v>0.99729750598409395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88</v>
      </c>
      <c r="B1188" t="s">
        <v>35</v>
      </c>
      <c r="C1188" s="2">
        <v>0.98897898317722155</v>
      </c>
      <c r="D1188" s="2">
        <v>0.92944458534111085</v>
      </c>
      <c r="E1188" s="2">
        <v>0.9418637343413202</v>
      </c>
      <c r="F1188" s="2">
        <v>0.62744636623916539</v>
      </c>
      <c r="G1188" s="2">
        <v>0</v>
      </c>
      <c r="H1188" s="2">
        <v>0.70076183339577869</v>
      </c>
      <c r="I1188" s="2">
        <v>0.99430443941640001</v>
      </c>
      <c r="J1188" s="2">
        <v>0.96868532654792205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135</v>
      </c>
      <c r="B1189" t="s">
        <v>6</v>
      </c>
      <c r="C1189" s="2">
        <v>0.98906550362760703</v>
      </c>
      <c r="D1189" s="2">
        <v>0.68343778761449792</v>
      </c>
      <c r="E1189" s="2">
        <v>0.81890130353817503</v>
      </c>
      <c r="F1189" s="2" t="s">
        <v>70</v>
      </c>
      <c r="G1189" s="2" t="s">
        <v>70</v>
      </c>
      <c r="H1189" s="2">
        <v>0.93800424628450119</v>
      </c>
      <c r="I1189" s="2">
        <v>0.99131370589591816</v>
      </c>
      <c r="J1189" s="2" t="s">
        <v>70</v>
      </c>
      <c r="K1189" s="2" t="s">
        <v>70</v>
      </c>
      <c r="L1189" s="2" t="s">
        <v>70</v>
      </c>
      <c r="M1189" s="2" t="s">
        <v>70</v>
      </c>
      <c r="N1189" s="2" t="s">
        <v>70</v>
      </c>
    </row>
    <row r="1190" spans="1:14" x14ac:dyDescent="0.3">
      <c r="A1190" t="s">
        <v>135</v>
      </c>
      <c r="B1190" t="s">
        <v>7</v>
      </c>
      <c r="C1190" s="2">
        <v>0.99432833359294115</v>
      </c>
      <c r="D1190" s="2">
        <v>0.94656279896132278</v>
      </c>
      <c r="E1190" s="2">
        <v>0.93559962228517479</v>
      </c>
      <c r="F1190" s="2" t="s">
        <v>70</v>
      </c>
      <c r="G1190" s="2" t="s">
        <v>70</v>
      </c>
      <c r="H1190" s="2">
        <v>0.93928008726214995</v>
      </c>
      <c r="I1190" s="2">
        <v>0.99156542598467845</v>
      </c>
      <c r="J1190" s="2" t="s">
        <v>70</v>
      </c>
      <c r="K1190" s="2" t="s">
        <v>70</v>
      </c>
      <c r="L1190" s="2" t="s">
        <v>70</v>
      </c>
      <c r="M1190" s="2" t="s">
        <v>70</v>
      </c>
      <c r="N1190" s="2" t="s">
        <v>70</v>
      </c>
    </row>
    <row r="1191" spans="1:14" x14ac:dyDescent="0.3">
      <c r="A1191" t="s">
        <v>135</v>
      </c>
      <c r="B1191" t="s">
        <v>8</v>
      </c>
      <c r="C1191" s="2">
        <v>0.99386662129424819</v>
      </c>
      <c r="D1191" s="2">
        <v>0.94807097509360239</v>
      </c>
      <c r="E1191" s="2">
        <v>0.94753126208585803</v>
      </c>
      <c r="F1191" s="2" t="s">
        <v>70</v>
      </c>
      <c r="G1191" s="2" t="s">
        <v>70</v>
      </c>
      <c r="H1191" s="2">
        <v>0.91210993415402242</v>
      </c>
      <c r="I1191" s="2">
        <v>0.98287619336263077</v>
      </c>
      <c r="J1191" s="2" t="s">
        <v>70</v>
      </c>
      <c r="K1191" s="2" t="s">
        <v>70</v>
      </c>
      <c r="L1191" s="2" t="s">
        <v>70</v>
      </c>
      <c r="M1191" s="2" t="s">
        <v>70</v>
      </c>
      <c r="N1191" s="2" t="s">
        <v>70</v>
      </c>
    </row>
    <row r="1192" spans="1:14" x14ac:dyDescent="0.3">
      <c r="A1192" t="s">
        <v>135</v>
      </c>
      <c r="B1192" t="s">
        <v>12</v>
      </c>
      <c r="C1192" s="2">
        <v>0.99611676849966058</v>
      </c>
      <c r="D1192" s="2">
        <v>0.89071442476153395</v>
      </c>
      <c r="E1192" s="2">
        <v>0.94824957513959696</v>
      </c>
      <c r="F1192" s="2" t="s">
        <v>70</v>
      </c>
      <c r="G1192" s="2" t="s">
        <v>70</v>
      </c>
      <c r="H1192" s="2">
        <v>0.86282713922389043</v>
      </c>
      <c r="I1192" s="2">
        <v>0.99217191097467383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135</v>
      </c>
      <c r="B1193" t="s">
        <v>13</v>
      </c>
      <c r="C1193" s="2">
        <v>0.9929078014184396</v>
      </c>
      <c r="D1193" s="2">
        <v>0.92377384196185275</v>
      </c>
      <c r="E1193" s="2">
        <v>0.9485464480874316</v>
      </c>
      <c r="F1193" s="2" t="s">
        <v>70</v>
      </c>
      <c r="G1193" s="2" t="s">
        <v>70</v>
      </c>
      <c r="H1193" s="2">
        <v>0.77049110743240379</v>
      </c>
      <c r="I1193" s="2">
        <v>0.98936170212765961</v>
      </c>
      <c r="J1193" s="2" t="s">
        <v>70</v>
      </c>
      <c r="K1193" s="2" t="s">
        <v>70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135</v>
      </c>
      <c r="B1194" t="s">
        <v>15</v>
      </c>
      <c r="C1194" s="2">
        <v>0.99277348149260458</v>
      </c>
      <c r="D1194" s="2">
        <v>0.82820076671151843</v>
      </c>
      <c r="E1194" s="2">
        <v>0.94079420190098284</v>
      </c>
      <c r="F1194" s="2" t="s">
        <v>70</v>
      </c>
      <c r="G1194" s="2" t="s">
        <v>70</v>
      </c>
      <c r="H1194" s="2">
        <v>0.70729184623340802</v>
      </c>
      <c r="I1194" s="2">
        <v>0.99360899360899357</v>
      </c>
      <c r="J1194" s="2">
        <v>0.95629963682803198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135</v>
      </c>
      <c r="B1195" t="s">
        <v>17</v>
      </c>
      <c r="C1195" s="2">
        <v>0.99209604595658518</v>
      </c>
      <c r="D1195" s="2">
        <v>0.95670598652794037</v>
      </c>
      <c r="E1195" s="2">
        <v>0.82956180834698034</v>
      </c>
      <c r="F1195" s="2">
        <v>0</v>
      </c>
      <c r="G1195" s="2" t="s">
        <v>70</v>
      </c>
      <c r="H1195" s="2">
        <v>0.80775341595170003</v>
      </c>
      <c r="I1195" s="2">
        <v>0.98858516070892155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135</v>
      </c>
      <c r="B1196" t="s">
        <v>169</v>
      </c>
      <c r="C1196" s="2">
        <v>0.99663673539115305</v>
      </c>
      <c r="D1196" s="2">
        <v>0.91888796997264444</v>
      </c>
      <c r="E1196" s="2">
        <v>0.94961844260657635</v>
      </c>
      <c r="F1196" s="2">
        <v>0.8177086217398527</v>
      </c>
      <c r="G1196" s="2" t="s">
        <v>70</v>
      </c>
      <c r="H1196" s="2">
        <v>0.81462813019464853</v>
      </c>
      <c r="I1196" s="2">
        <v>0.99172160049057179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135</v>
      </c>
      <c r="B1197" t="s">
        <v>21</v>
      </c>
      <c r="C1197" s="2">
        <v>0.94355586116176882</v>
      </c>
      <c r="D1197" s="2">
        <v>0.91641640829180404</v>
      </c>
      <c r="E1197" s="2">
        <v>0.91198262338602643</v>
      </c>
      <c r="F1197" s="2">
        <v>0</v>
      </c>
      <c r="G1197" s="2" t="s">
        <v>70</v>
      </c>
      <c r="H1197" s="2">
        <v>0.88662804389807359</v>
      </c>
      <c r="I1197" s="2">
        <v>0.99092204966614161</v>
      </c>
      <c r="J1197" s="2">
        <v>0.815893745839541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135</v>
      </c>
      <c r="B1198" t="s">
        <v>23</v>
      </c>
      <c r="C1198" s="2">
        <v>0.98606023437370505</v>
      </c>
      <c r="D1198" s="2">
        <v>0.92933892137079399</v>
      </c>
      <c r="E1198" s="2">
        <v>0.85648762102282361</v>
      </c>
      <c r="F1198" s="2">
        <v>0.54323160283425187</v>
      </c>
      <c r="G1198" s="2">
        <v>0</v>
      </c>
      <c r="H1198" s="2">
        <v>0.6767131979695431</v>
      </c>
      <c r="I1198" s="2">
        <v>0.99548286604361358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135</v>
      </c>
      <c r="B1199" t="s">
        <v>25</v>
      </c>
      <c r="C1199" s="2">
        <v>0.99333711958554405</v>
      </c>
      <c r="D1199" s="2">
        <v>0.96049353819403804</v>
      </c>
      <c r="E1199" s="2">
        <v>0.94441300952855156</v>
      </c>
      <c r="F1199" s="2">
        <v>0.75515660809778462</v>
      </c>
      <c r="G1199" s="2">
        <v>0.86881559220389803</v>
      </c>
      <c r="H1199" s="2">
        <v>0.77665957035029998</v>
      </c>
      <c r="I1199" s="2">
        <v>0.99331155700731077</v>
      </c>
      <c r="J1199" s="2">
        <v>0.8274629913221031</v>
      </c>
      <c r="K1199" s="2" t="s">
        <v>70</v>
      </c>
      <c r="L1199" s="2" t="s">
        <v>70</v>
      </c>
      <c r="M1199" s="2" t="s">
        <v>70</v>
      </c>
      <c r="N1199" s="2">
        <v>0</v>
      </c>
    </row>
    <row r="1200" spans="1:14" x14ac:dyDescent="0.3">
      <c r="A1200" t="s">
        <v>135</v>
      </c>
      <c r="B1200" t="s">
        <v>27</v>
      </c>
      <c r="C1200" s="2">
        <v>0.96977166424182681</v>
      </c>
      <c r="D1200" s="2">
        <v>0.96975140804039617</v>
      </c>
      <c r="E1200" s="2">
        <v>0.90483924375975655</v>
      </c>
      <c r="F1200" s="2">
        <v>0</v>
      </c>
      <c r="G1200" s="2" t="s">
        <v>70</v>
      </c>
      <c r="H1200" s="2">
        <v>0.95300686860700701</v>
      </c>
      <c r="I1200" s="2">
        <v>0.99375000000000002</v>
      </c>
      <c r="J1200" s="2">
        <v>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135</v>
      </c>
      <c r="B1201" t="s">
        <v>29</v>
      </c>
      <c r="C1201" s="2">
        <v>0.97723392446547042</v>
      </c>
      <c r="D1201" s="2">
        <v>0.97123618143739565</v>
      </c>
      <c r="E1201" s="2">
        <v>0.96072935794594239</v>
      </c>
      <c r="F1201" s="2" t="s">
        <v>70</v>
      </c>
      <c r="G1201" s="2" t="s">
        <v>70</v>
      </c>
      <c r="H1201" s="2">
        <v>0.93416513067725315</v>
      </c>
      <c r="I1201" s="2">
        <v>0.99516682257561584</v>
      </c>
      <c r="J1201" s="2">
        <v>0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135</v>
      </c>
      <c r="B1202" t="s">
        <v>33</v>
      </c>
      <c r="C1202" s="2">
        <v>0.99503010465308317</v>
      </c>
      <c r="D1202" s="2">
        <v>0.91304845042503724</v>
      </c>
      <c r="E1202" s="2">
        <v>0.81503179803430337</v>
      </c>
      <c r="F1202" s="2" t="s">
        <v>70</v>
      </c>
      <c r="G1202" s="2" t="s">
        <v>70</v>
      </c>
      <c r="H1202" s="2">
        <v>0.55069142027656814</v>
      </c>
      <c r="I1202" s="2">
        <v>0.99480396787907421</v>
      </c>
      <c r="J1202" s="2">
        <v>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135</v>
      </c>
      <c r="B1203" t="s">
        <v>35</v>
      </c>
      <c r="C1203" s="2">
        <v>0.99878391160088276</v>
      </c>
      <c r="D1203" s="2">
        <v>0.89611355187563368</v>
      </c>
      <c r="E1203" s="2">
        <v>0.89552302779623238</v>
      </c>
      <c r="F1203" s="2">
        <v>0</v>
      </c>
      <c r="G1203" s="2" t="s">
        <v>70</v>
      </c>
      <c r="H1203" s="2">
        <v>0.90732286340394441</v>
      </c>
      <c r="I1203" s="2">
        <v>0.99520643265811037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75</v>
      </c>
      <c r="B1204" t="s">
        <v>6</v>
      </c>
      <c r="C1204" s="2">
        <v>0.99126750263480523</v>
      </c>
      <c r="D1204" s="2">
        <v>0.96365955531100722</v>
      </c>
      <c r="E1204" s="2">
        <v>0.90869889708931084</v>
      </c>
      <c r="F1204" s="2" t="s">
        <v>70</v>
      </c>
      <c r="G1204" s="2">
        <v>0.91253869969040236</v>
      </c>
      <c r="H1204" s="2">
        <v>0.86633448873483532</v>
      </c>
      <c r="I1204" s="2">
        <v>0.99343912114739075</v>
      </c>
      <c r="J1204" s="2" t="s">
        <v>70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75</v>
      </c>
      <c r="B1205" t="s">
        <v>7</v>
      </c>
      <c r="C1205" s="2">
        <v>0.98576153769714525</v>
      </c>
      <c r="D1205" s="2">
        <v>0.94846405573735881</v>
      </c>
      <c r="E1205" s="2">
        <v>0.85186228414187593</v>
      </c>
      <c r="F1205" s="2">
        <v>0</v>
      </c>
      <c r="G1205" s="2" t="s">
        <v>70</v>
      </c>
      <c r="H1205" s="2">
        <v>0.85929648241206025</v>
      </c>
      <c r="I1205" s="2">
        <v>0.99114909201892276</v>
      </c>
      <c r="J1205" s="2" t="s">
        <v>70</v>
      </c>
      <c r="K1205" s="2" t="s">
        <v>70</v>
      </c>
      <c r="L1205" s="2" t="s">
        <v>70</v>
      </c>
      <c r="M1205" s="2" t="s">
        <v>70</v>
      </c>
      <c r="N1205" s="2" t="s">
        <v>70</v>
      </c>
    </row>
    <row r="1206" spans="1:14" x14ac:dyDescent="0.3">
      <c r="A1206" t="s">
        <v>75</v>
      </c>
      <c r="B1206" t="s">
        <v>8</v>
      </c>
      <c r="C1206" s="2">
        <v>0.98342104612951842</v>
      </c>
      <c r="D1206" s="2">
        <v>0.94153666715264617</v>
      </c>
      <c r="E1206" s="2">
        <v>0.90737645723718163</v>
      </c>
      <c r="F1206" s="2" t="s">
        <v>70</v>
      </c>
      <c r="G1206" s="2">
        <v>0</v>
      </c>
      <c r="H1206" s="2">
        <v>0.68823993685872142</v>
      </c>
      <c r="I1206" s="2">
        <v>0.99218931250483322</v>
      </c>
      <c r="J1206" s="2" t="s">
        <v>70</v>
      </c>
      <c r="K1206" s="2" t="s">
        <v>70</v>
      </c>
      <c r="L1206" s="2" t="s">
        <v>70</v>
      </c>
      <c r="M1206" s="2" t="s">
        <v>70</v>
      </c>
      <c r="N1206" s="2" t="s">
        <v>70</v>
      </c>
    </row>
    <row r="1207" spans="1:14" x14ac:dyDescent="0.3">
      <c r="A1207" t="s">
        <v>75</v>
      </c>
      <c r="B1207" t="s">
        <v>191</v>
      </c>
      <c r="C1207" s="2">
        <v>0.94679014283471996</v>
      </c>
      <c r="D1207" s="2">
        <v>0.97514617098672562</v>
      </c>
      <c r="E1207" s="2">
        <v>0.80582670070581164</v>
      </c>
      <c r="F1207" s="2" t="s">
        <v>70</v>
      </c>
      <c r="G1207" s="2">
        <v>0.78311198387680225</v>
      </c>
      <c r="H1207" s="2">
        <v>0.86488492947290274</v>
      </c>
      <c r="I1207" s="2">
        <v>0.99395701063260156</v>
      </c>
      <c r="J1207" s="2">
        <v>0.91266692102251035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75</v>
      </c>
      <c r="B1208" t="s">
        <v>12</v>
      </c>
      <c r="C1208" s="2">
        <v>0.99032145352900081</v>
      </c>
      <c r="D1208" s="2">
        <v>0.94944093339815261</v>
      </c>
      <c r="E1208" s="2">
        <v>0.96993746993746999</v>
      </c>
      <c r="F1208" s="2" t="s">
        <v>70</v>
      </c>
      <c r="G1208" s="2">
        <v>0.85998951232302046</v>
      </c>
      <c r="H1208" s="2">
        <v>0.81590338267514562</v>
      </c>
      <c r="I1208" s="2">
        <v>0.99535531816070599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75</v>
      </c>
      <c r="B1209" t="s">
        <v>13</v>
      </c>
      <c r="C1209" s="2">
        <v>0.99233813755507438</v>
      </c>
      <c r="D1209" s="2">
        <v>0.96185938117730285</v>
      </c>
      <c r="E1209" s="2">
        <v>0.96349633711101357</v>
      </c>
      <c r="F1209" s="2" t="s">
        <v>70</v>
      </c>
      <c r="G1209" s="2">
        <v>0.97725841438667682</v>
      </c>
      <c r="H1209" s="2">
        <v>0.8473332094406244</v>
      </c>
      <c r="I1209" s="2">
        <v>0.99113962725328442</v>
      </c>
      <c r="J1209" s="2" t="s">
        <v>70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75</v>
      </c>
      <c r="B1210" t="s">
        <v>15</v>
      </c>
      <c r="C1210" s="2">
        <v>0.9958547995499496</v>
      </c>
      <c r="D1210" s="2">
        <v>0.96372936526389197</v>
      </c>
      <c r="E1210" s="2">
        <v>0.92204715277432603</v>
      </c>
      <c r="F1210" s="2" t="s">
        <v>70</v>
      </c>
      <c r="G1210" s="2">
        <v>0.97340108304110318</v>
      </c>
      <c r="H1210" s="2">
        <v>0.46502867905145107</v>
      </c>
      <c r="I1210" s="2">
        <v>0.99380709088094121</v>
      </c>
      <c r="J1210" s="2" t="s">
        <v>70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75</v>
      </c>
      <c r="B1211" t="s">
        <v>17</v>
      </c>
      <c r="C1211" s="2">
        <v>0.98804059732367955</v>
      </c>
      <c r="D1211" s="2">
        <v>0.90719243536867522</v>
      </c>
      <c r="E1211" s="2">
        <v>0.93175166927120323</v>
      </c>
      <c r="F1211" s="2" t="s">
        <v>70</v>
      </c>
      <c r="G1211" s="2">
        <v>0.94603766548573565</v>
      </c>
      <c r="H1211" s="2">
        <v>0.86731988472622479</v>
      </c>
      <c r="I1211" s="2">
        <v>0.99450465577774383</v>
      </c>
      <c r="J1211" s="2" t="s">
        <v>70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75</v>
      </c>
      <c r="B1212" t="s">
        <v>21</v>
      </c>
      <c r="C1212" s="2">
        <v>0.98818385801369402</v>
      </c>
      <c r="D1212" s="2">
        <v>0.88215305151556345</v>
      </c>
      <c r="E1212" s="2">
        <v>0.8757260924155249</v>
      </c>
      <c r="F1212" s="2">
        <v>0.28163665319122871</v>
      </c>
      <c r="G1212" s="2" t="s">
        <v>70</v>
      </c>
      <c r="H1212" s="2">
        <v>0.86691159042427113</v>
      </c>
      <c r="I1212" s="2">
        <v>0.99460708782742679</v>
      </c>
      <c r="J1212" s="2" t="s">
        <v>70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75</v>
      </c>
      <c r="B1213" t="s">
        <v>23</v>
      </c>
      <c r="C1213" s="2">
        <v>0.99726307189542485</v>
      </c>
      <c r="D1213" s="2">
        <v>0.88309943266646762</v>
      </c>
      <c r="E1213" s="2">
        <v>0.92732381311010037</v>
      </c>
      <c r="F1213" s="2">
        <v>0</v>
      </c>
      <c r="G1213" s="2">
        <v>0.82476770002466904</v>
      </c>
      <c r="H1213" s="2">
        <v>0.83193102731899859</v>
      </c>
      <c r="I1213" s="2">
        <v>0.99078235697417538</v>
      </c>
      <c r="J1213" s="2" t="s">
        <v>70</v>
      </c>
      <c r="K1213" s="2" t="s">
        <v>70</v>
      </c>
      <c r="L1213" s="2" t="s">
        <v>70</v>
      </c>
      <c r="M1213" s="2" t="s">
        <v>70</v>
      </c>
      <c r="N1213" s="2">
        <v>0</v>
      </c>
    </row>
    <row r="1214" spans="1:14" x14ac:dyDescent="0.3">
      <c r="A1214" t="s">
        <v>75</v>
      </c>
      <c r="B1214" t="s">
        <v>25</v>
      </c>
      <c r="C1214" s="2">
        <v>0.99583344779905325</v>
      </c>
      <c r="D1214" s="2">
        <v>0.92775731310942577</v>
      </c>
      <c r="E1214" s="2">
        <v>0.96377948704756522</v>
      </c>
      <c r="F1214" s="2" t="s">
        <v>70</v>
      </c>
      <c r="G1214" s="2">
        <v>0</v>
      </c>
      <c r="H1214" s="2">
        <v>0.90013495276653166</v>
      </c>
      <c r="I1214" s="2">
        <v>0.99545419523846201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75</v>
      </c>
      <c r="B1215" t="s">
        <v>27</v>
      </c>
      <c r="C1215" s="2">
        <v>0.9926953725709492</v>
      </c>
      <c r="D1215" s="2">
        <v>0.97801376915467075</v>
      </c>
      <c r="E1215" s="2">
        <v>0.96154236428209039</v>
      </c>
      <c r="F1215" s="2" t="s">
        <v>70</v>
      </c>
      <c r="G1215" s="2">
        <v>0.98378818737270879</v>
      </c>
      <c r="H1215" s="2">
        <v>0.84439570587556279</v>
      </c>
      <c r="I1215" s="2">
        <v>0.99503399801359915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75</v>
      </c>
      <c r="B1216" t="s">
        <v>29</v>
      </c>
      <c r="C1216" s="2">
        <v>0.99642322222967383</v>
      </c>
      <c r="D1216" s="2">
        <v>0.95670716410421819</v>
      </c>
      <c r="E1216" s="2">
        <v>0.86048763050892896</v>
      </c>
      <c r="F1216" s="2" t="s">
        <v>70</v>
      </c>
      <c r="G1216" s="2">
        <v>0.83224208383951537</v>
      </c>
      <c r="H1216" s="2">
        <v>0.82489146164978289</v>
      </c>
      <c r="I1216" s="2">
        <v>0.99393101329031264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5F8-D1C5-40E1-A6BB-5C3B9352A9B3}">
  <dimension ref="A2:N186"/>
  <sheetViews>
    <sheetView topLeftCell="A160" workbookViewId="0">
      <selection activeCell="B172" sqref="B172:M172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12" bestFit="1" customWidth="1"/>
    <col min="4" max="4" width="14.109375" bestFit="1" customWidth="1"/>
    <col min="5" max="8" width="12" bestFit="1" customWidth="1"/>
    <col min="9" max="9" width="12.6640625" bestFit="1" customWidth="1"/>
    <col min="10" max="10" width="14.88671875" bestFit="1" customWidth="1"/>
    <col min="11" max="11" width="14.44140625" bestFit="1" customWidth="1"/>
    <col min="12" max="12" width="15.21875" bestFit="1" customWidth="1"/>
    <col min="13" max="13" width="14.109375" bestFit="1" customWidth="1"/>
    <col min="14" max="14" width="12" bestFit="1" customWidth="1"/>
  </cols>
  <sheetData>
    <row r="2" spans="1:14" x14ac:dyDescent="0.3">
      <c r="A2" s="5" t="s">
        <v>454</v>
      </c>
    </row>
    <row r="4" spans="1:14" x14ac:dyDescent="0.3">
      <c r="A4" t="s">
        <v>3</v>
      </c>
      <c r="B4" t="s">
        <v>4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260</v>
      </c>
      <c r="N4" s="3" t="s">
        <v>261</v>
      </c>
    </row>
    <row r="5" spans="1:14" x14ac:dyDescent="0.3">
      <c r="A5" t="s">
        <v>5</v>
      </c>
      <c r="B5" t="s">
        <v>6</v>
      </c>
      <c r="C5" s="2">
        <v>0.9869357133617902</v>
      </c>
      <c r="D5" s="2">
        <v>0.91239260120811916</v>
      </c>
      <c r="E5" s="2">
        <v>0.81838398813936253</v>
      </c>
      <c r="F5" s="2" t="s">
        <v>70</v>
      </c>
      <c r="G5" s="2" t="s">
        <v>70</v>
      </c>
      <c r="H5" s="2">
        <v>0.86330106039649612</v>
      </c>
      <c r="I5" s="2">
        <v>0.98329029317940164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</row>
    <row r="6" spans="1:14" x14ac:dyDescent="0.3">
      <c r="A6" t="s">
        <v>5</v>
      </c>
      <c r="B6" t="s">
        <v>7</v>
      </c>
      <c r="C6" s="2">
        <v>0.99163964595565679</v>
      </c>
      <c r="D6" s="2">
        <v>0.89710224999523713</v>
      </c>
      <c r="E6" s="2">
        <v>0.914233297660908</v>
      </c>
      <c r="F6" s="2" t="s">
        <v>70</v>
      </c>
      <c r="G6" s="2" t="s">
        <v>70</v>
      </c>
      <c r="H6" s="2">
        <v>0.92722425199960501</v>
      </c>
      <c r="I6" s="2">
        <v>0.98457997698504041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</row>
    <row r="7" spans="1:14" x14ac:dyDescent="0.3">
      <c r="A7" t="s">
        <v>5</v>
      </c>
      <c r="B7" t="s">
        <v>8</v>
      </c>
      <c r="C7" s="2">
        <v>0.99389359926196019</v>
      </c>
      <c r="D7" s="2">
        <v>0.90301003344481601</v>
      </c>
      <c r="E7" s="2">
        <v>0.86222728405167814</v>
      </c>
      <c r="F7" s="2">
        <v>0.6540843057870922</v>
      </c>
      <c r="G7" s="2" t="s">
        <v>70</v>
      </c>
      <c r="H7" s="2">
        <v>0.79965561773568661</v>
      </c>
      <c r="I7" s="2">
        <v>0.99119745029594764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</row>
    <row r="8" spans="1:14" x14ac:dyDescent="0.3">
      <c r="A8" t="s">
        <v>5</v>
      </c>
      <c r="B8" t="s">
        <v>12</v>
      </c>
      <c r="C8" s="2">
        <v>0.98650120123753404</v>
      </c>
      <c r="D8" s="2">
        <v>0.93896633313378364</v>
      </c>
      <c r="E8" s="2">
        <v>0.87427706400652094</v>
      </c>
      <c r="F8" s="2">
        <v>0.76598846842070378</v>
      </c>
      <c r="G8" s="2" t="s">
        <v>70</v>
      </c>
      <c r="H8" s="2">
        <v>0.86421450670333444</v>
      </c>
      <c r="I8" s="2">
        <v>0.98843799591929282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</row>
    <row r="9" spans="1:14" x14ac:dyDescent="0.3">
      <c r="A9" t="s">
        <v>5</v>
      </c>
      <c r="B9" t="s">
        <v>13</v>
      </c>
      <c r="C9" s="2">
        <v>0.99125897279686381</v>
      </c>
      <c r="D9" s="2">
        <v>0.9318403115871472</v>
      </c>
      <c r="E9" s="2">
        <v>0.96690724049622523</v>
      </c>
      <c r="F9" s="2" t="s">
        <v>70</v>
      </c>
      <c r="G9" s="2" t="s">
        <v>70</v>
      </c>
      <c r="H9" s="2">
        <v>0.90551139091927657</v>
      </c>
      <c r="I9" s="2">
        <v>0.99044875682231659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5</v>
      </c>
      <c r="B10" t="s">
        <v>15</v>
      </c>
      <c r="C10" s="2">
        <v>0.98682726683782418</v>
      </c>
      <c r="D10" s="2">
        <v>0.85156991333319276</v>
      </c>
      <c r="E10" s="2">
        <v>0.8749391169813483</v>
      </c>
      <c r="F10" s="2">
        <v>0.72737602979703919</v>
      </c>
      <c r="G10" s="2" t="s">
        <v>70</v>
      </c>
      <c r="H10" s="2">
        <v>0.32794929462277655</v>
      </c>
      <c r="I10" s="2">
        <v>0.99239806496199034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5</v>
      </c>
      <c r="B11" t="s">
        <v>17</v>
      </c>
      <c r="C11" s="2">
        <v>0.665287465027387</v>
      </c>
      <c r="D11" s="2">
        <v>0.8626167587100293</v>
      </c>
      <c r="E11" s="2">
        <v>0.78298206329786002</v>
      </c>
      <c r="F11" s="2">
        <v>0</v>
      </c>
      <c r="G11" s="2">
        <v>0</v>
      </c>
      <c r="H11" s="2">
        <v>0.73222674600689008</v>
      </c>
      <c r="I11" s="2">
        <v>0.99230230930720797</v>
      </c>
      <c r="J11" s="2">
        <v>0.54362045866498543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5</v>
      </c>
      <c r="B12" t="s">
        <v>19</v>
      </c>
      <c r="C12" s="2">
        <v>0.98357653092374397</v>
      </c>
      <c r="D12" s="2">
        <v>0.92935002018570856</v>
      </c>
      <c r="E12" s="2">
        <v>0.9328284128092944</v>
      </c>
      <c r="F12" s="2">
        <v>0.89679212813837528</v>
      </c>
      <c r="G12" s="2" t="s">
        <v>70</v>
      </c>
      <c r="H12" s="2">
        <v>0.83384073065213904</v>
      </c>
      <c r="I12" s="2">
        <v>0.99021891010712637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5</v>
      </c>
      <c r="B13" t="s">
        <v>21</v>
      </c>
      <c r="C13" s="2">
        <v>0.9875093306792736</v>
      </c>
      <c r="D13" s="2">
        <v>0.93413408418576482</v>
      </c>
      <c r="E13" s="2">
        <v>0.86327868852459011</v>
      </c>
      <c r="F13" s="2">
        <v>0.67936701465620153</v>
      </c>
      <c r="G13" s="2">
        <v>0</v>
      </c>
      <c r="H13" s="2">
        <v>0.59662162162162158</v>
      </c>
      <c r="I13" s="2">
        <v>0.99276631386583403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5</v>
      </c>
      <c r="B14" t="s">
        <v>23</v>
      </c>
      <c r="C14" s="2">
        <v>0.99155119972963845</v>
      </c>
      <c r="D14" s="2">
        <v>0.93285183066361566</v>
      </c>
      <c r="E14" s="2">
        <v>0.92904199145084243</v>
      </c>
      <c r="F14" s="2">
        <v>0.92591711148131783</v>
      </c>
      <c r="G14" s="2" t="s">
        <v>70</v>
      </c>
      <c r="H14" s="2">
        <v>0.65727893973907636</v>
      </c>
      <c r="I14" s="2">
        <v>0.99063726970703725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5</v>
      </c>
      <c r="B15" t="s">
        <v>25</v>
      </c>
      <c r="C15" s="2">
        <v>0.99312030415497421</v>
      </c>
      <c r="D15" s="2">
        <v>0.92437737561695121</v>
      </c>
      <c r="E15" s="2">
        <v>0.94505524938381003</v>
      </c>
      <c r="F15" s="2">
        <v>0.71054153015995369</v>
      </c>
      <c r="G15" s="2" t="s">
        <v>70</v>
      </c>
      <c r="H15" s="2">
        <v>0.87184127189297489</v>
      </c>
      <c r="I15" s="2">
        <v>0.99026576019777501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5</v>
      </c>
      <c r="B16" t="s">
        <v>27</v>
      </c>
      <c r="C16" s="2">
        <v>0.99172092749182394</v>
      </c>
      <c r="D16" s="2">
        <v>0.95251193587048355</v>
      </c>
      <c r="E16" s="2">
        <v>0.95999845404653317</v>
      </c>
      <c r="F16" s="2" t="s">
        <v>70</v>
      </c>
      <c r="G16" s="2" t="s">
        <v>70</v>
      </c>
      <c r="H16" s="2">
        <v>0.94282083862770016</v>
      </c>
      <c r="I16" s="2">
        <v>0.98847217952659083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5</v>
      </c>
      <c r="B17" t="s">
        <v>29</v>
      </c>
      <c r="C17" s="2">
        <v>0.99392435932474199</v>
      </c>
      <c r="D17" s="2">
        <v>0.90850372320730644</v>
      </c>
      <c r="E17" s="2">
        <v>0.962819089900111</v>
      </c>
      <c r="F17" s="2" t="s">
        <v>70</v>
      </c>
      <c r="G17" s="2" t="s">
        <v>70</v>
      </c>
      <c r="H17" s="2">
        <v>0.93590066280728235</v>
      </c>
      <c r="I17" s="2">
        <v>0.99399467882934245</v>
      </c>
      <c r="J17" s="2">
        <v>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5</v>
      </c>
      <c r="B18" t="s">
        <v>31</v>
      </c>
      <c r="C18" s="2">
        <v>0.99430657057077276</v>
      </c>
      <c r="D18" s="2">
        <v>0.95477941901512597</v>
      </c>
      <c r="E18" s="2">
        <v>0.97455127664953245</v>
      </c>
      <c r="F18" s="2" t="s">
        <v>70</v>
      </c>
      <c r="G18" s="2">
        <v>0.97454137027330601</v>
      </c>
      <c r="H18" s="2">
        <v>0.94030678248013322</v>
      </c>
      <c r="I18" s="2">
        <v>0.99287847461520795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5</v>
      </c>
      <c r="B19" t="s">
        <v>33</v>
      </c>
      <c r="C19" s="2">
        <v>0.99238805970149258</v>
      </c>
      <c r="D19" s="2">
        <v>0.93451344399533498</v>
      </c>
      <c r="E19" s="2">
        <v>0.89134430479266491</v>
      </c>
      <c r="F19" s="2">
        <v>0</v>
      </c>
      <c r="G19" s="2" t="s">
        <v>70</v>
      </c>
      <c r="H19" s="2">
        <v>0.92995740653099856</v>
      </c>
      <c r="I19" s="2">
        <v>0.98750291081269881</v>
      </c>
      <c r="J19" s="2">
        <v>0.92785612098916836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5</v>
      </c>
      <c r="B20" t="s">
        <v>35</v>
      </c>
      <c r="C20" s="2">
        <v>0.99487783499506965</v>
      </c>
      <c r="D20" s="2">
        <v>0.96026815141017918</v>
      </c>
      <c r="E20" s="2">
        <v>0.93441894069916076</v>
      </c>
      <c r="F20" s="2">
        <v>0</v>
      </c>
      <c r="G20" s="2" t="s">
        <v>70</v>
      </c>
      <c r="H20" s="2">
        <v>0.82533636419487622</v>
      </c>
      <c r="I20" s="2">
        <v>0.99248943827257075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14</v>
      </c>
      <c r="B21" t="s">
        <v>6</v>
      </c>
      <c r="C21" s="2">
        <v>0.97650894003753841</v>
      </c>
      <c r="D21" s="2">
        <v>0.9370637088541236</v>
      </c>
      <c r="E21" s="2">
        <v>0.88421727847916731</v>
      </c>
      <c r="F21" s="2" t="s">
        <v>70</v>
      </c>
      <c r="G21" s="2" t="s">
        <v>70</v>
      </c>
      <c r="H21" s="2">
        <v>0.80486635502816728</v>
      </c>
      <c r="I21" s="2">
        <v>0.98005738880918236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14</v>
      </c>
      <c r="B22" t="s">
        <v>7</v>
      </c>
      <c r="C22" s="2">
        <v>0.97575771662328004</v>
      </c>
      <c r="D22" s="2">
        <v>0.97892106423636638</v>
      </c>
      <c r="E22" s="2">
        <v>0.96612497138933395</v>
      </c>
      <c r="F22" s="2" t="s">
        <v>70</v>
      </c>
      <c r="G22" s="2">
        <v>0</v>
      </c>
      <c r="H22" s="2">
        <v>0.80276591795062191</v>
      </c>
      <c r="I22" s="2">
        <v>0.99253345161528805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14</v>
      </c>
      <c r="B23" t="s">
        <v>38</v>
      </c>
      <c r="C23" s="2">
        <v>0.98949717084576616</v>
      </c>
      <c r="D23" s="2">
        <v>0.96238078042356157</v>
      </c>
      <c r="E23" s="2">
        <v>0.93137673642890562</v>
      </c>
      <c r="F23" s="2">
        <v>0.73618898213871165</v>
      </c>
      <c r="G23" s="2" t="s">
        <v>70</v>
      </c>
      <c r="H23" s="2">
        <v>0.75531227102280074</v>
      </c>
      <c r="I23" s="2">
        <v>0.99523596843829076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14</v>
      </c>
      <c r="B24" t="s">
        <v>15</v>
      </c>
      <c r="C24" s="2">
        <v>0.99526775775088239</v>
      </c>
      <c r="D24" s="2">
        <v>0.94395267404684757</v>
      </c>
      <c r="E24" s="2">
        <v>0.95788319712975878</v>
      </c>
      <c r="F24" s="2">
        <v>0.87150249491776011</v>
      </c>
      <c r="G24" s="2" t="s">
        <v>70</v>
      </c>
      <c r="H24" s="2">
        <v>0.67185069984447898</v>
      </c>
      <c r="I24" s="2">
        <v>0.99252350284995183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14</v>
      </c>
      <c r="B25" t="s">
        <v>17</v>
      </c>
      <c r="C25" s="2">
        <v>0.98682014634772564</v>
      </c>
      <c r="D25" s="2">
        <v>0.92383491129699424</v>
      </c>
      <c r="E25" s="2">
        <v>0.93570828520424243</v>
      </c>
      <c r="F25" s="2" t="s">
        <v>70</v>
      </c>
      <c r="G25" s="2" t="s">
        <v>70</v>
      </c>
      <c r="H25" s="2">
        <v>0.67152295442995091</v>
      </c>
      <c r="I25" s="2">
        <v>0.99542194414771856</v>
      </c>
      <c r="J25" s="2" t="s">
        <v>70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14</v>
      </c>
      <c r="B26" t="s">
        <v>21</v>
      </c>
      <c r="C26" s="2">
        <v>0.9881026463174104</v>
      </c>
      <c r="D26" s="2">
        <v>0.93730415919012278</v>
      </c>
      <c r="E26" s="2">
        <v>0.85939386621588987</v>
      </c>
      <c r="F26" s="2">
        <v>0.35856251962851632</v>
      </c>
      <c r="G26" s="2" t="s">
        <v>70</v>
      </c>
      <c r="H26" s="2">
        <v>0.69383611312545324</v>
      </c>
      <c r="I26" s="2">
        <v>0.99610470551573704</v>
      </c>
      <c r="J26" s="2">
        <v>0.94345517025929404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16</v>
      </c>
      <c r="B27" t="s">
        <v>6</v>
      </c>
      <c r="C27" s="2">
        <v>0.97549429128376497</v>
      </c>
      <c r="D27" s="2">
        <v>0.94394034381496039</v>
      </c>
      <c r="E27" s="2">
        <v>0.60854218143310979</v>
      </c>
      <c r="F27" s="2">
        <v>0</v>
      </c>
      <c r="G27" s="2" t="s">
        <v>70</v>
      </c>
      <c r="H27" s="2">
        <v>0.74664507172605277</v>
      </c>
      <c r="I27" s="2">
        <v>0.98178650617675001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16</v>
      </c>
      <c r="B28" t="s">
        <v>7</v>
      </c>
      <c r="C28" s="2">
        <v>0.98234080242517197</v>
      </c>
      <c r="D28" s="2">
        <v>0.95966706224700482</v>
      </c>
      <c r="E28" s="2">
        <v>0.96830731051597563</v>
      </c>
      <c r="F28" s="2" t="s">
        <v>70</v>
      </c>
      <c r="G28" s="2">
        <v>0</v>
      </c>
      <c r="H28" s="2">
        <v>0.92493085736862901</v>
      </c>
      <c r="I28" s="2">
        <v>0.99253559061177377</v>
      </c>
      <c r="J28" s="2">
        <v>0.95618180256035756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16</v>
      </c>
      <c r="B29" t="s">
        <v>39</v>
      </c>
      <c r="C29" s="2">
        <v>0.99381651067987842</v>
      </c>
      <c r="D29" s="2">
        <v>0.89026369494303481</v>
      </c>
      <c r="E29" s="2">
        <v>0.93581572179358163</v>
      </c>
      <c r="F29" s="2" t="s">
        <v>70</v>
      </c>
      <c r="G29" s="2">
        <v>0.91932732147209362</v>
      </c>
      <c r="H29" s="2">
        <v>0.78661672274776206</v>
      </c>
      <c r="I29" s="2">
        <v>0.99210566266889322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16</v>
      </c>
      <c r="B30" t="s">
        <v>8</v>
      </c>
      <c r="C30" s="2">
        <v>0.98233554719551641</v>
      </c>
      <c r="D30" s="2">
        <v>0.9325542686732784</v>
      </c>
      <c r="E30" s="2">
        <v>0.93841989511081036</v>
      </c>
      <c r="F30" s="2" t="s">
        <v>70</v>
      </c>
      <c r="G30" s="2">
        <v>0</v>
      </c>
      <c r="H30" s="2">
        <v>0.92657598361854598</v>
      </c>
      <c r="I30" s="2">
        <v>0.99278230500582076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16</v>
      </c>
      <c r="B31" t="s">
        <v>40</v>
      </c>
      <c r="C31" s="2">
        <v>0.99530866036190335</v>
      </c>
      <c r="D31" s="2">
        <v>0.87245756549560594</v>
      </c>
      <c r="E31" s="2">
        <v>0.96517767484046524</v>
      </c>
      <c r="F31" s="2">
        <v>0.78738155766119711</v>
      </c>
      <c r="G31" s="2" t="s">
        <v>70</v>
      </c>
      <c r="H31" s="2">
        <v>0.93621507643647861</v>
      </c>
      <c r="I31" s="2">
        <v>0.99535819278972604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16</v>
      </c>
      <c r="B32" t="s">
        <v>12</v>
      </c>
      <c r="C32" s="2">
        <v>0.99226731387932499</v>
      </c>
      <c r="D32" s="2">
        <v>0.9204527266491368</v>
      </c>
      <c r="E32" s="2">
        <v>0.91195040425106422</v>
      </c>
      <c r="F32" s="2">
        <v>0</v>
      </c>
      <c r="G32" s="2">
        <v>0</v>
      </c>
      <c r="H32" s="2">
        <v>0.6728142550093601</v>
      </c>
      <c r="I32" s="2">
        <v>0.99304198264404664</v>
      </c>
      <c r="J32" s="2">
        <v>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16</v>
      </c>
      <c r="B33" t="s">
        <v>13</v>
      </c>
      <c r="C33" s="2">
        <v>0.99216331062757579</v>
      </c>
      <c r="D33" s="2">
        <v>0.77702354179132194</v>
      </c>
      <c r="E33" s="2">
        <v>0.93280525371517564</v>
      </c>
      <c r="F33" s="2">
        <v>0.77198216405222464</v>
      </c>
      <c r="G33" s="2" t="s">
        <v>70</v>
      </c>
      <c r="H33" s="2">
        <v>0.89174788823911633</v>
      </c>
      <c r="I33" s="2">
        <v>0.9896827841084076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16</v>
      </c>
      <c r="B34" t="s">
        <v>41</v>
      </c>
      <c r="C34" s="2">
        <v>0.99050888928352965</v>
      </c>
      <c r="D34" s="2">
        <v>0.94356458413185118</v>
      </c>
      <c r="E34" s="2">
        <v>0.93396180807348317</v>
      </c>
      <c r="F34" s="2">
        <v>0.8563563356377033</v>
      </c>
      <c r="G34" s="2" t="s">
        <v>70</v>
      </c>
      <c r="H34" s="2">
        <v>0.9167336441086642</v>
      </c>
      <c r="I34" s="2">
        <v>0.994280414283506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16</v>
      </c>
      <c r="B35" t="s">
        <v>15</v>
      </c>
      <c r="C35" s="2">
        <v>0.99444921589210156</v>
      </c>
      <c r="D35" s="2">
        <v>0.92724581578048504</v>
      </c>
      <c r="E35" s="2">
        <v>0.9774569328646544</v>
      </c>
      <c r="F35" s="2" t="s">
        <v>70</v>
      </c>
      <c r="G35" s="2">
        <v>0</v>
      </c>
      <c r="H35" s="2">
        <v>0.93012537593250799</v>
      </c>
      <c r="I35" s="2">
        <v>0.99341073109507361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16</v>
      </c>
      <c r="B36" t="s">
        <v>17</v>
      </c>
      <c r="C36" s="2">
        <v>0.99194472915005882</v>
      </c>
      <c r="D36" s="2">
        <v>0.93997071742313321</v>
      </c>
      <c r="E36" s="2">
        <v>0.86636408110017937</v>
      </c>
      <c r="F36" s="2">
        <v>0.69462033929057421</v>
      </c>
      <c r="G36" s="2" t="s">
        <v>70</v>
      </c>
      <c r="H36" s="2">
        <v>0.4959302803584642</v>
      </c>
      <c r="I36" s="2">
        <v>0.98816199376947045</v>
      </c>
      <c r="J36" s="2" t="s">
        <v>70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18</v>
      </c>
      <c r="B37" t="s">
        <v>6</v>
      </c>
      <c r="C37" s="2">
        <v>0.97649734647460196</v>
      </c>
      <c r="D37" s="2">
        <v>0.91379055198382042</v>
      </c>
      <c r="E37" s="2">
        <v>0.89999771840562182</v>
      </c>
      <c r="F37" s="2" t="s">
        <v>70</v>
      </c>
      <c r="G37" s="2" t="s">
        <v>70</v>
      </c>
      <c r="H37" s="2">
        <v>0.80288382762575783</v>
      </c>
      <c r="I37" s="2">
        <v>0.98527344039073483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18</v>
      </c>
      <c r="B38" t="s">
        <v>7</v>
      </c>
      <c r="C38" s="2">
        <v>0.99234524966119841</v>
      </c>
      <c r="D38" s="2">
        <v>0.932223835129112</v>
      </c>
      <c r="E38" s="2">
        <v>0.94389943517220876</v>
      </c>
      <c r="F38" s="2" t="s">
        <v>70</v>
      </c>
      <c r="G38" s="2" t="s">
        <v>70</v>
      </c>
      <c r="H38" s="2">
        <v>0.87607837892061791</v>
      </c>
      <c r="I38" s="2">
        <v>0.98773673898846237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18</v>
      </c>
      <c r="B39" t="s">
        <v>8</v>
      </c>
      <c r="C39" s="2">
        <v>0.99479147658249956</v>
      </c>
      <c r="D39" s="2">
        <v>0.91320287086280783</v>
      </c>
      <c r="E39" s="2">
        <v>0.94239549009488277</v>
      </c>
      <c r="F39" s="2" t="s">
        <v>70</v>
      </c>
      <c r="G39" s="2" t="s">
        <v>70</v>
      </c>
      <c r="H39" s="2">
        <v>0.87683486927025489</v>
      </c>
      <c r="I39" s="2">
        <v>0.99129140305173058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18</v>
      </c>
      <c r="B40" t="s">
        <v>12</v>
      </c>
      <c r="C40" s="2">
        <v>0.99709975180568322</v>
      </c>
      <c r="D40" s="2">
        <v>0.95888888888888879</v>
      </c>
      <c r="E40" s="2">
        <v>0.97106664747372962</v>
      </c>
      <c r="F40" s="2" t="s">
        <v>70</v>
      </c>
      <c r="G40" s="2" t="s">
        <v>70</v>
      </c>
      <c r="H40" s="2">
        <v>0.85568309070548709</v>
      </c>
      <c r="I40" s="2">
        <v>0.99079823445799364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18</v>
      </c>
      <c r="B41" t="s">
        <v>42</v>
      </c>
      <c r="C41" s="2">
        <v>0.9971504006885562</v>
      </c>
      <c r="D41" s="2">
        <v>0.93315995889347958</v>
      </c>
      <c r="E41" s="2">
        <v>0.91782524717446601</v>
      </c>
      <c r="F41" s="2" t="s">
        <v>70</v>
      </c>
      <c r="G41" s="2">
        <v>0.91614341881344996</v>
      </c>
      <c r="H41" s="2">
        <v>0.83614941412572019</v>
      </c>
      <c r="I41" s="2">
        <v>0.99555555555555564</v>
      </c>
      <c r="J41" s="2" t="s">
        <v>70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18</v>
      </c>
      <c r="B42" t="s">
        <v>15</v>
      </c>
      <c r="C42" s="2">
        <v>0.99697445091887038</v>
      </c>
      <c r="D42" s="2">
        <v>0.92663955462549841</v>
      </c>
      <c r="E42" s="2">
        <v>0.95715274271072959</v>
      </c>
      <c r="F42" s="2">
        <v>0.67008000000000001</v>
      </c>
      <c r="G42" s="2">
        <v>0.89002664437594692</v>
      </c>
      <c r="H42" s="2">
        <v>0.95154569241205544</v>
      </c>
      <c r="I42" s="2">
        <v>0.99540511563792322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18</v>
      </c>
      <c r="B43" t="s">
        <v>17</v>
      </c>
      <c r="C43" s="2">
        <v>0.991332907581425</v>
      </c>
      <c r="D43" s="2">
        <v>0.96766653681340076</v>
      </c>
      <c r="E43" s="2">
        <v>0.91705313739732919</v>
      </c>
      <c r="F43" s="2">
        <v>0.87374028217679245</v>
      </c>
      <c r="G43" s="2">
        <v>0.85446156252443883</v>
      </c>
      <c r="H43" s="2">
        <v>0.84841057066258141</v>
      </c>
      <c r="I43" s="2">
        <v>0.99465985604829343</v>
      </c>
      <c r="J43" s="2">
        <v>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18</v>
      </c>
      <c r="B44" t="s">
        <v>43</v>
      </c>
      <c r="C44" s="2">
        <v>0.9858445792579752</v>
      </c>
      <c r="D44" s="2">
        <v>0.93409691938562844</v>
      </c>
      <c r="E44" s="2">
        <v>0.84016543636458829</v>
      </c>
      <c r="F44" s="2">
        <v>0.85839750525042957</v>
      </c>
      <c r="G44" s="2">
        <v>0.87431023911710604</v>
      </c>
      <c r="H44" s="2">
        <v>0.79692364035890861</v>
      </c>
      <c r="I44" s="2">
        <v>0.99347522137641764</v>
      </c>
      <c r="J44" s="2" t="s">
        <v>70</v>
      </c>
      <c r="K44" s="2">
        <v>0</v>
      </c>
      <c r="L44" s="2" t="s">
        <v>70</v>
      </c>
      <c r="M44" s="2" t="s">
        <v>70</v>
      </c>
      <c r="N44" s="2">
        <v>0.98325151602656657</v>
      </c>
    </row>
    <row r="45" spans="1:14" x14ac:dyDescent="0.3">
      <c r="A45" t="s">
        <v>18</v>
      </c>
      <c r="B45" t="s">
        <v>44</v>
      </c>
      <c r="C45" s="2">
        <v>0.87924330005254858</v>
      </c>
      <c r="D45" s="2">
        <v>0.96188081810151516</v>
      </c>
      <c r="E45" s="2">
        <v>0.88079421207592956</v>
      </c>
      <c r="F45" s="2">
        <v>0.79623048173709676</v>
      </c>
      <c r="G45" s="2" t="s">
        <v>70</v>
      </c>
      <c r="H45" s="2">
        <v>0.65371477369769426</v>
      </c>
      <c r="I45" s="2">
        <v>0.99343236903831122</v>
      </c>
      <c r="J45" s="2" t="s">
        <v>70</v>
      </c>
      <c r="K45" s="2">
        <v>0</v>
      </c>
      <c r="L45" s="2" t="s">
        <v>70</v>
      </c>
      <c r="M45" s="2" t="s">
        <v>70</v>
      </c>
      <c r="N45" s="2">
        <v>0.47886464214863422</v>
      </c>
    </row>
    <row r="46" spans="1:14" x14ac:dyDescent="0.3">
      <c r="A46" t="s">
        <v>18</v>
      </c>
      <c r="B46" t="s">
        <v>45</v>
      </c>
      <c r="C46" s="2">
        <v>0.90876754834071216</v>
      </c>
      <c r="D46" s="2">
        <v>0.95715355295398841</v>
      </c>
      <c r="E46" s="2">
        <v>0.8586534965458732</v>
      </c>
      <c r="F46" s="2">
        <v>0.86562477441709373</v>
      </c>
      <c r="G46" s="2" t="s">
        <v>70</v>
      </c>
      <c r="H46" s="2">
        <v>0.64350453172205435</v>
      </c>
      <c r="I46" s="2">
        <v>0.99601095033242082</v>
      </c>
      <c r="J46" s="2" t="s">
        <v>70</v>
      </c>
      <c r="K46" s="2">
        <v>0</v>
      </c>
      <c r="L46" s="2" t="s">
        <v>70</v>
      </c>
      <c r="M46" s="2" t="s">
        <v>70</v>
      </c>
      <c r="N46" s="2">
        <v>0.71875389408099688</v>
      </c>
    </row>
    <row r="47" spans="1:14" x14ac:dyDescent="0.3">
      <c r="A47" t="s">
        <v>18</v>
      </c>
      <c r="B47" t="s">
        <v>46</v>
      </c>
      <c r="C47" s="2">
        <v>0.91860648002516521</v>
      </c>
      <c r="D47" s="2">
        <v>0.91726172516678395</v>
      </c>
      <c r="E47" s="2">
        <v>0.83296381510144324</v>
      </c>
      <c r="F47" s="2">
        <v>0.81466334377063498</v>
      </c>
      <c r="G47" s="2" t="s">
        <v>70</v>
      </c>
      <c r="H47" s="2">
        <v>0.61114425486218826</v>
      </c>
      <c r="I47" s="2">
        <v>0.99180069378744884</v>
      </c>
      <c r="J47" s="2" t="s">
        <v>70</v>
      </c>
      <c r="K47" s="2">
        <v>0.15739484396200815</v>
      </c>
      <c r="L47" s="2" t="s">
        <v>70</v>
      </c>
      <c r="M47" s="2" t="s">
        <v>70</v>
      </c>
      <c r="N47" s="2">
        <v>0.75508046517091509</v>
      </c>
    </row>
    <row r="48" spans="1:14" x14ac:dyDescent="0.3">
      <c r="A48" t="s">
        <v>18</v>
      </c>
      <c r="B48" t="s">
        <v>21</v>
      </c>
      <c r="C48" s="2">
        <v>0.99480211366332361</v>
      </c>
      <c r="D48" s="2">
        <v>0.90136231668279598</v>
      </c>
      <c r="E48" s="2">
        <v>0.80124893556627874</v>
      </c>
      <c r="F48" s="2">
        <v>0.5280865679358866</v>
      </c>
      <c r="G48" s="2">
        <v>0.77067830386196812</v>
      </c>
      <c r="H48" s="2">
        <v>0.86074009196409018</v>
      </c>
      <c r="I48" s="2">
        <v>0.99513551077136897</v>
      </c>
      <c r="J48" s="2" t="s">
        <v>70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20</v>
      </c>
      <c r="B49" t="s">
        <v>6</v>
      </c>
      <c r="C49" s="2">
        <v>0.65127296696053394</v>
      </c>
      <c r="D49" s="2">
        <v>0.95444116683054736</v>
      </c>
      <c r="E49" s="2">
        <v>0.60802601180799176</v>
      </c>
      <c r="F49" s="2" t="s">
        <v>70</v>
      </c>
      <c r="G49" s="2" t="s">
        <v>70</v>
      </c>
      <c r="H49" s="2">
        <v>0.24136703453186187</v>
      </c>
      <c r="I49" s="2">
        <v>0.98968754809912263</v>
      </c>
      <c r="J49" s="2">
        <v>0.40277638064581028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20</v>
      </c>
      <c r="B50" t="s">
        <v>7</v>
      </c>
      <c r="C50" s="2">
        <v>0.98353326280912556</v>
      </c>
      <c r="D50" s="2">
        <v>0.93158258465791277</v>
      </c>
      <c r="E50" s="2">
        <v>0.96923131479095481</v>
      </c>
      <c r="F50" s="2" t="s">
        <v>70</v>
      </c>
      <c r="G50" s="2" t="s">
        <v>70</v>
      </c>
      <c r="H50" s="2">
        <v>0.86554505646462321</v>
      </c>
      <c r="I50" s="2">
        <v>0.993925588458618</v>
      </c>
      <c r="J50" s="2">
        <v>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20</v>
      </c>
      <c r="B51" t="s">
        <v>8</v>
      </c>
      <c r="C51" s="2">
        <v>0.995213397487971</v>
      </c>
      <c r="D51" s="2">
        <v>0.92984171828027096</v>
      </c>
      <c r="E51" s="2">
        <v>0.97841317663109117</v>
      </c>
      <c r="F51" s="2" t="s">
        <v>70</v>
      </c>
      <c r="G51" s="2" t="s">
        <v>70</v>
      </c>
      <c r="H51" s="2">
        <v>0.90109631026759396</v>
      </c>
      <c r="I51" s="2">
        <v>0.99267511063634961</v>
      </c>
      <c r="J51" s="2" t="s">
        <v>70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20</v>
      </c>
      <c r="B52" t="s">
        <v>12</v>
      </c>
      <c r="C52" s="2">
        <v>0.98973519785778041</v>
      </c>
      <c r="D52" s="2">
        <v>0.8825267118355109</v>
      </c>
      <c r="E52" s="2">
        <v>0.95117375652791158</v>
      </c>
      <c r="F52" s="2" t="s">
        <v>70</v>
      </c>
      <c r="G52" s="2" t="s">
        <v>70</v>
      </c>
      <c r="H52" s="2">
        <v>0.74144704534293671</v>
      </c>
      <c r="I52" s="2">
        <v>0.98284919653893699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20</v>
      </c>
      <c r="B53" t="s">
        <v>13</v>
      </c>
      <c r="C53" s="2">
        <v>0.99390431868579898</v>
      </c>
      <c r="D53" s="2">
        <v>0.91310963894311326</v>
      </c>
      <c r="E53" s="2">
        <v>0.91171880697148677</v>
      </c>
      <c r="F53" s="2">
        <v>0.76680725646628389</v>
      </c>
      <c r="G53" s="2">
        <v>0.91718904651930055</v>
      </c>
      <c r="H53" s="2">
        <v>0.67776832381183905</v>
      </c>
      <c r="I53" s="2">
        <v>0.99300484280113765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22</v>
      </c>
      <c r="B54" t="s">
        <v>8</v>
      </c>
      <c r="C54" s="2">
        <v>0.98379306643769437</v>
      </c>
      <c r="D54" s="2">
        <v>0.94672227337558001</v>
      </c>
      <c r="E54" s="2">
        <v>0.85644878312114803</v>
      </c>
      <c r="F54" s="2">
        <v>0.89363403710812539</v>
      </c>
      <c r="G54" s="2" t="s">
        <v>70</v>
      </c>
      <c r="H54" s="2">
        <v>0.66928571428571426</v>
      </c>
      <c r="I54" s="2">
        <v>0.98727697056387864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22</v>
      </c>
      <c r="B55" t="s">
        <v>12</v>
      </c>
      <c r="C55" s="2">
        <v>0.98496594495819256</v>
      </c>
      <c r="D55" s="2">
        <v>0.93151862938034358</v>
      </c>
      <c r="E55" s="2">
        <v>0.87935314561316402</v>
      </c>
      <c r="F55" s="2">
        <v>0.93467135337935059</v>
      </c>
      <c r="G55" s="2">
        <v>0</v>
      </c>
      <c r="H55" s="2">
        <v>0.75503733251508642</v>
      </c>
      <c r="I55" s="2">
        <v>0.99199999999999999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22</v>
      </c>
      <c r="B56" t="s">
        <v>13</v>
      </c>
      <c r="C56" s="2">
        <v>0.98751660662349938</v>
      </c>
      <c r="D56" s="2">
        <v>0.9506828649837108</v>
      </c>
      <c r="E56" s="2">
        <v>0.91611646282065162</v>
      </c>
      <c r="F56" s="2">
        <v>0.6445876861524783</v>
      </c>
      <c r="G56" s="2">
        <v>0.96441884107082343</v>
      </c>
      <c r="H56" s="2">
        <v>0.8826563507414571</v>
      </c>
      <c r="I56" s="2">
        <v>0.98663426488456862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22</v>
      </c>
      <c r="B57" t="s">
        <v>15</v>
      </c>
      <c r="C57" s="2">
        <v>0.98533773869718044</v>
      </c>
      <c r="D57" s="2">
        <v>0.90654492544685161</v>
      </c>
      <c r="E57" s="2">
        <v>0.71587971738755818</v>
      </c>
      <c r="F57" s="2">
        <v>0.69126691266912665</v>
      </c>
      <c r="G57" s="2">
        <v>0.83332668448557867</v>
      </c>
      <c r="H57" s="2">
        <v>0.45073070677719851</v>
      </c>
      <c r="I57" s="2">
        <v>0.99178288729739916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22</v>
      </c>
      <c r="B58" t="s">
        <v>17</v>
      </c>
      <c r="C58" s="2">
        <v>0.99224743007605842</v>
      </c>
      <c r="D58" s="2">
        <v>0.93779608361330957</v>
      </c>
      <c r="E58" s="2">
        <v>0.92104469840225822</v>
      </c>
      <c r="F58" s="2">
        <v>0.84098465368426223</v>
      </c>
      <c r="G58" s="2">
        <v>0</v>
      </c>
      <c r="H58" s="2">
        <v>0.90386221294363256</v>
      </c>
      <c r="I58" s="2">
        <v>0.99029714978775019</v>
      </c>
      <c r="J58" s="2" t="s">
        <v>70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22</v>
      </c>
      <c r="B59" t="s">
        <v>21</v>
      </c>
      <c r="C59" s="2">
        <v>0.98872458152726883</v>
      </c>
      <c r="D59" s="2">
        <v>0.93535692583697438</v>
      </c>
      <c r="E59" s="2">
        <v>0.8439484126984127</v>
      </c>
      <c r="F59" s="2">
        <v>0.88076162518092671</v>
      </c>
      <c r="G59" s="2" t="s">
        <v>70</v>
      </c>
      <c r="H59" s="2">
        <v>0.80830556267623688</v>
      </c>
      <c r="I59" s="2">
        <v>0.98936882016206962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22</v>
      </c>
      <c r="B60" t="s">
        <v>23</v>
      </c>
      <c r="C60" s="2">
        <v>0.9805534281242716</v>
      </c>
      <c r="D60" s="2">
        <v>0.89532016045164164</v>
      </c>
      <c r="E60" s="2">
        <v>0.90836257697146261</v>
      </c>
      <c r="F60" s="2">
        <v>0.68516169942929617</v>
      </c>
      <c r="G60" s="2">
        <v>0.65662738251127606</v>
      </c>
      <c r="H60" s="2">
        <v>0.90047873838355397</v>
      </c>
      <c r="I60" s="2">
        <v>0.99072243346007605</v>
      </c>
      <c r="J60" s="2">
        <v>0.90626463151980519</v>
      </c>
      <c r="K60" s="2" t="s">
        <v>70</v>
      </c>
      <c r="L60" s="2" t="s">
        <v>70</v>
      </c>
      <c r="M60" s="2" t="s">
        <v>70</v>
      </c>
      <c r="N60" s="2" t="s">
        <v>70</v>
      </c>
    </row>
    <row r="61" spans="1:14" x14ac:dyDescent="0.3">
      <c r="A61" t="s">
        <v>22</v>
      </c>
      <c r="B61" t="s">
        <v>25</v>
      </c>
      <c r="C61" s="2">
        <v>0.9959187422149004</v>
      </c>
      <c r="D61" s="2">
        <v>0.94265085481276423</v>
      </c>
      <c r="E61" s="2">
        <v>0.93096082832524796</v>
      </c>
      <c r="F61" s="2">
        <v>0.9101836877549544</v>
      </c>
      <c r="G61" s="2">
        <v>0.94044493574685639</v>
      </c>
      <c r="H61" s="2">
        <v>0.92413793103448283</v>
      </c>
      <c r="I61" s="2">
        <v>0.98908977556109723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22</v>
      </c>
      <c r="B62" t="s">
        <v>27</v>
      </c>
      <c r="C62" s="2">
        <v>0.99399453749712063</v>
      </c>
      <c r="D62" s="2">
        <v>0.93507295887772357</v>
      </c>
      <c r="E62" s="2">
        <v>0.85180988546579284</v>
      </c>
      <c r="F62" s="2">
        <v>0</v>
      </c>
      <c r="G62" s="2">
        <v>0</v>
      </c>
      <c r="H62" s="2">
        <v>0.89021136876667351</v>
      </c>
      <c r="I62" s="2">
        <v>0.99561031959953805</v>
      </c>
      <c r="J62" s="2">
        <v>0.93168421270346857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22</v>
      </c>
      <c r="B63" t="s">
        <v>29</v>
      </c>
      <c r="C63" s="2">
        <v>0.9961318569212132</v>
      </c>
      <c r="D63" s="2">
        <v>0.95187393526405439</v>
      </c>
      <c r="E63" s="2">
        <v>0.83726537812353263</v>
      </c>
      <c r="F63" s="2">
        <v>0.67687521603871414</v>
      </c>
      <c r="G63" s="2">
        <v>0</v>
      </c>
      <c r="H63" s="2">
        <v>0.72464919248080484</v>
      </c>
      <c r="I63" s="2">
        <v>0.99206470318937878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22</v>
      </c>
      <c r="B64" t="s">
        <v>33</v>
      </c>
      <c r="C64" s="2">
        <v>0.99556534962710697</v>
      </c>
      <c r="D64" s="2">
        <v>0.94728043834937936</v>
      </c>
      <c r="E64" s="2">
        <v>0.94976719784903918</v>
      </c>
      <c r="F64" s="2">
        <v>0.85413639948528497</v>
      </c>
      <c r="G64" s="2">
        <v>0</v>
      </c>
      <c r="H64" s="2">
        <v>0.83423495245145496</v>
      </c>
      <c r="I64" s="2">
        <v>0.99314087585739041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22</v>
      </c>
      <c r="B65" t="s">
        <v>35</v>
      </c>
      <c r="C65" s="2">
        <v>0.99653267157223024</v>
      </c>
      <c r="D65" s="2">
        <v>0.95990679439286919</v>
      </c>
      <c r="E65" s="2">
        <v>0.95070960407822525</v>
      </c>
      <c r="F65" s="2">
        <v>0.86516403706486356</v>
      </c>
      <c r="G65" s="2">
        <v>0</v>
      </c>
      <c r="H65" s="2">
        <v>0.80297504112136164</v>
      </c>
      <c r="I65" s="2">
        <v>0.99324220549838738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24</v>
      </c>
      <c r="B66" t="s">
        <v>6</v>
      </c>
      <c r="C66" s="2">
        <v>0.98012610154492841</v>
      </c>
      <c r="D66" s="2">
        <v>0.94935488780289845</v>
      </c>
      <c r="E66" s="2">
        <v>0.84545937334041421</v>
      </c>
      <c r="F66" s="2" t="s">
        <v>70</v>
      </c>
      <c r="G66" s="2">
        <v>0</v>
      </c>
      <c r="H66" s="2">
        <v>0.84723877632101707</v>
      </c>
      <c r="I66" s="2">
        <v>0.98808459934465298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24</v>
      </c>
      <c r="B67" t="s">
        <v>7</v>
      </c>
      <c r="C67" s="2">
        <v>0.99161265726267644</v>
      </c>
      <c r="D67" s="2">
        <v>0.9559361100606848</v>
      </c>
      <c r="E67" s="2">
        <v>0.75167785234899331</v>
      </c>
      <c r="F67" s="2" t="s">
        <v>70</v>
      </c>
      <c r="G67" s="2">
        <v>0</v>
      </c>
      <c r="H67" s="2">
        <v>0.80233463035019459</v>
      </c>
      <c r="I67" s="2">
        <v>0.99017236165709099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24</v>
      </c>
      <c r="B68" t="s">
        <v>8</v>
      </c>
      <c r="C68" s="2">
        <v>0.99298231214347277</v>
      </c>
      <c r="D68" s="2">
        <v>0.94268708229134679</v>
      </c>
      <c r="E68" s="2">
        <v>0.74625510667271899</v>
      </c>
      <c r="F68" s="2">
        <v>0</v>
      </c>
      <c r="G68" s="2">
        <v>0</v>
      </c>
      <c r="H68" s="2">
        <v>0.70760642009769714</v>
      </c>
      <c r="I68" s="2">
        <v>0.99305662706372477</v>
      </c>
      <c r="J68" s="2" t="s">
        <v>70</v>
      </c>
      <c r="K68" s="2" t="s">
        <v>70</v>
      </c>
      <c r="L68" s="2" t="s">
        <v>70</v>
      </c>
      <c r="M68" s="2" t="s">
        <v>70</v>
      </c>
      <c r="N68" s="2" t="s">
        <v>70</v>
      </c>
    </row>
    <row r="69" spans="1:14" x14ac:dyDescent="0.3">
      <c r="A69" t="s">
        <v>24</v>
      </c>
      <c r="B69" t="s">
        <v>12</v>
      </c>
      <c r="C69" s="2">
        <v>0.99443601416287319</v>
      </c>
      <c r="D69" s="2">
        <v>0.9138239485733346</v>
      </c>
      <c r="E69" s="2">
        <v>0.7513520311910451</v>
      </c>
      <c r="F69" s="2" t="s">
        <v>70</v>
      </c>
      <c r="G69" s="2">
        <v>0</v>
      </c>
      <c r="H69" s="2">
        <v>0.724540152534769</v>
      </c>
      <c r="I69" s="2">
        <v>0.9936658749010292</v>
      </c>
      <c r="J69" s="2">
        <v>0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24</v>
      </c>
      <c r="B70" t="s">
        <v>13</v>
      </c>
      <c r="C70" s="2">
        <v>0.9879624075184964</v>
      </c>
      <c r="D70" s="2">
        <v>0.93872981304541203</v>
      </c>
      <c r="E70" s="2">
        <v>0.82848133753758157</v>
      </c>
      <c r="F70" s="2" t="s">
        <v>70</v>
      </c>
      <c r="G70" s="2">
        <v>0</v>
      </c>
      <c r="H70" s="2">
        <v>0.76380272952853601</v>
      </c>
      <c r="I70" s="2">
        <v>0.98982049887326118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24</v>
      </c>
      <c r="B71" t="s">
        <v>15</v>
      </c>
      <c r="C71" s="2">
        <v>0.99570517389476765</v>
      </c>
      <c r="D71" s="2">
        <v>0.89795002034545179</v>
      </c>
      <c r="E71" s="2">
        <v>0.903031020601468</v>
      </c>
      <c r="F71" s="2">
        <v>0</v>
      </c>
      <c r="G71" s="2">
        <v>0</v>
      </c>
      <c r="H71" s="2">
        <v>0.80564971751412429</v>
      </c>
      <c r="I71" s="2">
        <v>0.99122204411876957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24</v>
      </c>
      <c r="B72" t="s">
        <v>17</v>
      </c>
      <c r="C72" s="2">
        <v>0.99451456883331357</v>
      </c>
      <c r="D72" s="2">
        <v>0.88190043332815782</v>
      </c>
      <c r="E72" s="2">
        <v>0.89943886591848787</v>
      </c>
      <c r="F72" s="2">
        <v>0</v>
      </c>
      <c r="G72" s="2">
        <v>0</v>
      </c>
      <c r="H72" s="2">
        <v>0.81289407313997475</v>
      </c>
      <c r="I72" s="2">
        <v>0.99265830529213839</v>
      </c>
      <c r="J72" s="2">
        <v>0.69003955411722406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24</v>
      </c>
      <c r="B73" t="s">
        <v>21</v>
      </c>
      <c r="C73" s="2">
        <v>0.99625816234195019</v>
      </c>
      <c r="D73" s="2">
        <v>0.93231245649672556</v>
      </c>
      <c r="E73" s="2">
        <v>0.88766339869281041</v>
      </c>
      <c r="F73" s="2" t="s">
        <v>70</v>
      </c>
      <c r="G73" s="2">
        <v>0</v>
      </c>
      <c r="H73" s="2">
        <v>0.87563451776649748</v>
      </c>
      <c r="I73" s="2">
        <v>0.99140181176109321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24</v>
      </c>
      <c r="B74" t="s">
        <v>23</v>
      </c>
      <c r="C74" s="2">
        <v>0.99592897629411581</v>
      </c>
      <c r="D74" s="2">
        <v>0.92394778181030279</v>
      </c>
      <c r="E74" s="2">
        <v>0.88145501786294256</v>
      </c>
      <c r="F74" s="2" t="s">
        <v>70</v>
      </c>
      <c r="G74" s="2">
        <v>0</v>
      </c>
      <c r="H74" s="2">
        <v>0.7686638460488604</v>
      </c>
      <c r="I74" s="2">
        <v>0.99245312378433037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24</v>
      </c>
      <c r="B75" t="s">
        <v>25</v>
      </c>
      <c r="C75" s="2">
        <v>0.98802579060485118</v>
      </c>
      <c r="D75" s="2">
        <v>0.94220089502345405</v>
      </c>
      <c r="E75" s="2">
        <v>0.812119258662369</v>
      </c>
      <c r="F75" s="2">
        <v>0.84724644904061797</v>
      </c>
      <c r="G75" s="2">
        <v>0</v>
      </c>
      <c r="H75" s="2">
        <v>0.45449649973074852</v>
      </c>
      <c r="I75" s="2">
        <v>0.99193232552674881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24</v>
      </c>
      <c r="B76" t="s">
        <v>47</v>
      </c>
      <c r="C76" s="2">
        <v>0.98691091376055962</v>
      </c>
      <c r="D76" s="2">
        <v>0.93174906477918018</v>
      </c>
      <c r="E76" s="2">
        <v>0.868399064171123</v>
      </c>
      <c r="F76" s="2">
        <v>0.82611235816856798</v>
      </c>
      <c r="G76" s="2">
        <v>0</v>
      </c>
      <c r="H76" s="2">
        <v>0.77875365955667086</v>
      </c>
      <c r="I76" s="2">
        <v>0.99383342440090561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24</v>
      </c>
      <c r="B77" t="s">
        <v>48</v>
      </c>
      <c r="C77" s="2">
        <v>0.83697923923644979</v>
      </c>
      <c r="D77" s="2">
        <v>0.93526455026455024</v>
      </c>
      <c r="E77" s="2">
        <v>0.82695354234977714</v>
      </c>
      <c r="F77" s="2">
        <v>0.94964294793279558</v>
      </c>
      <c r="G77" s="2" t="s">
        <v>70</v>
      </c>
      <c r="H77" s="2">
        <v>0.58318782738837616</v>
      </c>
      <c r="I77" s="2">
        <v>0.99181340747605795</v>
      </c>
      <c r="J77" s="2" t="s">
        <v>70</v>
      </c>
      <c r="K77" s="2" t="s">
        <v>70</v>
      </c>
      <c r="L77" s="2" t="s">
        <v>70</v>
      </c>
      <c r="M77" s="2" t="s">
        <v>70</v>
      </c>
      <c r="N77" s="2">
        <v>0</v>
      </c>
    </row>
    <row r="78" spans="1:14" x14ac:dyDescent="0.3">
      <c r="A78" t="s">
        <v>24</v>
      </c>
      <c r="B78" t="s">
        <v>27</v>
      </c>
      <c r="C78" s="2">
        <v>0.99148156993869918</v>
      </c>
      <c r="D78" s="2">
        <v>0.89954902931309466</v>
      </c>
      <c r="E78" s="2">
        <v>0.89361189232623539</v>
      </c>
      <c r="F78" s="2">
        <v>0.83589724441789259</v>
      </c>
      <c r="G78" s="2">
        <v>0</v>
      </c>
      <c r="H78" s="2">
        <v>0.85382488479262675</v>
      </c>
      <c r="I78" s="2">
        <v>0.99608641202254222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24</v>
      </c>
      <c r="B79" t="s">
        <v>29</v>
      </c>
      <c r="C79" s="2">
        <v>0.99456990746272622</v>
      </c>
      <c r="D79" s="2">
        <v>0.96705340815940477</v>
      </c>
      <c r="E79" s="2">
        <v>0.93084060706141381</v>
      </c>
      <c r="F79" s="2">
        <v>0</v>
      </c>
      <c r="G79" s="2">
        <v>0</v>
      </c>
      <c r="H79" s="2">
        <v>0.79001729676303434</v>
      </c>
      <c r="I79" s="2">
        <v>0.99344692005242463</v>
      </c>
      <c r="J79" s="2" t="s">
        <v>70</v>
      </c>
      <c r="K79" s="2" t="s">
        <v>70</v>
      </c>
      <c r="L79" s="2" t="s">
        <v>70</v>
      </c>
      <c r="M79" s="2" t="s">
        <v>70</v>
      </c>
      <c r="N79" s="2" t="s">
        <v>70</v>
      </c>
    </row>
    <row r="80" spans="1:14" x14ac:dyDescent="0.3">
      <c r="A80" t="s">
        <v>24</v>
      </c>
      <c r="B80" t="s">
        <v>33</v>
      </c>
      <c r="C80" s="2">
        <v>0.96774144532911921</v>
      </c>
      <c r="D80" s="2">
        <v>0.91262611052552323</v>
      </c>
      <c r="E80" s="2">
        <v>0.90318886008801003</v>
      </c>
      <c r="F80" s="2" t="s">
        <v>70</v>
      </c>
      <c r="G80" s="2">
        <v>0</v>
      </c>
      <c r="H80" s="2">
        <v>0.8534052487522138</v>
      </c>
      <c r="I80" s="2">
        <v>0.99018622981222482</v>
      </c>
      <c r="J80" s="2" t="s">
        <v>70</v>
      </c>
      <c r="K80" s="2" t="s">
        <v>70</v>
      </c>
      <c r="L80" s="2" t="s">
        <v>70</v>
      </c>
      <c r="M80" s="2" t="s">
        <v>70</v>
      </c>
      <c r="N80" s="2" t="s">
        <v>70</v>
      </c>
    </row>
    <row r="81" spans="1:14" x14ac:dyDescent="0.3">
      <c r="A81" t="s">
        <v>24</v>
      </c>
      <c r="B81" t="s">
        <v>35</v>
      </c>
      <c r="C81" s="2">
        <v>0.98064155281883436</v>
      </c>
      <c r="D81" s="2">
        <v>0.91925994618343243</v>
      </c>
      <c r="E81" s="2">
        <v>0.78712798709866594</v>
      </c>
      <c r="F81" s="2">
        <v>0.72908135531799234</v>
      </c>
      <c r="G81" s="2">
        <v>0</v>
      </c>
      <c r="H81" s="2">
        <v>0.58558920395212466</v>
      </c>
      <c r="I81" s="2">
        <v>0.99088803088803079</v>
      </c>
      <c r="J81" s="2" t="s">
        <v>70</v>
      </c>
      <c r="K81" s="2" t="s">
        <v>70</v>
      </c>
      <c r="L81" s="2" t="s">
        <v>70</v>
      </c>
      <c r="M81" s="2" t="s">
        <v>70</v>
      </c>
      <c r="N81" s="2" t="s">
        <v>70</v>
      </c>
    </row>
    <row r="82" spans="1:14" x14ac:dyDescent="0.3">
      <c r="A82" t="s">
        <v>26</v>
      </c>
      <c r="B82" t="s">
        <v>6</v>
      </c>
      <c r="C82" s="2">
        <v>0.97144906743185078</v>
      </c>
      <c r="D82" s="2">
        <v>0.92402544629095085</v>
      </c>
      <c r="E82" s="2">
        <v>0.91105336797921244</v>
      </c>
      <c r="F82" s="2" t="s">
        <v>70</v>
      </c>
      <c r="G82" s="2" t="s">
        <v>70</v>
      </c>
      <c r="H82" s="2">
        <v>0.77740112994350286</v>
      </c>
      <c r="I82" s="2">
        <v>0.98163581385057896</v>
      </c>
      <c r="J82" s="2" t="s">
        <v>70</v>
      </c>
      <c r="K82" s="2" t="s">
        <v>70</v>
      </c>
      <c r="L82" s="2" t="s">
        <v>70</v>
      </c>
      <c r="M82" s="2" t="s">
        <v>70</v>
      </c>
      <c r="N82" s="2" t="s">
        <v>70</v>
      </c>
    </row>
    <row r="83" spans="1:14" x14ac:dyDescent="0.3">
      <c r="A83" t="s">
        <v>26</v>
      </c>
      <c r="B83" t="s">
        <v>7</v>
      </c>
      <c r="C83" s="2">
        <v>0.98859717688169557</v>
      </c>
      <c r="D83" s="2">
        <v>0.89644647918029208</v>
      </c>
      <c r="E83" s="2">
        <v>0.92956212562862361</v>
      </c>
      <c r="F83" s="2" t="s">
        <v>70</v>
      </c>
      <c r="G83" s="2" t="s">
        <v>70</v>
      </c>
      <c r="H83" s="2">
        <v>0.82180615439135318</v>
      </c>
      <c r="I83" s="2">
        <v>0.98831188045568885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26</v>
      </c>
      <c r="B84" t="s">
        <v>49</v>
      </c>
      <c r="C84" s="2">
        <v>0.99324539603644924</v>
      </c>
      <c r="D84" s="2">
        <v>0.94431231034199958</v>
      </c>
      <c r="E84" s="2">
        <v>0.94229446702094399</v>
      </c>
      <c r="F84" s="2" t="s">
        <v>70</v>
      </c>
      <c r="G84" s="2" t="s">
        <v>70</v>
      </c>
      <c r="H84" s="2">
        <v>0.75742537589808168</v>
      </c>
      <c r="I84" s="2">
        <v>0.99232540291634685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26</v>
      </c>
      <c r="B85" t="s">
        <v>50</v>
      </c>
      <c r="C85" s="2">
        <v>0.98189560237868001</v>
      </c>
      <c r="D85" s="2">
        <v>0.96811717057549218</v>
      </c>
      <c r="E85" s="2">
        <v>0.96040765996642441</v>
      </c>
      <c r="F85" s="2" t="s">
        <v>70</v>
      </c>
      <c r="G85" s="2" t="s">
        <v>70</v>
      </c>
      <c r="H85" s="2">
        <v>0.8702959006062061</v>
      </c>
      <c r="I85" s="2">
        <v>0.99300805593555241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26</v>
      </c>
      <c r="B86" t="s">
        <v>13</v>
      </c>
      <c r="C86" s="2">
        <v>0.98024593807101601</v>
      </c>
      <c r="D86" s="2">
        <v>0.95301235540925844</v>
      </c>
      <c r="E86" s="2">
        <v>0.96040981836504558</v>
      </c>
      <c r="F86" s="2">
        <v>0</v>
      </c>
      <c r="G86" s="2" t="s">
        <v>70</v>
      </c>
      <c r="H86" s="2">
        <v>0.85745769382133019</v>
      </c>
      <c r="I86" s="2">
        <v>0.98449495709769685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26</v>
      </c>
      <c r="B87" t="s">
        <v>19</v>
      </c>
      <c r="C87" s="2">
        <v>0.99483565025334542</v>
      </c>
      <c r="D87" s="2">
        <v>0.92855234329076042</v>
      </c>
      <c r="E87" s="2">
        <v>0.9365099427030672</v>
      </c>
      <c r="F87" s="2">
        <v>0.79263094136067014</v>
      </c>
      <c r="G87" s="2" t="s">
        <v>70</v>
      </c>
      <c r="H87" s="2">
        <v>0.90952321361531718</v>
      </c>
      <c r="I87" s="2">
        <v>0.99076597033000302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28</v>
      </c>
      <c r="B88" t="s">
        <v>6</v>
      </c>
      <c r="C88" s="2">
        <v>0.99019914674924636</v>
      </c>
      <c r="D88" s="2">
        <v>0.94137218599908756</v>
      </c>
      <c r="E88" s="2">
        <v>0.84292269678785736</v>
      </c>
      <c r="F88" s="2" t="s">
        <v>70</v>
      </c>
      <c r="G88" s="2" t="s">
        <v>70</v>
      </c>
      <c r="H88" s="2">
        <v>0.89431271378050903</v>
      </c>
      <c r="I88" s="2">
        <v>0.98179821120351485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28</v>
      </c>
      <c r="B89" t="s">
        <v>8</v>
      </c>
      <c r="C89" s="2">
        <v>0.98824607753275462</v>
      </c>
      <c r="D89" s="2">
        <v>0.92019765063621062</v>
      </c>
      <c r="E89" s="2">
        <v>0.95602018745493877</v>
      </c>
      <c r="F89" s="2" t="s">
        <v>70</v>
      </c>
      <c r="G89" s="2" t="s">
        <v>70</v>
      </c>
      <c r="H89" s="2">
        <v>0.69543800727679816</v>
      </c>
      <c r="I89" s="2">
        <v>0.99069696507549199</v>
      </c>
      <c r="J89" s="2" t="s">
        <v>70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28</v>
      </c>
      <c r="B90" t="s">
        <v>12</v>
      </c>
      <c r="C90" s="2">
        <v>0.99067321583357415</v>
      </c>
      <c r="D90" s="2">
        <v>0.92597052433182381</v>
      </c>
      <c r="E90" s="2">
        <v>0.90260804648067905</v>
      </c>
      <c r="F90" s="2" t="s">
        <v>70</v>
      </c>
      <c r="G90" s="2">
        <v>0</v>
      </c>
      <c r="H90" s="2">
        <v>0.67130254281266222</v>
      </c>
      <c r="I90" s="2">
        <v>0.98850926918952042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28</v>
      </c>
      <c r="B91" t="s">
        <v>13</v>
      </c>
      <c r="C91" s="2">
        <v>0.99267984019718936</v>
      </c>
      <c r="D91" s="2">
        <v>0.95139274220397296</v>
      </c>
      <c r="E91" s="2">
        <v>0.93875293792340664</v>
      </c>
      <c r="F91" s="2" t="s">
        <v>70</v>
      </c>
      <c r="G91" s="2" t="s">
        <v>70</v>
      </c>
      <c r="H91" s="2">
        <v>0.87704165169122639</v>
      </c>
      <c r="I91" s="2">
        <v>0.99369894982497076</v>
      </c>
      <c r="J91" s="2">
        <v>0.94906983836535519</v>
      </c>
      <c r="K91" s="2" t="s">
        <v>70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28</v>
      </c>
      <c r="B92" t="s">
        <v>15</v>
      </c>
      <c r="C92" s="2">
        <v>0.99548967221120976</v>
      </c>
      <c r="D92" s="2">
        <v>0.9714448828128982</v>
      </c>
      <c r="E92" s="2">
        <v>0.89495938049313506</v>
      </c>
      <c r="F92" s="2">
        <v>0</v>
      </c>
      <c r="G92" s="2">
        <v>0</v>
      </c>
      <c r="H92" s="2">
        <v>0.90045488204802704</v>
      </c>
      <c r="I92" s="2">
        <v>0.99219467401285599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28</v>
      </c>
      <c r="B93" t="s">
        <v>17</v>
      </c>
      <c r="C93" s="2">
        <v>0.99588774614014497</v>
      </c>
      <c r="D93" s="2">
        <v>0.94748130805830377</v>
      </c>
      <c r="E93" s="2">
        <v>0.95457425004658081</v>
      </c>
      <c r="F93" s="2" t="s">
        <v>70</v>
      </c>
      <c r="G93" s="2" t="s">
        <v>70</v>
      </c>
      <c r="H93" s="2">
        <v>0.93882602545968885</v>
      </c>
      <c r="I93" s="2">
        <v>0.99207212808953837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28</v>
      </c>
      <c r="B94" t="s">
        <v>21</v>
      </c>
      <c r="C94" s="2">
        <v>0.99030661301235723</v>
      </c>
      <c r="D94" s="2">
        <v>0.95681039017576963</v>
      </c>
      <c r="E94" s="2">
        <v>0.91491411141435219</v>
      </c>
      <c r="F94" s="2" t="s">
        <v>70</v>
      </c>
      <c r="G94" s="2" t="s">
        <v>70</v>
      </c>
      <c r="H94" s="2">
        <v>0.92748264676130998</v>
      </c>
      <c r="I94" s="2">
        <v>0.99549549549549565</v>
      </c>
      <c r="J94" s="2" t="s">
        <v>70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28</v>
      </c>
      <c r="B95" t="s">
        <v>23</v>
      </c>
      <c r="C95" s="2">
        <v>0.99160069299765341</v>
      </c>
      <c r="D95" s="2">
        <v>0.93322033245372438</v>
      </c>
      <c r="E95" s="2">
        <v>0.94327668136478438</v>
      </c>
      <c r="F95" s="2" t="s">
        <v>70</v>
      </c>
      <c r="G95" s="2" t="s">
        <v>70</v>
      </c>
      <c r="H95" s="2">
        <v>0.84318445217081217</v>
      </c>
      <c r="I95" s="2">
        <v>0.99062115621156199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28</v>
      </c>
      <c r="B96" t="s">
        <v>51</v>
      </c>
      <c r="C96" s="2">
        <v>0.99382966788525895</v>
      </c>
      <c r="D96" s="2">
        <v>0.92214666896195563</v>
      </c>
      <c r="E96" s="2">
        <v>0.91790123456790118</v>
      </c>
      <c r="F96" s="2">
        <v>0.86966476760003775</v>
      </c>
      <c r="G96" s="2">
        <v>0</v>
      </c>
      <c r="H96" s="2">
        <v>0.81651116765620579</v>
      </c>
      <c r="I96" s="2">
        <v>0.99503096093570842</v>
      </c>
      <c r="J96" s="2" t="s">
        <v>70</v>
      </c>
      <c r="K96" s="2" t="s">
        <v>70</v>
      </c>
      <c r="L96" s="2" t="s">
        <v>70</v>
      </c>
      <c r="M96" s="2" t="s">
        <v>70</v>
      </c>
      <c r="N96" s="2" t="s">
        <v>70</v>
      </c>
    </row>
    <row r="97" spans="1:14" x14ac:dyDescent="0.3">
      <c r="A97" t="s">
        <v>28</v>
      </c>
      <c r="B97" t="s">
        <v>25</v>
      </c>
      <c r="C97" s="2">
        <v>0.99280063291139242</v>
      </c>
      <c r="D97" s="2">
        <v>0.92035095064994399</v>
      </c>
      <c r="E97" s="2">
        <v>0.9270785484611852</v>
      </c>
      <c r="F97" s="2">
        <v>0.66968477884100286</v>
      </c>
      <c r="G97" s="2">
        <v>0</v>
      </c>
      <c r="H97" s="2">
        <v>0.75955390334572492</v>
      </c>
      <c r="I97" s="2">
        <v>0.99475702324125514</v>
      </c>
      <c r="J97" s="2">
        <v>0.89631840796019902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28</v>
      </c>
      <c r="B98" t="s">
        <v>27</v>
      </c>
      <c r="C98" s="2">
        <v>0.98986098459344918</v>
      </c>
      <c r="D98" s="2">
        <v>0.95602772412225878</v>
      </c>
      <c r="E98" s="2">
        <v>0.91768616222493637</v>
      </c>
      <c r="F98" s="2">
        <v>0.70774428548804302</v>
      </c>
      <c r="G98" s="2" t="s">
        <v>70</v>
      </c>
      <c r="H98" s="2">
        <v>0.85528496748693106</v>
      </c>
      <c r="I98" s="2">
        <v>0.99503028420562201</v>
      </c>
      <c r="J98" s="2">
        <v>0.89391891891891895</v>
      </c>
      <c r="K98" s="2" t="s">
        <v>70</v>
      </c>
      <c r="L98" s="2" t="s">
        <v>70</v>
      </c>
      <c r="M98" s="2" t="s">
        <v>70</v>
      </c>
      <c r="N98" s="2" t="s">
        <v>70</v>
      </c>
    </row>
    <row r="99" spans="1:14" x14ac:dyDescent="0.3">
      <c r="A99" t="s">
        <v>28</v>
      </c>
      <c r="B99" t="s">
        <v>29</v>
      </c>
      <c r="C99" s="2">
        <v>0.99373150327406601</v>
      </c>
      <c r="D99" s="2">
        <v>0.95647534952170721</v>
      </c>
      <c r="E99" s="2">
        <v>0.94517028133437841</v>
      </c>
      <c r="F99" s="2">
        <v>0.90892823758780017</v>
      </c>
      <c r="G99" s="2">
        <v>0.88631984585741808</v>
      </c>
      <c r="H99" s="2">
        <v>0.86703278415709772</v>
      </c>
      <c r="I99" s="2">
        <v>0.99180581323438477</v>
      </c>
      <c r="J99" s="2" t="s">
        <v>70</v>
      </c>
      <c r="K99" s="2" t="s">
        <v>70</v>
      </c>
      <c r="L99" s="2" t="s">
        <v>70</v>
      </c>
      <c r="M99" s="2" t="s">
        <v>70</v>
      </c>
      <c r="N99" s="2" t="s">
        <v>70</v>
      </c>
    </row>
    <row r="100" spans="1:14" x14ac:dyDescent="0.3">
      <c r="A100" t="s">
        <v>28</v>
      </c>
      <c r="B100" t="s">
        <v>33</v>
      </c>
      <c r="C100" s="2">
        <v>0.99403222375242117</v>
      </c>
      <c r="D100" s="2">
        <v>0.95859195048617096</v>
      </c>
      <c r="E100" s="2">
        <v>0.94914661851226201</v>
      </c>
      <c r="F100" s="2">
        <v>0.6633261170976138</v>
      </c>
      <c r="G100" s="2">
        <v>0.24427480916030531</v>
      </c>
      <c r="H100" s="2">
        <v>0.91468634686346861</v>
      </c>
      <c r="I100" s="2">
        <v>0.99332712600869022</v>
      </c>
      <c r="J100" s="2" t="s">
        <v>70</v>
      </c>
      <c r="K100" s="2" t="s">
        <v>70</v>
      </c>
      <c r="L100" s="2" t="s">
        <v>70</v>
      </c>
      <c r="M100" s="2" t="s">
        <v>70</v>
      </c>
      <c r="N100" s="2" t="s">
        <v>70</v>
      </c>
    </row>
    <row r="101" spans="1:14" x14ac:dyDescent="0.3">
      <c r="A101" t="s">
        <v>30</v>
      </c>
      <c r="B101" t="s">
        <v>6</v>
      </c>
      <c r="C101" s="2">
        <v>0.97046132257498685</v>
      </c>
      <c r="D101" s="2">
        <v>0.84692916485092151</v>
      </c>
      <c r="E101" s="2">
        <v>0.70796721118122308</v>
      </c>
      <c r="F101" s="2">
        <v>0</v>
      </c>
      <c r="G101" s="2" t="s">
        <v>70</v>
      </c>
      <c r="H101" s="2">
        <v>0.64779821859652043</v>
      </c>
      <c r="I101" s="2">
        <v>0.97180737580006082</v>
      </c>
      <c r="J101" s="2" t="s">
        <v>70</v>
      </c>
      <c r="K101" s="2" t="s">
        <v>70</v>
      </c>
      <c r="L101" s="2" t="s">
        <v>70</v>
      </c>
      <c r="M101" s="2" t="s">
        <v>70</v>
      </c>
      <c r="N101" s="2" t="s">
        <v>70</v>
      </c>
    </row>
    <row r="102" spans="1:14" x14ac:dyDescent="0.3">
      <c r="A102" t="s">
        <v>30</v>
      </c>
      <c r="B102" t="s">
        <v>52</v>
      </c>
      <c r="C102" s="2">
        <v>0.9699524786893734</v>
      </c>
      <c r="D102" s="2">
        <v>0.95787220627519964</v>
      </c>
      <c r="E102" s="2">
        <v>0.90604520889814522</v>
      </c>
      <c r="F102" s="2" t="s">
        <v>70</v>
      </c>
      <c r="G102" s="2" t="s">
        <v>70</v>
      </c>
      <c r="H102" s="2">
        <v>0.67539324606753937</v>
      </c>
      <c r="I102" s="2">
        <v>0.97796017631858945</v>
      </c>
      <c r="J102" s="2" t="s">
        <v>70</v>
      </c>
      <c r="K102" s="2" t="s">
        <v>70</v>
      </c>
      <c r="L102" s="2" t="s">
        <v>70</v>
      </c>
      <c r="M102" s="2" t="s">
        <v>70</v>
      </c>
      <c r="N102" s="2" t="s">
        <v>70</v>
      </c>
    </row>
    <row r="103" spans="1:14" x14ac:dyDescent="0.3">
      <c r="A103" t="s">
        <v>30</v>
      </c>
      <c r="B103" t="s">
        <v>7</v>
      </c>
      <c r="C103" s="2">
        <v>0.97325592111326142</v>
      </c>
      <c r="D103" s="2">
        <v>0.92722342733188723</v>
      </c>
      <c r="E103" s="2">
        <v>0.92521315468940324</v>
      </c>
      <c r="F103" s="2" t="s">
        <v>70</v>
      </c>
      <c r="G103" s="2" t="s">
        <v>70</v>
      </c>
      <c r="H103" s="2">
        <v>0.6675479180436219</v>
      </c>
      <c r="I103" s="2">
        <v>0.97868790291998475</v>
      </c>
      <c r="J103" s="2" t="s">
        <v>70</v>
      </c>
      <c r="K103" s="2" t="s">
        <v>70</v>
      </c>
      <c r="L103" s="2" t="s">
        <v>70</v>
      </c>
      <c r="M103" s="2" t="s">
        <v>70</v>
      </c>
      <c r="N103" s="2" t="s">
        <v>70</v>
      </c>
    </row>
    <row r="104" spans="1:14" x14ac:dyDescent="0.3">
      <c r="A104" t="s">
        <v>30</v>
      </c>
      <c r="B104" t="s">
        <v>8</v>
      </c>
      <c r="C104" s="2">
        <v>0.96624994168960199</v>
      </c>
      <c r="D104" s="2">
        <v>0.94315310763011617</v>
      </c>
      <c r="E104" s="2">
        <v>0.81116613606885979</v>
      </c>
      <c r="F104" s="2" t="s">
        <v>70</v>
      </c>
      <c r="G104" s="2" t="s">
        <v>70</v>
      </c>
      <c r="H104" s="2">
        <v>0.58767038413878558</v>
      </c>
      <c r="I104" s="2">
        <v>0.98164163252920644</v>
      </c>
      <c r="J104" s="2" t="s">
        <v>70</v>
      </c>
      <c r="K104" s="2" t="s">
        <v>70</v>
      </c>
      <c r="L104" s="2" t="s">
        <v>70</v>
      </c>
      <c r="M104" s="2" t="s">
        <v>70</v>
      </c>
      <c r="N104" s="2" t="s">
        <v>70</v>
      </c>
    </row>
    <row r="105" spans="1:14" x14ac:dyDescent="0.3">
      <c r="A105" t="s">
        <v>30</v>
      </c>
      <c r="B105" t="s">
        <v>15</v>
      </c>
      <c r="C105" s="2">
        <v>0.97581391903403825</v>
      </c>
      <c r="D105" s="2">
        <v>0.93452276835169956</v>
      </c>
      <c r="E105" s="2">
        <v>0.76813902624572084</v>
      </c>
      <c r="F105" s="2">
        <v>0</v>
      </c>
      <c r="G105" s="2">
        <v>0</v>
      </c>
      <c r="H105" s="2">
        <v>0.64414872798434442</v>
      </c>
      <c r="I105" s="2">
        <v>0.98280249865042035</v>
      </c>
      <c r="J105" s="2" t="s">
        <v>70</v>
      </c>
      <c r="K105" s="2" t="s">
        <v>70</v>
      </c>
      <c r="L105" s="2" t="s">
        <v>70</v>
      </c>
      <c r="M105" s="2" t="s">
        <v>70</v>
      </c>
      <c r="N105" s="2" t="s">
        <v>70</v>
      </c>
    </row>
    <row r="106" spans="1:14" x14ac:dyDescent="0.3">
      <c r="A106" t="s">
        <v>32</v>
      </c>
      <c r="B106" t="s">
        <v>7</v>
      </c>
      <c r="C106" s="2">
        <v>0.96825072687845803</v>
      </c>
      <c r="D106" s="2">
        <v>0.9273081182669396</v>
      </c>
      <c r="E106" s="2">
        <v>0.80782010663781778</v>
      </c>
      <c r="F106" s="2">
        <v>0</v>
      </c>
      <c r="G106" s="2" t="s">
        <v>70</v>
      </c>
      <c r="H106" s="2">
        <v>0.82223722157452295</v>
      </c>
      <c r="I106" s="2">
        <v>0.99249812453113284</v>
      </c>
      <c r="J106" s="2" t="s">
        <v>70</v>
      </c>
      <c r="K106" s="2" t="s">
        <v>70</v>
      </c>
      <c r="L106" s="2" t="s">
        <v>70</v>
      </c>
      <c r="M106" s="2" t="s">
        <v>70</v>
      </c>
      <c r="N106" s="2" t="s">
        <v>70</v>
      </c>
    </row>
    <row r="107" spans="1:14" x14ac:dyDescent="0.3">
      <c r="A107" t="s">
        <v>32</v>
      </c>
      <c r="B107" t="s">
        <v>8</v>
      </c>
      <c r="C107" s="2">
        <v>0.97762430726304361</v>
      </c>
      <c r="D107" s="2">
        <v>0.87515090361988501</v>
      </c>
      <c r="E107" s="2">
        <v>0.75507392781706306</v>
      </c>
      <c r="F107" s="2">
        <v>0.5566747418079816</v>
      </c>
      <c r="G107" s="2">
        <v>0.90398613518197579</v>
      </c>
      <c r="H107" s="2">
        <v>0.80276716869640408</v>
      </c>
      <c r="I107" s="2">
        <v>0.99334241186261163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32</v>
      </c>
      <c r="B108" t="s">
        <v>12</v>
      </c>
      <c r="C108" s="2">
        <v>0.97697228769269062</v>
      </c>
      <c r="D108" s="2">
        <v>0.87840744126028281</v>
      </c>
      <c r="E108" s="2">
        <v>0.88711546819915965</v>
      </c>
      <c r="F108" s="2" t="s">
        <v>70</v>
      </c>
      <c r="G108" s="2">
        <v>0</v>
      </c>
      <c r="H108" s="2">
        <v>0.34869491131593217</v>
      </c>
      <c r="I108" s="2">
        <v>0.9865006749662516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32</v>
      </c>
      <c r="B109" t="s">
        <v>13</v>
      </c>
      <c r="C109" s="2">
        <v>0.98323010761538299</v>
      </c>
      <c r="D109" s="2">
        <v>0.92924967786698398</v>
      </c>
      <c r="E109" s="2">
        <v>0.90201722077225155</v>
      </c>
      <c r="F109" s="2">
        <v>0.82457752164592557</v>
      </c>
      <c r="G109" s="2">
        <v>0</v>
      </c>
      <c r="H109" s="2">
        <v>0.57038657913931434</v>
      </c>
      <c r="I109" s="2">
        <v>0.98754178061379516</v>
      </c>
      <c r="J109" s="2">
        <v>0.90179887938661163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32</v>
      </c>
      <c r="B110" t="s">
        <v>15</v>
      </c>
      <c r="C110" s="2">
        <v>0.99313016456948555</v>
      </c>
      <c r="D110" s="2">
        <v>0.94284476665982719</v>
      </c>
      <c r="E110" s="2">
        <v>0.93012287451905162</v>
      </c>
      <c r="F110" s="2">
        <v>0.79782143551838158</v>
      </c>
      <c r="G110" s="2">
        <v>0</v>
      </c>
      <c r="H110" s="2">
        <v>0.78518921862237956</v>
      </c>
      <c r="I110" s="2">
        <v>0.99441597185037878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32</v>
      </c>
      <c r="B111" t="s">
        <v>17</v>
      </c>
      <c r="C111" s="2">
        <v>0.99649722043113798</v>
      </c>
      <c r="D111" s="2">
        <v>0.91854195323246202</v>
      </c>
      <c r="E111" s="2">
        <v>0.89223730072225083</v>
      </c>
      <c r="F111" s="2">
        <v>0.43656941044266967</v>
      </c>
      <c r="G111" s="2" t="s">
        <v>70</v>
      </c>
      <c r="H111" s="2">
        <v>0.52252455684769106</v>
      </c>
      <c r="I111" s="2">
        <v>0.99574144486692018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32</v>
      </c>
      <c r="B112" t="s">
        <v>21</v>
      </c>
      <c r="C112" s="2">
        <v>0.99680091210891641</v>
      </c>
      <c r="D112" s="2">
        <v>0.95265236738163095</v>
      </c>
      <c r="E112" s="2">
        <v>0.94481990866138976</v>
      </c>
      <c r="F112" s="2">
        <v>0.59176603287141472</v>
      </c>
      <c r="G112" s="2">
        <v>0.48021828103683495</v>
      </c>
      <c r="H112" s="2">
        <v>0.25716429107276817</v>
      </c>
      <c r="I112" s="2">
        <v>0.99591899591899602</v>
      </c>
      <c r="J112" s="2" t="s">
        <v>70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32</v>
      </c>
      <c r="B113" t="s">
        <v>53</v>
      </c>
      <c r="C113" s="2">
        <v>0.95955807824853045</v>
      </c>
      <c r="D113" s="2">
        <v>0.93868207103123658</v>
      </c>
      <c r="E113" s="2">
        <v>0.83666592609049839</v>
      </c>
      <c r="F113" s="2">
        <v>0.74996818933706577</v>
      </c>
      <c r="G113" s="2">
        <v>0.94170579029733958</v>
      </c>
      <c r="H113" s="2">
        <v>0</v>
      </c>
      <c r="I113" s="2">
        <v>0.99462239887771797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32</v>
      </c>
      <c r="B114" t="s">
        <v>27</v>
      </c>
      <c r="C114" s="2">
        <v>0.99226247600767759</v>
      </c>
      <c r="D114" s="2">
        <v>0.96782022471910123</v>
      </c>
      <c r="E114" s="2">
        <v>0.95865376380919765</v>
      </c>
      <c r="F114" s="2" t="s">
        <v>70</v>
      </c>
      <c r="G114" s="2">
        <v>0</v>
      </c>
      <c r="H114" s="2">
        <v>0.72787733234805096</v>
      </c>
      <c r="I114" s="2">
        <v>0.99364423003292757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32</v>
      </c>
      <c r="B115" t="s">
        <v>29</v>
      </c>
      <c r="C115" s="2">
        <v>0.99349488968441679</v>
      </c>
      <c r="D115" s="2">
        <v>0.95645928370377564</v>
      </c>
      <c r="E115" s="2">
        <v>0.92532688715525757</v>
      </c>
      <c r="F115" s="2">
        <v>0</v>
      </c>
      <c r="G115" s="2">
        <v>0.35124905374716126</v>
      </c>
      <c r="H115" s="2">
        <v>0.71168312176774795</v>
      </c>
      <c r="I115" s="2">
        <v>0.98921487291650956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32</v>
      </c>
      <c r="B116" t="s">
        <v>33</v>
      </c>
      <c r="C116" s="2">
        <v>0.99495752072369559</v>
      </c>
      <c r="D116" s="2">
        <v>0.96906019007391764</v>
      </c>
      <c r="E116" s="2">
        <v>0.90501001323783981</v>
      </c>
      <c r="F116" s="2" t="s">
        <v>70</v>
      </c>
      <c r="G116" s="2" t="s">
        <v>70</v>
      </c>
      <c r="H116" s="2">
        <v>0.71915675157709813</v>
      </c>
      <c r="I116" s="2">
        <v>0.99367715395749223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32</v>
      </c>
      <c r="B117" t="s">
        <v>35</v>
      </c>
      <c r="C117" s="2">
        <v>0.99626487939400277</v>
      </c>
      <c r="D117" s="2">
        <v>0.94028983582609837</v>
      </c>
      <c r="E117" s="2">
        <v>0.9002812783066092</v>
      </c>
      <c r="F117" s="2">
        <v>0.64903783895780998</v>
      </c>
      <c r="G117" s="2">
        <v>0.90694582917912925</v>
      </c>
      <c r="H117" s="2">
        <v>0.83817882611080641</v>
      </c>
      <c r="I117" s="2">
        <v>0.9936111956191056</v>
      </c>
      <c r="J117" s="2" t="s">
        <v>70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34</v>
      </c>
      <c r="B118" t="s">
        <v>7</v>
      </c>
      <c r="C118" s="2">
        <v>0.98999322962004044</v>
      </c>
      <c r="D118" s="2">
        <v>0.85042224875093952</v>
      </c>
      <c r="E118" s="2">
        <v>0.77534354831628394</v>
      </c>
      <c r="F118" s="2" t="s">
        <v>70</v>
      </c>
      <c r="G118" s="2" t="s">
        <v>70</v>
      </c>
      <c r="H118" s="2">
        <v>0.86697541859636618</v>
      </c>
      <c r="I118" s="2">
        <v>0.99234068627450978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34</v>
      </c>
      <c r="B119" t="s">
        <v>8</v>
      </c>
      <c r="C119" s="2">
        <v>0.98608681163042577</v>
      </c>
      <c r="D119" s="2">
        <v>0.89903343782654133</v>
      </c>
      <c r="E119" s="2">
        <v>0.81145920295267804</v>
      </c>
      <c r="F119" s="2" t="s">
        <v>70</v>
      </c>
      <c r="G119" s="2" t="s">
        <v>70</v>
      </c>
      <c r="H119" s="2">
        <v>0.87794098531132203</v>
      </c>
      <c r="I119" s="2">
        <v>0.99088050314465403</v>
      </c>
      <c r="J119" s="2" t="s">
        <v>70</v>
      </c>
      <c r="K119" s="2" t="s">
        <v>70</v>
      </c>
      <c r="L119" s="2" t="s">
        <v>70</v>
      </c>
      <c r="M119" s="2" t="s">
        <v>70</v>
      </c>
      <c r="N119" s="2" t="s">
        <v>70</v>
      </c>
    </row>
    <row r="120" spans="1:14" x14ac:dyDescent="0.3">
      <c r="A120" t="s">
        <v>34</v>
      </c>
      <c r="B120" t="s">
        <v>12</v>
      </c>
      <c r="C120" s="2">
        <v>0.96573233477025755</v>
      </c>
      <c r="D120" s="2">
        <v>0.76929173571582965</v>
      </c>
      <c r="E120" s="2">
        <v>0.78054853711230732</v>
      </c>
      <c r="F120" s="2" t="s">
        <v>70</v>
      </c>
      <c r="G120" s="2" t="s">
        <v>70</v>
      </c>
      <c r="H120" s="2">
        <v>0.74334153677878045</v>
      </c>
      <c r="I120" s="2">
        <v>0.99144263536539201</v>
      </c>
      <c r="J120" s="2" t="s">
        <v>70</v>
      </c>
      <c r="K120" s="2" t="s">
        <v>70</v>
      </c>
      <c r="L120" s="2" t="s">
        <v>70</v>
      </c>
      <c r="M120" s="2" t="s">
        <v>70</v>
      </c>
      <c r="N120" s="2" t="s">
        <v>70</v>
      </c>
    </row>
    <row r="121" spans="1:14" x14ac:dyDescent="0.3">
      <c r="A121" t="s">
        <v>34</v>
      </c>
      <c r="B121" t="s">
        <v>13</v>
      </c>
      <c r="C121" s="2">
        <v>0.98575970098820076</v>
      </c>
      <c r="D121" s="2">
        <v>0.81257660538236076</v>
      </c>
      <c r="E121" s="2">
        <v>0.8704937563429378</v>
      </c>
      <c r="F121" s="2" t="s">
        <v>70</v>
      </c>
      <c r="G121" s="2" t="s">
        <v>70</v>
      </c>
      <c r="H121" s="2">
        <v>0.87980539921778111</v>
      </c>
      <c r="I121" s="2">
        <v>0.99319626168224295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34</v>
      </c>
      <c r="B122" t="s">
        <v>15</v>
      </c>
      <c r="C122" s="2">
        <v>0.95374617737003042</v>
      </c>
      <c r="D122" s="2">
        <v>0.86442317587732842</v>
      </c>
      <c r="E122" s="2">
        <v>0.65102920057443758</v>
      </c>
      <c r="F122" s="2" t="s">
        <v>70</v>
      </c>
      <c r="G122" s="2">
        <v>0</v>
      </c>
      <c r="H122" s="2">
        <v>0.79334369204551147</v>
      </c>
      <c r="I122" s="2">
        <v>0.99292594822396163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34</v>
      </c>
      <c r="B123" t="s">
        <v>54</v>
      </c>
      <c r="C123" s="2">
        <v>0.99046502212729115</v>
      </c>
      <c r="D123" s="2">
        <v>0.92619375790646297</v>
      </c>
      <c r="E123" s="2">
        <v>0.89586817815771547</v>
      </c>
      <c r="F123" s="2">
        <v>0.83300507061140683</v>
      </c>
      <c r="G123" s="2" t="s">
        <v>70</v>
      </c>
      <c r="H123" s="2">
        <v>0.85590913357739606</v>
      </c>
      <c r="I123" s="2">
        <v>0.98249602182314155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34</v>
      </c>
      <c r="B124" t="s">
        <v>17</v>
      </c>
      <c r="C124" s="2">
        <v>0.99305923961096376</v>
      </c>
      <c r="D124" s="2">
        <v>0.95950207468879678</v>
      </c>
      <c r="E124" s="2">
        <v>0.93982288859194163</v>
      </c>
      <c r="F124" s="2">
        <v>0.87351190476190477</v>
      </c>
      <c r="G124" s="2">
        <v>0.70203466465712128</v>
      </c>
      <c r="H124" s="2">
        <v>0.92954324586977644</v>
      </c>
      <c r="I124" s="2">
        <v>0.99108087679516244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34</v>
      </c>
      <c r="B125" t="s">
        <v>21</v>
      </c>
      <c r="C125" s="2">
        <v>0.99309564233163561</v>
      </c>
      <c r="D125" s="2">
        <v>0.94220955834736442</v>
      </c>
      <c r="E125" s="2">
        <v>0.94291237621809276</v>
      </c>
      <c r="F125" s="2">
        <v>0.87176290044120464</v>
      </c>
      <c r="G125" s="2" t="s">
        <v>70</v>
      </c>
      <c r="H125" s="2">
        <v>0.92701428781853001</v>
      </c>
      <c r="I125" s="2">
        <v>0.99529575075190879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34</v>
      </c>
      <c r="B126" t="s">
        <v>25</v>
      </c>
      <c r="C126" s="2">
        <v>0.99101579737004675</v>
      </c>
      <c r="D126" s="2">
        <v>0.95374634069151043</v>
      </c>
      <c r="E126" s="2">
        <v>0.92618617412835436</v>
      </c>
      <c r="F126" s="2">
        <v>0.86238440139344874</v>
      </c>
      <c r="G126" s="2" t="s">
        <v>70</v>
      </c>
      <c r="H126" s="2">
        <v>0.90304841601912722</v>
      </c>
      <c r="I126" s="2">
        <v>0.99276433517466744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34</v>
      </c>
      <c r="B127" t="s">
        <v>27</v>
      </c>
      <c r="C127" s="2">
        <v>0.98294778585591536</v>
      </c>
      <c r="D127" s="2">
        <v>0.93343606705254456</v>
      </c>
      <c r="E127" s="2">
        <v>0.88254780500942631</v>
      </c>
      <c r="F127" s="2">
        <v>7.1923281832711773E-3</v>
      </c>
      <c r="G127" s="2">
        <v>0</v>
      </c>
      <c r="H127" s="2">
        <v>0.88938514217656695</v>
      </c>
      <c r="I127" s="2">
        <v>0.99384399594794681</v>
      </c>
      <c r="J127" s="2">
        <v>0.82479222425693755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34</v>
      </c>
      <c r="B128" t="s">
        <v>55</v>
      </c>
      <c r="C128" s="2">
        <v>0.99221055546244818</v>
      </c>
      <c r="D128" s="2">
        <v>0.9704350587488092</v>
      </c>
      <c r="E128" s="2">
        <v>0.90522973107075522</v>
      </c>
      <c r="F128" s="2">
        <v>0.52804487179487181</v>
      </c>
      <c r="G128" s="2">
        <v>0</v>
      </c>
      <c r="H128" s="2">
        <v>0.79664117060192885</v>
      </c>
      <c r="I128" s="2">
        <v>0.98894858019953957</v>
      </c>
      <c r="J128" s="2" t="s">
        <v>70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34</v>
      </c>
      <c r="B129" t="s">
        <v>35</v>
      </c>
      <c r="C129" s="2">
        <v>0.9937797085913368</v>
      </c>
      <c r="D129" s="2">
        <v>0.94507213943925916</v>
      </c>
      <c r="E129" s="2">
        <v>0.91554974883427565</v>
      </c>
      <c r="F129" s="2" t="s">
        <v>70</v>
      </c>
      <c r="G129" s="2" t="s">
        <v>70</v>
      </c>
      <c r="H129" s="2">
        <v>0.80894162771185429</v>
      </c>
      <c r="I129" s="2">
        <v>0.98998905052401065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36</v>
      </c>
      <c r="B130" t="s">
        <v>6</v>
      </c>
      <c r="C130" s="2">
        <v>0.95638530287984125</v>
      </c>
      <c r="D130" s="2">
        <v>0.94059405940594043</v>
      </c>
      <c r="E130" s="2">
        <v>0.80622306624790008</v>
      </c>
      <c r="F130" s="2">
        <v>0.66432426927385679</v>
      </c>
      <c r="G130" s="2" t="s">
        <v>70</v>
      </c>
      <c r="H130" s="2">
        <v>0.37886178861788616</v>
      </c>
      <c r="I130" s="2">
        <v>0.96472506299095895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36</v>
      </c>
      <c r="B131" t="s">
        <v>56</v>
      </c>
      <c r="C131" s="2">
        <v>0.97692532728735459</v>
      </c>
      <c r="D131" s="2">
        <v>0.94658103281779304</v>
      </c>
      <c r="E131" s="2">
        <v>0.75305554244726536</v>
      </c>
      <c r="F131" s="2" t="s">
        <v>70</v>
      </c>
      <c r="G131" s="2" t="s">
        <v>70</v>
      </c>
      <c r="H131" s="2">
        <v>0.69000844356881508</v>
      </c>
      <c r="I131" s="2">
        <v>0.98331005073156397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36</v>
      </c>
      <c r="B132" t="s">
        <v>7</v>
      </c>
      <c r="C132" s="2">
        <v>0.97034982166660677</v>
      </c>
      <c r="D132" s="2">
        <v>0.95377145027829624</v>
      </c>
      <c r="E132" s="2">
        <v>0.77829627596303408</v>
      </c>
      <c r="F132" s="2">
        <v>0</v>
      </c>
      <c r="G132" s="2" t="s">
        <v>70</v>
      </c>
      <c r="H132" s="2">
        <v>0.68797564687975643</v>
      </c>
      <c r="I132" s="2">
        <v>0.97500552975005517</v>
      </c>
      <c r="J132" s="2">
        <v>0.20535068691250905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36</v>
      </c>
      <c r="B133" t="s">
        <v>8</v>
      </c>
      <c r="C133" s="2">
        <v>0.96932455019172159</v>
      </c>
      <c r="D133" s="2">
        <v>0.95114377583830956</v>
      </c>
      <c r="E133" s="2">
        <v>0.80942538238941708</v>
      </c>
      <c r="F133" s="2">
        <v>0.87976045420371762</v>
      </c>
      <c r="G133" s="2" t="s">
        <v>70</v>
      </c>
      <c r="H133" s="2">
        <v>0.61090524086818421</v>
      </c>
      <c r="I133" s="2">
        <v>0.97274826789838342</v>
      </c>
      <c r="J133" s="2" t="s">
        <v>70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36</v>
      </c>
      <c r="B134" t="s">
        <v>57</v>
      </c>
      <c r="C134" s="2">
        <v>0.95642524228748982</v>
      </c>
      <c r="D134" s="2">
        <v>0.81022860220245496</v>
      </c>
      <c r="E134" s="2">
        <v>0.90783210731285158</v>
      </c>
      <c r="F134" s="2">
        <v>0.7984627689666608</v>
      </c>
      <c r="G134" s="2" t="s">
        <v>70</v>
      </c>
      <c r="H134" s="2" t="s">
        <v>70</v>
      </c>
      <c r="I134" s="2">
        <v>0.9728281098786572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36</v>
      </c>
      <c r="B135" t="s">
        <v>12</v>
      </c>
      <c r="C135" s="2">
        <v>0.84158766227718895</v>
      </c>
      <c r="D135" s="2">
        <v>0.87055176132278933</v>
      </c>
      <c r="E135" s="2">
        <v>0.87637298434213606</v>
      </c>
      <c r="F135" s="2">
        <v>0.39982309863551813</v>
      </c>
      <c r="G135" s="2" t="s">
        <v>70</v>
      </c>
      <c r="H135" s="2">
        <v>0</v>
      </c>
      <c r="I135" s="2">
        <v>0.97349902680041922</v>
      </c>
      <c r="J135" s="2">
        <v>0.78723826142131981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36</v>
      </c>
      <c r="B136" t="s">
        <v>13</v>
      </c>
      <c r="C136" s="2">
        <v>0.97644116719058582</v>
      </c>
      <c r="D136" s="2">
        <v>0.77854700854700853</v>
      </c>
      <c r="E136" s="2">
        <v>0.74631705301884732</v>
      </c>
      <c r="F136" s="2">
        <v>0.60580425807496152</v>
      </c>
      <c r="G136" s="2" t="s">
        <v>70</v>
      </c>
      <c r="H136" s="2">
        <v>0.70479819237074126</v>
      </c>
      <c r="I136" s="2">
        <v>0.9788821729721664</v>
      </c>
      <c r="J136" s="2">
        <v>0.71734234234234229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36</v>
      </c>
      <c r="B137" t="s">
        <v>15</v>
      </c>
      <c r="C137" s="2">
        <v>0.97769251360756682</v>
      </c>
      <c r="D137" s="2">
        <v>0.92476118922399919</v>
      </c>
      <c r="E137" s="2">
        <v>0.82110108635610379</v>
      </c>
      <c r="F137" s="2">
        <v>0.88068018979078433</v>
      </c>
      <c r="G137" s="2" t="s">
        <v>70</v>
      </c>
      <c r="H137" s="2">
        <v>0.68318039569299316</v>
      </c>
      <c r="I137" s="2">
        <v>0.97201307003835757</v>
      </c>
      <c r="J137" s="2" t="s">
        <v>70</v>
      </c>
      <c r="K137" s="2" t="s">
        <v>70</v>
      </c>
      <c r="L137" s="2" t="s">
        <v>70</v>
      </c>
      <c r="M137" s="2" t="s">
        <v>70</v>
      </c>
      <c r="N137" s="2" t="s">
        <v>70</v>
      </c>
    </row>
    <row r="138" spans="1:14" x14ac:dyDescent="0.3">
      <c r="A138" t="s">
        <v>36</v>
      </c>
      <c r="B138" t="s">
        <v>17</v>
      </c>
      <c r="C138" s="2">
        <v>0.95901121075000417</v>
      </c>
      <c r="D138" s="2">
        <v>0.89690097429404969</v>
      </c>
      <c r="E138" s="2">
        <v>0.79523719911723945</v>
      </c>
      <c r="F138" s="2">
        <v>0.8719333554123252</v>
      </c>
      <c r="G138" s="2" t="s">
        <v>70</v>
      </c>
      <c r="H138" s="2">
        <v>0.56406919364459629</v>
      </c>
      <c r="I138" s="2">
        <v>0.96967975573386356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36</v>
      </c>
      <c r="B139" t="s">
        <v>21</v>
      </c>
      <c r="C139" s="2">
        <v>0.95749752372431862</v>
      </c>
      <c r="D139" s="2">
        <v>0.90232155419665561</v>
      </c>
      <c r="E139" s="2">
        <v>0.82521616375507323</v>
      </c>
      <c r="F139" s="2">
        <v>0.81761904761904758</v>
      </c>
      <c r="G139" s="2">
        <v>0.71111111111111114</v>
      </c>
      <c r="H139" s="2">
        <v>0.72207309518893248</v>
      </c>
      <c r="I139" s="2">
        <v>0.97744360902255645</v>
      </c>
      <c r="J139" s="2">
        <v>0.93580712372259156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36</v>
      </c>
      <c r="B140" t="s">
        <v>25</v>
      </c>
      <c r="C140" s="2">
        <v>0.96424642279185402</v>
      </c>
      <c r="D140" s="2">
        <v>0.88785535724667175</v>
      </c>
      <c r="E140" s="2">
        <v>0.77809602671481126</v>
      </c>
      <c r="F140" s="2" t="s">
        <v>70</v>
      </c>
      <c r="G140" s="2" t="s">
        <v>70</v>
      </c>
      <c r="H140" s="2">
        <v>0.6361792543944369</v>
      </c>
      <c r="I140" s="2">
        <v>0.98012061648425275</v>
      </c>
      <c r="J140" s="2" t="s">
        <v>70</v>
      </c>
      <c r="K140" s="2" t="s">
        <v>70</v>
      </c>
      <c r="L140" s="2" t="s">
        <v>70</v>
      </c>
      <c r="M140" s="2" t="s">
        <v>70</v>
      </c>
      <c r="N140" s="2" t="s">
        <v>70</v>
      </c>
    </row>
    <row r="141" spans="1:14" x14ac:dyDescent="0.3">
      <c r="A141" t="s">
        <v>36</v>
      </c>
      <c r="B141" t="s">
        <v>27</v>
      </c>
      <c r="C141" s="2">
        <v>0.97837781839439397</v>
      </c>
      <c r="D141" s="2">
        <v>0.91702663110843996</v>
      </c>
      <c r="E141" s="2">
        <v>0.8136238226619732</v>
      </c>
      <c r="F141" s="2">
        <v>0.67261536807589972</v>
      </c>
      <c r="G141" s="2">
        <v>0</v>
      </c>
      <c r="H141" s="2">
        <v>0.72343116075662572</v>
      </c>
      <c r="I141" s="2">
        <v>0.97912254160363077</v>
      </c>
      <c r="J141" s="2">
        <v>0.90411951109099142</v>
      </c>
      <c r="K141" s="2" t="s">
        <v>70</v>
      </c>
      <c r="L141" s="2" t="s">
        <v>70</v>
      </c>
      <c r="M141" s="2" t="s">
        <v>70</v>
      </c>
      <c r="N141" s="2" t="s">
        <v>70</v>
      </c>
    </row>
    <row r="142" spans="1:14" x14ac:dyDescent="0.3">
      <c r="A142" t="s">
        <v>36</v>
      </c>
      <c r="B142" t="s">
        <v>29</v>
      </c>
      <c r="C142" s="2">
        <v>0.9687787543230636</v>
      </c>
      <c r="D142" s="2">
        <v>0.92270099529173355</v>
      </c>
      <c r="E142" s="2">
        <v>0.80320117680022418</v>
      </c>
      <c r="F142" s="2">
        <v>0</v>
      </c>
      <c r="G142" s="2" t="s">
        <v>70</v>
      </c>
      <c r="H142" s="2">
        <v>0.80054208411983929</v>
      </c>
      <c r="I142" s="2">
        <v>0.96189791516894319</v>
      </c>
      <c r="J142" s="2" t="s">
        <v>70</v>
      </c>
      <c r="K142" s="2" t="s">
        <v>70</v>
      </c>
      <c r="L142" s="2" t="s">
        <v>70</v>
      </c>
      <c r="M142" s="2" t="s">
        <v>70</v>
      </c>
      <c r="N142" s="2" t="s">
        <v>70</v>
      </c>
    </row>
    <row r="143" spans="1:14" x14ac:dyDescent="0.3">
      <c r="A143" t="s">
        <v>36</v>
      </c>
      <c r="B143" t="s">
        <v>35</v>
      </c>
      <c r="C143" s="2">
        <v>0.97813846766068058</v>
      </c>
      <c r="D143" s="2">
        <v>0.89603237441717254</v>
      </c>
      <c r="E143" s="2">
        <v>0.88451628015928785</v>
      </c>
      <c r="F143" s="2" t="s">
        <v>70</v>
      </c>
      <c r="G143" s="2" t="s">
        <v>70</v>
      </c>
      <c r="H143" s="2">
        <v>0.49173891706199901</v>
      </c>
      <c r="I143" s="2">
        <v>0.98000449337227602</v>
      </c>
      <c r="J143" s="2" t="s">
        <v>70</v>
      </c>
      <c r="K143" s="2" t="s">
        <v>70</v>
      </c>
      <c r="L143" s="2" t="s">
        <v>70</v>
      </c>
      <c r="M143" s="2" t="s">
        <v>70</v>
      </c>
      <c r="N143" s="2" t="s">
        <v>70</v>
      </c>
    </row>
    <row r="144" spans="1:14" x14ac:dyDescent="0.3">
      <c r="A144" t="s">
        <v>37</v>
      </c>
      <c r="B144" t="s">
        <v>6</v>
      </c>
      <c r="C144" s="2">
        <v>0.95365563825129762</v>
      </c>
      <c r="D144" s="2">
        <v>0.93137040120346437</v>
      </c>
      <c r="E144" s="2">
        <v>0.84336385011756465</v>
      </c>
      <c r="F144" s="2" t="s">
        <v>70</v>
      </c>
      <c r="G144" s="2" t="s">
        <v>70</v>
      </c>
      <c r="H144" s="2">
        <v>0.76892010535557509</v>
      </c>
      <c r="I144" s="2">
        <v>0.95907627052077604</v>
      </c>
      <c r="J144" s="2" t="s">
        <v>70</v>
      </c>
      <c r="K144" s="2" t="s">
        <v>70</v>
      </c>
      <c r="L144" s="2" t="s">
        <v>70</v>
      </c>
      <c r="M144" s="2" t="s">
        <v>70</v>
      </c>
      <c r="N144" s="2" t="s">
        <v>70</v>
      </c>
    </row>
    <row r="145" spans="1:14" x14ac:dyDescent="0.3">
      <c r="A145" t="s">
        <v>37</v>
      </c>
      <c r="B145" t="s">
        <v>58</v>
      </c>
      <c r="C145" s="2">
        <v>0.9839709079089044</v>
      </c>
      <c r="D145" s="2">
        <v>0.95109881665898277</v>
      </c>
      <c r="E145" s="2">
        <v>0.92680912563229079</v>
      </c>
      <c r="F145" s="2" t="s">
        <v>70</v>
      </c>
      <c r="G145" s="2" t="s">
        <v>70</v>
      </c>
      <c r="H145" s="2">
        <v>0.87831858407079644</v>
      </c>
      <c r="I145" s="2">
        <v>0.98128094059405957</v>
      </c>
      <c r="J145" s="2" t="s">
        <v>70</v>
      </c>
      <c r="K145" s="2" t="s">
        <v>70</v>
      </c>
      <c r="L145" s="2" t="s">
        <v>70</v>
      </c>
      <c r="M145" s="2" t="s">
        <v>70</v>
      </c>
      <c r="N145" s="2" t="s">
        <v>70</v>
      </c>
    </row>
    <row r="146" spans="1:14" x14ac:dyDescent="0.3">
      <c r="A146" t="s">
        <v>37</v>
      </c>
      <c r="B146" t="s">
        <v>59</v>
      </c>
      <c r="C146" s="2">
        <v>0.98455180874590398</v>
      </c>
      <c r="D146" s="2">
        <v>0.94616920987457043</v>
      </c>
      <c r="E146" s="2">
        <v>0.85458056211113498</v>
      </c>
      <c r="F146" s="2" t="s">
        <v>70</v>
      </c>
      <c r="G146" s="2" t="s">
        <v>70</v>
      </c>
      <c r="H146" s="2">
        <v>0.66506956601861233</v>
      </c>
      <c r="I146" s="2">
        <v>0.98907274430221681</v>
      </c>
      <c r="J146" s="2">
        <v>0.32132963988919666</v>
      </c>
      <c r="K146" s="2" t="s">
        <v>70</v>
      </c>
      <c r="L146" s="2" t="s">
        <v>70</v>
      </c>
      <c r="M146" s="2" t="s">
        <v>70</v>
      </c>
      <c r="N146" s="2" t="s">
        <v>70</v>
      </c>
    </row>
    <row r="147" spans="1:14" x14ac:dyDescent="0.3">
      <c r="A147" t="s">
        <v>37</v>
      </c>
      <c r="B147" t="s">
        <v>60</v>
      </c>
      <c r="C147" s="2">
        <v>0.98025431278853159</v>
      </c>
      <c r="D147" s="2">
        <v>0.94619988122249477</v>
      </c>
      <c r="E147" s="2">
        <v>0.91324530637507739</v>
      </c>
      <c r="F147" s="2" t="s">
        <v>70</v>
      </c>
      <c r="G147" s="2" t="s">
        <v>70</v>
      </c>
      <c r="H147" s="2">
        <v>0.84414299844566909</v>
      </c>
      <c r="I147" s="2">
        <v>0.98462230890405822</v>
      </c>
      <c r="J147" s="2">
        <v>0</v>
      </c>
      <c r="K147" s="2" t="s">
        <v>70</v>
      </c>
      <c r="L147" s="2" t="s">
        <v>70</v>
      </c>
      <c r="M147" s="2" t="s">
        <v>70</v>
      </c>
      <c r="N147" s="2" t="s">
        <v>70</v>
      </c>
    </row>
    <row r="148" spans="1:14" x14ac:dyDescent="0.3">
      <c r="A148" t="s">
        <v>37</v>
      </c>
      <c r="B148" t="s">
        <v>7</v>
      </c>
      <c r="C148" s="2">
        <v>0.93137230019542638</v>
      </c>
      <c r="D148" s="2">
        <v>0.92658834811795721</v>
      </c>
      <c r="E148" s="2">
        <v>0.86733181071442877</v>
      </c>
      <c r="F148" s="2" t="s">
        <v>70</v>
      </c>
      <c r="G148" s="2" t="s">
        <v>70</v>
      </c>
      <c r="H148" s="2">
        <v>0.79773462783171523</v>
      </c>
      <c r="I148" s="2">
        <v>0.98347107438016523</v>
      </c>
      <c r="J148" s="2">
        <v>0.87058909837869558</v>
      </c>
      <c r="K148" s="2" t="s">
        <v>70</v>
      </c>
      <c r="L148" s="2" t="s">
        <v>70</v>
      </c>
      <c r="M148" s="2" t="s">
        <v>70</v>
      </c>
      <c r="N148" s="2" t="s">
        <v>70</v>
      </c>
    </row>
    <row r="149" spans="1:14" x14ac:dyDescent="0.3">
      <c r="A149" t="s">
        <v>37</v>
      </c>
      <c r="B149" t="s">
        <v>61</v>
      </c>
      <c r="C149" s="2">
        <v>0.98533858040984801</v>
      </c>
      <c r="D149" s="2">
        <v>0.9373083424331724</v>
      </c>
      <c r="E149" s="2">
        <v>0.92625846335001483</v>
      </c>
      <c r="F149" s="2" t="s">
        <v>70</v>
      </c>
      <c r="G149" s="2" t="s">
        <v>70</v>
      </c>
      <c r="H149" s="2">
        <v>0.78948670377241803</v>
      </c>
      <c r="I149" s="2">
        <v>0.98309648466716515</v>
      </c>
      <c r="J149" s="2" t="s">
        <v>70</v>
      </c>
      <c r="K149" s="2" t="s">
        <v>70</v>
      </c>
      <c r="L149" s="2" t="s">
        <v>70</v>
      </c>
      <c r="M149" s="2" t="s">
        <v>70</v>
      </c>
      <c r="N149" s="2" t="s">
        <v>70</v>
      </c>
    </row>
    <row r="150" spans="1:14" x14ac:dyDescent="0.3">
      <c r="A150" t="s">
        <v>37</v>
      </c>
      <c r="B150" t="s">
        <v>62</v>
      </c>
      <c r="C150" s="2">
        <v>0.97949130753427116</v>
      </c>
      <c r="D150" s="2">
        <v>0.85202539031419633</v>
      </c>
      <c r="E150" s="2">
        <v>0.92314751089699476</v>
      </c>
      <c r="F150" s="2" t="s">
        <v>70</v>
      </c>
      <c r="G150" s="2" t="s">
        <v>70</v>
      </c>
      <c r="H150" s="2">
        <v>0.85388823098178535</v>
      </c>
      <c r="I150" s="2">
        <v>0.96386651323360184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37</v>
      </c>
      <c r="B151" t="s">
        <v>63</v>
      </c>
      <c r="C151" s="2">
        <v>0.96480088567614197</v>
      </c>
      <c r="D151" s="2">
        <v>0.93281482961619455</v>
      </c>
      <c r="E151" s="2">
        <v>0.90109274306528442</v>
      </c>
      <c r="F151" s="2" t="s">
        <v>70</v>
      </c>
      <c r="G151" s="2" t="s">
        <v>70</v>
      </c>
      <c r="H151" s="2">
        <v>0.80487804878048785</v>
      </c>
      <c r="I151" s="2">
        <v>0.98385764697049316</v>
      </c>
      <c r="J151" s="2">
        <v>0.88615597600369178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37</v>
      </c>
      <c r="B152" t="s">
        <v>8</v>
      </c>
      <c r="C152" s="2">
        <v>0.96266042430591936</v>
      </c>
      <c r="D152" s="2">
        <v>0.94514900604409036</v>
      </c>
      <c r="E152" s="2">
        <v>0.83843202322928545</v>
      </c>
      <c r="F152" s="2" t="s">
        <v>70</v>
      </c>
      <c r="G152" s="2" t="s">
        <v>70</v>
      </c>
      <c r="H152" s="2">
        <v>0.83038411739318085</v>
      </c>
      <c r="I152" s="2">
        <v>0.98742614755340097</v>
      </c>
      <c r="J152" s="2">
        <v>0.77665511932255582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37</v>
      </c>
      <c r="B153" t="s">
        <v>64</v>
      </c>
      <c r="C153" s="2">
        <v>0.97169428200129959</v>
      </c>
      <c r="D153" s="2">
        <v>0.94051515826635357</v>
      </c>
      <c r="E153" s="2">
        <v>0.84015171255681986</v>
      </c>
      <c r="F153" s="2" t="s">
        <v>70</v>
      </c>
      <c r="G153" s="2" t="s">
        <v>70</v>
      </c>
      <c r="H153" s="2">
        <v>0.74634981371463094</v>
      </c>
      <c r="I153" s="2">
        <v>0.98669928145543495</v>
      </c>
      <c r="J153" s="2">
        <v>0.8822288627175251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37</v>
      </c>
      <c r="B154" t="s">
        <v>12</v>
      </c>
      <c r="C154" s="2">
        <v>0.98303432343933805</v>
      </c>
      <c r="D154" s="2">
        <v>0.9312019566736548</v>
      </c>
      <c r="E154" s="2">
        <v>0.94858954041204435</v>
      </c>
      <c r="F154" s="2" t="s">
        <v>70</v>
      </c>
      <c r="G154" s="2" t="s">
        <v>70</v>
      </c>
      <c r="H154" s="2">
        <v>0.88906720160481445</v>
      </c>
      <c r="I154" s="2">
        <v>0.98521341463414636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37</v>
      </c>
      <c r="B155" t="s">
        <v>13</v>
      </c>
      <c r="C155" s="2">
        <v>0.99224720433081759</v>
      </c>
      <c r="D155" s="2">
        <v>0.93603038997259136</v>
      </c>
      <c r="E155" s="2">
        <v>0.89832823781955373</v>
      </c>
      <c r="F155" s="2" t="s">
        <v>70</v>
      </c>
      <c r="G155" s="2" t="s">
        <v>70</v>
      </c>
      <c r="H155" s="2">
        <v>0.89079626515107579</v>
      </c>
      <c r="I155" s="2">
        <v>0.985042571143668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37</v>
      </c>
      <c r="B156" t="s">
        <v>15</v>
      </c>
      <c r="C156" s="2">
        <v>0.98001378359751901</v>
      </c>
      <c r="D156" s="2">
        <v>0.93084927233084558</v>
      </c>
      <c r="E156" s="2">
        <v>0.86093450398627513</v>
      </c>
      <c r="F156" s="2" t="s">
        <v>70</v>
      </c>
      <c r="G156" s="2" t="s">
        <v>70</v>
      </c>
      <c r="H156" s="2">
        <v>0.70044110015568239</v>
      </c>
      <c r="I156" s="2">
        <v>0.97392198633659</v>
      </c>
      <c r="J156" s="2">
        <v>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37</v>
      </c>
      <c r="B157" t="s">
        <v>17</v>
      </c>
      <c r="C157" s="2">
        <v>0.99369912155636297</v>
      </c>
      <c r="D157" s="2">
        <v>0.91800185145624158</v>
      </c>
      <c r="E157" s="2">
        <v>0.93921506062539883</v>
      </c>
      <c r="F157" s="2" t="s">
        <v>70</v>
      </c>
      <c r="G157" s="2" t="s">
        <v>70</v>
      </c>
      <c r="H157" s="2">
        <v>0.87669967674072558</v>
      </c>
      <c r="I157" s="2">
        <v>0.98358104427671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37</v>
      </c>
      <c r="B158" t="s">
        <v>21</v>
      </c>
      <c r="C158" s="2">
        <v>0.99476829106360376</v>
      </c>
      <c r="D158" s="2">
        <v>0.95247144676079876</v>
      </c>
      <c r="E158" s="2">
        <v>0.87658402203856745</v>
      </c>
      <c r="F158" s="2" t="s">
        <v>70</v>
      </c>
      <c r="G158" s="2" t="s">
        <v>70</v>
      </c>
      <c r="H158" s="2">
        <v>0.69872106200420914</v>
      </c>
      <c r="I158" s="2">
        <v>0.98683501424282083</v>
      </c>
      <c r="J158" s="2">
        <v>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37</v>
      </c>
      <c r="B159" t="s">
        <v>23</v>
      </c>
      <c r="C159" s="2">
        <v>0.99089640104387922</v>
      </c>
      <c r="D159" s="2">
        <v>0.96643707903649301</v>
      </c>
      <c r="E159" s="2">
        <v>0.91149625238923604</v>
      </c>
      <c r="F159" s="2">
        <v>0.89964893687487579</v>
      </c>
      <c r="G159" s="2" t="s">
        <v>70</v>
      </c>
      <c r="H159" s="2">
        <v>0.8642439130120656</v>
      </c>
      <c r="I159" s="2">
        <v>0.98585015077708205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37</v>
      </c>
      <c r="B160" t="s">
        <v>65</v>
      </c>
      <c r="C160" s="2">
        <v>0.98950429944360141</v>
      </c>
      <c r="D160" s="2">
        <v>0.9434398735397308</v>
      </c>
      <c r="E160" s="2">
        <v>0.89935805240818045</v>
      </c>
      <c r="F160" s="2">
        <v>0.93100414189754721</v>
      </c>
      <c r="G160" s="2">
        <v>0.8909825033647375</v>
      </c>
      <c r="H160" s="2">
        <v>0.89952947688901186</v>
      </c>
      <c r="I160" s="2">
        <v>0.9899224806201552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37</v>
      </c>
      <c r="B161" t="s">
        <v>25</v>
      </c>
      <c r="C161" s="2">
        <v>0.99198525578067975</v>
      </c>
      <c r="D161" s="2">
        <v>0.95370977066872242</v>
      </c>
      <c r="E161" s="2">
        <v>0.89965438122622055</v>
      </c>
      <c r="F161" s="2">
        <v>0.26869070208728651</v>
      </c>
      <c r="G161" s="2">
        <v>0.61870603319818418</v>
      </c>
      <c r="H161" s="2">
        <v>0.86286325201671688</v>
      </c>
      <c r="I161" s="2">
        <v>0.98971898560658</v>
      </c>
      <c r="J161" s="2">
        <v>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37</v>
      </c>
      <c r="B162" t="s">
        <v>66</v>
      </c>
      <c r="C162" s="2">
        <v>0.99312248526246838</v>
      </c>
      <c r="D162" s="2">
        <v>0.94932196822936843</v>
      </c>
      <c r="E162" s="2">
        <v>0.88295292868164243</v>
      </c>
      <c r="F162" s="2">
        <v>0.64291406561296316</v>
      </c>
      <c r="G162" s="2" t="s">
        <v>70</v>
      </c>
      <c r="H162" s="2">
        <v>0.83676470588235297</v>
      </c>
      <c r="I162" s="2">
        <v>0.98773621288083302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37</v>
      </c>
      <c r="B163" t="s">
        <v>27</v>
      </c>
      <c r="C163" s="2">
        <v>0.99580453313530237</v>
      </c>
      <c r="D163" s="2">
        <v>0.9360672485795708</v>
      </c>
      <c r="E163" s="2">
        <v>0.91479408173298038</v>
      </c>
      <c r="F163" s="2" t="s">
        <v>70</v>
      </c>
      <c r="G163" s="2">
        <v>0.81250988871894947</v>
      </c>
      <c r="H163" s="2">
        <v>0.83422410615554732</v>
      </c>
      <c r="I163" s="2">
        <v>0.99013898594611383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37</v>
      </c>
      <c r="B164" t="s">
        <v>29</v>
      </c>
      <c r="C164" s="2">
        <v>0.99628411921734639</v>
      </c>
      <c r="D164" s="2">
        <v>0.93410301366237725</v>
      </c>
      <c r="E164" s="2">
        <v>0.93413957106738099</v>
      </c>
      <c r="F164" s="2">
        <v>0.65923642399810289</v>
      </c>
      <c r="G164" s="2" t="s">
        <v>70</v>
      </c>
      <c r="H164" s="2">
        <v>0.92651933701657463</v>
      </c>
      <c r="I164" s="2">
        <v>0.9909126213592232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37</v>
      </c>
      <c r="B165" t="s">
        <v>67</v>
      </c>
      <c r="C165" s="2">
        <v>0.99693920193361119</v>
      </c>
      <c r="D165" s="2">
        <v>0.9431583627068052</v>
      </c>
      <c r="E165" s="2">
        <v>0.95413321588019784</v>
      </c>
      <c r="F165" s="2" t="s">
        <v>70</v>
      </c>
      <c r="G165" s="2" t="s">
        <v>70</v>
      </c>
      <c r="H165" s="2">
        <v>0.88080022228396782</v>
      </c>
      <c r="I165" s="2">
        <v>0.99102661596958164</v>
      </c>
      <c r="J165" s="2" t="s">
        <v>70</v>
      </c>
      <c r="K165" s="2" t="s">
        <v>70</v>
      </c>
      <c r="L165" s="2" t="s">
        <v>70</v>
      </c>
      <c r="M165" s="2" t="s">
        <v>70</v>
      </c>
      <c r="N165" s="2" t="s">
        <v>70</v>
      </c>
    </row>
    <row r="166" spans="1:14" x14ac:dyDescent="0.3">
      <c r="A166" t="s">
        <v>37</v>
      </c>
      <c r="B166" t="s">
        <v>33</v>
      </c>
      <c r="C166" s="2">
        <v>0.99672608644995919</v>
      </c>
      <c r="D166" s="2">
        <v>0.93320918338984937</v>
      </c>
      <c r="E166" s="2">
        <v>0.94263217097862761</v>
      </c>
      <c r="F166" s="2" t="s">
        <v>70</v>
      </c>
      <c r="G166" s="2" t="s">
        <v>70</v>
      </c>
      <c r="H166" s="2">
        <v>0.87354988399071931</v>
      </c>
      <c r="I166" s="2">
        <v>0.9889494163424124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70" spans="1:14" x14ac:dyDescent="0.3">
      <c r="A170" s="5" t="s">
        <v>455</v>
      </c>
    </row>
    <row r="172" spans="1:14" x14ac:dyDescent="0.3">
      <c r="A172" t="s">
        <v>0</v>
      </c>
      <c r="B172" s="3" t="s">
        <v>250</v>
      </c>
      <c r="C172" s="3" t="s">
        <v>251</v>
      </c>
      <c r="D172" s="3" t="s">
        <v>252</v>
      </c>
      <c r="E172" s="3" t="s">
        <v>253</v>
      </c>
      <c r="F172" s="3" t="s">
        <v>254</v>
      </c>
      <c r="G172" s="3" t="s">
        <v>255</v>
      </c>
      <c r="H172" s="3" t="s">
        <v>256</v>
      </c>
      <c r="I172" s="3" t="s">
        <v>257</v>
      </c>
      <c r="J172" s="3" t="s">
        <v>258</v>
      </c>
      <c r="K172" s="3" t="s">
        <v>259</v>
      </c>
      <c r="L172" s="3" t="s">
        <v>260</v>
      </c>
      <c r="M172" s="3" t="s">
        <v>261</v>
      </c>
    </row>
    <row r="173" spans="1:14" x14ac:dyDescent="0.3">
      <c r="A173" s="4" t="s">
        <v>5</v>
      </c>
      <c r="B173">
        <v>0.97828991150500921</v>
      </c>
      <c r="C173">
        <v>0.92294068172818278</v>
      </c>
      <c r="D173">
        <v>0.91895414145450016</v>
      </c>
      <c r="E173">
        <v>0.72841996760418204</v>
      </c>
      <c r="F173">
        <v>0.85568704799474027</v>
      </c>
      <c r="G173">
        <v>0.87310009808958844</v>
      </c>
      <c r="H173">
        <v>0.99011409029514041</v>
      </c>
      <c r="I173">
        <v>0.67078707939851179</v>
      </c>
      <c r="J173" t="s">
        <v>70</v>
      </c>
      <c r="K173" t="s">
        <v>70</v>
      </c>
      <c r="L173" t="s">
        <v>70</v>
      </c>
      <c r="M173" t="s">
        <v>70</v>
      </c>
    </row>
    <row r="174" spans="1:14" x14ac:dyDescent="0.3">
      <c r="A174" s="4" t="s">
        <v>14</v>
      </c>
      <c r="B174">
        <v>0.98755906816248762</v>
      </c>
      <c r="C174">
        <v>0.94577491295756078</v>
      </c>
      <c r="D174">
        <v>0.92436925610783316</v>
      </c>
      <c r="E174">
        <v>0.75902589305361989</v>
      </c>
      <c r="F174">
        <v>0</v>
      </c>
      <c r="G174">
        <v>0.74198305525836394</v>
      </c>
      <c r="H174">
        <v>0.99186081242532842</v>
      </c>
      <c r="I174">
        <v>0.94345517025929404</v>
      </c>
      <c r="J174" t="s">
        <v>70</v>
      </c>
      <c r="K174" t="s">
        <v>70</v>
      </c>
      <c r="L174" t="s">
        <v>70</v>
      </c>
      <c r="M174" t="s">
        <v>70</v>
      </c>
    </row>
    <row r="175" spans="1:14" x14ac:dyDescent="0.3">
      <c r="A175" s="4" t="s">
        <v>16</v>
      </c>
      <c r="B175">
        <v>0.99040793358541757</v>
      </c>
      <c r="C175">
        <v>0.91405416704632558</v>
      </c>
      <c r="D175">
        <v>0.92440323814972658</v>
      </c>
      <c r="E175">
        <v>0.73974336843316646</v>
      </c>
      <c r="F175">
        <v>0.85108303249097472</v>
      </c>
      <c r="G175">
        <v>0.83113440836331864</v>
      </c>
      <c r="H175">
        <v>0.991335241597046</v>
      </c>
      <c r="I175">
        <v>0.94126104791305443</v>
      </c>
      <c r="J175" t="s">
        <v>70</v>
      </c>
      <c r="K175" t="s">
        <v>70</v>
      </c>
      <c r="L175" t="s">
        <v>70</v>
      </c>
      <c r="M175" t="s">
        <v>70</v>
      </c>
    </row>
    <row r="176" spans="1:14" x14ac:dyDescent="0.3">
      <c r="A176" s="4" t="s">
        <v>18</v>
      </c>
      <c r="B176">
        <v>0.98495057759101323</v>
      </c>
      <c r="C176">
        <v>0.93476056889728643</v>
      </c>
      <c r="D176">
        <v>0.89645721427827463</v>
      </c>
      <c r="E176">
        <v>0.78989730619825294</v>
      </c>
      <c r="F176">
        <v>0.83970775160953626</v>
      </c>
      <c r="G176">
        <v>0.83836167489486191</v>
      </c>
      <c r="H176">
        <v>0.99248770744677484</v>
      </c>
      <c r="I176">
        <v>0</v>
      </c>
      <c r="J176">
        <v>8.8078967350037965E-2</v>
      </c>
      <c r="K176" t="s">
        <v>70</v>
      </c>
      <c r="L176" t="s">
        <v>70</v>
      </c>
      <c r="M176">
        <v>0.73771529466635577</v>
      </c>
    </row>
    <row r="177" spans="1:13" x14ac:dyDescent="0.3">
      <c r="A177" s="4" t="s">
        <v>20</v>
      </c>
      <c r="B177">
        <v>0.95004534971753241</v>
      </c>
      <c r="C177">
        <v>0.91916397942407158</v>
      </c>
      <c r="D177">
        <v>0.94006189131992923</v>
      </c>
      <c r="E177">
        <v>0.76680725646628389</v>
      </c>
      <c r="F177">
        <v>0.91718904651930055</v>
      </c>
      <c r="G177">
        <v>0.78881146593573526</v>
      </c>
      <c r="H177">
        <v>0.9904481547920212</v>
      </c>
      <c r="I177">
        <v>0.40072057646116899</v>
      </c>
      <c r="J177" t="s">
        <v>70</v>
      </c>
      <c r="K177" t="s">
        <v>70</v>
      </c>
      <c r="L177" t="s">
        <v>70</v>
      </c>
      <c r="M177" t="s">
        <v>70</v>
      </c>
    </row>
    <row r="178" spans="1:13" x14ac:dyDescent="0.3">
      <c r="A178" s="4" t="s">
        <v>22</v>
      </c>
      <c r="B178">
        <v>0.99069882750780036</v>
      </c>
      <c r="C178">
        <v>0.93566306246052078</v>
      </c>
      <c r="D178">
        <v>0.88315266001216419</v>
      </c>
      <c r="E178">
        <v>0.81208274142155068</v>
      </c>
      <c r="F178">
        <v>0.86157470054628371</v>
      </c>
      <c r="G178">
        <v>0.82445466686451996</v>
      </c>
      <c r="H178">
        <v>0.99092956178524438</v>
      </c>
      <c r="I178">
        <v>0.92389573500509281</v>
      </c>
      <c r="J178" t="s">
        <v>70</v>
      </c>
      <c r="K178" t="s">
        <v>70</v>
      </c>
      <c r="L178" t="s">
        <v>70</v>
      </c>
      <c r="M178" t="s">
        <v>70</v>
      </c>
    </row>
    <row r="179" spans="1:13" x14ac:dyDescent="0.3">
      <c r="A179" s="4" t="s">
        <v>24</v>
      </c>
      <c r="B179">
        <v>0.98532899241147176</v>
      </c>
      <c r="C179">
        <v>0.9271456937940844</v>
      </c>
      <c r="D179">
        <v>0.86294255119854857</v>
      </c>
      <c r="E179">
        <v>0.83086522701785659</v>
      </c>
      <c r="F179">
        <v>0</v>
      </c>
      <c r="G179">
        <v>0.76617987000625498</v>
      </c>
      <c r="H179">
        <v>0.99190207247138718</v>
      </c>
      <c r="I179">
        <v>0.68855400071761752</v>
      </c>
      <c r="J179" t="s">
        <v>70</v>
      </c>
      <c r="K179" t="s">
        <v>70</v>
      </c>
      <c r="L179" t="s">
        <v>70</v>
      </c>
      <c r="M179">
        <v>0</v>
      </c>
    </row>
    <row r="180" spans="1:13" x14ac:dyDescent="0.3">
      <c r="A180" s="4" t="s">
        <v>26</v>
      </c>
      <c r="B180">
        <v>0.98582296399569624</v>
      </c>
      <c r="C180">
        <v>0.93101206170438677</v>
      </c>
      <c r="D180">
        <v>0.94613610466632803</v>
      </c>
      <c r="E180">
        <v>0.79034573922556239</v>
      </c>
      <c r="F180" t="s">
        <v>70</v>
      </c>
      <c r="G180">
        <v>0.82589475674908985</v>
      </c>
      <c r="H180">
        <v>0.98837807003247125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</row>
    <row r="181" spans="1:13" x14ac:dyDescent="0.3">
      <c r="A181" s="4" t="s">
        <v>28</v>
      </c>
      <c r="B181">
        <v>0.992360917043698</v>
      </c>
      <c r="C181">
        <v>0.94473668991094817</v>
      </c>
      <c r="D181">
        <v>0.92994106034769441</v>
      </c>
      <c r="E181">
        <v>0.76157441368180578</v>
      </c>
      <c r="F181">
        <v>0.26991633321207714</v>
      </c>
      <c r="G181">
        <v>0.85432245392047146</v>
      </c>
      <c r="H181">
        <v>0.99192977656721115</v>
      </c>
      <c r="I181">
        <v>0.91961768548442557</v>
      </c>
      <c r="J181" t="s">
        <v>70</v>
      </c>
      <c r="K181" t="s">
        <v>70</v>
      </c>
      <c r="L181" t="s">
        <v>70</v>
      </c>
      <c r="M181" t="s">
        <v>70</v>
      </c>
    </row>
    <row r="182" spans="1:13" x14ac:dyDescent="0.3">
      <c r="A182" s="4" t="s">
        <v>30</v>
      </c>
      <c r="B182">
        <v>0.97261402390276963</v>
      </c>
      <c r="C182">
        <v>0.919614896113088</v>
      </c>
      <c r="D182">
        <v>0.82896508544768099</v>
      </c>
      <c r="E182">
        <v>0</v>
      </c>
      <c r="F182">
        <v>0</v>
      </c>
      <c r="G182">
        <v>0.64620299401939052</v>
      </c>
      <c r="H182">
        <v>0.97857229943916124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</row>
    <row r="183" spans="1:13" x14ac:dyDescent="0.3">
      <c r="A183" s="4" t="s">
        <v>32</v>
      </c>
      <c r="B183">
        <v>0.98987392110742478</v>
      </c>
      <c r="C183">
        <v>0.93107144340171077</v>
      </c>
      <c r="D183">
        <v>0.90383418675769855</v>
      </c>
      <c r="E183">
        <v>0.69019743545379397</v>
      </c>
      <c r="F183">
        <v>0.82792314156708025</v>
      </c>
      <c r="G183">
        <v>0.67226422148573894</v>
      </c>
      <c r="H183">
        <v>0.99254185692541841</v>
      </c>
      <c r="I183">
        <v>0.90179887938661163</v>
      </c>
      <c r="J183" t="s">
        <v>70</v>
      </c>
      <c r="K183" t="s">
        <v>70</v>
      </c>
      <c r="L183" t="s">
        <v>70</v>
      </c>
      <c r="M183" t="s">
        <v>70</v>
      </c>
    </row>
    <row r="184" spans="1:13" x14ac:dyDescent="0.3">
      <c r="A184" s="4" t="s">
        <v>34</v>
      </c>
      <c r="B184">
        <v>0.9838858609439296</v>
      </c>
      <c r="C184">
        <v>0.91512327430750584</v>
      </c>
      <c r="D184">
        <v>0.87200077683408495</v>
      </c>
      <c r="E184">
        <v>0.76593956047403056</v>
      </c>
      <c r="F184">
        <v>0.46998284734133788</v>
      </c>
      <c r="G184">
        <v>0.85490496896993107</v>
      </c>
      <c r="H184">
        <v>0.99126101954771939</v>
      </c>
      <c r="I184">
        <v>0.82479222425693755</v>
      </c>
      <c r="J184" t="s">
        <v>70</v>
      </c>
      <c r="K184" t="s">
        <v>70</v>
      </c>
      <c r="L184" t="s">
        <v>70</v>
      </c>
      <c r="M184" t="s">
        <v>70</v>
      </c>
    </row>
    <row r="185" spans="1:13" x14ac:dyDescent="0.3">
      <c r="A185" s="4" t="s">
        <v>37</v>
      </c>
      <c r="B185">
        <v>0.96701123971642278</v>
      </c>
      <c r="C185">
        <v>0.9073436230706744</v>
      </c>
      <c r="D185">
        <v>0.80944520026499189</v>
      </c>
      <c r="E185">
        <v>0.73146877556935086</v>
      </c>
      <c r="F185">
        <v>0.17030982702908193</v>
      </c>
      <c r="G185">
        <v>0.66073350967182531</v>
      </c>
      <c r="H185">
        <v>0.97432021774172239</v>
      </c>
      <c r="I185">
        <v>0.7706077015643803</v>
      </c>
      <c r="J185" t="s">
        <v>70</v>
      </c>
      <c r="K185" t="s">
        <v>70</v>
      </c>
      <c r="L185" t="s">
        <v>70</v>
      </c>
      <c r="M185" t="s">
        <v>70</v>
      </c>
    </row>
    <row r="186" spans="1:13" x14ac:dyDescent="0.3">
      <c r="A186" s="4" t="s">
        <v>37</v>
      </c>
      <c r="B186">
        <v>0.98544161000025599</v>
      </c>
      <c r="C186">
        <v>0.93623669108153085</v>
      </c>
      <c r="D186">
        <v>0.90268940623447935</v>
      </c>
      <c r="E186">
        <v>0.75444826146980448</v>
      </c>
      <c r="F186">
        <v>0.73047062864994849</v>
      </c>
      <c r="G186">
        <v>0.83177911770004342</v>
      </c>
      <c r="H186">
        <v>0.98396580615715723</v>
      </c>
      <c r="I186">
        <v>0.71509170539522249</v>
      </c>
      <c r="J186" t="s">
        <v>70</v>
      </c>
      <c r="K186" t="s">
        <v>70</v>
      </c>
      <c r="L186" t="s">
        <v>70</v>
      </c>
      <c r="M18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0548-675F-439B-B0DF-EB3CAB46ADDB}">
  <dimension ref="A1:N1650"/>
  <sheetViews>
    <sheetView workbookViewId="0">
      <selection activeCell="F9" sqref="F9"/>
    </sheetView>
  </sheetViews>
  <sheetFormatPr defaultRowHeight="14.4" x14ac:dyDescent="0.3"/>
  <cols>
    <col min="1" max="1" width="20" bestFit="1" customWidth="1"/>
    <col min="2" max="2" width="13.88671875" bestFit="1" customWidth="1"/>
    <col min="3" max="12" width="12" bestFit="1" customWidth="1"/>
    <col min="13" max="13" width="10.6640625" bestFit="1" customWidth="1"/>
    <col min="14" max="14" width="12" bestFit="1" customWidth="1"/>
  </cols>
  <sheetData>
    <row r="1" spans="1:14" x14ac:dyDescent="0.3">
      <c r="A1" t="s">
        <v>3</v>
      </c>
      <c r="B1" t="s">
        <v>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">
      <c r="A2" t="s">
        <v>97</v>
      </c>
      <c r="B2" t="s">
        <v>52</v>
      </c>
      <c r="C2" s="2">
        <v>0.9927236268699684</v>
      </c>
      <c r="D2" s="2">
        <v>0.97873150306894419</v>
      </c>
      <c r="E2" s="2">
        <v>0.96798921994310516</v>
      </c>
      <c r="F2" s="2" t="s">
        <v>70</v>
      </c>
      <c r="G2" s="2" t="s">
        <v>70</v>
      </c>
      <c r="H2" s="2">
        <v>0.89831671841804217</v>
      </c>
      <c r="I2" s="2">
        <v>0.99390425215581324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</row>
    <row r="3" spans="1:14" x14ac:dyDescent="0.3">
      <c r="A3" t="s">
        <v>97</v>
      </c>
      <c r="B3" t="s">
        <v>7</v>
      </c>
      <c r="C3" s="2">
        <v>0.99531393040688121</v>
      </c>
      <c r="D3" s="2">
        <v>0.94920097982036622</v>
      </c>
      <c r="E3" s="2">
        <v>0.9809997485260834</v>
      </c>
      <c r="F3" s="2" t="s">
        <v>70</v>
      </c>
      <c r="G3" s="2" t="s">
        <v>70</v>
      </c>
      <c r="H3" s="2">
        <v>0.92803492328432957</v>
      </c>
      <c r="I3" s="2">
        <v>0.99270399047051816</v>
      </c>
      <c r="J3" s="2" t="s">
        <v>70</v>
      </c>
      <c r="K3" s="2" t="s">
        <v>70</v>
      </c>
      <c r="L3" s="2" t="s">
        <v>70</v>
      </c>
      <c r="M3" s="2" t="s">
        <v>70</v>
      </c>
      <c r="N3" s="2" t="s">
        <v>70</v>
      </c>
    </row>
    <row r="4" spans="1:14" x14ac:dyDescent="0.3">
      <c r="A4" t="s">
        <v>97</v>
      </c>
      <c r="B4" t="s">
        <v>217</v>
      </c>
      <c r="C4" s="2">
        <v>0.98424716082549757</v>
      </c>
      <c r="D4" s="2">
        <v>0.96064989581131277</v>
      </c>
      <c r="E4" s="2">
        <v>0.92573954139681425</v>
      </c>
      <c r="F4" s="2">
        <v>0.87546073592803153</v>
      </c>
      <c r="G4" s="2" t="s">
        <v>70</v>
      </c>
      <c r="H4" s="2">
        <v>0.83212771264654528</v>
      </c>
      <c r="I4" s="2">
        <v>0.99140868019552664</v>
      </c>
      <c r="J4" s="2">
        <v>0</v>
      </c>
      <c r="K4" s="2">
        <v>0.4598756292567367</v>
      </c>
      <c r="L4" s="2" t="s">
        <v>70</v>
      </c>
      <c r="M4" s="2" t="s">
        <v>70</v>
      </c>
      <c r="N4" s="2">
        <v>0.64973506303672579</v>
      </c>
    </row>
    <row r="5" spans="1:14" x14ac:dyDescent="0.3">
      <c r="A5" t="s">
        <v>97</v>
      </c>
      <c r="B5" t="s">
        <v>243</v>
      </c>
      <c r="C5" s="2">
        <v>0.97676745567680801</v>
      </c>
      <c r="D5" s="2">
        <v>0.95770397175381283</v>
      </c>
      <c r="E5" s="2">
        <v>0.85565669700910274</v>
      </c>
      <c r="F5" s="2">
        <v>0.90487631370548838</v>
      </c>
      <c r="G5" s="2">
        <v>0</v>
      </c>
      <c r="H5" s="2">
        <v>0.76149772368298796</v>
      </c>
      <c r="I5" s="2">
        <v>0.98848525369586215</v>
      </c>
      <c r="J5" s="2" t="s">
        <v>70</v>
      </c>
      <c r="K5" s="2">
        <v>0.62892307692307692</v>
      </c>
      <c r="L5" s="2">
        <v>0</v>
      </c>
      <c r="M5" s="2" t="s">
        <v>70</v>
      </c>
      <c r="N5" s="2">
        <v>0.90367428003972206</v>
      </c>
    </row>
    <row r="6" spans="1:14" x14ac:dyDescent="0.3">
      <c r="A6" t="s">
        <v>97</v>
      </c>
      <c r="B6" t="s">
        <v>193</v>
      </c>
      <c r="C6" s="2">
        <v>0.90368298810257397</v>
      </c>
      <c r="D6" s="2">
        <v>0.96886120996441283</v>
      </c>
      <c r="E6" s="2">
        <v>0.93754154744356777</v>
      </c>
      <c r="F6" s="2">
        <v>0.89443500087375094</v>
      </c>
      <c r="G6" s="2" t="s">
        <v>70</v>
      </c>
      <c r="H6" s="2">
        <v>0.63003663003663002</v>
      </c>
      <c r="I6" s="2">
        <v>0.99236526946107784</v>
      </c>
      <c r="J6" s="2" t="s">
        <v>70</v>
      </c>
      <c r="K6" s="2">
        <v>0.91562729273661037</v>
      </c>
      <c r="L6" s="2">
        <v>0.35087719298245612</v>
      </c>
      <c r="M6" s="2" t="s">
        <v>70</v>
      </c>
      <c r="N6" s="2">
        <v>0.6742996717807801</v>
      </c>
    </row>
    <row r="7" spans="1:14" x14ac:dyDescent="0.3">
      <c r="A7" t="s">
        <v>97</v>
      </c>
      <c r="B7" t="s">
        <v>105</v>
      </c>
      <c r="C7" s="2">
        <v>0.99397998206803162</v>
      </c>
      <c r="D7" s="2">
        <v>0.93173691448911899</v>
      </c>
      <c r="E7" s="2">
        <v>0.96007121057985756</v>
      </c>
      <c r="F7" s="2">
        <v>0.93118450301683076</v>
      </c>
      <c r="G7" s="2" t="s">
        <v>70</v>
      </c>
      <c r="H7" s="2">
        <v>0.644296788482835</v>
      </c>
      <c r="I7" s="2">
        <v>0.99606854090942798</v>
      </c>
      <c r="J7" s="2" t="s">
        <v>70</v>
      </c>
      <c r="K7" s="2" t="s">
        <v>70</v>
      </c>
      <c r="L7" s="2" t="s">
        <v>70</v>
      </c>
      <c r="M7" s="2" t="s">
        <v>70</v>
      </c>
      <c r="N7" s="2">
        <v>0.86146042481242735</v>
      </c>
    </row>
    <row r="8" spans="1:14" x14ac:dyDescent="0.3">
      <c r="A8" t="s">
        <v>97</v>
      </c>
      <c r="B8" t="s">
        <v>157</v>
      </c>
      <c r="C8" s="2">
        <v>0.99435255475675755</v>
      </c>
      <c r="D8" s="2">
        <v>0.97695636551109999</v>
      </c>
      <c r="E8" s="2">
        <v>0.88634187389374108</v>
      </c>
      <c r="F8" s="2">
        <v>0.8345980025665346</v>
      </c>
      <c r="G8" s="2">
        <v>0</v>
      </c>
      <c r="H8" s="2">
        <v>0.77607288420043152</v>
      </c>
      <c r="I8" s="2">
        <v>0.99547645532072682</v>
      </c>
      <c r="J8" s="2" t="s">
        <v>70</v>
      </c>
      <c r="K8" s="2" t="s">
        <v>70</v>
      </c>
      <c r="L8" s="2" t="s">
        <v>70</v>
      </c>
      <c r="M8" s="2" t="s">
        <v>70</v>
      </c>
      <c r="N8" s="2">
        <v>0.49619877619135921</v>
      </c>
    </row>
    <row r="9" spans="1:14" x14ac:dyDescent="0.3">
      <c r="A9" t="s">
        <v>97</v>
      </c>
      <c r="B9" t="s">
        <v>13</v>
      </c>
      <c r="C9" s="2">
        <v>0.99524377301136002</v>
      </c>
      <c r="D9" s="2">
        <v>0.94063786640447355</v>
      </c>
      <c r="E9" s="2">
        <v>0.95070982219382583</v>
      </c>
      <c r="F9" s="2">
        <v>0.91498700674775624</v>
      </c>
      <c r="G9" s="2" t="s">
        <v>70</v>
      </c>
      <c r="H9" s="2">
        <v>0.78725452445128996</v>
      </c>
      <c r="I9" s="2">
        <v>0.99504727600180098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</row>
    <row r="10" spans="1:14" x14ac:dyDescent="0.3">
      <c r="A10" t="s">
        <v>97</v>
      </c>
      <c r="B10" t="s">
        <v>15</v>
      </c>
      <c r="C10" s="2">
        <v>0.99464543813796036</v>
      </c>
      <c r="D10" s="2">
        <v>0.97479158396188959</v>
      </c>
      <c r="E10" s="2">
        <v>0.97587018291600081</v>
      </c>
      <c r="F10" s="2" t="s">
        <v>70</v>
      </c>
      <c r="G10" s="2" t="s">
        <v>70</v>
      </c>
      <c r="H10" s="2">
        <v>0.8941844275463211</v>
      </c>
      <c r="I10" s="2">
        <v>0.99451334084930476</v>
      </c>
      <c r="J10" s="2" t="s">
        <v>70</v>
      </c>
      <c r="K10" s="2">
        <v>0</v>
      </c>
      <c r="L10" s="2" t="s">
        <v>70</v>
      </c>
      <c r="M10" s="2" t="s">
        <v>70</v>
      </c>
      <c r="N10" s="2" t="s">
        <v>70</v>
      </c>
    </row>
    <row r="11" spans="1:14" x14ac:dyDescent="0.3">
      <c r="A11" t="s">
        <v>97</v>
      </c>
      <c r="B11" t="s">
        <v>96</v>
      </c>
      <c r="C11" s="2">
        <v>0.99597563328647443</v>
      </c>
      <c r="D11" s="2">
        <v>0.97511041009463717</v>
      </c>
      <c r="E11" s="2">
        <v>0.96835728406765564</v>
      </c>
      <c r="F11" s="2" t="s">
        <v>70</v>
      </c>
      <c r="G11" s="2" t="s">
        <v>70</v>
      </c>
      <c r="H11" s="2">
        <v>0.88815197841726623</v>
      </c>
      <c r="I11" s="2">
        <v>0.99366420274551204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</row>
    <row r="12" spans="1:14" x14ac:dyDescent="0.3">
      <c r="A12" t="s">
        <v>97</v>
      </c>
      <c r="B12" t="s">
        <v>17</v>
      </c>
      <c r="C12" s="2">
        <v>0.98568156785957795</v>
      </c>
      <c r="D12" s="2">
        <v>0.90108313607345236</v>
      </c>
      <c r="E12" s="2">
        <v>0.92118102124516477</v>
      </c>
      <c r="F12" s="2">
        <v>0.79077285049358093</v>
      </c>
      <c r="G12" s="2" t="s">
        <v>70</v>
      </c>
      <c r="H12" s="2">
        <v>0.80954223081882659</v>
      </c>
      <c r="I12" s="2">
        <v>0.99043348281016441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</row>
    <row r="13" spans="1:14" x14ac:dyDescent="0.3">
      <c r="A13" t="s">
        <v>97</v>
      </c>
      <c r="B13" t="s">
        <v>198</v>
      </c>
      <c r="C13" s="2">
        <v>0.9961230408583408</v>
      </c>
      <c r="D13" s="2">
        <v>0.91055930186433964</v>
      </c>
      <c r="E13" s="2">
        <v>0.95912951167728244</v>
      </c>
      <c r="F13" s="2">
        <v>0.86180198973042366</v>
      </c>
      <c r="G13" s="2" t="s">
        <v>70</v>
      </c>
      <c r="H13" s="2">
        <v>0.91894698582480916</v>
      </c>
      <c r="I13" s="2">
        <v>0.99357375066152565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</row>
    <row r="14" spans="1:14" x14ac:dyDescent="0.3">
      <c r="A14" t="s">
        <v>97</v>
      </c>
      <c r="B14" t="s">
        <v>19</v>
      </c>
      <c r="C14" s="2">
        <v>0.99474803408069201</v>
      </c>
      <c r="D14" s="2">
        <v>0.94941051089056161</v>
      </c>
      <c r="E14" s="2">
        <v>0.90266672622504118</v>
      </c>
      <c r="F14" s="2">
        <v>0.76909346397782086</v>
      </c>
      <c r="G14" s="2">
        <v>0.9003484320557491</v>
      </c>
      <c r="H14" s="2">
        <v>0.78271364248247688</v>
      </c>
      <c r="I14" s="2">
        <v>0.99523413268779781</v>
      </c>
      <c r="J14" s="2" t="s">
        <v>70</v>
      </c>
      <c r="K14" s="2" t="s">
        <v>70</v>
      </c>
      <c r="L14" s="2" t="s">
        <v>70</v>
      </c>
      <c r="M14" s="2" t="s">
        <v>70</v>
      </c>
      <c r="N14" s="2" t="s">
        <v>70</v>
      </c>
    </row>
    <row r="15" spans="1:14" x14ac:dyDescent="0.3">
      <c r="A15" t="s">
        <v>124</v>
      </c>
      <c r="B15" t="s">
        <v>6</v>
      </c>
      <c r="C15" s="2">
        <v>0.98637927911610201</v>
      </c>
      <c r="D15" s="2">
        <v>0.85598565421716544</v>
      </c>
      <c r="E15" s="2">
        <v>0.90895337642690144</v>
      </c>
      <c r="F15" s="2" t="s">
        <v>70</v>
      </c>
      <c r="G15" s="2" t="s">
        <v>70</v>
      </c>
      <c r="H15" s="2">
        <v>0.8571428571428571</v>
      </c>
      <c r="I15" s="2">
        <v>0.98994761432818923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</row>
    <row r="16" spans="1:14" x14ac:dyDescent="0.3">
      <c r="A16" t="s">
        <v>124</v>
      </c>
      <c r="B16" t="s">
        <v>202</v>
      </c>
      <c r="C16" s="2">
        <v>0.98600223173298318</v>
      </c>
      <c r="D16" s="2">
        <v>0.79065620542082737</v>
      </c>
      <c r="E16" s="2">
        <v>0.92404605772706161</v>
      </c>
      <c r="F16" s="2" t="s">
        <v>70</v>
      </c>
      <c r="G16" s="2" t="s">
        <v>70</v>
      </c>
      <c r="H16" s="2">
        <v>0.82869490060501294</v>
      </c>
      <c r="I16" s="2">
        <v>0.99023807851674961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</row>
    <row r="17" spans="1:14" x14ac:dyDescent="0.3">
      <c r="A17" t="s">
        <v>124</v>
      </c>
      <c r="B17" t="s">
        <v>166</v>
      </c>
      <c r="C17" s="2">
        <v>0.9892868382954616</v>
      </c>
      <c r="D17" s="2">
        <v>0.8050910686855387</v>
      </c>
      <c r="E17" s="2">
        <v>0.93350920904782841</v>
      </c>
      <c r="F17" s="2" t="s">
        <v>70</v>
      </c>
      <c r="G17" s="2" t="s">
        <v>70</v>
      </c>
      <c r="H17" s="2">
        <v>0.8669189773692747</v>
      </c>
      <c r="I17" s="2">
        <v>0.9890140845070422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</row>
    <row r="18" spans="1:14" x14ac:dyDescent="0.3">
      <c r="A18" t="s">
        <v>124</v>
      </c>
      <c r="B18" t="s">
        <v>7</v>
      </c>
      <c r="C18" s="2">
        <v>0.98933598134876077</v>
      </c>
      <c r="D18" s="2">
        <v>0.68351532229658329</v>
      </c>
      <c r="E18" s="2">
        <v>0.91173469387755102</v>
      </c>
      <c r="F18" s="2" t="s">
        <v>70</v>
      </c>
      <c r="G18" s="2" t="s">
        <v>70</v>
      </c>
      <c r="H18" s="2">
        <v>0.89269666287220661</v>
      </c>
      <c r="I18" s="2">
        <v>0.98843846041270322</v>
      </c>
      <c r="J18" s="2">
        <v>0</v>
      </c>
      <c r="K18" s="2" t="s">
        <v>70</v>
      </c>
      <c r="L18" s="2" t="s">
        <v>70</v>
      </c>
      <c r="M18" s="2" t="s">
        <v>70</v>
      </c>
      <c r="N18" s="2" t="s">
        <v>70</v>
      </c>
    </row>
    <row r="19" spans="1:14" x14ac:dyDescent="0.3">
      <c r="A19" t="s">
        <v>124</v>
      </c>
      <c r="B19" t="s">
        <v>209</v>
      </c>
      <c r="C19" s="2">
        <v>0.98859870601230881</v>
      </c>
      <c r="D19" s="2">
        <v>0.91392666986297921</v>
      </c>
      <c r="E19" s="2">
        <v>0.97092369477911644</v>
      </c>
      <c r="F19" s="2" t="s">
        <v>70</v>
      </c>
      <c r="G19" s="2" t="s">
        <v>70</v>
      </c>
      <c r="H19" s="2">
        <v>0.85983941400197206</v>
      </c>
      <c r="I19" s="2">
        <v>0.99150058616647119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</row>
    <row r="20" spans="1:14" x14ac:dyDescent="0.3">
      <c r="A20" t="s">
        <v>124</v>
      </c>
      <c r="B20" t="s">
        <v>8</v>
      </c>
      <c r="C20" s="2">
        <v>0.9871694659981316</v>
      </c>
      <c r="D20" s="2">
        <v>0.95423614357695719</v>
      </c>
      <c r="E20" s="2">
        <v>0.90707735618621799</v>
      </c>
      <c r="F20" s="2">
        <v>0</v>
      </c>
      <c r="G20" s="2" t="s">
        <v>70</v>
      </c>
      <c r="H20" s="2">
        <v>0.85516759776536311</v>
      </c>
      <c r="I20" s="2">
        <v>0.98731764533391964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</row>
    <row r="21" spans="1:14" x14ac:dyDescent="0.3">
      <c r="A21" t="s">
        <v>124</v>
      </c>
      <c r="B21" t="s">
        <v>191</v>
      </c>
      <c r="C21" s="2">
        <v>0.99558814878723123</v>
      </c>
      <c r="D21" s="2">
        <v>0.96982888369185161</v>
      </c>
      <c r="E21" s="2">
        <v>0.97080787508486077</v>
      </c>
      <c r="F21" s="2" t="s">
        <v>70</v>
      </c>
      <c r="G21" s="2" t="s">
        <v>70</v>
      </c>
      <c r="H21" s="2">
        <v>0.92356156768275721</v>
      </c>
      <c r="I21" s="2">
        <v>0.99469496021220161</v>
      </c>
      <c r="J21" s="2" t="s">
        <v>70</v>
      </c>
      <c r="K21" s="2" t="s">
        <v>70</v>
      </c>
      <c r="L21" s="2" t="s">
        <v>70</v>
      </c>
      <c r="M21" s="2" t="s">
        <v>70</v>
      </c>
      <c r="N21" s="2" t="s">
        <v>70</v>
      </c>
    </row>
    <row r="22" spans="1:14" x14ac:dyDescent="0.3">
      <c r="A22" t="s">
        <v>124</v>
      </c>
      <c r="B22" t="s">
        <v>12</v>
      </c>
      <c r="C22" s="2">
        <v>0.99661331146839682</v>
      </c>
      <c r="D22" s="2">
        <v>0.94914889496223276</v>
      </c>
      <c r="E22" s="2">
        <v>0.978812572759022</v>
      </c>
      <c r="F22" s="2" t="s">
        <v>70</v>
      </c>
      <c r="G22" s="2" t="s">
        <v>70</v>
      </c>
      <c r="H22" s="2">
        <v>0.89046038389377979</v>
      </c>
      <c r="I22" s="2">
        <v>0.99509876726570623</v>
      </c>
      <c r="J22" s="2" t="s">
        <v>70</v>
      </c>
      <c r="K22" s="2" t="s">
        <v>70</v>
      </c>
      <c r="L22" s="2" t="s">
        <v>70</v>
      </c>
      <c r="M22" s="2" t="s">
        <v>70</v>
      </c>
      <c r="N22" s="2" t="s">
        <v>70</v>
      </c>
    </row>
    <row r="23" spans="1:14" x14ac:dyDescent="0.3">
      <c r="A23" t="s">
        <v>124</v>
      </c>
      <c r="B23" t="s">
        <v>105</v>
      </c>
      <c r="C23" s="2">
        <v>0.98954441451617559</v>
      </c>
      <c r="D23" s="2">
        <v>0.98803178115256962</v>
      </c>
      <c r="E23" s="2">
        <v>0.91602840829967958</v>
      </c>
      <c r="F23" s="2">
        <v>0.79354882185134434</v>
      </c>
      <c r="G23" s="2" t="s">
        <v>70</v>
      </c>
      <c r="H23" s="2">
        <v>0.61354243933453423</v>
      </c>
      <c r="I23" s="2">
        <v>0.99216432103461405</v>
      </c>
      <c r="J23" s="2" t="s">
        <v>70</v>
      </c>
      <c r="K23" s="2" t="s">
        <v>70</v>
      </c>
      <c r="L23" s="2" t="s">
        <v>70</v>
      </c>
      <c r="M23" s="2" t="s">
        <v>70</v>
      </c>
      <c r="N23" s="2" t="s">
        <v>70</v>
      </c>
    </row>
    <row r="24" spans="1:14" x14ac:dyDescent="0.3">
      <c r="A24" t="s">
        <v>124</v>
      </c>
      <c r="B24" t="s">
        <v>13</v>
      </c>
      <c r="C24" s="2">
        <v>0.98103907318126216</v>
      </c>
      <c r="D24" s="2">
        <v>0.91270509406408384</v>
      </c>
      <c r="E24" s="2">
        <v>0.8322271254140805</v>
      </c>
      <c r="F24" s="2">
        <v>0</v>
      </c>
      <c r="G24" s="2">
        <v>0.96850704967716439</v>
      </c>
      <c r="H24" s="2">
        <v>0.83324911571500759</v>
      </c>
      <c r="I24" s="2">
        <v>0.9921647638235952</v>
      </c>
      <c r="J24" s="2" t="s">
        <v>70</v>
      </c>
      <c r="K24" s="2" t="s">
        <v>70</v>
      </c>
      <c r="L24" s="2" t="s">
        <v>70</v>
      </c>
      <c r="M24" s="2" t="s">
        <v>70</v>
      </c>
      <c r="N24" s="2" t="s">
        <v>70</v>
      </c>
    </row>
    <row r="25" spans="1:14" x14ac:dyDescent="0.3">
      <c r="A25" t="s">
        <v>124</v>
      </c>
      <c r="B25" t="s">
        <v>15</v>
      </c>
      <c r="C25" s="2">
        <v>0.96875805569352835</v>
      </c>
      <c r="D25" s="2">
        <v>0.98331694100617961</v>
      </c>
      <c r="E25" s="2">
        <v>0.95053153791637124</v>
      </c>
      <c r="F25" s="2" t="s">
        <v>70</v>
      </c>
      <c r="G25" s="2" t="s">
        <v>70</v>
      </c>
      <c r="H25" s="2">
        <v>0.78549080954243256</v>
      </c>
      <c r="I25" s="2">
        <v>0.99316086827237582</v>
      </c>
      <c r="J25" s="2">
        <v>0</v>
      </c>
      <c r="K25" s="2" t="s">
        <v>70</v>
      </c>
      <c r="L25" s="2" t="s">
        <v>70</v>
      </c>
      <c r="M25" s="2" t="s">
        <v>70</v>
      </c>
      <c r="N25" s="2" t="s">
        <v>70</v>
      </c>
    </row>
    <row r="26" spans="1:14" x14ac:dyDescent="0.3">
      <c r="A26" t="s">
        <v>124</v>
      </c>
      <c r="B26" t="s">
        <v>231</v>
      </c>
      <c r="C26" s="2">
        <v>0.99789958921169541</v>
      </c>
      <c r="D26" s="2">
        <v>0.87867881548974947</v>
      </c>
      <c r="E26" s="2">
        <v>0.94725076423771482</v>
      </c>
      <c r="F26" s="2">
        <v>0.84757734967892584</v>
      </c>
      <c r="G26" s="2" t="s">
        <v>70</v>
      </c>
      <c r="H26" s="2">
        <v>0.885192793931732</v>
      </c>
      <c r="I26" s="2">
        <v>0.99399707174231322</v>
      </c>
      <c r="J26" s="2" t="s">
        <v>70</v>
      </c>
      <c r="K26" s="2" t="s">
        <v>70</v>
      </c>
      <c r="L26" s="2" t="s">
        <v>70</v>
      </c>
      <c r="M26" s="2" t="s">
        <v>70</v>
      </c>
      <c r="N26" s="2" t="s">
        <v>70</v>
      </c>
    </row>
    <row r="27" spans="1:14" x14ac:dyDescent="0.3">
      <c r="A27" t="s">
        <v>124</v>
      </c>
      <c r="B27" t="s">
        <v>17</v>
      </c>
      <c r="C27" s="2">
        <v>0.99671795137897923</v>
      </c>
      <c r="D27" s="2">
        <v>0.95348494109216597</v>
      </c>
      <c r="E27" s="2">
        <v>0.92997756627241723</v>
      </c>
      <c r="F27" s="2">
        <v>0.80247271753442384</v>
      </c>
      <c r="G27" s="2" t="s">
        <v>70</v>
      </c>
      <c r="H27" s="2">
        <v>0.75437584150798231</v>
      </c>
      <c r="I27" s="2">
        <v>0.99025048747562638</v>
      </c>
      <c r="J27" s="2" t="s">
        <v>70</v>
      </c>
      <c r="K27" s="2" t="s">
        <v>70</v>
      </c>
      <c r="L27" s="2" t="s">
        <v>70</v>
      </c>
      <c r="M27" s="2" t="s">
        <v>70</v>
      </c>
      <c r="N27" s="2" t="s">
        <v>70</v>
      </c>
    </row>
    <row r="28" spans="1:14" x14ac:dyDescent="0.3">
      <c r="A28" t="s">
        <v>84</v>
      </c>
      <c r="B28" t="s">
        <v>6</v>
      </c>
      <c r="C28" s="2">
        <v>0.97840290063232382</v>
      </c>
      <c r="D28" s="2">
        <v>0.94479752692920638</v>
      </c>
      <c r="E28" s="2">
        <v>0.86532273951014516</v>
      </c>
      <c r="F28" s="2" t="s">
        <v>70</v>
      </c>
      <c r="G28" s="2" t="s">
        <v>70</v>
      </c>
      <c r="H28" s="2">
        <v>0.80719982439452698</v>
      </c>
      <c r="I28" s="2">
        <v>0.98978011768349339</v>
      </c>
      <c r="J28" s="2" t="s">
        <v>70</v>
      </c>
      <c r="K28" s="2" t="s">
        <v>70</v>
      </c>
      <c r="L28" s="2" t="s">
        <v>70</v>
      </c>
      <c r="M28" s="2" t="s">
        <v>70</v>
      </c>
      <c r="N28" s="2" t="s">
        <v>70</v>
      </c>
    </row>
    <row r="29" spans="1:14" x14ac:dyDescent="0.3">
      <c r="A29" t="s">
        <v>84</v>
      </c>
      <c r="B29" t="s">
        <v>7</v>
      </c>
      <c r="C29" s="2">
        <v>0.98860166904131896</v>
      </c>
      <c r="D29" s="2">
        <v>0.93561484918793503</v>
      </c>
      <c r="E29" s="2">
        <v>0.86163086163086167</v>
      </c>
      <c r="F29" s="2" t="s">
        <v>70</v>
      </c>
      <c r="G29" s="2" t="s">
        <v>70</v>
      </c>
      <c r="H29" s="2">
        <v>0.88316169167232994</v>
      </c>
      <c r="I29" s="2">
        <v>0.99001553139560683</v>
      </c>
      <c r="J29" s="2" t="s">
        <v>70</v>
      </c>
      <c r="K29" s="2" t="s">
        <v>70</v>
      </c>
      <c r="L29" s="2" t="s">
        <v>70</v>
      </c>
      <c r="M29" s="2" t="s">
        <v>70</v>
      </c>
      <c r="N29" s="2" t="s">
        <v>70</v>
      </c>
    </row>
    <row r="30" spans="1:14" x14ac:dyDescent="0.3">
      <c r="A30" t="s">
        <v>84</v>
      </c>
      <c r="B30" t="s">
        <v>8</v>
      </c>
      <c r="C30" s="2">
        <v>0.99087752835837684</v>
      </c>
      <c r="D30" s="2">
        <v>0.95989027735446519</v>
      </c>
      <c r="E30" s="2">
        <v>0.92283804766083843</v>
      </c>
      <c r="F30" s="2" t="s">
        <v>70</v>
      </c>
      <c r="G30" s="2" t="s">
        <v>70</v>
      </c>
      <c r="H30" s="2">
        <v>0.87035151805497335</v>
      </c>
      <c r="I30" s="2">
        <v>0.99096186347270199</v>
      </c>
      <c r="J30" s="2" t="s">
        <v>70</v>
      </c>
      <c r="K30" s="2" t="s">
        <v>70</v>
      </c>
      <c r="L30" s="2" t="s">
        <v>70</v>
      </c>
      <c r="M30" s="2" t="s">
        <v>70</v>
      </c>
      <c r="N30" s="2" t="s">
        <v>70</v>
      </c>
    </row>
    <row r="31" spans="1:14" x14ac:dyDescent="0.3">
      <c r="A31" t="s">
        <v>84</v>
      </c>
      <c r="B31" t="s">
        <v>12</v>
      </c>
      <c r="C31" s="2">
        <v>0.99359936783879876</v>
      </c>
      <c r="D31" s="2">
        <v>0.97232243672716256</v>
      </c>
      <c r="E31" s="2">
        <v>0.93422391294731721</v>
      </c>
      <c r="F31" s="2" t="s">
        <v>70</v>
      </c>
      <c r="G31" s="2" t="s">
        <v>70</v>
      </c>
      <c r="H31" s="2">
        <v>0.87287993282955501</v>
      </c>
      <c r="I31" s="2">
        <v>0.99086384906781555</v>
      </c>
      <c r="J31" s="2" t="s">
        <v>70</v>
      </c>
      <c r="K31" s="2" t="s">
        <v>70</v>
      </c>
      <c r="L31" s="2" t="s">
        <v>70</v>
      </c>
      <c r="M31" s="2" t="s">
        <v>70</v>
      </c>
      <c r="N31" s="2" t="s">
        <v>70</v>
      </c>
    </row>
    <row r="32" spans="1:14" x14ac:dyDescent="0.3">
      <c r="A32" t="s">
        <v>84</v>
      </c>
      <c r="B32" t="s">
        <v>13</v>
      </c>
      <c r="C32" s="2">
        <v>0.99209458583804355</v>
      </c>
      <c r="D32" s="2">
        <v>0.91279800793866039</v>
      </c>
      <c r="E32" s="2">
        <v>0.91561491878431156</v>
      </c>
      <c r="F32" s="2" t="s">
        <v>70</v>
      </c>
      <c r="G32" s="2" t="s">
        <v>70</v>
      </c>
      <c r="H32" s="2">
        <v>0.87985586219019163</v>
      </c>
      <c r="I32" s="2">
        <v>0.98553114926156382</v>
      </c>
      <c r="J32" s="2" t="s">
        <v>70</v>
      </c>
      <c r="K32" s="2" t="s">
        <v>70</v>
      </c>
      <c r="L32" s="2" t="s">
        <v>70</v>
      </c>
      <c r="M32" s="2" t="s">
        <v>70</v>
      </c>
      <c r="N32" s="2" t="s">
        <v>70</v>
      </c>
    </row>
    <row r="33" spans="1:14" x14ac:dyDescent="0.3">
      <c r="A33" t="s">
        <v>84</v>
      </c>
      <c r="B33" t="s">
        <v>15</v>
      </c>
      <c r="C33" s="2">
        <v>0.99327225102437844</v>
      </c>
      <c r="D33" s="2">
        <v>0.95885204576304039</v>
      </c>
      <c r="E33" s="2">
        <v>0.94031809353839679</v>
      </c>
      <c r="F33" s="2" t="s">
        <v>70</v>
      </c>
      <c r="G33" s="2" t="s">
        <v>70</v>
      </c>
      <c r="H33" s="2">
        <v>0.91691314869588603</v>
      </c>
      <c r="I33" s="2">
        <v>0.98618538324420679</v>
      </c>
      <c r="J33" s="2" t="s">
        <v>70</v>
      </c>
      <c r="K33" s="2" t="s">
        <v>70</v>
      </c>
      <c r="L33" s="2" t="s">
        <v>70</v>
      </c>
      <c r="M33" s="2" t="s">
        <v>70</v>
      </c>
      <c r="N33" s="2" t="s">
        <v>70</v>
      </c>
    </row>
    <row r="34" spans="1:14" x14ac:dyDescent="0.3">
      <c r="A34" t="s">
        <v>84</v>
      </c>
      <c r="B34" t="s">
        <v>17</v>
      </c>
      <c r="C34" s="2">
        <v>0.9957967303100046</v>
      </c>
      <c r="D34" s="2">
        <v>0.95375075359572803</v>
      </c>
      <c r="E34" s="2">
        <v>0.94382822835046298</v>
      </c>
      <c r="F34" s="2" t="s">
        <v>70</v>
      </c>
      <c r="G34" s="2" t="s">
        <v>70</v>
      </c>
      <c r="H34" s="2">
        <v>0.90619040974838383</v>
      </c>
      <c r="I34" s="2">
        <v>0.98908364083640843</v>
      </c>
      <c r="J34" s="2" t="s">
        <v>70</v>
      </c>
      <c r="K34" s="2" t="s">
        <v>70</v>
      </c>
      <c r="L34" s="2" t="s">
        <v>70</v>
      </c>
      <c r="M34" s="2" t="s">
        <v>70</v>
      </c>
      <c r="N34" s="2" t="s">
        <v>70</v>
      </c>
    </row>
    <row r="35" spans="1:14" x14ac:dyDescent="0.3">
      <c r="A35" t="s">
        <v>84</v>
      </c>
      <c r="B35" t="s">
        <v>21</v>
      </c>
      <c r="C35" s="2">
        <v>0.99667586247233964</v>
      </c>
      <c r="D35" s="2">
        <v>0.93314313600360377</v>
      </c>
      <c r="E35" s="2">
        <v>0.9389316333260056</v>
      </c>
      <c r="F35" s="2" t="s">
        <v>70</v>
      </c>
      <c r="G35" s="2" t="s">
        <v>70</v>
      </c>
      <c r="H35" s="2">
        <v>0.88160856299704893</v>
      </c>
      <c r="I35" s="2">
        <v>0.99260600573411795</v>
      </c>
      <c r="J35" s="2" t="s">
        <v>70</v>
      </c>
      <c r="K35" s="2" t="s">
        <v>70</v>
      </c>
      <c r="L35" s="2" t="s">
        <v>70</v>
      </c>
      <c r="M35" s="2" t="s">
        <v>70</v>
      </c>
      <c r="N35" s="2" t="s">
        <v>70</v>
      </c>
    </row>
    <row r="36" spans="1:14" x14ac:dyDescent="0.3">
      <c r="A36" t="s">
        <v>84</v>
      </c>
      <c r="B36" t="s">
        <v>23</v>
      </c>
      <c r="C36" s="2">
        <v>0.98747655301776438</v>
      </c>
      <c r="D36" s="2">
        <v>0.94753325158003965</v>
      </c>
      <c r="E36" s="2">
        <v>0.92596079073384363</v>
      </c>
      <c r="F36" s="2">
        <v>0.89564942486807231</v>
      </c>
      <c r="G36" s="2" t="s">
        <v>70</v>
      </c>
      <c r="H36" s="2">
        <v>0.89500043932870577</v>
      </c>
      <c r="I36" s="2">
        <v>0.98923100257849239</v>
      </c>
      <c r="J36" s="2">
        <v>0</v>
      </c>
      <c r="K36" s="2" t="s">
        <v>70</v>
      </c>
      <c r="L36" s="2" t="s">
        <v>70</v>
      </c>
      <c r="M36" s="2" t="s">
        <v>70</v>
      </c>
      <c r="N36" s="2" t="s">
        <v>70</v>
      </c>
    </row>
    <row r="37" spans="1:14" x14ac:dyDescent="0.3">
      <c r="A37" t="s">
        <v>84</v>
      </c>
      <c r="B37" t="s">
        <v>214</v>
      </c>
      <c r="C37" s="2">
        <v>0.98739719978658036</v>
      </c>
      <c r="D37" s="2">
        <v>0.94767621365394739</v>
      </c>
      <c r="E37" s="2">
        <v>0.9479457206430788</v>
      </c>
      <c r="F37" s="2">
        <v>0.91037442819224035</v>
      </c>
      <c r="G37" s="2" t="s">
        <v>70</v>
      </c>
      <c r="H37" s="2">
        <v>0.89434229137199439</v>
      </c>
      <c r="I37" s="2">
        <v>0.98998700603837042</v>
      </c>
      <c r="J37" s="2" t="s">
        <v>70</v>
      </c>
      <c r="K37" s="2" t="s">
        <v>70</v>
      </c>
      <c r="L37" s="2" t="s">
        <v>70</v>
      </c>
      <c r="M37" s="2" t="s">
        <v>70</v>
      </c>
      <c r="N37" s="2" t="s">
        <v>70</v>
      </c>
    </row>
    <row r="38" spans="1:14" x14ac:dyDescent="0.3">
      <c r="A38" t="s">
        <v>84</v>
      </c>
      <c r="B38" t="s">
        <v>25</v>
      </c>
      <c r="C38" s="2">
        <v>0.99286030352679477</v>
      </c>
      <c r="D38" s="2">
        <v>0.95310588555117559</v>
      </c>
      <c r="E38" s="2">
        <v>0.73673352435530082</v>
      </c>
      <c r="F38" s="2">
        <v>0</v>
      </c>
      <c r="G38" s="2" t="s">
        <v>70</v>
      </c>
      <c r="H38" s="2">
        <v>0.87752275425405624</v>
      </c>
      <c r="I38" s="2">
        <v>0.9947292032694216</v>
      </c>
      <c r="J38" s="2" t="s">
        <v>70</v>
      </c>
      <c r="K38" s="2" t="s">
        <v>70</v>
      </c>
      <c r="L38" s="2" t="s">
        <v>70</v>
      </c>
      <c r="M38" s="2" t="s">
        <v>70</v>
      </c>
      <c r="N38" s="2" t="s">
        <v>70</v>
      </c>
    </row>
    <row r="39" spans="1:14" x14ac:dyDescent="0.3">
      <c r="A39" t="s">
        <v>84</v>
      </c>
      <c r="B39" t="s">
        <v>27</v>
      </c>
      <c r="C39" s="2">
        <v>0.98803854495047738</v>
      </c>
      <c r="D39" s="2">
        <v>0.94651389566065336</v>
      </c>
      <c r="E39" s="2">
        <v>0.95800330751153284</v>
      </c>
      <c r="F39" s="2">
        <v>0.92594086796150077</v>
      </c>
      <c r="G39" s="2" t="s">
        <v>70</v>
      </c>
      <c r="H39" s="2">
        <v>0.88149250030990456</v>
      </c>
      <c r="I39" s="2">
        <v>0.98978897208985706</v>
      </c>
      <c r="J39" s="2" t="s">
        <v>70</v>
      </c>
      <c r="K39" s="2" t="s">
        <v>70</v>
      </c>
      <c r="L39" s="2" t="s">
        <v>70</v>
      </c>
      <c r="M39" s="2" t="s">
        <v>70</v>
      </c>
      <c r="N39" s="2" t="s">
        <v>70</v>
      </c>
    </row>
    <row r="40" spans="1:14" x14ac:dyDescent="0.3">
      <c r="A40" t="s">
        <v>84</v>
      </c>
      <c r="B40" t="s">
        <v>29</v>
      </c>
      <c r="C40" s="2">
        <v>0.99338654016688555</v>
      </c>
      <c r="D40" s="2">
        <v>0.92893898117978024</v>
      </c>
      <c r="E40" s="2">
        <v>0.90159338616013962</v>
      </c>
      <c r="F40" s="2" t="s">
        <v>70</v>
      </c>
      <c r="G40" s="2">
        <v>0.77885543086375875</v>
      </c>
      <c r="H40" s="2">
        <v>0.87132058692752334</v>
      </c>
      <c r="I40" s="2">
        <v>0.99148491186136845</v>
      </c>
      <c r="J40" s="2" t="s">
        <v>70</v>
      </c>
      <c r="K40" s="2" t="s">
        <v>70</v>
      </c>
      <c r="L40" s="2" t="s">
        <v>70</v>
      </c>
      <c r="M40" s="2" t="s">
        <v>70</v>
      </c>
      <c r="N40" s="2" t="s">
        <v>70</v>
      </c>
    </row>
    <row r="41" spans="1:14" x14ac:dyDescent="0.3">
      <c r="A41" t="s">
        <v>84</v>
      </c>
      <c r="B41" t="s">
        <v>33</v>
      </c>
      <c r="C41" s="2">
        <v>0.93653443254015556</v>
      </c>
      <c r="D41" s="2">
        <v>0.96374355195283723</v>
      </c>
      <c r="E41" s="2">
        <v>0.94937421328939697</v>
      </c>
      <c r="F41" s="2" t="s">
        <v>70</v>
      </c>
      <c r="G41" s="2" t="s">
        <v>70</v>
      </c>
      <c r="H41" s="2">
        <v>0.73360943971243264</v>
      </c>
      <c r="I41" s="2">
        <v>0.99341120095837077</v>
      </c>
      <c r="J41" s="2">
        <v>0.60443293965377776</v>
      </c>
      <c r="K41" s="2" t="s">
        <v>70</v>
      </c>
      <c r="L41" s="2" t="s">
        <v>70</v>
      </c>
      <c r="M41" s="2" t="s">
        <v>70</v>
      </c>
      <c r="N41" s="2" t="s">
        <v>70</v>
      </c>
    </row>
    <row r="42" spans="1:14" x14ac:dyDescent="0.3">
      <c r="A42" t="s">
        <v>84</v>
      </c>
      <c r="B42" t="s">
        <v>35</v>
      </c>
      <c r="C42" s="2">
        <v>0.99749855288183242</v>
      </c>
      <c r="D42" s="2">
        <v>0.97815883922819724</v>
      </c>
      <c r="E42" s="2">
        <v>0.93513980974344202</v>
      </c>
      <c r="F42" s="2">
        <v>0.83989569190319169</v>
      </c>
      <c r="G42" s="2" t="s">
        <v>70</v>
      </c>
      <c r="H42" s="2">
        <v>0.84900456778419375</v>
      </c>
      <c r="I42" s="2">
        <v>0.99478024056282621</v>
      </c>
      <c r="J42" s="2" t="s">
        <v>70</v>
      </c>
      <c r="K42" s="2" t="s">
        <v>70</v>
      </c>
      <c r="L42" s="2" t="s">
        <v>70</v>
      </c>
      <c r="M42" s="2" t="s">
        <v>70</v>
      </c>
      <c r="N42" s="2" t="s">
        <v>70</v>
      </c>
    </row>
    <row r="43" spans="1:14" x14ac:dyDescent="0.3">
      <c r="A43" t="s">
        <v>77</v>
      </c>
      <c r="B43" t="s">
        <v>6</v>
      </c>
      <c r="C43" s="2">
        <v>0.97490268387625478</v>
      </c>
      <c r="D43" s="2">
        <v>0.93020151456809141</v>
      </c>
      <c r="E43" s="2">
        <v>0.88621819884501329</v>
      </c>
      <c r="F43" s="2" t="s">
        <v>70</v>
      </c>
      <c r="G43" s="2" t="s">
        <v>70</v>
      </c>
      <c r="H43" s="2">
        <v>0.89674229203025013</v>
      </c>
      <c r="I43" s="2">
        <v>0.97637460092231276</v>
      </c>
      <c r="J43" s="2" t="s">
        <v>70</v>
      </c>
      <c r="K43" s="2" t="s">
        <v>70</v>
      </c>
      <c r="L43" s="2" t="s">
        <v>70</v>
      </c>
      <c r="M43" s="2" t="s">
        <v>70</v>
      </c>
      <c r="N43" s="2" t="s">
        <v>70</v>
      </c>
    </row>
    <row r="44" spans="1:14" x14ac:dyDescent="0.3">
      <c r="A44" t="s">
        <v>77</v>
      </c>
      <c r="B44" t="s">
        <v>59</v>
      </c>
      <c r="C44" s="2">
        <v>0.97288251952286964</v>
      </c>
      <c r="D44" s="2">
        <v>0.94185056492624897</v>
      </c>
      <c r="E44" s="2">
        <v>0.903001579778831</v>
      </c>
      <c r="F44" s="2" t="s">
        <v>70</v>
      </c>
      <c r="G44" s="2" t="s">
        <v>70</v>
      </c>
      <c r="H44" s="2">
        <v>0.92527244421380384</v>
      </c>
      <c r="I44" s="2">
        <v>0.98526165895336415</v>
      </c>
      <c r="J44" s="2" t="s">
        <v>70</v>
      </c>
      <c r="K44" s="2" t="s">
        <v>70</v>
      </c>
      <c r="L44" s="2" t="s">
        <v>70</v>
      </c>
      <c r="M44" s="2" t="s">
        <v>70</v>
      </c>
      <c r="N44" s="2" t="s">
        <v>70</v>
      </c>
    </row>
    <row r="45" spans="1:14" x14ac:dyDescent="0.3">
      <c r="A45" t="s">
        <v>77</v>
      </c>
      <c r="B45" t="s">
        <v>7</v>
      </c>
      <c r="C45" s="2">
        <v>0.97534879479619441</v>
      </c>
      <c r="D45" s="2">
        <v>0.95235058490603641</v>
      </c>
      <c r="E45" s="2">
        <v>0.93445139955119882</v>
      </c>
      <c r="F45" s="2" t="s">
        <v>70</v>
      </c>
      <c r="G45" s="2" t="s">
        <v>70</v>
      </c>
      <c r="H45" s="2">
        <v>0.92345025369512479</v>
      </c>
      <c r="I45" s="2">
        <v>0.98064046579330422</v>
      </c>
      <c r="J45" s="2" t="s">
        <v>70</v>
      </c>
      <c r="K45" s="2" t="s">
        <v>70</v>
      </c>
      <c r="L45" s="2" t="s">
        <v>70</v>
      </c>
      <c r="M45" s="2" t="s">
        <v>70</v>
      </c>
      <c r="N45" s="2" t="s">
        <v>70</v>
      </c>
    </row>
    <row r="46" spans="1:14" x14ac:dyDescent="0.3">
      <c r="A46" t="s">
        <v>77</v>
      </c>
      <c r="B46" t="s">
        <v>62</v>
      </c>
      <c r="C46" s="2">
        <v>0.98825278196420097</v>
      </c>
      <c r="D46" s="2">
        <v>0.96759948832074583</v>
      </c>
      <c r="E46" s="2">
        <v>0.91671782279517078</v>
      </c>
      <c r="F46" s="2" t="s">
        <v>70</v>
      </c>
      <c r="G46" s="2" t="s">
        <v>70</v>
      </c>
      <c r="H46" s="2">
        <v>0.87761635065254862</v>
      </c>
      <c r="I46" s="2">
        <v>0.99363717076058</v>
      </c>
      <c r="J46" s="2" t="s">
        <v>70</v>
      </c>
      <c r="K46" s="2" t="s">
        <v>70</v>
      </c>
      <c r="L46" s="2" t="s">
        <v>70</v>
      </c>
      <c r="M46" s="2" t="s">
        <v>70</v>
      </c>
      <c r="N46" s="2" t="s">
        <v>70</v>
      </c>
    </row>
    <row r="47" spans="1:14" x14ac:dyDescent="0.3">
      <c r="A47" t="s">
        <v>77</v>
      </c>
      <c r="B47" t="s">
        <v>8</v>
      </c>
      <c r="C47" s="2">
        <v>0.99117321444600703</v>
      </c>
      <c r="D47" s="2">
        <v>0.97866885232120715</v>
      </c>
      <c r="E47" s="2">
        <v>0.92890124387485862</v>
      </c>
      <c r="F47" s="2">
        <v>0.6867202389138849</v>
      </c>
      <c r="G47" s="2">
        <v>0</v>
      </c>
      <c r="H47" s="2">
        <v>0.8870469232930599</v>
      </c>
      <c r="I47" s="2">
        <v>0.99341317365269477</v>
      </c>
      <c r="J47" s="2" t="s">
        <v>70</v>
      </c>
      <c r="K47" s="2" t="s">
        <v>70</v>
      </c>
      <c r="L47" s="2" t="s">
        <v>70</v>
      </c>
      <c r="M47" s="2" t="s">
        <v>70</v>
      </c>
      <c r="N47" s="2" t="s">
        <v>70</v>
      </c>
    </row>
    <row r="48" spans="1:14" x14ac:dyDescent="0.3">
      <c r="A48" t="s">
        <v>77</v>
      </c>
      <c r="B48" t="s">
        <v>64</v>
      </c>
      <c r="C48" s="2">
        <v>0.94845985367444896</v>
      </c>
      <c r="D48" s="2">
        <v>0.96522980043944095</v>
      </c>
      <c r="E48" s="2">
        <v>0.94925330678424125</v>
      </c>
      <c r="F48" s="2">
        <v>0.80589215389275981</v>
      </c>
      <c r="G48" s="2">
        <v>0</v>
      </c>
      <c r="H48" s="2">
        <v>0.79757901815736387</v>
      </c>
      <c r="I48" s="2">
        <v>0.99601293914090117</v>
      </c>
      <c r="J48" s="2">
        <v>0.73401098554201649</v>
      </c>
      <c r="K48" s="2" t="s">
        <v>70</v>
      </c>
      <c r="L48" s="2" t="s">
        <v>70</v>
      </c>
      <c r="M48" s="2" t="s">
        <v>70</v>
      </c>
      <c r="N48" s="2" t="s">
        <v>70</v>
      </c>
    </row>
    <row r="49" spans="1:14" x14ac:dyDescent="0.3">
      <c r="A49" t="s">
        <v>77</v>
      </c>
      <c r="B49" t="s">
        <v>12</v>
      </c>
      <c r="C49" s="2">
        <v>0.98657759890463237</v>
      </c>
      <c r="D49" s="2">
        <v>0.95911457287777202</v>
      </c>
      <c r="E49" s="2">
        <v>0.96653459084398319</v>
      </c>
      <c r="F49" s="2">
        <v>0.91751549564388202</v>
      </c>
      <c r="G49" s="2" t="s">
        <v>70</v>
      </c>
      <c r="H49" s="2">
        <v>0.86264608281633237</v>
      </c>
      <c r="I49" s="2">
        <v>0.99528619528619522</v>
      </c>
      <c r="J49" s="2" t="s">
        <v>70</v>
      </c>
      <c r="K49" s="2" t="s">
        <v>70</v>
      </c>
      <c r="L49" s="2" t="s">
        <v>70</v>
      </c>
      <c r="M49" s="2" t="s">
        <v>70</v>
      </c>
      <c r="N49" s="2" t="s">
        <v>70</v>
      </c>
    </row>
    <row r="50" spans="1:14" x14ac:dyDescent="0.3">
      <c r="A50" t="s">
        <v>77</v>
      </c>
      <c r="B50" t="s">
        <v>154</v>
      </c>
      <c r="C50" s="2">
        <v>0.99502962344427204</v>
      </c>
      <c r="D50" s="2">
        <v>0.86061500232955424</v>
      </c>
      <c r="E50" s="2">
        <v>0.96827277514481302</v>
      </c>
      <c r="F50" s="2">
        <v>0.89359480028887284</v>
      </c>
      <c r="G50" s="2" t="s">
        <v>70</v>
      </c>
      <c r="H50" s="2">
        <v>0.88869892289280217</v>
      </c>
      <c r="I50" s="2">
        <v>0.99402182035570164</v>
      </c>
      <c r="J50" s="2" t="s">
        <v>70</v>
      </c>
      <c r="K50" s="2" t="s">
        <v>70</v>
      </c>
      <c r="L50" s="2" t="s">
        <v>70</v>
      </c>
      <c r="M50" s="2" t="s">
        <v>70</v>
      </c>
      <c r="N50" s="2" t="s">
        <v>70</v>
      </c>
    </row>
    <row r="51" spans="1:14" x14ac:dyDescent="0.3">
      <c r="A51" t="s">
        <v>77</v>
      </c>
      <c r="B51" t="s">
        <v>118</v>
      </c>
      <c r="C51" s="2">
        <v>0.90341696795063475</v>
      </c>
      <c r="D51" s="2">
        <v>0.98258125053314005</v>
      </c>
      <c r="E51" s="2">
        <v>0.88565920710753498</v>
      </c>
      <c r="F51" s="2">
        <v>0.89475470718607109</v>
      </c>
      <c r="G51" s="2" t="s">
        <v>70</v>
      </c>
      <c r="H51" s="2">
        <v>0.7843954734961287</v>
      </c>
      <c r="I51" s="2">
        <v>0.99543242231374018</v>
      </c>
      <c r="J51" s="2">
        <v>0.83352955027077935</v>
      </c>
      <c r="K51" s="2" t="s">
        <v>70</v>
      </c>
      <c r="L51" s="2" t="s">
        <v>70</v>
      </c>
      <c r="M51" s="2" t="s">
        <v>70</v>
      </c>
      <c r="N51" s="2" t="s">
        <v>70</v>
      </c>
    </row>
    <row r="52" spans="1:14" x14ac:dyDescent="0.3">
      <c r="A52" t="s">
        <v>77</v>
      </c>
      <c r="B52" t="s">
        <v>13</v>
      </c>
      <c r="C52" s="2">
        <v>0.99529928982076443</v>
      </c>
      <c r="D52" s="2">
        <v>0.97065659500290524</v>
      </c>
      <c r="E52" s="2">
        <v>0.98178736811953982</v>
      </c>
      <c r="F52" s="2" t="s">
        <v>70</v>
      </c>
      <c r="G52" s="2" t="s">
        <v>70</v>
      </c>
      <c r="H52" s="2">
        <v>0.91681482174604656</v>
      </c>
      <c r="I52" s="2">
        <v>0.99584014262368159</v>
      </c>
      <c r="J52" s="2" t="s">
        <v>70</v>
      </c>
      <c r="K52" s="2" t="s">
        <v>70</v>
      </c>
      <c r="L52" s="2" t="s">
        <v>70</v>
      </c>
      <c r="M52" s="2" t="s">
        <v>70</v>
      </c>
      <c r="N52" s="2" t="s">
        <v>70</v>
      </c>
    </row>
    <row r="53" spans="1:14" x14ac:dyDescent="0.3">
      <c r="A53" t="s">
        <v>77</v>
      </c>
      <c r="B53" t="s">
        <v>240</v>
      </c>
      <c r="C53" s="2">
        <v>0.99125783704002723</v>
      </c>
      <c r="D53" s="2">
        <v>0.9779968044352898</v>
      </c>
      <c r="E53" s="2">
        <v>0.98592694855577323</v>
      </c>
      <c r="F53" s="2" t="s">
        <v>70</v>
      </c>
      <c r="G53" s="2" t="s">
        <v>70</v>
      </c>
      <c r="H53" s="2">
        <v>0.93198456818250863</v>
      </c>
      <c r="I53" s="2">
        <v>0.99462975569170264</v>
      </c>
      <c r="J53" s="2" t="s">
        <v>70</v>
      </c>
      <c r="K53" s="2" t="s">
        <v>70</v>
      </c>
      <c r="L53" s="2" t="s">
        <v>70</v>
      </c>
      <c r="M53" s="2" t="s">
        <v>70</v>
      </c>
      <c r="N53" s="2" t="s">
        <v>70</v>
      </c>
    </row>
    <row r="54" spans="1:14" x14ac:dyDescent="0.3">
      <c r="A54" t="s">
        <v>77</v>
      </c>
      <c r="B54" t="s">
        <v>15</v>
      </c>
      <c r="C54" s="2">
        <v>0.99191548457494283</v>
      </c>
      <c r="D54" s="2">
        <v>0.97806968718690857</v>
      </c>
      <c r="E54" s="2">
        <v>0.89470640079321362</v>
      </c>
      <c r="F54" s="2">
        <v>0.69075551384326606</v>
      </c>
      <c r="G54" s="2" t="s">
        <v>70</v>
      </c>
      <c r="H54" s="2">
        <v>0.60950823501927343</v>
      </c>
      <c r="I54" s="2">
        <v>0.99548464780252843</v>
      </c>
      <c r="J54" s="2" t="s">
        <v>70</v>
      </c>
      <c r="K54" s="2" t="s">
        <v>70</v>
      </c>
      <c r="L54" s="2" t="s">
        <v>70</v>
      </c>
      <c r="M54" s="2" t="s">
        <v>70</v>
      </c>
      <c r="N54" s="2" t="s">
        <v>70</v>
      </c>
    </row>
    <row r="55" spans="1:14" x14ac:dyDescent="0.3">
      <c r="A55" t="s">
        <v>77</v>
      </c>
      <c r="B55" t="s">
        <v>17</v>
      </c>
      <c r="C55" s="2">
        <v>0.99571567672833483</v>
      </c>
      <c r="D55" s="2">
        <v>0.95835033193635721</v>
      </c>
      <c r="E55" s="2">
        <v>0.95386425246790441</v>
      </c>
      <c r="F55" s="2">
        <v>0.83401207695548374</v>
      </c>
      <c r="G55" s="2" t="s">
        <v>70</v>
      </c>
      <c r="H55" s="2">
        <v>0.92091244365523839</v>
      </c>
      <c r="I55" s="2">
        <v>0.99358732553753304</v>
      </c>
      <c r="J55" s="2" t="s">
        <v>70</v>
      </c>
      <c r="K55" s="2" t="s">
        <v>70</v>
      </c>
      <c r="L55" s="2" t="s">
        <v>70</v>
      </c>
      <c r="M55" s="2" t="s">
        <v>70</v>
      </c>
      <c r="N55" s="2" t="s">
        <v>70</v>
      </c>
    </row>
    <row r="56" spans="1:14" x14ac:dyDescent="0.3">
      <c r="A56" t="s">
        <v>77</v>
      </c>
      <c r="B56" t="s">
        <v>143</v>
      </c>
      <c r="C56" s="2">
        <v>0.99404581998428343</v>
      </c>
      <c r="D56" s="2">
        <v>0.90969719165012242</v>
      </c>
      <c r="E56" s="2">
        <v>0.95471315391060219</v>
      </c>
      <c r="F56" s="2" t="s">
        <v>70</v>
      </c>
      <c r="G56" s="2" t="s">
        <v>70</v>
      </c>
      <c r="H56" s="2">
        <v>0.64990308554664988</v>
      </c>
      <c r="I56" s="2">
        <v>0.99516762307459983</v>
      </c>
      <c r="J56" s="2" t="s">
        <v>70</v>
      </c>
      <c r="K56" s="2" t="s">
        <v>70</v>
      </c>
      <c r="L56" s="2" t="s">
        <v>70</v>
      </c>
      <c r="M56" s="2" t="s">
        <v>70</v>
      </c>
      <c r="N56" s="2" t="s">
        <v>70</v>
      </c>
    </row>
    <row r="57" spans="1:14" x14ac:dyDescent="0.3">
      <c r="A57" t="s">
        <v>335</v>
      </c>
      <c r="B57" t="s">
        <v>6</v>
      </c>
      <c r="C57" s="2">
        <v>0.97948342187213777</v>
      </c>
      <c r="D57" s="2">
        <v>0.92501672075107122</v>
      </c>
      <c r="E57" s="2">
        <v>0.81435682065640069</v>
      </c>
      <c r="F57" s="2" t="s">
        <v>70</v>
      </c>
      <c r="G57" s="2" t="s">
        <v>70</v>
      </c>
      <c r="H57" s="2">
        <v>0.73997833152762726</v>
      </c>
      <c r="I57" s="2">
        <v>0.98900105469338562</v>
      </c>
      <c r="J57" s="2" t="s">
        <v>70</v>
      </c>
      <c r="K57" s="2" t="s">
        <v>70</v>
      </c>
      <c r="L57" s="2" t="s">
        <v>70</v>
      </c>
      <c r="M57" s="2" t="s">
        <v>70</v>
      </c>
      <c r="N57" s="2" t="s">
        <v>70</v>
      </c>
    </row>
    <row r="58" spans="1:14" x14ac:dyDescent="0.3">
      <c r="A58" t="s">
        <v>335</v>
      </c>
      <c r="B58" t="s">
        <v>7</v>
      </c>
      <c r="C58" s="2">
        <v>0.95413473294963158</v>
      </c>
      <c r="D58" s="2">
        <v>0.90314336825964736</v>
      </c>
      <c r="E58" s="2">
        <v>0.92632953573197641</v>
      </c>
      <c r="F58" s="2" t="s">
        <v>70</v>
      </c>
      <c r="G58" s="2" t="s">
        <v>70</v>
      </c>
      <c r="H58" s="2">
        <v>0.78958402295045793</v>
      </c>
      <c r="I58" s="2">
        <v>0.9853341397036588</v>
      </c>
      <c r="J58" s="2">
        <v>0.85131573261893445</v>
      </c>
      <c r="K58" s="2" t="s">
        <v>70</v>
      </c>
      <c r="L58" s="2" t="s">
        <v>70</v>
      </c>
      <c r="M58" s="2" t="s">
        <v>70</v>
      </c>
      <c r="N58" s="2" t="s">
        <v>70</v>
      </c>
    </row>
    <row r="59" spans="1:14" x14ac:dyDescent="0.3">
      <c r="A59" t="s">
        <v>335</v>
      </c>
      <c r="B59" t="s">
        <v>8</v>
      </c>
      <c r="C59" s="2">
        <v>0.98823287600842724</v>
      </c>
      <c r="D59" s="2">
        <v>0.97641758330965622</v>
      </c>
      <c r="E59" s="2">
        <v>0.934640522875817</v>
      </c>
      <c r="F59" s="2" t="s">
        <v>70</v>
      </c>
      <c r="G59" s="2" t="s">
        <v>70</v>
      </c>
      <c r="H59" s="2">
        <v>0.77426621612668123</v>
      </c>
      <c r="I59" s="2">
        <v>0.99222679469593045</v>
      </c>
      <c r="J59" s="2" t="s">
        <v>70</v>
      </c>
      <c r="K59" s="2" t="s">
        <v>70</v>
      </c>
      <c r="L59" s="2" t="s">
        <v>70</v>
      </c>
      <c r="M59" s="2" t="s">
        <v>70</v>
      </c>
      <c r="N59" s="2" t="s">
        <v>70</v>
      </c>
    </row>
    <row r="60" spans="1:14" x14ac:dyDescent="0.3">
      <c r="A60" t="s">
        <v>335</v>
      </c>
      <c r="B60" t="s">
        <v>12</v>
      </c>
      <c r="C60" s="2">
        <v>0.99072955548014918</v>
      </c>
      <c r="D60" s="2">
        <v>0.95138126042556659</v>
      </c>
      <c r="E60" s="2">
        <v>0.97262279628552517</v>
      </c>
      <c r="F60" s="2" t="s">
        <v>70</v>
      </c>
      <c r="G60" s="2" t="s">
        <v>70</v>
      </c>
      <c r="H60" s="2">
        <v>0.90216373404307759</v>
      </c>
      <c r="I60" s="2">
        <v>0.99192565508836084</v>
      </c>
      <c r="J60" s="2" t="s">
        <v>70</v>
      </c>
      <c r="K60" s="2" t="s">
        <v>70</v>
      </c>
      <c r="L60" s="2">
        <v>0</v>
      </c>
      <c r="M60" s="2" t="s">
        <v>70</v>
      </c>
      <c r="N60" s="2" t="s">
        <v>70</v>
      </c>
    </row>
    <row r="61" spans="1:14" x14ac:dyDescent="0.3">
      <c r="A61" t="s">
        <v>335</v>
      </c>
      <c r="B61" t="s">
        <v>13</v>
      </c>
      <c r="C61" s="2">
        <v>0.99205402454558322</v>
      </c>
      <c r="D61" s="2">
        <v>0.90884079236977255</v>
      </c>
      <c r="E61" s="2">
        <v>0.96616028381697439</v>
      </c>
      <c r="F61" s="2" t="s">
        <v>70</v>
      </c>
      <c r="G61" s="2" t="s">
        <v>70</v>
      </c>
      <c r="H61" s="2">
        <v>0.79170291067246568</v>
      </c>
      <c r="I61" s="2">
        <v>0.99143187958317236</v>
      </c>
      <c r="J61" s="2" t="s">
        <v>70</v>
      </c>
      <c r="K61" s="2" t="s">
        <v>70</v>
      </c>
      <c r="L61" s="2" t="s">
        <v>70</v>
      </c>
      <c r="M61" s="2" t="s">
        <v>70</v>
      </c>
      <c r="N61" s="2" t="s">
        <v>70</v>
      </c>
    </row>
    <row r="62" spans="1:14" x14ac:dyDescent="0.3">
      <c r="A62" t="s">
        <v>335</v>
      </c>
      <c r="B62" t="s">
        <v>15</v>
      </c>
      <c r="C62" s="2">
        <v>0.96324656049095281</v>
      </c>
      <c r="D62" s="2">
        <v>0.81731973519413137</v>
      </c>
      <c r="E62" s="2">
        <v>0.92123850197109081</v>
      </c>
      <c r="F62" s="2">
        <v>0.7958070834877442</v>
      </c>
      <c r="G62" s="2" t="s">
        <v>70</v>
      </c>
      <c r="H62" s="2">
        <v>0.87872164748166492</v>
      </c>
      <c r="I62" s="2">
        <v>0.99025430181209084</v>
      </c>
      <c r="J62" s="2">
        <v>0.31575233727288765</v>
      </c>
      <c r="K62" s="2" t="s">
        <v>70</v>
      </c>
      <c r="L62" s="2" t="s">
        <v>70</v>
      </c>
      <c r="M62" s="2" t="s">
        <v>70</v>
      </c>
      <c r="N62" s="2" t="s">
        <v>70</v>
      </c>
    </row>
    <row r="63" spans="1:14" x14ac:dyDescent="0.3">
      <c r="A63" t="s">
        <v>90</v>
      </c>
      <c r="B63" t="s">
        <v>13</v>
      </c>
      <c r="C63" s="2">
        <v>0.99117575655221202</v>
      </c>
      <c r="D63" s="2">
        <v>0.95730875576036878</v>
      </c>
      <c r="E63" s="2">
        <v>0.89492564673904451</v>
      </c>
      <c r="F63" s="2" t="s">
        <v>70</v>
      </c>
      <c r="G63" s="2" t="s">
        <v>70</v>
      </c>
      <c r="H63" s="2">
        <v>0.92827636063203556</v>
      </c>
      <c r="I63" s="2">
        <v>0.98994712934693563</v>
      </c>
      <c r="J63" s="2" t="s">
        <v>70</v>
      </c>
      <c r="K63" s="2" t="s">
        <v>70</v>
      </c>
      <c r="L63" s="2" t="s">
        <v>70</v>
      </c>
      <c r="M63" s="2" t="s">
        <v>70</v>
      </c>
      <c r="N63" s="2" t="s">
        <v>70</v>
      </c>
    </row>
    <row r="64" spans="1:14" x14ac:dyDescent="0.3">
      <c r="A64" t="s">
        <v>90</v>
      </c>
      <c r="B64" t="s">
        <v>15</v>
      </c>
      <c r="C64" s="2">
        <v>0.99093903018819485</v>
      </c>
      <c r="D64" s="2">
        <v>0.94364234056541763</v>
      </c>
      <c r="E64" s="2">
        <v>0.8302892142052789</v>
      </c>
      <c r="F64" s="2">
        <v>0.80051145352491171</v>
      </c>
      <c r="G64" s="2" t="s">
        <v>70</v>
      </c>
      <c r="H64" s="2">
        <v>0.82573571840738602</v>
      </c>
      <c r="I64" s="2">
        <v>0.98532556596121235</v>
      </c>
      <c r="J64" s="2" t="s">
        <v>70</v>
      </c>
      <c r="K64" s="2" t="s">
        <v>70</v>
      </c>
      <c r="L64" s="2" t="s">
        <v>70</v>
      </c>
      <c r="M64" s="2" t="s">
        <v>70</v>
      </c>
      <c r="N64" s="2" t="s">
        <v>70</v>
      </c>
    </row>
    <row r="65" spans="1:14" x14ac:dyDescent="0.3">
      <c r="A65" t="s">
        <v>90</v>
      </c>
      <c r="B65" t="s">
        <v>17</v>
      </c>
      <c r="C65" s="2">
        <v>0.98498727057543078</v>
      </c>
      <c r="D65" s="2">
        <v>0.91843434931427104</v>
      </c>
      <c r="E65" s="2">
        <v>0.91546217302404276</v>
      </c>
      <c r="F65" s="2">
        <v>0.67187142965953228</v>
      </c>
      <c r="G65" s="2" t="s">
        <v>70</v>
      </c>
      <c r="H65" s="2">
        <v>0.8938323380589871</v>
      </c>
      <c r="I65" s="2">
        <v>0.99530374185729442</v>
      </c>
      <c r="J65" s="2" t="s">
        <v>70</v>
      </c>
      <c r="K65" s="2" t="s">
        <v>70</v>
      </c>
      <c r="L65" s="2" t="s">
        <v>70</v>
      </c>
      <c r="M65" s="2" t="s">
        <v>70</v>
      </c>
      <c r="N65" s="2" t="s">
        <v>70</v>
      </c>
    </row>
    <row r="66" spans="1:14" x14ac:dyDescent="0.3">
      <c r="A66" t="s">
        <v>90</v>
      </c>
      <c r="B66" t="s">
        <v>21</v>
      </c>
      <c r="C66" s="2">
        <v>0.97276522604033522</v>
      </c>
      <c r="D66" s="2">
        <v>0.89216310330624926</v>
      </c>
      <c r="E66" s="2">
        <v>0.93824756017528643</v>
      </c>
      <c r="F66" s="2">
        <v>0.76946675816413035</v>
      </c>
      <c r="G66" s="2" t="s">
        <v>70</v>
      </c>
      <c r="H66" s="2">
        <v>0.91254125412541243</v>
      </c>
      <c r="I66" s="2">
        <v>0.99386224141850421</v>
      </c>
      <c r="J66" s="2" t="s">
        <v>70</v>
      </c>
      <c r="K66" s="2" t="s">
        <v>70</v>
      </c>
      <c r="L66" s="2" t="s">
        <v>70</v>
      </c>
      <c r="M66" s="2" t="s">
        <v>70</v>
      </c>
      <c r="N66" s="2" t="s">
        <v>70</v>
      </c>
    </row>
    <row r="67" spans="1:14" x14ac:dyDescent="0.3">
      <c r="A67" t="s">
        <v>90</v>
      </c>
      <c r="B67" t="s">
        <v>23</v>
      </c>
      <c r="C67" s="2">
        <v>0.9970031673111952</v>
      </c>
      <c r="D67" s="2">
        <v>0.92654095932550984</v>
      </c>
      <c r="E67" s="2">
        <v>0.94373903527817837</v>
      </c>
      <c r="F67" s="2">
        <v>0.91364205256570719</v>
      </c>
      <c r="G67" s="2" t="s">
        <v>70</v>
      </c>
      <c r="H67" s="2">
        <v>0.69598765432098764</v>
      </c>
      <c r="I67" s="2">
        <v>0.99257575757575756</v>
      </c>
      <c r="J67" s="2" t="s">
        <v>70</v>
      </c>
      <c r="K67" s="2" t="s">
        <v>70</v>
      </c>
      <c r="L67" s="2" t="s">
        <v>70</v>
      </c>
      <c r="M67" s="2" t="s">
        <v>70</v>
      </c>
      <c r="N67" s="2" t="s">
        <v>70</v>
      </c>
    </row>
    <row r="68" spans="1:14" x14ac:dyDescent="0.3">
      <c r="A68" t="s">
        <v>90</v>
      </c>
      <c r="B68" t="s">
        <v>186</v>
      </c>
      <c r="C68" s="2">
        <v>0.9967273735786264</v>
      </c>
      <c r="D68" s="2">
        <v>0.90366322008862643</v>
      </c>
      <c r="E68" s="2">
        <v>0.85421063073787495</v>
      </c>
      <c r="F68" s="2">
        <v>0.79779768973334775</v>
      </c>
      <c r="G68" s="2" t="s">
        <v>70</v>
      </c>
      <c r="H68" s="2">
        <v>0.64102564102564108</v>
      </c>
      <c r="I68" s="2">
        <v>0.99358829297729501</v>
      </c>
      <c r="J68" s="2" t="s">
        <v>70</v>
      </c>
      <c r="K68" s="2" t="s">
        <v>70</v>
      </c>
      <c r="L68" s="2">
        <v>0.58823529411764708</v>
      </c>
      <c r="M68" s="2" t="s">
        <v>70</v>
      </c>
      <c r="N68" s="2">
        <v>0.45783132530120479</v>
      </c>
    </row>
    <row r="69" spans="1:14" x14ac:dyDescent="0.3">
      <c r="A69" t="s">
        <v>90</v>
      </c>
      <c r="B69" t="s">
        <v>25</v>
      </c>
      <c r="C69" s="2">
        <v>0.9865724442455176</v>
      </c>
      <c r="D69" s="2">
        <v>0.94522375543188242</v>
      </c>
      <c r="E69" s="2">
        <v>0.88222346446789179</v>
      </c>
      <c r="F69" s="2">
        <v>0.69176091489227265</v>
      </c>
      <c r="G69" s="2" t="s">
        <v>70</v>
      </c>
      <c r="H69" s="2" t="s">
        <v>70</v>
      </c>
      <c r="I69" s="2">
        <v>0.99567500772320039</v>
      </c>
      <c r="J69" s="2">
        <v>0.53925265683921841</v>
      </c>
      <c r="K69" s="2" t="s">
        <v>70</v>
      </c>
      <c r="L69" s="2" t="s">
        <v>70</v>
      </c>
      <c r="M69" s="2" t="s">
        <v>70</v>
      </c>
      <c r="N69" s="2" t="s">
        <v>70</v>
      </c>
    </row>
    <row r="70" spans="1:14" x14ac:dyDescent="0.3">
      <c r="A70" t="s">
        <v>90</v>
      </c>
      <c r="B70" t="s">
        <v>29</v>
      </c>
      <c r="C70" s="2">
        <v>0.99742467853037364</v>
      </c>
      <c r="D70" s="2">
        <v>0.95009957486476182</v>
      </c>
      <c r="E70" s="2">
        <v>0.90054458815520766</v>
      </c>
      <c r="F70" s="2">
        <v>0</v>
      </c>
      <c r="G70" s="2" t="s">
        <v>70</v>
      </c>
      <c r="H70" s="2">
        <v>0.69045232427014158</v>
      </c>
      <c r="I70" s="2">
        <v>0.99323002858432363</v>
      </c>
      <c r="J70" s="2" t="s">
        <v>70</v>
      </c>
      <c r="K70" s="2" t="s">
        <v>70</v>
      </c>
      <c r="L70" s="2" t="s">
        <v>70</v>
      </c>
      <c r="M70" s="2" t="s">
        <v>70</v>
      </c>
      <c r="N70" s="2" t="s">
        <v>70</v>
      </c>
    </row>
    <row r="71" spans="1:14" x14ac:dyDescent="0.3">
      <c r="A71" t="s">
        <v>90</v>
      </c>
      <c r="B71" t="s">
        <v>33</v>
      </c>
      <c r="C71" s="2">
        <v>0.99667930350037159</v>
      </c>
      <c r="D71" s="2">
        <v>0.97964654837913157</v>
      </c>
      <c r="E71" s="2">
        <v>0.95553077298389921</v>
      </c>
      <c r="F71" s="2" t="s">
        <v>70</v>
      </c>
      <c r="G71" s="2" t="s">
        <v>70</v>
      </c>
      <c r="H71" s="2">
        <v>0.89928612772525562</v>
      </c>
      <c r="I71" s="2">
        <v>0.9940018455859736</v>
      </c>
      <c r="J71" s="2" t="s">
        <v>70</v>
      </c>
      <c r="K71" s="2" t="s">
        <v>70</v>
      </c>
      <c r="L71" s="2" t="s">
        <v>70</v>
      </c>
      <c r="M71" s="2" t="s">
        <v>70</v>
      </c>
      <c r="N71" s="2" t="s">
        <v>70</v>
      </c>
    </row>
    <row r="72" spans="1:14" x14ac:dyDescent="0.3">
      <c r="A72" t="s">
        <v>90</v>
      </c>
      <c r="B72" t="s">
        <v>35</v>
      </c>
      <c r="C72" s="2">
        <v>0.98583056398401003</v>
      </c>
      <c r="D72" s="2">
        <v>0.92375529981829196</v>
      </c>
      <c r="E72" s="2">
        <v>0.92562802576906944</v>
      </c>
      <c r="F72" s="2" t="s">
        <v>70</v>
      </c>
      <c r="G72" s="2" t="s">
        <v>70</v>
      </c>
      <c r="H72" s="2">
        <v>0.82522168625978454</v>
      </c>
      <c r="I72" s="2">
        <v>0.99375877672023716</v>
      </c>
      <c r="J72" s="2" t="s">
        <v>70</v>
      </c>
      <c r="K72" s="2" t="s">
        <v>70</v>
      </c>
      <c r="L72" s="2" t="s">
        <v>70</v>
      </c>
      <c r="M72" s="2" t="s">
        <v>70</v>
      </c>
      <c r="N72" s="2" t="s">
        <v>70</v>
      </c>
    </row>
    <row r="73" spans="1:14" x14ac:dyDescent="0.3">
      <c r="A73" t="s">
        <v>112</v>
      </c>
      <c r="B73" t="s">
        <v>6</v>
      </c>
      <c r="C73" s="2">
        <v>0.99559784032243082</v>
      </c>
      <c r="D73" s="2">
        <v>0.9144552557865252</v>
      </c>
      <c r="E73" s="2">
        <v>0.83722408272018378</v>
      </c>
      <c r="F73" s="2">
        <v>0</v>
      </c>
      <c r="G73" s="2">
        <v>0</v>
      </c>
      <c r="H73" s="2">
        <v>0.86466412823767214</v>
      </c>
      <c r="I73" s="2">
        <v>0.99061426936283858</v>
      </c>
      <c r="J73" s="2" t="s">
        <v>70</v>
      </c>
      <c r="K73" s="2" t="s">
        <v>70</v>
      </c>
      <c r="L73" s="2" t="s">
        <v>70</v>
      </c>
      <c r="M73" s="2" t="s">
        <v>70</v>
      </c>
      <c r="N73" s="2" t="s">
        <v>70</v>
      </c>
    </row>
    <row r="74" spans="1:14" x14ac:dyDescent="0.3">
      <c r="A74" t="s">
        <v>112</v>
      </c>
      <c r="B74" t="s">
        <v>7</v>
      </c>
      <c r="C74" s="2">
        <v>0.96694403130066597</v>
      </c>
      <c r="D74" s="2">
        <v>0.963109619340768</v>
      </c>
      <c r="E74" s="2">
        <v>0.94342219527780957</v>
      </c>
      <c r="F74" s="2" t="s">
        <v>70</v>
      </c>
      <c r="G74" s="2" t="s">
        <v>70</v>
      </c>
      <c r="H74" s="2">
        <v>0.80997340425531916</v>
      </c>
      <c r="I74" s="2">
        <v>0.98659682637498081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70</v>
      </c>
    </row>
    <row r="75" spans="1:14" x14ac:dyDescent="0.3">
      <c r="A75" t="s">
        <v>112</v>
      </c>
      <c r="B75" t="s">
        <v>8</v>
      </c>
      <c r="C75" s="2">
        <v>0.99625529011347835</v>
      </c>
      <c r="D75" s="2">
        <v>0.93638970615619521</v>
      </c>
      <c r="E75" s="2">
        <v>0.83754847872398541</v>
      </c>
      <c r="F75" s="2">
        <v>0</v>
      </c>
      <c r="G75" s="2">
        <v>0.86859133897461427</v>
      </c>
      <c r="H75" s="2">
        <v>0.92054705307717355</v>
      </c>
      <c r="I75" s="2">
        <v>0.99461590960794721</v>
      </c>
      <c r="J75" s="2" t="s">
        <v>70</v>
      </c>
      <c r="K75" s="2" t="s">
        <v>70</v>
      </c>
      <c r="L75" s="2" t="s">
        <v>70</v>
      </c>
      <c r="M75" s="2" t="s">
        <v>70</v>
      </c>
      <c r="N75" s="2" t="s">
        <v>70</v>
      </c>
    </row>
    <row r="76" spans="1:14" x14ac:dyDescent="0.3">
      <c r="A76" t="s">
        <v>112</v>
      </c>
      <c r="B76" t="s">
        <v>12</v>
      </c>
      <c r="C76" s="2">
        <v>0.99296331943107685</v>
      </c>
      <c r="D76" s="2">
        <v>0.94692940038684725</v>
      </c>
      <c r="E76" s="2">
        <v>0.92825874808308939</v>
      </c>
      <c r="F76" s="2">
        <v>0.83800870717395415</v>
      </c>
      <c r="G76" s="2">
        <v>0.80050425464859754</v>
      </c>
      <c r="H76" s="2">
        <v>0.91364021462863598</v>
      </c>
      <c r="I76" s="2">
        <v>0.99501877538508698</v>
      </c>
      <c r="J76" s="2" t="s">
        <v>70</v>
      </c>
      <c r="K76" s="2" t="s">
        <v>70</v>
      </c>
      <c r="L76" s="2" t="s">
        <v>70</v>
      </c>
      <c r="M76" s="2" t="s">
        <v>70</v>
      </c>
      <c r="N76" s="2" t="s">
        <v>70</v>
      </c>
    </row>
    <row r="77" spans="1:14" x14ac:dyDescent="0.3">
      <c r="A77" t="s">
        <v>112</v>
      </c>
      <c r="B77" t="s">
        <v>147</v>
      </c>
      <c r="C77" s="2">
        <v>0.9973654331602676</v>
      </c>
      <c r="D77" s="2">
        <v>0.94305965741287656</v>
      </c>
      <c r="E77" s="2">
        <v>0.80817706732247152</v>
      </c>
      <c r="F77" s="2">
        <v>0</v>
      </c>
      <c r="G77" s="2">
        <v>0.8779945018981542</v>
      </c>
      <c r="H77" s="2">
        <v>0.91852678571428559</v>
      </c>
      <c r="I77" s="2">
        <v>0.9933322995813304</v>
      </c>
      <c r="J77" s="2" t="s">
        <v>70</v>
      </c>
      <c r="K77" s="2" t="s">
        <v>70</v>
      </c>
      <c r="L77" s="2" t="s">
        <v>70</v>
      </c>
      <c r="M77" s="2" t="s">
        <v>70</v>
      </c>
      <c r="N77" s="2" t="s">
        <v>70</v>
      </c>
    </row>
    <row r="78" spans="1:14" x14ac:dyDescent="0.3">
      <c r="A78" t="s">
        <v>112</v>
      </c>
      <c r="B78" t="s">
        <v>13</v>
      </c>
      <c r="C78" s="2">
        <v>0.98824774503908597</v>
      </c>
      <c r="D78" s="2">
        <v>0.92219096650920862</v>
      </c>
      <c r="E78" s="2">
        <v>0.94484431542529923</v>
      </c>
      <c r="F78" s="2">
        <v>0.84215076071922546</v>
      </c>
      <c r="G78" s="2" t="s">
        <v>70</v>
      </c>
      <c r="H78" s="2">
        <v>0.8343493706416385</v>
      </c>
      <c r="I78" s="2">
        <v>0.99543802675326676</v>
      </c>
      <c r="J78" s="2" t="s">
        <v>70</v>
      </c>
      <c r="K78" s="2" t="s">
        <v>70</v>
      </c>
      <c r="L78" s="2" t="s">
        <v>70</v>
      </c>
      <c r="M78" s="2" t="s">
        <v>70</v>
      </c>
      <c r="N78" s="2" t="s">
        <v>70</v>
      </c>
    </row>
    <row r="79" spans="1:14" x14ac:dyDescent="0.3">
      <c r="A79" t="s">
        <v>112</v>
      </c>
      <c r="B79" t="s">
        <v>245</v>
      </c>
      <c r="C79" s="2">
        <v>0.98187117753104303</v>
      </c>
      <c r="D79" s="2">
        <v>0.89911213994784189</v>
      </c>
      <c r="E79" s="2">
        <v>0.84141071752011798</v>
      </c>
      <c r="F79" s="2">
        <v>0.80070944856497905</v>
      </c>
      <c r="G79" s="2">
        <v>0</v>
      </c>
      <c r="H79" s="2">
        <v>0.83242746689121949</v>
      </c>
      <c r="I79" s="2">
        <v>0.99653392898405602</v>
      </c>
      <c r="J79" s="2">
        <v>0.85848511130384508</v>
      </c>
      <c r="K79" s="2">
        <v>0.71887550200803207</v>
      </c>
      <c r="L79" s="2">
        <v>0</v>
      </c>
      <c r="M79" s="2" t="s">
        <v>70</v>
      </c>
      <c r="N79" s="2">
        <v>0</v>
      </c>
    </row>
    <row r="80" spans="1:14" x14ac:dyDescent="0.3">
      <c r="A80" t="s">
        <v>112</v>
      </c>
      <c r="B80" t="s">
        <v>142</v>
      </c>
      <c r="C80" s="2">
        <v>0.76649938997721045</v>
      </c>
      <c r="D80" s="2">
        <v>0.9411730067129902</v>
      </c>
      <c r="E80" s="2">
        <v>0.9023161316537992</v>
      </c>
      <c r="F80" s="2">
        <v>0.75896859617193324</v>
      </c>
      <c r="G80" s="2">
        <v>0</v>
      </c>
      <c r="H80" s="2">
        <v>0.29355783308931188</v>
      </c>
      <c r="I80" s="2">
        <v>0.99713111576335578</v>
      </c>
      <c r="J80" s="2">
        <v>0.64524229359576801</v>
      </c>
      <c r="K80" s="2">
        <v>0.74394545027039738</v>
      </c>
      <c r="L80" s="2">
        <v>0</v>
      </c>
      <c r="M80" s="2" t="s">
        <v>70</v>
      </c>
      <c r="N80" s="2">
        <v>0.60758173828852313</v>
      </c>
    </row>
    <row r="81" spans="1:14" x14ac:dyDescent="0.3">
      <c r="A81" t="s">
        <v>112</v>
      </c>
      <c r="B81" t="s">
        <v>246</v>
      </c>
      <c r="C81" s="2">
        <v>0.94532362469608677</v>
      </c>
      <c r="D81" s="2">
        <v>0.98063091294356397</v>
      </c>
      <c r="E81" s="2">
        <v>0.81537510919821876</v>
      </c>
      <c r="F81" s="2">
        <v>0.65497282728758888</v>
      </c>
      <c r="G81" s="2">
        <v>0.5443248640852103</v>
      </c>
      <c r="H81" s="2">
        <v>0.1171723210282469</v>
      </c>
      <c r="I81" s="2">
        <v>0.99767261442979038</v>
      </c>
      <c r="J81" s="2">
        <v>0.8326063912975481</v>
      </c>
      <c r="K81" s="2">
        <v>0.77412731006160163</v>
      </c>
      <c r="L81" s="2">
        <v>0</v>
      </c>
      <c r="M81" s="2" t="s">
        <v>70</v>
      </c>
      <c r="N81" s="2">
        <v>0.89293563579277868</v>
      </c>
    </row>
    <row r="82" spans="1:14" x14ac:dyDescent="0.3">
      <c r="A82" t="s">
        <v>112</v>
      </c>
      <c r="B82" t="s">
        <v>151</v>
      </c>
      <c r="C82" s="2">
        <v>0.96296821234812879</v>
      </c>
      <c r="D82" s="2">
        <v>0.93066554610983598</v>
      </c>
      <c r="E82" s="2">
        <v>0.81138336968791647</v>
      </c>
      <c r="F82" s="2">
        <v>0.68510772550097188</v>
      </c>
      <c r="G82" s="2">
        <v>0.81806524004167669</v>
      </c>
      <c r="H82" s="2">
        <v>0.79508556384379114</v>
      </c>
      <c r="I82" s="2">
        <v>0.99519900882762879</v>
      </c>
      <c r="J82" s="2">
        <v>0.8628140850851731</v>
      </c>
      <c r="K82" s="2">
        <v>0.22970903522205208</v>
      </c>
      <c r="L82" s="2" t="s">
        <v>70</v>
      </c>
      <c r="M82" s="2" t="s">
        <v>70</v>
      </c>
      <c r="N82" s="2">
        <v>0.8451635351426583</v>
      </c>
    </row>
    <row r="83" spans="1:14" x14ac:dyDescent="0.3">
      <c r="A83" t="s">
        <v>112</v>
      </c>
      <c r="B83" t="s">
        <v>15</v>
      </c>
      <c r="C83" s="2">
        <v>0.99636803874091995</v>
      </c>
      <c r="D83" s="2">
        <v>0.93374871128244197</v>
      </c>
      <c r="E83" s="2">
        <v>0.93142332849912679</v>
      </c>
      <c r="F83" s="2">
        <v>0.87533087997934023</v>
      </c>
      <c r="G83" s="2">
        <v>0.90442365159457205</v>
      </c>
      <c r="H83" s="2">
        <v>0.91387629770434275</v>
      </c>
      <c r="I83" s="2">
        <v>0.99547164018727441</v>
      </c>
      <c r="J83" s="2" t="s">
        <v>70</v>
      </c>
      <c r="K83" s="2" t="s">
        <v>70</v>
      </c>
      <c r="L83" s="2" t="s">
        <v>70</v>
      </c>
      <c r="M83" s="2" t="s">
        <v>70</v>
      </c>
      <c r="N83" s="2" t="s">
        <v>70</v>
      </c>
    </row>
    <row r="84" spans="1:14" x14ac:dyDescent="0.3">
      <c r="A84" t="s">
        <v>112</v>
      </c>
      <c r="B84" t="s">
        <v>17</v>
      </c>
      <c r="C84" s="2">
        <v>0.99772934122746937</v>
      </c>
      <c r="D84" s="2">
        <v>0.89312906649439339</v>
      </c>
      <c r="E84" s="2">
        <v>0.93410144313014476</v>
      </c>
      <c r="F84" s="2">
        <v>0.79137640243455309</v>
      </c>
      <c r="G84" s="2">
        <v>0.35306781485468247</v>
      </c>
      <c r="H84" s="2">
        <v>0.8357028528387157</v>
      </c>
      <c r="I84" s="2">
        <v>0.9952686202686204</v>
      </c>
      <c r="J84" s="2" t="s">
        <v>70</v>
      </c>
      <c r="K84" s="2" t="s">
        <v>70</v>
      </c>
      <c r="L84" s="2" t="s">
        <v>70</v>
      </c>
      <c r="M84" s="2" t="s">
        <v>70</v>
      </c>
      <c r="N84" s="2" t="s">
        <v>70</v>
      </c>
    </row>
    <row r="85" spans="1:14" x14ac:dyDescent="0.3">
      <c r="A85" t="s">
        <v>102</v>
      </c>
      <c r="B85" t="s">
        <v>6</v>
      </c>
      <c r="C85" s="2">
        <v>0.98371505354779198</v>
      </c>
      <c r="D85" s="2">
        <v>0.93333928252721765</v>
      </c>
      <c r="E85" s="2">
        <v>0.93057477963138335</v>
      </c>
      <c r="F85" s="2" t="s">
        <v>70</v>
      </c>
      <c r="G85" s="2" t="s">
        <v>70</v>
      </c>
      <c r="H85" s="2">
        <v>0.91366346901737105</v>
      </c>
      <c r="I85" s="2">
        <v>0.98907435508345976</v>
      </c>
      <c r="J85" s="2" t="s">
        <v>70</v>
      </c>
      <c r="K85" s="2" t="s">
        <v>70</v>
      </c>
      <c r="L85" s="2" t="s">
        <v>70</v>
      </c>
      <c r="M85" s="2" t="s">
        <v>70</v>
      </c>
      <c r="N85" s="2" t="s">
        <v>70</v>
      </c>
    </row>
    <row r="86" spans="1:14" x14ac:dyDescent="0.3">
      <c r="A86" t="s">
        <v>102</v>
      </c>
      <c r="B86" t="s">
        <v>7</v>
      </c>
      <c r="C86" s="2">
        <v>0.98507301826803917</v>
      </c>
      <c r="D86" s="2">
        <v>0.92192074506097421</v>
      </c>
      <c r="E86" s="2">
        <v>0.86756756756756759</v>
      </c>
      <c r="F86" s="2" t="s">
        <v>70</v>
      </c>
      <c r="G86" s="2" t="s">
        <v>70</v>
      </c>
      <c r="H86" s="2">
        <v>0.79239416407558005</v>
      </c>
      <c r="I86" s="2">
        <v>0.99229099618292038</v>
      </c>
      <c r="J86" s="2" t="s">
        <v>70</v>
      </c>
      <c r="K86" s="2" t="s">
        <v>70</v>
      </c>
      <c r="L86" s="2" t="s">
        <v>70</v>
      </c>
      <c r="M86" s="2" t="s">
        <v>70</v>
      </c>
      <c r="N86" s="2" t="s">
        <v>70</v>
      </c>
    </row>
    <row r="87" spans="1:14" x14ac:dyDescent="0.3">
      <c r="A87" t="s">
        <v>102</v>
      </c>
      <c r="B87" t="s">
        <v>8</v>
      </c>
      <c r="C87" s="2">
        <v>0.989677440665929</v>
      </c>
      <c r="D87" s="2">
        <v>0.97120012126264721</v>
      </c>
      <c r="E87" s="2">
        <v>0.93206555736269237</v>
      </c>
      <c r="F87" s="2" t="s">
        <v>70</v>
      </c>
      <c r="G87" s="2" t="s">
        <v>70</v>
      </c>
      <c r="H87" s="2">
        <v>0.92305371152685578</v>
      </c>
      <c r="I87" s="2">
        <v>0.99064282997337405</v>
      </c>
      <c r="J87" s="2" t="s">
        <v>70</v>
      </c>
      <c r="K87" s="2" t="s">
        <v>70</v>
      </c>
      <c r="L87" s="2" t="s">
        <v>70</v>
      </c>
      <c r="M87" s="2" t="s">
        <v>70</v>
      </c>
      <c r="N87" s="2" t="s">
        <v>70</v>
      </c>
    </row>
    <row r="88" spans="1:14" x14ac:dyDescent="0.3">
      <c r="A88" t="s">
        <v>102</v>
      </c>
      <c r="B88" t="s">
        <v>12</v>
      </c>
      <c r="C88" s="2">
        <v>0.99664458700603276</v>
      </c>
      <c r="D88" s="2">
        <v>0.97510487151921399</v>
      </c>
      <c r="E88" s="2">
        <v>0.93362573099415203</v>
      </c>
      <c r="F88" s="2">
        <v>0.93954900260190799</v>
      </c>
      <c r="G88" s="2" t="s">
        <v>70</v>
      </c>
      <c r="H88" s="2">
        <v>0.87917231186106659</v>
      </c>
      <c r="I88" s="2">
        <v>0.99439339666718585</v>
      </c>
      <c r="J88" s="2" t="s">
        <v>70</v>
      </c>
      <c r="K88" s="2" t="s">
        <v>70</v>
      </c>
      <c r="L88" s="2" t="s">
        <v>70</v>
      </c>
      <c r="M88" s="2" t="s">
        <v>70</v>
      </c>
      <c r="N88" s="2" t="s">
        <v>70</v>
      </c>
    </row>
    <row r="89" spans="1:14" x14ac:dyDescent="0.3">
      <c r="A89" t="s">
        <v>102</v>
      </c>
      <c r="B89" t="s">
        <v>13</v>
      </c>
      <c r="C89" s="2">
        <v>0.95244258790767</v>
      </c>
      <c r="D89" s="2">
        <v>0.95786872651010202</v>
      </c>
      <c r="E89" s="2">
        <v>0.86698704196344289</v>
      </c>
      <c r="F89" s="2">
        <v>0.87511504291805187</v>
      </c>
      <c r="G89" s="2" t="s">
        <v>70</v>
      </c>
      <c r="H89" s="2">
        <v>0.73960474308300395</v>
      </c>
      <c r="I89" s="2">
        <v>0.99539524174980798</v>
      </c>
      <c r="J89" s="2">
        <v>0.83394367975754513</v>
      </c>
      <c r="K89" s="2" t="s">
        <v>70</v>
      </c>
      <c r="L89" s="2" t="s">
        <v>70</v>
      </c>
      <c r="M89" s="2" t="s">
        <v>70</v>
      </c>
      <c r="N89" s="2" t="s">
        <v>70</v>
      </c>
    </row>
    <row r="90" spans="1:14" x14ac:dyDescent="0.3">
      <c r="A90" t="s">
        <v>102</v>
      </c>
      <c r="B90" t="s">
        <v>101</v>
      </c>
      <c r="C90" s="2">
        <v>0.9962790993512276</v>
      </c>
      <c r="D90" s="2">
        <v>0.98409931550529317</v>
      </c>
      <c r="E90" s="2">
        <v>0.91489562671200519</v>
      </c>
      <c r="F90" s="2">
        <v>0.87879253530024415</v>
      </c>
      <c r="G90" s="2" t="s">
        <v>70</v>
      </c>
      <c r="H90" s="2">
        <v>0.82099675611913892</v>
      </c>
      <c r="I90" s="2">
        <v>0.99539312039312045</v>
      </c>
      <c r="J90" s="2" t="s">
        <v>70</v>
      </c>
      <c r="K90" s="2" t="s">
        <v>70</v>
      </c>
      <c r="L90" s="2" t="s">
        <v>70</v>
      </c>
      <c r="M90" s="2" t="s">
        <v>70</v>
      </c>
      <c r="N90" s="2" t="s">
        <v>70</v>
      </c>
    </row>
    <row r="91" spans="1:14" x14ac:dyDescent="0.3">
      <c r="A91" t="s">
        <v>102</v>
      </c>
      <c r="B91" t="s">
        <v>15</v>
      </c>
      <c r="C91" s="2">
        <v>0.99685140671022798</v>
      </c>
      <c r="D91" s="2">
        <v>0.97098075729360644</v>
      </c>
      <c r="E91" s="2">
        <v>0.9011166855478232</v>
      </c>
      <c r="F91" s="2">
        <v>0.86088947244386094</v>
      </c>
      <c r="G91" s="2" t="s">
        <v>70</v>
      </c>
      <c r="H91" s="2">
        <v>0.7903461725987323</v>
      </c>
      <c r="I91" s="2">
        <v>0.99539314437417037</v>
      </c>
      <c r="J91" s="2" t="s">
        <v>70</v>
      </c>
      <c r="K91" s="2">
        <v>0</v>
      </c>
      <c r="L91" s="2" t="s">
        <v>70</v>
      </c>
      <c r="M91" s="2" t="s">
        <v>70</v>
      </c>
      <c r="N91" s="2" t="s">
        <v>70</v>
      </c>
    </row>
    <row r="92" spans="1:14" x14ac:dyDescent="0.3">
      <c r="A92" t="s">
        <v>102</v>
      </c>
      <c r="B92" t="s">
        <v>17</v>
      </c>
      <c r="C92" s="2">
        <v>0.99109175492428003</v>
      </c>
      <c r="D92" s="2">
        <v>0.96380423237192581</v>
      </c>
      <c r="E92" s="2">
        <v>0.95150827116445025</v>
      </c>
      <c r="F92" s="2">
        <v>0.93170147209859644</v>
      </c>
      <c r="G92" s="2" t="s">
        <v>70</v>
      </c>
      <c r="H92" s="2">
        <v>0.85567611713919034</v>
      </c>
      <c r="I92" s="2">
        <v>0.99440124416796283</v>
      </c>
      <c r="J92" s="2" t="s">
        <v>70</v>
      </c>
      <c r="K92" s="2" t="s">
        <v>70</v>
      </c>
      <c r="L92" s="2" t="s">
        <v>70</v>
      </c>
      <c r="M92" s="2" t="s">
        <v>70</v>
      </c>
      <c r="N92" s="2" t="s">
        <v>70</v>
      </c>
    </row>
    <row r="93" spans="1:14" x14ac:dyDescent="0.3">
      <c r="A93" t="s">
        <v>102</v>
      </c>
      <c r="B93" t="s">
        <v>21</v>
      </c>
      <c r="C93" s="2">
        <v>0.98579630107868643</v>
      </c>
      <c r="D93" s="2">
        <v>0.97012990927449738</v>
      </c>
      <c r="E93" s="2">
        <v>0.89541630403249206</v>
      </c>
      <c r="F93" s="2">
        <v>0.91193737769080241</v>
      </c>
      <c r="G93" s="2" t="s">
        <v>70</v>
      </c>
      <c r="H93" s="2">
        <v>0.42896935933147634</v>
      </c>
      <c r="I93" s="2">
        <v>0.99334389857369243</v>
      </c>
      <c r="J93" s="2" t="s">
        <v>70</v>
      </c>
      <c r="K93" s="2" t="s">
        <v>70</v>
      </c>
      <c r="L93" s="2" t="s">
        <v>70</v>
      </c>
      <c r="M93" s="2" t="s">
        <v>70</v>
      </c>
      <c r="N93" s="2" t="s">
        <v>70</v>
      </c>
    </row>
    <row r="94" spans="1:14" x14ac:dyDescent="0.3">
      <c r="A94" t="s">
        <v>102</v>
      </c>
      <c r="B94" t="s">
        <v>23</v>
      </c>
      <c r="C94" s="2">
        <v>0.9358169743851712</v>
      </c>
      <c r="D94" s="2">
        <v>0.98219262717100297</v>
      </c>
      <c r="E94" s="2">
        <v>0.92272102038264359</v>
      </c>
      <c r="F94" s="2">
        <v>0.92415366923021636</v>
      </c>
      <c r="G94" s="2">
        <v>0</v>
      </c>
      <c r="H94" s="2">
        <v>0.81126015492159453</v>
      </c>
      <c r="I94" s="2">
        <v>0.99384372533543797</v>
      </c>
      <c r="J94" s="2">
        <v>0</v>
      </c>
      <c r="K94" s="2" t="s">
        <v>70</v>
      </c>
      <c r="L94" s="2" t="s">
        <v>70</v>
      </c>
      <c r="M94" s="2" t="s">
        <v>70</v>
      </c>
      <c r="N94" s="2" t="s">
        <v>70</v>
      </c>
    </row>
    <row r="95" spans="1:14" x14ac:dyDescent="0.3">
      <c r="A95" t="s">
        <v>102</v>
      </c>
      <c r="B95" t="s">
        <v>25</v>
      </c>
      <c r="C95" s="2">
        <v>0.99667364128976876</v>
      </c>
      <c r="D95" s="2">
        <v>0.98368134171907762</v>
      </c>
      <c r="E95" s="2">
        <v>0.93787963065969515</v>
      </c>
      <c r="F95" s="2" t="s">
        <v>70</v>
      </c>
      <c r="G95" s="2">
        <v>0</v>
      </c>
      <c r="H95" s="2">
        <v>0.80740076615861112</v>
      </c>
      <c r="I95" s="2">
        <v>0.99447169664408641</v>
      </c>
      <c r="J95" s="2" t="s">
        <v>70</v>
      </c>
      <c r="K95" s="2" t="s">
        <v>70</v>
      </c>
      <c r="L95" s="2" t="s">
        <v>70</v>
      </c>
      <c r="M95" s="2" t="s">
        <v>70</v>
      </c>
      <c r="N95" s="2" t="s">
        <v>70</v>
      </c>
    </row>
    <row r="96" spans="1:14" x14ac:dyDescent="0.3">
      <c r="A96" t="s">
        <v>102</v>
      </c>
      <c r="B96" t="s">
        <v>27</v>
      </c>
      <c r="C96" s="2">
        <v>0.99299511780938243</v>
      </c>
      <c r="D96" s="2">
        <v>0.93027135931499083</v>
      </c>
      <c r="E96" s="2">
        <v>0.80326480688714308</v>
      </c>
      <c r="F96" s="2">
        <v>0.63615767081859653</v>
      </c>
      <c r="G96" s="2">
        <v>0.22588381595310003</v>
      </c>
      <c r="H96" s="2" t="s">
        <v>70</v>
      </c>
      <c r="I96" s="2">
        <v>0.9947352121399814</v>
      </c>
      <c r="J96" s="2" t="s">
        <v>70</v>
      </c>
      <c r="K96" s="2">
        <v>0</v>
      </c>
      <c r="L96" s="2" t="s">
        <v>70</v>
      </c>
      <c r="M96" s="2" t="s">
        <v>70</v>
      </c>
      <c r="N96" s="2">
        <v>0</v>
      </c>
    </row>
    <row r="97" spans="1:14" x14ac:dyDescent="0.3">
      <c r="A97" t="s">
        <v>102</v>
      </c>
      <c r="B97" t="s">
        <v>29</v>
      </c>
      <c r="C97" s="2">
        <v>0.9466909429648136</v>
      </c>
      <c r="D97" s="2">
        <v>0.96188505908341804</v>
      </c>
      <c r="E97" s="2">
        <v>0.86998752842784832</v>
      </c>
      <c r="F97" s="2">
        <v>0.79866662900081919</v>
      </c>
      <c r="G97" s="2">
        <v>0</v>
      </c>
      <c r="H97" s="2">
        <v>0</v>
      </c>
      <c r="I97" s="2">
        <v>0.99503663436539824</v>
      </c>
      <c r="J97" s="2">
        <v>0.84315630620387405</v>
      </c>
      <c r="K97" s="2" t="s">
        <v>70</v>
      </c>
      <c r="L97" s="2" t="s">
        <v>70</v>
      </c>
      <c r="M97" s="2" t="s">
        <v>70</v>
      </c>
      <c r="N97" s="2" t="s">
        <v>70</v>
      </c>
    </row>
    <row r="98" spans="1:14" x14ac:dyDescent="0.3">
      <c r="A98" t="s">
        <v>102</v>
      </c>
      <c r="B98" t="s">
        <v>168</v>
      </c>
      <c r="C98" s="2">
        <v>0.98842456346870722</v>
      </c>
      <c r="D98" s="2">
        <v>0.96042241922201244</v>
      </c>
      <c r="E98" s="2">
        <v>0.81463869164283653</v>
      </c>
      <c r="F98" s="2">
        <v>0.85146053449347425</v>
      </c>
      <c r="G98" s="2">
        <v>0.3610895577245069</v>
      </c>
      <c r="H98" s="2" t="s">
        <v>70</v>
      </c>
      <c r="I98" s="2">
        <v>0.98898427410164857</v>
      </c>
      <c r="J98" s="2" t="s">
        <v>70</v>
      </c>
      <c r="K98" s="2">
        <v>0.65511551155115511</v>
      </c>
      <c r="L98" s="2">
        <v>0.74285714285714288</v>
      </c>
      <c r="M98" s="2" t="s">
        <v>70</v>
      </c>
      <c r="N98" s="2" t="s">
        <v>70</v>
      </c>
    </row>
    <row r="99" spans="1:14" x14ac:dyDescent="0.3">
      <c r="A99" t="s">
        <v>102</v>
      </c>
      <c r="B99" t="s">
        <v>207</v>
      </c>
      <c r="C99" s="2">
        <v>0.97091634339316635</v>
      </c>
      <c r="D99" s="2">
        <v>0.94458216181143639</v>
      </c>
      <c r="E99" s="2">
        <v>0.68118282282888432</v>
      </c>
      <c r="F99" s="2">
        <v>0.76269096161324368</v>
      </c>
      <c r="G99" s="2">
        <v>0.78376714245731882</v>
      </c>
      <c r="H99" s="2" t="s">
        <v>70</v>
      </c>
      <c r="I99" s="2">
        <v>0.99328039095907161</v>
      </c>
      <c r="J99" s="2" t="s">
        <v>70</v>
      </c>
      <c r="K99" s="2">
        <v>0.40363128491620109</v>
      </c>
      <c r="L99" s="2">
        <v>0.55427631578947367</v>
      </c>
      <c r="M99" s="2" t="s">
        <v>70</v>
      </c>
      <c r="N99" s="2">
        <v>0</v>
      </c>
    </row>
    <row r="100" spans="1:14" x14ac:dyDescent="0.3">
      <c r="A100" t="s">
        <v>102</v>
      </c>
      <c r="B100" t="s">
        <v>212</v>
      </c>
      <c r="C100" s="2">
        <v>0.95995770036402095</v>
      </c>
      <c r="D100" s="2">
        <v>0.969111379035134</v>
      </c>
      <c r="E100" s="2">
        <v>0.81652243473201946</v>
      </c>
      <c r="F100" s="2">
        <v>0.86743088824850234</v>
      </c>
      <c r="G100" s="2">
        <v>0.70131678906052164</v>
      </c>
      <c r="H100" s="2">
        <v>0</v>
      </c>
      <c r="I100" s="2">
        <v>0.99267227938883695</v>
      </c>
      <c r="J100" s="2" t="s">
        <v>70</v>
      </c>
      <c r="K100" s="2">
        <v>0.93363939899833059</v>
      </c>
      <c r="L100" s="2">
        <v>0</v>
      </c>
      <c r="M100" s="2" t="s">
        <v>70</v>
      </c>
      <c r="N100" s="2">
        <v>0</v>
      </c>
    </row>
    <row r="101" spans="1:14" x14ac:dyDescent="0.3">
      <c r="A101" t="s">
        <v>102</v>
      </c>
      <c r="B101" t="s">
        <v>187</v>
      </c>
      <c r="C101" s="2">
        <v>0.94446837754118196</v>
      </c>
      <c r="D101" s="2">
        <v>0.95886098089974126</v>
      </c>
      <c r="E101" s="2">
        <v>0.86631016042780751</v>
      </c>
      <c r="F101" s="2">
        <v>0.80066984978219913</v>
      </c>
      <c r="G101" s="2">
        <v>0.92903856273021124</v>
      </c>
      <c r="H101" s="2">
        <v>0.7645631067961165</v>
      </c>
      <c r="I101" s="2">
        <v>0.99257754512071239</v>
      </c>
      <c r="J101" s="2" t="s">
        <v>70</v>
      </c>
      <c r="K101" s="2">
        <v>0.89225367566381386</v>
      </c>
      <c r="L101" s="2" t="s">
        <v>70</v>
      </c>
      <c r="M101" s="2" t="s">
        <v>70</v>
      </c>
      <c r="N101" s="2">
        <v>0</v>
      </c>
    </row>
    <row r="102" spans="1:14" x14ac:dyDescent="0.3">
      <c r="A102" t="s">
        <v>102</v>
      </c>
      <c r="B102" t="s">
        <v>224</v>
      </c>
      <c r="C102" s="2">
        <v>0.9865945850914204</v>
      </c>
      <c r="D102" s="2">
        <v>0.91532301894996204</v>
      </c>
      <c r="E102" s="2">
        <v>0.88229671846791036</v>
      </c>
      <c r="F102" s="2">
        <v>0.63364584197571838</v>
      </c>
      <c r="G102" s="2">
        <v>0.71199619853989371</v>
      </c>
      <c r="H102" s="2">
        <v>0.3117437722419929</v>
      </c>
      <c r="I102" s="2">
        <v>0.99510375378876204</v>
      </c>
      <c r="J102" s="2" t="s">
        <v>70</v>
      </c>
      <c r="K102" s="2">
        <v>0.87633136094674557</v>
      </c>
      <c r="L102" s="2">
        <v>0.6555819477434679</v>
      </c>
      <c r="M102" s="2" t="s">
        <v>70</v>
      </c>
      <c r="N102" s="2">
        <v>0.92925586136595317</v>
      </c>
    </row>
    <row r="103" spans="1:14" x14ac:dyDescent="0.3">
      <c r="A103" t="s">
        <v>102</v>
      </c>
      <c r="B103" t="s">
        <v>204</v>
      </c>
      <c r="C103" s="2">
        <v>0.9815996684624948</v>
      </c>
      <c r="D103" s="2">
        <v>0.98456579446340542</v>
      </c>
      <c r="E103" s="2">
        <v>0.80936141410460005</v>
      </c>
      <c r="F103" s="2">
        <v>0.71621609275214015</v>
      </c>
      <c r="G103" s="2">
        <v>0.86635302317476914</v>
      </c>
      <c r="H103" s="2" t="s">
        <v>70</v>
      </c>
      <c r="I103" s="2">
        <v>0.99450463181033122</v>
      </c>
      <c r="J103" s="2">
        <v>0.6259780907668232</v>
      </c>
      <c r="K103" s="2">
        <v>0.85658238884045335</v>
      </c>
      <c r="L103" s="2" t="s">
        <v>70</v>
      </c>
      <c r="M103" s="2" t="s">
        <v>70</v>
      </c>
      <c r="N103" s="2">
        <v>0.91607266038169699</v>
      </c>
    </row>
    <row r="104" spans="1:14" x14ac:dyDescent="0.3">
      <c r="A104" t="s">
        <v>102</v>
      </c>
      <c r="B104" t="s">
        <v>162</v>
      </c>
      <c r="C104" s="2">
        <v>0.98200781185074382</v>
      </c>
      <c r="D104" s="2">
        <v>0.98258165411371357</v>
      </c>
      <c r="E104" s="2">
        <v>0.82570345073225926</v>
      </c>
      <c r="F104" s="2">
        <v>0.69226619587072724</v>
      </c>
      <c r="G104" s="2">
        <v>0.80536566490390815</v>
      </c>
      <c r="H104" s="2">
        <v>0.25286259541984735</v>
      </c>
      <c r="I104" s="2">
        <v>0.99343647444913263</v>
      </c>
      <c r="J104" s="2">
        <v>0.81138136759981638</v>
      </c>
      <c r="K104" s="2">
        <v>0.90144546649145862</v>
      </c>
      <c r="L104" s="2">
        <v>0.60641399416909625</v>
      </c>
      <c r="M104" s="2" t="s">
        <v>70</v>
      </c>
      <c r="N104" s="2">
        <v>0.85411806926251566</v>
      </c>
    </row>
    <row r="105" spans="1:14" x14ac:dyDescent="0.3">
      <c r="A105" t="s">
        <v>102</v>
      </c>
      <c r="B105" t="s">
        <v>33</v>
      </c>
      <c r="C105" s="2">
        <v>0.99138879090324317</v>
      </c>
      <c r="D105" s="2">
        <v>0.95321957391512502</v>
      </c>
      <c r="E105" s="2">
        <v>0.80318985304905466</v>
      </c>
      <c r="F105" s="2">
        <v>0.80601707252062305</v>
      </c>
      <c r="G105" s="2">
        <v>0.10150547445255474</v>
      </c>
      <c r="H105" s="2" t="s">
        <v>70</v>
      </c>
      <c r="I105" s="2">
        <v>0.99423496416329082</v>
      </c>
      <c r="J105" s="2" t="s">
        <v>70</v>
      </c>
      <c r="K105" s="2">
        <v>0.94082332761578036</v>
      </c>
      <c r="L105" s="2">
        <v>0</v>
      </c>
      <c r="M105" s="2" t="s">
        <v>70</v>
      </c>
      <c r="N105" s="2">
        <v>0.86298342541436468</v>
      </c>
    </row>
    <row r="106" spans="1:14" x14ac:dyDescent="0.3">
      <c r="A106" t="s">
        <v>102</v>
      </c>
      <c r="B106" t="s">
        <v>35</v>
      </c>
      <c r="C106" s="2">
        <v>0.99524363606671162</v>
      </c>
      <c r="D106" s="2">
        <v>0.97138392776031557</v>
      </c>
      <c r="E106" s="2">
        <v>0.84670335167583788</v>
      </c>
      <c r="F106" s="2">
        <v>0.71177860712579255</v>
      </c>
      <c r="G106" s="2">
        <v>4.7107176730951626E-2</v>
      </c>
      <c r="H106" s="2" t="s">
        <v>70</v>
      </c>
      <c r="I106" s="2">
        <v>0.99384974698326201</v>
      </c>
      <c r="J106" s="2" t="s">
        <v>70</v>
      </c>
      <c r="K106" s="2" t="s">
        <v>70</v>
      </c>
      <c r="L106" s="2" t="s">
        <v>70</v>
      </c>
      <c r="M106" s="2" t="s">
        <v>70</v>
      </c>
      <c r="N106" s="2">
        <v>0</v>
      </c>
    </row>
    <row r="107" spans="1:14" x14ac:dyDescent="0.3">
      <c r="A107" t="s">
        <v>83</v>
      </c>
      <c r="B107" t="s">
        <v>6</v>
      </c>
      <c r="C107" s="2">
        <v>0.98253600397285201</v>
      </c>
      <c r="D107" s="2">
        <v>0.92584006850030276</v>
      </c>
      <c r="E107" s="2">
        <v>0.90453370421321555</v>
      </c>
      <c r="F107" s="2">
        <v>0</v>
      </c>
      <c r="G107" s="2" t="s">
        <v>70</v>
      </c>
      <c r="H107" s="2">
        <v>0.6973824786324786</v>
      </c>
      <c r="I107" s="2">
        <v>0.99039261668810041</v>
      </c>
      <c r="J107" s="2" t="s">
        <v>70</v>
      </c>
      <c r="K107" s="2" t="s">
        <v>70</v>
      </c>
      <c r="L107" s="2" t="s">
        <v>70</v>
      </c>
      <c r="M107" s="2" t="s">
        <v>70</v>
      </c>
      <c r="N107" s="2" t="s">
        <v>70</v>
      </c>
    </row>
    <row r="108" spans="1:14" x14ac:dyDescent="0.3">
      <c r="A108" t="s">
        <v>83</v>
      </c>
      <c r="B108" t="s">
        <v>7</v>
      </c>
      <c r="C108" s="2">
        <v>0.98437866125126916</v>
      </c>
      <c r="D108" s="2">
        <v>0.83244660636923307</v>
      </c>
      <c r="E108" s="2">
        <v>0.93579595426561124</v>
      </c>
      <c r="F108" s="2" t="s">
        <v>70</v>
      </c>
      <c r="G108" s="2" t="s">
        <v>70</v>
      </c>
      <c r="H108" s="2">
        <v>0.68544705489366442</v>
      </c>
      <c r="I108" s="2">
        <v>0.98691871455576563</v>
      </c>
      <c r="J108" s="2" t="s">
        <v>70</v>
      </c>
      <c r="K108" s="2" t="s">
        <v>70</v>
      </c>
      <c r="L108" s="2" t="s">
        <v>70</v>
      </c>
      <c r="M108" s="2" t="s">
        <v>70</v>
      </c>
      <c r="N108" s="2" t="s">
        <v>70</v>
      </c>
    </row>
    <row r="109" spans="1:14" x14ac:dyDescent="0.3">
      <c r="A109" t="s">
        <v>83</v>
      </c>
      <c r="B109" t="s">
        <v>8</v>
      </c>
      <c r="C109" s="2">
        <v>0.99049969154842676</v>
      </c>
      <c r="D109" s="2">
        <v>0.98441715178191125</v>
      </c>
      <c r="E109" s="2">
        <v>0.93744265576778718</v>
      </c>
      <c r="F109" s="2">
        <v>0.84938242697418487</v>
      </c>
      <c r="G109" s="2" t="s">
        <v>70</v>
      </c>
      <c r="H109" s="2">
        <v>0.908116484793698</v>
      </c>
      <c r="I109" s="2">
        <v>0.99462530712530717</v>
      </c>
      <c r="J109" s="2" t="s">
        <v>70</v>
      </c>
      <c r="K109" s="2" t="s">
        <v>70</v>
      </c>
      <c r="L109" s="2" t="s">
        <v>70</v>
      </c>
      <c r="M109" s="2" t="s">
        <v>70</v>
      </c>
      <c r="N109" s="2" t="s">
        <v>70</v>
      </c>
    </row>
    <row r="110" spans="1:14" x14ac:dyDescent="0.3">
      <c r="A110" t="s">
        <v>83</v>
      </c>
      <c r="B110" t="s">
        <v>12</v>
      </c>
      <c r="C110" s="2">
        <v>0.99641151225662539</v>
      </c>
      <c r="D110" s="2">
        <v>0.75337674218371631</v>
      </c>
      <c r="E110" s="2">
        <v>0.96641187586183419</v>
      </c>
      <c r="F110" s="2" t="s">
        <v>70</v>
      </c>
      <c r="G110" s="2" t="s">
        <v>70</v>
      </c>
      <c r="H110" s="2">
        <v>0.87063616124295395</v>
      </c>
      <c r="I110" s="2">
        <v>0.99384015594541919</v>
      </c>
      <c r="J110" s="2" t="s">
        <v>70</v>
      </c>
      <c r="K110" s="2" t="s">
        <v>70</v>
      </c>
      <c r="L110" s="2" t="s">
        <v>70</v>
      </c>
      <c r="M110" s="2" t="s">
        <v>70</v>
      </c>
      <c r="N110" s="2" t="s">
        <v>70</v>
      </c>
    </row>
    <row r="111" spans="1:14" x14ac:dyDescent="0.3">
      <c r="A111" t="s">
        <v>83</v>
      </c>
      <c r="B111" t="s">
        <v>13</v>
      </c>
      <c r="C111" s="2">
        <v>0.99469585165919017</v>
      </c>
      <c r="D111" s="2">
        <v>0.96174178244662822</v>
      </c>
      <c r="E111" s="2">
        <v>0.76471723605481567</v>
      </c>
      <c r="F111" s="2">
        <v>0.34032199927910611</v>
      </c>
      <c r="G111" s="2" t="s">
        <v>70</v>
      </c>
      <c r="H111" s="2">
        <v>0.90357023690357019</v>
      </c>
      <c r="I111" s="2">
        <v>0.99499884588751242</v>
      </c>
      <c r="J111" s="2" t="s">
        <v>70</v>
      </c>
      <c r="K111" s="2" t="s">
        <v>70</v>
      </c>
      <c r="L111" s="2" t="s">
        <v>70</v>
      </c>
      <c r="M111" s="2" t="s">
        <v>70</v>
      </c>
      <c r="N111" s="2" t="s">
        <v>70</v>
      </c>
    </row>
    <row r="112" spans="1:14" x14ac:dyDescent="0.3">
      <c r="A112" t="s">
        <v>83</v>
      </c>
      <c r="B112" t="s">
        <v>15</v>
      </c>
      <c r="C112" s="2">
        <v>0.98704829699935737</v>
      </c>
      <c r="D112" s="2">
        <v>0.97653759732455436</v>
      </c>
      <c r="E112" s="2">
        <v>0.94612034837688042</v>
      </c>
      <c r="F112" s="2">
        <v>0.79006292391926125</v>
      </c>
      <c r="G112" s="2" t="s">
        <v>70</v>
      </c>
      <c r="H112" s="2">
        <v>0.90094225658371596</v>
      </c>
      <c r="I112" s="2">
        <v>0.99122541603630865</v>
      </c>
      <c r="J112" s="2">
        <v>0.57034220532319391</v>
      </c>
      <c r="K112" s="2" t="s">
        <v>70</v>
      </c>
      <c r="L112" s="2" t="s">
        <v>70</v>
      </c>
      <c r="M112" s="2" t="s">
        <v>70</v>
      </c>
      <c r="N112" s="2" t="s">
        <v>70</v>
      </c>
    </row>
    <row r="113" spans="1:14" x14ac:dyDescent="0.3">
      <c r="A113" t="s">
        <v>83</v>
      </c>
      <c r="B113" t="s">
        <v>17</v>
      </c>
      <c r="C113" s="2">
        <v>0.99366329129913056</v>
      </c>
      <c r="D113" s="2">
        <v>0.98843941060832863</v>
      </c>
      <c r="E113" s="2">
        <v>0.98884323502317639</v>
      </c>
      <c r="F113" s="2" t="s">
        <v>70</v>
      </c>
      <c r="G113" s="2" t="s">
        <v>70</v>
      </c>
      <c r="H113" s="2">
        <v>0.93166043780032037</v>
      </c>
      <c r="I113" s="2">
        <v>0.99471871412169921</v>
      </c>
      <c r="J113" s="2" t="s">
        <v>70</v>
      </c>
      <c r="K113" s="2" t="s">
        <v>70</v>
      </c>
      <c r="L113" s="2" t="s">
        <v>70</v>
      </c>
      <c r="M113" s="2" t="s">
        <v>70</v>
      </c>
      <c r="N113" s="2" t="s">
        <v>70</v>
      </c>
    </row>
    <row r="114" spans="1:14" x14ac:dyDescent="0.3">
      <c r="A114" t="s">
        <v>83</v>
      </c>
      <c r="B114" t="s">
        <v>200</v>
      </c>
      <c r="C114" s="2">
        <v>0.9850630043890698</v>
      </c>
      <c r="D114" s="2">
        <v>0.93665329080495241</v>
      </c>
      <c r="E114" s="2">
        <v>0.95274799539717636</v>
      </c>
      <c r="F114" s="2">
        <v>0.9519052523171988</v>
      </c>
      <c r="G114" s="2" t="s">
        <v>70</v>
      </c>
      <c r="H114" s="2">
        <v>0.76378233719892952</v>
      </c>
      <c r="I114" s="2">
        <v>0.99539530164676504</v>
      </c>
      <c r="J114" s="2" t="s">
        <v>70</v>
      </c>
      <c r="K114" s="2" t="s">
        <v>70</v>
      </c>
      <c r="L114" s="2" t="s">
        <v>70</v>
      </c>
      <c r="M114" s="2" t="s">
        <v>70</v>
      </c>
      <c r="N114" s="2" t="s">
        <v>70</v>
      </c>
    </row>
    <row r="115" spans="1:14" x14ac:dyDescent="0.3">
      <c r="A115" t="s">
        <v>83</v>
      </c>
      <c r="B115" t="s">
        <v>21</v>
      </c>
      <c r="C115" s="2">
        <v>0.99568370467453038</v>
      </c>
      <c r="D115" s="2">
        <v>0.90769530152003275</v>
      </c>
      <c r="E115" s="2">
        <v>0.90960943721180021</v>
      </c>
      <c r="F115" s="2">
        <v>0.84507873600775762</v>
      </c>
      <c r="G115" s="2" t="s">
        <v>70</v>
      </c>
      <c r="H115" s="2">
        <v>0.72334883720930232</v>
      </c>
      <c r="I115" s="2">
        <v>0.99411491404677099</v>
      </c>
      <c r="J115" s="2" t="s">
        <v>70</v>
      </c>
      <c r="K115" s="2" t="s">
        <v>70</v>
      </c>
      <c r="L115" s="2" t="s">
        <v>70</v>
      </c>
      <c r="M115" s="2" t="s">
        <v>70</v>
      </c>
      <c r="N115" s="2" t="s">
        <v>70</v>
      </c>
    </row>
    <row r="116" spans="1:14" x14ac:dyDescent="0.3">
      <c r="A116" t="s">
        <v>83</v>
      </c>
      <c r="B116" t="s">
        <v>23</v>
      </c>
      <c r="C116" s="2">
        <v>0.99755843564858959</v>
      </c>
      <c r="D116" s="2">
        <v>0.9565635993334568</v>
      </c>
      <c r="E116" s="2">
        <v>0.9699635233956404</v>
      </c>
      <c r="F116" s="2" t="s">
        <v>70</v>
      </c>
      <c r="G116" s="2" t="s">
        <v>70</v>
      </c>
      <c r="H116" s="2">
        <v>0.89981112277019937</v>
      </c>
      <c r="I116" s="2">
        <v>0.99427067203468555</v>
      </c>
      <c r="J116" s="2" t="s">
        <v>70</v>
      </c>
      <c r="K116" s="2" t="s">
        <v>70</v>
      </c>
      <c r="L116" s="2" t="s">
        <v>70</v>
      </c>
      <c r="M116" s="2" t="s">
        <v>70</v>
      </c>
      <c r="N116" s="2" t="s">
        <v>70</v>
      </c>
    </row>
    <row r="117" spans="1:14" x14ac:dyDescent="0.3">
      <c r="A117" t="s">
        <v>83</v>
      </c>
      <c r="B117" t="s">
        <v>25</v>
      </c>
      <c r="C117" s="2">
        <v>0.96651379318291797</v>
      </c>
      <c r="D117" s="2">
        <v>0.83212311318302346</v>
      </c>
      <c r="E117" s="2">
        <v>0.94342860411463003</v>
      </c>
      <c r="F117" s="2">
        <v>0.80221797609681167</v>
      </c>
      <c r="G117" s="2" t="s">
        <v>70</v>
      </c>
      <c r="H117" s="2">
        <v>0.85637532380312775</v>
      </c>
      <c r="I117" s="2">
        <v>0.98872710192578683</v>
      </c>
      <c r="J117" s="2">
        <v>0.94998766299087056</v>
      </c>
      <c r="K117" s="2" t="s">
        <v>70</v>
      </c>
      <c r="L117" s="2" t="s">
        <v>70</v>
      </c>
      <c r="M117" s="2" t="s">
        <v>70</v>
      </c>
      <c r="N117" s="2" t="s">
        <v>70</v>
      </c>
    </row>
    <row r="118" spans="1:14" x14ac:dyDescent="0.3">
      <c r="A118" t="s">
        <v>83</v>
      </c>
      <c r="B118" t="s">
        <v>27</v>
      </c>
      <c r="C118" s="2">
        <v>0.99393028498757163</v>
      </c>
      <c r="D118" s="2">
        <v>0.97264596598017061</v>
      </c>
      <c r="E118" s="2">
        <v>0.93295926120755157</v>
      </c>
      <c r="F118" s="2">
        <v>0.89724792985874335</v>
      </c>
      <c r="G118" s="2">
        <v>0.92050887978142082</v>
      </c>
      <c r="H118" s="2">
        <v>0.88282377640729559</v>
      </c>
      <c r="I118" s="2">
        <v>0.99333690740598923</v>
      </c>
      <c r="J118" s="2" t="s">
        <v>70</v>
      </c>
      <c r="K118" s="2" t="s">
        <v>70</v>
      </c>
      <c r="L118" s="2" t="s">
        <v>70</v>
      </c>
      <c r="M118" s="2" t="s">
        <v>70</v>
      </c>
      <c r="N118" s="2" t="s">
        <v>70</v>
      </c>
    </row>
    <row r="119" spans="1:14" x14ac:dyDescent="0.3">
      <c r="A119" t="s">
        <v>83</v>
      </c>
      <c r="B119" t="s">
        <v>235</v>
      </c>
      <c r="C119" s="2">
        <v>0.99399312750832836</v>
      </c>
      <c r="D119" s="2">
        <v>0.9704903565059112</v>
      </c>
      <c r="E119" s="2">
        <v>0.88948328267477206</v>
      </c>
      <c r="F119" s="2">
        <v>0.90067234534213403</v>
      </c>
      <c r="G119" s="2">
        <v>0.89751783590963141</v>
      </c>
      <c r="H119" s="2">
        <v>0.93362782992821636</v>
      </c>
      <c r="I119" s="2">
        <v>0.99441860465116283</v>
      </c>
      <c r="J119" s="2" t="s">
        <v>70</v>
      </c>
      <c r="K119" s="2">
        <v>0</v>
      </c>
      <c r="L119" s="2" t="s">
        <v>70</v>
      </c>
      <c r="M119" s="2" t="s">
        <v>70</v>
      </c>
      <c r="N119" s="2">
        <v>0.6376811594202898</v>
      </c>
    </row>
    <row r="120" spans="1:14" x14ac:dyDescent="0.3">
      <c r="A120" t="s">
        <v>83</v>
      </c>
      <c r="B120" t="s">
        <v>82</v>
      </c>
      <c r="C120" s="2">
        <v>0.993382881802925</v>
      </c>
      <c r="D120" s="2">
        <v>0.98180972651988041</v>
      </c>
      <c r="E120" s="2">
        <v>0.91372560920098322</v>
      </c>
      <c r="F120" s="2">
        <v>0.85501793463265352</v>
      </c>
      <c r="G120" s="2">
        <v>0.89854714573815697</v>
      </c>
      <c r="H120" s="2">
        <v>0.90254186242621359</v>
      </c>
      <c r="I120" s="2">
        <v>0.99280024509803921</v>
      </c>
      <c r="J120" s="2" t="s">
        <v>70</v>
      </c>
      <c r="K120" s="2" t="s">
        <v>70</v>
      </c>
      <c r="L120" s="2" t="s">
        <v>70</v>
      </c>
      <c r="M120" s="2" t="s">
        <v>70</v>
      </c>
      <c r="N120" s="2">
        <v>0.86531585220500595</v>
      </c>
    </row>
    <row r="121" spans="1:14" x14ac:dyDescent="0.3">
      <c r="A121" t="s">
        <v>83</v>
      </c>
      <c r="B121" t="s">
        <v>29</v>
      </c>
      <c r="C121" s="2">
        <v>0.99536488953989999</v>
      </c>
      <c r="D121" s="2">
        <v>0.94785556486630596</v>
      </c>
      <c r="E121" s="2">
        <v>0.82420691910645982</v>
      </c>
      <c r="F121" s="2">
        <v>0.54684823569715657</v>
      </c>
      <c r="G121" s="2">
        <v>0</v>
      </c>
      <c r="H121" s="2">
        <v>0.79887633733787577</v>
      </c>
      <c r="I121" s="2">
        <v>0.99531310026892039</v>
      </c>
      <c r="J121" s="2" t="s">
        <v>70</v>
      </c>
      <c r="K121" s="2" t="s">
        <v>70</v>
      </c>
      <c r="L121" s="2" t="s">
        <v>70</v>
      </c>
      <c r="M121" s="2" t="s">
        <v>70</v>
      </c>
      <c r="N121" s="2" t="s">
        <v>70</v>
      </c>
    </row>
    <row r="122" spans="1:14" x14ac:dyDescent="0.3">
      <c r="A122" t="s">
        <v>83</v>
      </c>
      <c r="B122" t="s">
        <v>33</v>
      </c>
      <c r="C122" s="2">
        <v>0.94447556800497978</v>
      </c>
      <c r="D122" s="2">
        <v>0.94780240005889715</v>
      </c>
      <c r="E122" s="2">
        <v>0.90490486510129842</v>
      </c>
      <c r="F122" s="2" t="s">
        <v>70</v>
      </c>
      <c r="G122" s="2">
        <v>0.80224167050514361</v>
      </c>
      <c r="H122" s="2">
        <v>0.794314778723202</v>
      </c>
      <c r="I122" s="2">
        <v>0.99532200218306555</v>
      </c>
      <c r="J122" s="2" t="s">
        <v>70</v>
      </c>
      <c r="K122" s="2" t="s">
        <v>70</v>
      </c>
      <c r="L122" s="2" t="s">
        <v>70</v>
      </c>
      <c r="M122" s="2" t="s">
        <v>70</v>
      </c>
      <c r="N122" s="2" t="s">
        <v>70</v>
      </c>
    </row>
    <row r="123" spans="1:14" x14ac:dyDescent="0.3">
      <c r="A123" t="s">
        <v>383</v>
      </c>
      <c r="B123" t="s">
        <v>7</v>
      </c>
      <c r="C123" s="2">
        <v>0.97751657550652515</v>
      </c>
      <c r="D123" s="2">
        <v>0.7663125461373046</v>
      </c>
      <c r="E123" s="2">
        <v>0.76392068906437394</v>
      </c>
      <c r="F123" s="2">
        <v>0</v>
      </c>
      <c r="G123" s="2">
        <v>0.86151519891548045</v>
      </c>
      <c r="H123" s="2">
        <v>0.6767265117303668</v>
      </c>
      <c r="I123" s="2">
        <v>0.98915301177013604</v>
      </c>
      <c r="J123" s="2" t="s">
        <v>70</v>
      </c>
      <c r="K123" s="2" t="s">
        <v>70</v>
      </c>
      <c r="L123" s="2" t="s">
        <v>70</v>
      </c>
      <c r="M123" s="2" t="s">
        <v>70</v>
      </c>
      <c r="N123" s="2" t="s">
        <v>70</v>
      </c>
    </row>
    <row r="124" spans="1:14" x14ac:dyDescent="0.3">
      <c r="A124" t="s">
        <v>383</v>
      </c>
      <c r="B124" t="s">
        <v>8</v>
      </c>
      <c r="C124" s="2">
        <v>0.98523357794880961</v>
      </c>
      <c r="D124" s="2">
        <v>0.9706193286935072</v>
      </c>
      <c r="E124" s="2">
        <v>0.76981927568156516</v>
      </c>
      <c r="F124" s="2">
        <v>0.69396933784183057</v>
      </c>
      <c r="G124" s="2">
        <v>0.93846637900035956</v>
      </c>
      <c r="H124" s="2">
        <v>0.11105334303836956</v>
      </c>
      <c r="I124" s="2">
        <v>0.98962575885652804</v>
      </c>
      <c r="J124" s="2" t="s">
        <v>70</v>
      </c>
      <c r="K124" s="2" t="s">
        <v>70</v>
      </c>
      <c r="L124" s="2" t="s">
        <v>70</v>
      </c>
      <c r="M124" s="2" t="s">
        <v>70</v>
      </c>
      <c r="N124" s="2" t="s">
        <v>70</v>
      </c>
    </row>
    <row r="125" spans="1:14" x14ac:dyDescent="0.3">
      <c r="A125" t="s">
        <v>383</v>
      </c>
      <c r="B125" t="s">
        <v>12</v>
      </c>
      <c r="C125" s="2">
        <v>0.98968129495986523</v>
      </c>
      <c r="D125" s="2">
        <v>0.97445409324677523</v>
      </c>
      <c r="E125" s="2">
        <v>0.85253517667286571</v>
      </c>
      <c r="F125" s="2">
        <v>4.6354046354046351E-2</v>
      </c>
      <c r="G125" s="2">
        <v>0.93346459365876844</v>
      </c>
      <c r="H125" s="2">
        <v>0.44698491168443277</v>
      </c>
      <c r="I125" s="2">
        <v>0.99059273422562144</v>
      </c>
      <c r="J125" s="2" t="s">
        <v>70</v>
      </c>
      <c r="K125" s="2" t="s">
        <v>70</v>
      </c>
      <c r="L125" s="2" t="s">
        <v>70</v>
      </c>
      <c r="M125" s="2" t="s">
        <v>70</v>
      </c>
      <c r="N125" s="2" t="s">
        <v>70</v>
      </c>
    </row>
    <row r="126" spans="1:14" x14ac:dyDescent="0.3">
      <c r="A126" t="s">
        <v>383</v>
      </c>
      <c r="B126" t="s">
        <v>13</v>
      </c>
      <c r="C126" s="2">
        <v>0.99289194490730004</v>
      </c>
      <c r="D126" s="2">
        <v>0.90890635573369438</v>
      </c>
      <c r="E126" s="2">
        <v>0.81161440185830425</v>
      </c>
      <c r="F126" s="2">
        <v>0.86349825404743552</v>
      </c>
      <c r="G126" s="2">
        <v>0.80323914541695385</v>
      </c>
      <c r="H126" s="2">
        <v>0.53744326777609686</v>
      </c>
      <c r="I126" s="2">
        <v>0.98872586872586876</v>
      </c>
      <c r="J126" s="2" t="s">
        <v>70</v>
      </c>
      <c r="K126" s="2" t="s">
        <v>70</v>
      </c>
      <c r="L126" s="2" t="s">
        <v>70</v>
      </c>
      <c r="M126" s="2" t="s">
        <v>70</v>
      </c>
      <c r="N126" s="2" t="s">
        <v>70</v>
      </c>
    </row>
    <row r="127" spans="1:14" x14ac:dyDescent="0.3">
      <c r="A127" t="s">
        <v>383</v>
      </c>
      <c r="B127" t="s">
        <v>15</v>
      </c>
      <c r="C127" s="2">
        <v>0.99602728431152077</v>
      </c>
      <c r="D127" s="2">
        <v>0.93740359436094278</v>
      </c>
      <c r="E127" s="2">
        <v>0.92813664712602761</v>
      </c>
      <c r="F127" s="2">
        <v>0.90536546723134581</v>
      </c>
      <c r="G127" s="2" t="s">
        <v>70</v>
      </c>
      <c r="H127" s="2">
        <v>0.81987034743972609</v>
      </c>
      <c r="I127" s="2">
        <v>0.99422580154991635</v>
      </c>
      <c r="J127" s="2" t="s">
        <v>70</v>
      </c>
      <c r="K127" s="2" t="s">
        <v>70</v>
      </c>
      <c r="L127" s="2" t="s">
        <v>70</v>
      </c>
      <c r="M127" s="2" t="s">
        <v>70</v>
      </c>
      <c r="N127" s="2" t="s">
        <v>70</v>
      </c>
    </row>
    <row r="128" spans="1:14" x14ac:dyDescent="0.3">
      <c r="A128" t="s">
        <v>383</v>
      </c>
      <c r="B128" t="s">
        <v>417</v>
      </c>
      <c r="C128" s="2">
        <v>0.97856482971236403</v>
      </c>
      <c r="D128" s="2">
        <v>0.96555317763096682</v>
      </c>
      <c r="E128" s="2">
        <v>0.92798855328757635</v>
      </c>
      <c r="F128" s="2">
        <v>0.72438036000376971</v>
      </c>
      <c r="G128" s="2">
        <v>0.80400466151075323</v>
      </c>
      <c r="H128" s="2">
        <v>0.88733764376037072</v>
      </c>
      <c r="I128" s="2">
        <v>0.99135623039853138</v>
      </c>
      <c r="J128" s="2">
        <v>0</v>
      </c>
      <c r="K128" s="2" t="s">
        <v>70</v>
      </c>
      <c r="L128" s="2" t="s">
        <v>70</v>
      </c>
      <c r="M128" s="2" t="s">
        <v>70</v>
      </c>
      <c r="N128" s="2" t="s">
        <v>70</v>
      </c>
    </row>
    <row r="129" spans="1:14" x14ac:dyDescent="0.3">
      <c r="A129" t="s">
        <v>383</v>
      </c>
      <c r="B129" t="s">
        <v>17</v>
      </c>
      <c r="C129" s="2">
        <v>0.99300203592123359</v>
      </c>
      <c r="D129" s="2">
        <v>0.97351260646997595</v>
      </c>
      <c r="E129" s="2">
        <v>0.83210945982231455</v>
      </c>
      <c r="F129" s="2">
        <v>0.72178824660497531</v>
      </c>
      <c r="G129" s="2">
        <v>0.94780761412785997</v>
      </c>
      <c r="H129" s="2">
        <v>0.73574045002616428</v>
      </c>
      <c r="I129" s="2">
        <v>0.98899746095252761</v>
      </c>
      <c r="J129" s="2" t="s">
        <v>70</v>
      </c>
      <c r="K129" s="2" t="s">
        <v>70</v>
      </c>
      <c r="L129" s="2" t="s">
        <v>70</v>
      </c>
      <c r="M129" s="2" t="s">
        <v>70</v>
      </c>
      <c r="N129" s="2" t="s">
        <v>70</v>
      </c>
    </row>
    <row r="130" spans="1:14" x14ac:dyDescent="0.3">
      <c r="A130" t="s">
        <v>107</v>
      </c>
      <c r="B130" t="s">
        <v>7</v>
      </c>
      <c r="C130" s="2">
        <v>0.99523202516883202</v>
      </c>
      <c r="D130" s="2">
        <v>0.93080643882324965</v>
      </c>
      <c r="E130" s="2">
        <v>0.93593988267780359</v>
      </c>
      <c r="F130" s="2">
        <v>0.916622853931362</v>
      </c>
      <c r="G130" s="2">
        <v>0</v>
      </c>
      <c r="H130" s="2">
        <v>0.85028043549983501</v>
      </c>
      <c r="I130" s="2">
        <v>0.99071067139944125</v>
      </c>
      <c r="J130" s="2" t="s">
        <v>70</v>
      </c>
      <c r="K130" s="2" t="s">
        <v>70</v>
      </c>
      <c r="L130" s="2" t="s">
        <v>70</v>
      </c>
      <c r="M130" s="2" t="s">
        <v>70</v>
      </c>
      <c r="N130" s="2" t="s">
        <v>70</v>
      </c>
    </row>
    <row r="131" spans="1:14" x14ac:dyDescent="0.3">
      <c r="A131" t="s">
        <v>107</v>
      </c>
      <c r="B131" t="s">
        <v>8</v>
      </c>
      <c r="C131" s="2">
        <v>0.99301920429487478</v>
      </c>
      <c r="D131" s="2">
        <v>0.93991416309012876</v>
      </c>
      <c r="E131" s="2">
        <v>0.91691629652584095</v>
      </c>
      <c r="F131" s="2">
        <v>0.73864916815801684</v>
      </c>
      <c r="G131" s="2" t="s">
        <v>70</v>
      </c>
      <c r="H131" s="2">
        <v>0.86296072507552868</v>
      </c>
      <c r="I131" s="2">
        <v>0.98231070979202117</v>
      </c>
      <c r="J131" s="2" t="s">
        <v>70</v>
      </c>
      <c r="K131" s="2" t="s">
        <v>70</v>
      </c>
      <c r="L131" s="2" t="s">
        <v>70</v>
      </c>
      <c r="M131" s="2" t="s">
        <v>70</v>
      </c>
      <c r="N131" s="2" t="s">
        <v>70</v>
      </c>
    </row>
    <row r="132" spans="1:14" x14ac:dyDescent="0.3">
      <c r="A132" t="s">
        <v>107</v>
      </c>
      <c r="B132" t="s">
        <v>12</v>
      </c>
      <c r="C132" s="2">
        <v>0.95654745416295439</v>
      </c>
      <c r="D132" s="2">
        <v>0.86652100024277734</v>
      </c>
      <c r="E132" s="2">
        <v>0.89830209900131441</v>
      </c>
      <c r="F132" s="2">
        <v>0</v>
      </c>
      <c r="G132" s="2" t="s">
        <v>70</v>
      </c>
      <c r="H132" s="2">
        <v>0.48098348059930851</v>
      </c>
      <c r="I132" s="2">
        <v>0.98486542906135843</v>
      </c>
      <c r="J132" s="2">
        <v>0.2091669899684088</v>
      </c>
      <c r="K132" s="2" t="s">
        <v>70</v>
      </c>
      <c r="L132" s="2" t="s">
        <v>70</v>
      </c>
      <c r="M132" s="2" t="s">
        <v>70</v>
      </c>
      <c r="N132" s="2" t="s">
        <v>70</v>
      </c>
    </row>
    <row r="133" spans="1:14" x14ac:dyDescent="0.3">
      <c r="A133" t="s">
        <v>107</v>
      </c>
      <c r="B133" t="s">
        <v>13</v>
      </c>
      <c r="C133" s="2">
        <v>0.99036507309048361</v>
      </c>
      <c r="D133" s="2">
        <v>0.92808664866150758</v>
      </c>
      <c r="E133" s="2">
        <v>0.8004818249118536</v>
      </c>
      <c r="F133" s="2">
        <v>0.59155687012637803</v>
      </c>
      <c r="G133" s="2" t="s">
        <v>70</v>
      </c>
      <c r="H133" s="2">
        <v>0.61603823685608072</v>
      </c>
      <c r="I133" s="2">
        <v>0.99163337604582802</v>
      </c>
      <c r="J133" s="2">
        <v>0.21108907476071401</v>
      </c>
      <c r="K133" s="2" t="s">
        <v>70</v>
      </c>
      <c r="L133" s="2" t="s">
        <v>70</v>
      </c>
      <c r="M133" s="2" t="s">
        <v>70</v>
      </c>
      <c r="N133" s="2" t="s">
        <v>70</v>
      </c>
    </row>
    <row r="134" spans="1:14" x14ac:dyDescent="0.3">
      <c r="A134" t="s">
        <v>107</v>
      </c>
      <c r="B134" t="s">
        <v>15</v>
      </c>
      <c r="C134" s="2">
        <v>0.98581502291479284</v>
      </c>
      <c r="D134" s="2">
        <v>0.94349031328883604</v>
      </c>
      <c r="E134" s="2">
        <v>0.79100620926375875</v>
      </c>
      <c r="F134" s="2">
        <v>0</v>
      </c>
      <c r="G134" s="2" t="s">
        <v>70</v>
      </c>
      <c r="H134" s="2">
        <v>0.91791138446090115</v>
      </c>
      <c r="I134" s="2">
        <v>0.99339419579900556</v>
      </c>
      <c r="J134" s="2" t="s">
        <v>70</v>
      </c>
      <c r="K134" s="2" t="s">
        <v>70</v>
      </c>
      <c r="L134" s="2" t="s">
        <v>70</v>
      </c>
      <c r="M134" s="2" t="s">
        <v>70</v>
      </c>
      <c r="N134" s="2" t="s">
        <v>70</v>
      </c>
    </row>
    <row r="135" spans="1:14" x14ac:dyDescent="0.3">
      <c r="A135" t="s">
        <v>107</v>
      </c>
      <c r="B135" t="s">
        <v>17</v>
      </c>
      <c r="C135" s="2">
        <v>0.95522430626194244</v>
      </c>
      <c r="D135" s="2">
        <v>0.80384915261192502</v>
      </c>
      <c r="E135" s="2">
        <v>0.91397719732159</v>
      </c>
      <c r="F135" s="2">
        <v>0.68032975636715332</v>
      </c>
      <c r="G135" s="2" t="s">
        <v>70</v>
      </c>
      <c r="H135" s="2">
        <v>0.89405501330967174</v>
      </c>
      <c r="I135" s="2">
        <v>0.99632915264606925</v>
      </c>
      <c r="J135" s="2" t="s">
        <v>70</v>
      </c>
      <c r="K135" s="2" t="s">
        <v>70</v>
      </c>
      <c r="L135" s="2" t="s">
        <v>70</v>
      </c>
      <c r="M135" s="2" t="s">
        <v>70</v>
      </c>
      <c r="N135" s="2" t="s">
        <v>70</v>
      </c>
    </row>
    <row r="136" spans="1:14" x14ac:dyDescent="0.3">
      <c r="A136" t="s">
        <v>107</v>
      </c>
      <c r="B136" t="s">
        <v>21</v>
      </c>
      <c r="C136" s="2">
        <v>0.92923072095148795</v>
      </c>
      <c r="D136" s="2">
        <v>0.31503212650532875</v>
      </c>
      <c r="E136" s="2">
        <v>0.92637237603680556</v>
      </c>
      <c r="F136" s="2">
        <v>0.82614343337663221</v>
      </c>
      <c r="G136" s="2" t="s">
        <v>70</v>
      </c>
      <c r="H136" s="2">
        <v>0.9516733079665638</v>
      </c>
      <c r="I136" s="2">
        <v>0.9940846824408468</v>
      </c>
      <c r="J136" s="2" t="s">
        <v>70</v>
      </c>
      <c r="K136" s="2" t="s">
        <v>70</v>
      </c>
      <c r="L136" s="2" t="s">
        <v>70</v>
      </c>
      <c r="M136" s="2" t="s">
        <v>70</v>
      </c>
      <c r="N136" s="2" t="s">
        <v>70</v>
      </c>
    </row>
    <row r="137" spans="1:14" x14ac:dyDescent="0.3">
      <c r="A137" t="s">
        <v>107</v>
      </c>
      <c r="B137" t="s">
        <v>23</v>
      </c>
      <c r="C137" s="2">
        <v>0.99688273677668959</v>
      </c>
      <c r="D137" s="2">
        <v>0.98202664155750641</v>
      </c>
      <c r="E137" s="2">
        <v>0.82416839398339559</v>
      </c>
      <c r="F137" s="2">
        <v>0.73994410211986994</v>
      </c>
      <c r="G137" s="2">
        <v>0</v>
      </c>
      <c r="H137" s="2">
        <v>0.88739057552616873</v>
      </c>
      <c r="I137" s="2">
        <v>0.99435290477295579</v>
      </c>
      <c r="J137" s="2" t="s">
        <v>70</v>
      </c>
      <c r="K137" s="2" t="s">
        <v>70</v>
      </c>
      <c r="L137" s="2" t="s">
        <v>70</v>
      </c>
      <c r="M137" s="2" t="s">
        <v>70</v>
      </c>
      <c r="N137" s="2">
        <v>0</v>
      </c>
    </row>
    <row r="138" spans="1:14" x14ac:dyDescent="0.3">
      <c r="A138" t="s">
        <v>107</v>
      </c>
      <c r="B138" t="s">
        <v>25</v>
      </c>
      <c r="C138" s="2">
        <v>0.99272596248926503</v>
      </c>
      <c r="D138" s="2">
        <v>0.94529490708095443</v>
      </c>
      <c r="E138" s="2">
        <v>0.83924004873542291</v>
      </c>
      <c r="F138" s="2">
        <v>0</v>
      </c>
      <c r="G138" s="2" t="s">
        <v>70</v>
      </c>
      <c r="H138" s="2">
        <v>0.8526742853603394</v>
      </c>
      <c r="I138" s="2">
        <v>0.99545810493343778</v>
      </c>
      <c r="J138" s="2" t="s">
        <v>70</v>
      </c>
      <c r="K138" s="2" t="s">
        <v>70</v>
      </c>
      <c r="L138" s="2" t="s">
        <v>70</v>
      </c>
      <c r="M138" s="2" t="s">
        <v>70</v>
      </c>
      <c r="N138" s="2" t="s">
        <v>70</v>
      </c>
    </row>
    <row r="139" spans="1:14" x14ac:dyDescent="0.3">
      <c r="A139" t="s">
        <v>107</v>
      </c>
      <c r="B139" t="s">
        <v>27</v>
      </c>
      <c r="C139" s="2">
        <v>0.99787683213704081</v>
      </c>
      <c r="D139" s="2">
        <v>0.97681090994933639</v>
      </c>
      <c r="E139" s="2">
        <v>0.88768455926003942</v>
      </c>
      <c r="F139" s="2">
        <v>0.77370251908575161</v>
      </c>
      <c r="G139" s="2" t="s">
        <v>70</v>
      </c>
      <c r="H139" s="2">
        <v>0.68816326530612248</v>
      </c>
      <c r="I139" s="2">
        <v>0.99152080902372619</v>
      </c>
      <c r="J139" s="2" t="s">
        <v>70</v>
      </c>
      <c r="K139" s="2" t="s">
        <v>70</v>
      </c>
      <c r="L139" s="2" t="s">
        <v>70</v>
      </c>
      <c r="M139" s="2" t="s">
        <v>70</v>
      </c>
      <c r="N139" s="2" t="s">
        <v>70</v>
      </c>
    </row>
    <row r="140" spans="1:14" x14ac:dyDescent="0.3">
      <c r="A140" t="s">
        <v>107</v>
      </c>
      <c r="B140" t="s">
        <v>210</v>
      </c>
      <c r="C140" s="2">
        <v>0.99289663288545715</v>
      </c>
      <c r="D140" s="2">
        <v>0.95246980770227541</v>
      </c>
      <c r="E140" s="2">
        <v>0.82650521358896734</v>
      </c>
      <c r="F140" s="2">
        <v>0.91315288632301117</v>
      </c>
      <c r="G140" s="2">
        <v>0</v>
      </c>
      <c r="H140" s="2" t="s">
        <v>70</v>
      </c>
      <c r="I140" s="2">
        <v>0.99251336898395714</v>
      </c>
      <c r="J140" s="2" t="s">
        <v>70</v>
      </c>
      <c r="K140" s="2" t="s">
        <v>70</v>
      </c>
      <c r="L140" s="2">
        <v>4.4444444444444446E-2</v>
      </c>
      <c r="M140" s="2">
        <v>0</v>
      </c>
      <c r="N140" s="2">
        <v>0.90078304928604325</v>
      </c>
    </row>
    <row r="141" spans="1:14" x14ac:dyDescent="0.3">
      <c r="A141" t="s">
        <v>107</v>
      </c>
      <c r="B141" t="s">
        <v>161</v>
      </c>
      <c r="C141" s="2">
        <v>0.98724682429144361</v>
      </c>
      <c r="D141" s="2">
        <v>0.98516299180107281</v>
      </c>
      <c r="E141" s="2">
        <v>0.91614470456548158</v>
      </c>
      <c r="F141" s="2">
        <v>0.92847297851680677</v>
      </c>
      <c r="G141" s="2">
        <v>0</v>
      </c>
      <c r="H141" s="2" t="s">
        <v>70</v>
      </c>
      <c r="I141" s="2">
        <v>0.99503627338678879</v>
      </c>
      <c r="J141" s="2" t="s">
        <v>70</v>
      </c>
      <c r="K141" s="2">
        <v>0.31313131313131315</v>
      </c>
      <c r="L141" s="2">
        <v>0</v>
      </c>
      <c r="M141" s="2">
        <v>0</v>
      </c>
      <c r="N141" s="2">
        <v>0.91544356409923355</v>
      </c>
    </row>
    <row r="142" spans="1:14" x14ac:dyDescent="0.3">
      <c r="A142" t="s">
        <v>107</v>
      </c>
      <c r="B142" t="s">
        <v>190</v>
      </c>
      <c r="C142" s="2">
        <v>0.99412254453429616</v>
      </c>
      <c r="D142" s="2">
        <v>0.96901447372966243</v>
      </c>
      <c r="E142" s="2">
        <v>0.93058972000598916</v>
      </c>
      <c r="F142" s="2">
        <v>0.94042928829143724</v>
      </c>
      <c r="G142" s="2" t="s">
        <v>70</v>
      </c>
      <c r="H142" s="2" t="s">
        <v>70</v>
      </c>
      <c r="I142" s="2">
        <v>0.99239130434782596</v>
      </c>
      <c r="J142" s="2" t="s">
        <v>70</v>
      </c>
      <c r="K142" s="2">
        <v>0</v>
      </c>
      <c r="L142" s="2">
        <v>0.71895424836601307</v>
      </c>
      <c r="M142" s="2">
        <v>0</v>
      </c>
      <c r="N142" s="2">
        <v>0.9846415415131764</v>
      </c>
    </row>
    <row r="143" spans="1:14" x14ac:dyDescent="0.3">
      <c r="A143" t="s">
        <v>107</v>
      </c>
      <c r="B143" t="s">
        <v>205</v>
      </c>
      <c r="C143" s="2">
        <v>0.99025234873504997</v>
      </c>
      <c r="D143" s="2">
        <v>0.97364304576724481</v>
      </c>
      <c r="E143" s="2">
        <v>0.92051383225919603</v>
      </c>
      <c r="F143" s="2">
        <v>0.91482062050811863</v>
      </c>
      <c r="G143" s="2" t="s">
        <v>70</v>
      </c>
      <c r="H143" s="2" t="s">
        <v>70</v>
      </c>
      <c r="I143" s="2">
        <v>0.9946299322904506</v>
      </c>
      <c r="J143" s="2" t="s">
        <v>70</v>
      </c>
      <c r="K143" s="2">
        <v>0.72592592592592597</v>
      </c>
      <c r="L143" s="2">
        <v>0.85906040268456374</v>
      </c>
      <c r="M143" s="2">
        <v>0</v>
      </c>
      <c r="N143" s="2">
        <v>0.95038084874863982</v>
      </c>
    </row>
    <row r="144" spans="1:14" x14ac:dyDescent="0.3">
      <c r="A144" t="s">
        <v>107</v>
      </c>
      <c r="B144" t="s">
        <v>236</v>
      </c>
      <c r="C144" s="2">
        <v>0.98362004191877239</v>
      </c>
      <c r="D144" s="2">
        <v>0.96874260004735957</v>
      </c>
      <c r="E144" s="2">
        <v>0.86984354365781047</v>
      </c>
      <c r="F144" s="2">
        <v>0.91612008473875395</v>
      </c>
      <c r="G144" s="2">
        <v>0</v>
      </c>
      <c r="H144" s="2" t="s">
        <v>70</v>
      </c>
      <c r="I144" s="2">
        <v>0.99321698041307838</v>
      </c>
      <c r="J144" s="2" t="s">
        <v>70</v>
      </c>
      <c r="K144" s="2">
        <v>0.20979020979020979</v>
      </c>
      <c r="L144" s="2">
        <v>0.15336463223787167</v>
      </c>
      <c r="M144" s="2" t="s">
        <v>70</v>
      </c>
      <c r="N144" s="2">
        <v>0.8970074215944458</v>
      </c>
    </row>
    <row r="145" spans="1:14" x14ac:dyDescent="0.3">
      <c r="A145" t="s">
        <v>107</v>
      </c>
      <c r="B145" t="s">
        <v>167</v>
      </c>
      <c r="C145" s="2">
        <v>0.993945320348814</v>
      </c>
      <c r="D145" s="2">
        <v>0.97137651963703875</v>
      </c>
      <c r="E145" s="2">
        <v>0.95026455026455037</v>
      </c>
      <c r="F145" s="2">
        <v>0.93177986492812637</v>
      </c>
      <c r="G145" s="2" t="s">
        <v>70</v>
      </c>
      <c r="H145" s="2" t="s">
        <v>70</v>
      </c>
      <c r="I145" s="2">
        <v>0.99473483403281204</v>
      </c>
      <c r="J145" s="2" t="s">
        <v>70</v>
      </c>
      <c r="K145" s="2" t="s">
        <v>70</v>
      </c>
      <c r="L145" s="2">
        <v>0</v>
      </c>
      <c r="M145" s="2" t="s">
        <v>70</v>
      </c>
      <c r="N145" s="2">
        <v>0.88262653898768806</v>
      </c>
    </row>
    <row r="146" spans="1:14" x14ac:dyDescent="0.3">
      <c r="A146" t="s">
        <v>107</v>
      </c>
      <c r="B146" t="s">
        <v>125</v>
      </c>
      <c r="C146" s="2">
        <v>0.99368213875676559</v>
      </c>
      <c r="D146" s="2">
        <v>0.97036922389035063</v>
      </c>
      <c r="E146" s="2">
        <v>0.91678556208193596</v>
      </c>
      <c r="F146" s="2">
        <v>0.937269166004432</v>
      </c>
      <c r="G146" s="2" t="s">
        <v>70</v>
      </c>
      <c r="H146" s="2" t="s">
        <v>70</v>
      </c>
      <c r="I146" s="2">
        <v>0.99456978967495224</v>
      </c>
      <c r="J146" s="2" t="s">
        <v>70</v>
      </c>
      <c r="K146" s="2" t="s">
        <v>70</v>
      </c>
      <c r="L146" s="2">
        <v>0</v>
      </c>
      <c r="M146" s="2" t="s">
        <v>70</v>
      </c>
      <c r="N146" s="2">
        <v>0.85186452275059865</v>
      </c>
    </row>
    <row r="147" spans="1:14" x14ac:dyDescent="0.3">
      <c r="A147" t="s">
        <v>107</v>
      </c>
      <c r="B147" t="s">
        <v>29</v>
      </c>
      <c r="C147" s="2">
        <v>0.98499118393325602</v>
      </c>
      <c r="D147" s="2">
        <v>0.94937939901429125</v>
      </c>
      <c r="E147" s="2">
        <v>0.9349110241453148</v>
      </c>
      <c r="F147" s="2">
        <v>0.88080401312249401</v>
      </c>
      <c r="G147" s="2">
        <v>0</v>
      </c>
      <c r="H147" s="2">
        <v>0</v>
      </c>
      <c r="I147" s="2">
        <v>0.99480122324159037</v>
      </c>
      <c r="J147" s="2" t="s">
        <v>70</v>
      </c>
      <c r="K147" s="2" t="s">
        <v>70</v>
      </c>
      <c r="L147" s="2" t="s">
        <v>70</v>
      </c>
      <c r="M147" s="2" t="s">
        <v>70</v>
      </c>
      <c r="N147" s="2">
        <v>0</v>
      </c>
    </row>
    <row r="148" spans="1:14" x14ac:dyDescent="0.3">
      <c r="A148" t="s">
        <v>107</v>
      </c>
      <c r="B148" t="s">
        <v>128</v>
      </c>
      <c r="C148" s="2">
        <v>0.99616298388886182</v>
      </c>
      <c r="D148" s="2">
        <v>0.95846297175200845</v>
      </c>
      <c r="E148" s="2">
        <v>0.93800553217708216</v>
      </c>
      <c r="F148" s="2">
        <v>0.83450425228461256</v>
      </c>
      <c r="G148" s="2" t="s">
        <v>70</v>
      </c>
      <c r="H148" s="2">
        <v>0.86150949664986987</v>
      </c>
      <c r="I148" s="2">
        <v>0.99335366330440222</v>
      </c>
      <c r="J148" s="2" t="s">
        <v>70</v>
      </c>
      <c r="K148" s="2">
        <v>0.71571906354515047</v>
      </c>
      <c r="L148" s="2" t="s">
        <v>70</v>
      </c>
      <c r="M148" s="2" t="s">
        <v>70</v>
      </c>
      <c r="N148" s="2">
        <v>0.87721602101116214</v>
      </c>
    </row>
    <row r="149" spans="1:14" x14ac:dyDescent="0.3">
      <c r="A149" t="s">
        <v>107</v>
      </c>
      <c r="B149" t="s">
        <v>226</v>
      </c>
      <c r="C149" s="2">
        <v>0.99727159461889081</v>
      </c>
      <c r="D149" s="2">
        <v>0.95717367471796877</v>
      </c>
      <c r="E149" s="2">
        <v>0.95930908941598358</v>
      </c>
      <c r="F149" s="2">
        <v>0.94536496205348275</v>
      </c>
      <c r="G149" s="2" t="s">
        <v>70</v>
      </c>
      <c r="H149" s="2">
        <v>0.75509749303621165</v>
      </c>
      <c r="I149" s="2">
        <v>0.99450166498877102</v>
      </c>
      <c r="J149" s="2" t="s">
        <v>70</v>
      </c>
      <c r="K149" s="2">
        <v>0.71665213600697475</v>
      </c>
      <c r="L149" s="2" t="s">
        <v>70</v>
      </c>
      <c r="M149" s="2" t="s">
        <v>70</v>
      </c>
      <c r="N149" s="2">
        <v>0.87597765363128488</v>
      </c>
    </row>
    <row r="150" spans="1:14" x14ac:dyDescent="0.3">
      <c r="A150" t="s">
        <v>107</v>
      </c>
      <c r="B150" t="s">
        <v>33</v>
      </c>
      <c r="C150" s="2">
        <v>0.99775403141059205</v>
      </c>
      <c r="D150" s="2">
        <v>0.88802663017950867</v>
      </c>
      <c r="E150" s="2">
        <v>0.95544795875714084</v>
      </c>
      <c r="F150" s="2">
        <v>0.84829394191883267</v>
      </c>
      <c r="G150" s="2" t="s">
        <v>70</v>
      </c>
      <c r="H150" s="2">
        <v>0.8585592563903951</v>
      </c>
      <c r="I150" s="2">
        <v>0.99254774103400079</v>
      </c>
      <c r="J150" s="2" t="s">
        <v>70</v>
      </c>
      <c r="K150" s="2" t="s">
        <v>70</v>
      </c>
      <c r="L150" s="2" t="s">
        <v>70</v>
      </c>
      <c r="M150" s="2" t="s">
        <v>70</v>
      </c>
      <c r="N150" s="2" t="s">
        <v>70</v>
      </c>
    </row>
    <row r="151" spans="1:14" x14ac:dyDescent="0.3">
      <c r="A151" t="s">
        <v>266</v>
      </c>
      <c r="B151" t="s">
        <v>7</v>
      </c>
      <c r="C151" s="2">
        <v>0.99164683845491819</v>
      </c>
      <c r="D151" s="2">
        <v>0.96245894953744437</v>
      </c>
      <c r="E151" s="2">
        <v>0.84764632444738197</v>
      </c>
      <c r="F151" s="2">
        <v>0.43976469425082798</v>
      </c>
      <c r="G151" s="2" t="s">
        <v>70</v>
      </c>
      <c r="H151" s="2">
        <v>0.32294815159265289</v>
      </c>
      <c r="I151" s="2">
        <v>0.99126930826057758</v>
      </c>
      <c r="J151" s="2" t="s">
        <v>70</v>
      </c>
      <c r="K151" s="2" t="s">
        <v>70</v>
      </c>
      <c r="L151" s="2" t="s">
        <v>70</v>
      </c>
      <c r="M151" s="2" t="s">
        <v>70</v>
      </c>
      <c r="N151" s="2" t="s">
        <v>70</v>
      </c>
    </row>
    <row r="152" spans="1:14" x14ac:dyDescent="0.3">
      <c r="A152" t="s">
        <v>266</v>
      </c>
      <c r="B152" t="s">
        <v>312</v>
      </c>
      <c r="C152" s="2">
        <v>0.99323929909468156</v>
      </c>
      <c r="D152" s="2">
        <v>0.96229029438724401</v>
      </c>
      <c r="E152" s="2">
        <v>0.94548659196777041</v>
      </c>
      <c r="F152" s="2" t="s">
        <v>70</v>
      </c>
      <c r="G152" s="2">
        <v>0.88809594607988895</v>
      </c>
      <c r="H152" s="2">
        <v>0.88318085855031669</v>
      </c>
      <c r="I152" s="2">
        <v>0.98687022900763355</v>
      </c>
      <c r="J152" s="2" t="s">
        <v>70</v>
      </c>
      <c r="K152" s="2" t="s">
        <v>70</v>
      </c>
      <c r="L152" s="2" t="s">
        <v>70</v>
      </c>
      <c r="M152" s="2" t="s">
        <v>70</v>
      </c>
      <c r="N152" s="2" t="s">
        <v>70</v>
      </c>
    </row>
    <row r="153" spans="1:14" x14ac:dyDescent="0.3">
      <c r="A153" t="s">
        <v>266</v>
      </c>
      <c r="B153" t="s">
        <v>8</v>
      </c>
      <c r="C153" s="2">
        <v>0.99335654049813682</v>
      </c>
      <c r="D153" s="2">
        <v>0.96532983508245884</v>
      </c>
      <c r="E153" s="2">
        <v>0.92285646047289238</v>
      </c>
      <c r="F153" s="2" t="s">
        <v>70</v>
      </c>
      <c r="G153" s="2">
        <v>0.93191489361702118</v>
      </c>
      <c r="H153" s="2">
        <v>0.71136277840694606</v>
      </c>
      <c r="I153" s="2">
        <v>0.99034881069990122</v>
      </c>
      <c r="J153" s="2" t="s">
        <v>70</v>
      </c>
      <c r="K153" s="2" t="s">
        <v>70</v>
      </c>
      <c r="L153" s="2" t="s">
        <v>70</v>
      </c>
      <c r="M153" s="2" t="s">
        <v>70</v>
      </c>
      <c r="N153" s="2" t="s">
        <v>70</v>
      </c>
    </row>
    <row r="154" spans="1:14" x14ac:dyDescent="0.3">
      <c r="A154" t="s">
        <v>266</v>
      </c>
      <c r="B154" t="s">
        <v>316</v>
      </c>
      <c r="C154" s="2">
        <v>0.97246170586758185</v>
      </c>
      <c r="D154" s="2">
        <v>0.96852161842158979</v>
      </c>
      <c r="E154" s="2">
        <v>0.95713176036508396</v>
      </c>
      <c r="F154" s="2">
        <v>0.92580715464366881</v>
      </c>
      <c r="G154" s="2" t="s">
        <v>70</v>
      </c>
      <c r="H154" s="2">
        <v>0.79114027891714522</v>
      </c>
      <c r="I154" s="2">
        <v>0.99020957625822237</v>
      </c>
      <c r="J154" s="2" t="s">
        <v>70</v>
      </c>
      <c r="K154" s="2" t="s">
        <v>70</v>
      </c>
      <c r="L154" s="2" t="s">
        <v>70</v>
      </c>
      <c r="M154" s="2" t="s">
        <v>70</v>
      </c>
      <c r="N154" s="2" t="s">
        <v>70</v>
      </c>
    </row>
    <row r="155" spans="1:14" x14ac:dyDescent="0.3">
      <c r="A155" t="s">
        <v>266</v>
      </c>
      <c r="B155" t="s">
        <v>12</v>
      </c>
      <c r="C155" s="2">
        <v>0.98063087991145559</v>
      </c>
      <c r="D155" s="2">
        <v>0.95801511455875876</v>
      </c>
      <c r="E155" s="2">
        <v>0.90179573512906841</v>
      </c>
      <c r="F155" s="2">
        <v>0.78462441314553988</v>
      </c>
      <c r="G155" s="2" t="s">
        <v>70</v>
      </c>
      <c r="H155" s="2">
        <v>0.60115846090194458</v>
      </c>
      <c r="I155" s="2">
        <v>0.99326677501741356</v>
      </c>
      <c r="J155" s="2" t="s">
        <v>70</v>
      </c>
      <c r="K155" s="2" t="s">
        <v>70</v>
      </c>
      <c r="L155" s="2" t="s">
        <v>70</v>
      </c>
      <c r="M155" s="2" t="s">
        <v>70</v>
      </c>
      <c r="N155" s="2" t="s">
        <v>70</v>
      </c>
    </row>
    <row r="156" spans="1:14" x14ac:dyDescent="0.3">
      <c r="A156" t="s">
        <v>266</v>
      </c>
      <c r="B156" t="s">
        <v>265</v>
      </c>
      <c r="C156" s="2">
        <v>0.98894426304634242</v>
      </c>
      <c r="D156" s="2">
        <v>0.93909690606708163</v>
      </c>
      <c r="E156" s="2">
        <v>0.89123875588641688</v>
      </c>
      <c r="F156" s="2">
        <v>0.86314028074742033</v>
      </c>
      <c r="G156" s="2" t="s">
        <v>70</v>
      </c>
      <c r="H156" s="2">
        <v>0.70043923865300151</v>
      </c>
      <c r="I156" s="2">
        <v>0.99358528479789798</v>
      </c>
      <c r="J156" s="2" t="s">
        <v>70</v>
      </c>
      <c r="K156" s="2" t="s">
        <v>70</v>
      </c>
      <c r="L156" s="2" t="s">
        <v>70</v>
      </c>
      <c r="M156" s="2" t="s">
        <v>70</v>
      </c>
      <c r="N156" s="2" t="s">
        <v>70</v>
      </c>
    </row>
    <row r="157" spans="1:14" x14ac:dyDescent="0.3">
      <c r="A157" t="s">
        <v>266</v>
      </c>
      <c r="B157" t="s">
        <v>13</v>
      </c>
      <c r="C157" s="2">
        <v>0.99167252283907237</v>
      </c>
      <c r="D157" s="2">
        <v>0.96724462171154602</v>
      </c>
      <c r="E157" s="2">
        <v>0.87011573182373925</v>
      </c>
      <c r="F157" s="2">
        <v>0.7461751274957501</v>
      </c>
      <c r="G157" s="2" t="s">
        <v>70</v>
      </c>
      <c r="H157" s="2">
        <v>0.59851652056641946</v>
      </c>
      <c r="I157" s="2">
        <v>0.99193000980466095</v>
      </c>
      <c r="J157" s="2" t="s">
        <v>70</v>
      </c>
      <c r="K157" s="2" t="s">
        <v>70</v>
      </c>
      <c r="L157" s="2" t="s">
        <v>70</v>
      </c>
      <c r="M157" s="2" t="s">
        <v>70</v>
      </c>
      <c r="N157" s="2" t="s">
        <v>70</v>
      </c>
    </row>
    <row r="158" spans="1:14" x14ac:dyDescent="0.3">
      <c r="A158" t="s">
        <v>266</v>
      </c>
      <c r="B158" t="s">
        <v>15</v>
      </c>
      <c r="C158" s="2">
        <v>0.97600453202767778</v>
      </c>
      <c r="D158" s="2">
        <v>0.86996136324318085</v>
      </c>
      <c r="E158" s="2">
        <v>0.77874875268362009</v>
      </c>
      <c r="F158" s="2">
        <v>0.72039259741027617</v>
      </c>
      <c r="G158" s="2" t="s">
        <v>70</v>
      </c>
      <c r="H158" s="2">
        <v>0.43773744195863235</v>
      </c>
      <c r="I158" s="2">
        <v>0.99150822875178479</v>
      </c>
      <c r="J158" s="2" t="s">
        <v>70</v>
      </c>
      <c r="K158" s="2" t="s">
        <v>70</v>
      </c>
      <c r="L158" s="2" t="s">
        <v>70</v>
      </c>
      <c r="M158" s="2" t="s">
        <v>70</v>
      </c>
      <c r="N158" s="2" t="s">
        <v>70</v>
      </c>
    </row>
    <row r="159" spans="1:14" x14ac:dyDescent="0.3">
      <c r="A159" t="s">
        <v>266</v>
      </c>
      <c r="B159" t="s">
        <v>17</v>
      </c>
      <c r="C159" s="2">
        <v>0.96374954229220078</v>
      </c>
      <c r="D159" s="2">
        <v>0.93536776482339357</v>
      </c>
      <c r="E159" s="2">
        <v>0.77593485524499306</v>
      </c>
      <c r="F159" s="2">
        <v>0.28047299456695429</v>
      </c>
      <c r="G159" s="2" t="s">
        <v>70</v>
      </c>
      <c r="H159" s="2">
        <v>0.53232299313284392</v>
      </c>
      <c r="I159" s="2">
        <v>0.99410227696901843</v>
      </c>
      <c r="J159" s="2" t="s">
        <v>70</v>
      </c>
      <c r="K159" s="2" t="s">
        <v>70</v>
      </c>
      <c r="L159" s="2" t="s">
        <v>70</v>
      </c>
      <c r="M159" s="2" t="s">
        <v>70</v>
      </c>
      <c r="N159" s="2" t="s">
        <v>70</v>
      </c>
    </row>
    <row r="160" spans="1:14" x14ac:dyDescent="0.3">
      <c r="A160" t="s">
        <v>266</v>
      </c>
      <c r="B160" t="s">
        <v>21</v>
      </c>
      <c r="C160" s="2">
        <v>0.99059254291359278</v>
      </c>
      <c r="D160" s="2">
        <v>0.89183279742765276</v>
      </c>
      <c r="E160" s="2">
        <v>0.92588506964361883</v>
      </c>
      <c r="F160" s="2">
        <v>0</v>
      </c>
      <c r="G160" s="2">
        <v>0</v>
      </c>
      <c r="H160" s="2">
        <v>0.70911295911295913</v>
      </c>
      <c r="I160" s="2">
        <v>0.98242799854174256</v>
      </c>
      <c r="J160" s="2" t="s">
        <v>70</v>
      </c>
      <c r="K160" s="2" t="s">
        <v>70</v>
      </c>
      <c r="L160" s="2" t="s">
        <v>70</v>
      </c>
      <c r="M160" s="2" t="s">
        <v>70</v>
      </c>
      <c r="N160" s="2" t="s">
        <v>70</v>
      </c>
    </row>
    <row r="161" spans="1:14" x14ac:dyDescent="0.3">
      <c r="A161" t="s">
        <v>266</v>
      </c>
      <c r="B161" t="s">
        <v>23</v>
      </c>
      <c r="C161" s="2">
        <v>0.99078764681601561</v>
      </c>
      <c r="D161" s="2">
        <v>0.94637626736763036</v>
      </c>
      <c r="E161" s="2">
        <v>0.91470158159234916</v>
      </c>
      <c r="F161" s="2">
        <v>0.62794545558281512</v>
      </c>
      <c r="G161" s="2" t="s">
        <v>70</v>
      </c>
      <c r="H161" s="2">
        <v>0.81011310711909512</v>
      </c>
      <c r="I161" s="2">
        <v>0.99160671462829741</v>
      </c>
      <c r="J161" s="2" t="s">
        <v>70</v>
      </c>
      <c r="K161" s="2" t="s">
        <v>70</v>
      </c>
      <c r="L161" s="2" t="s">
        <v>70</v>
      </c>
      <c r="M161" s="2" t="s">
        <v>70</v>
      </c>
      <c r="N161" s="2" t="s">
        <v>70</v>
      </c>
    </row>
    <row r="162" spans="1:14" x14ac:dyDescent="0.3">
      <c r="A162" t="s">
        <v>266</v>
      </c>
      <c r="B162" t="s">
        <v>25</v>
      </c>
      <c r="C162" s="2">
        <v>0.98861069455781037</v>
      </c>
      <c r="D162" s="2">
        <v>0.96512272238338925</v>
      </c>
      <c r="E162" s="2">
        <v>0.92010539288598003</v>
      </c>
      <c r="F162" s="2">
        <v>0.785011384247289</v>
      </c>
      <c r="G162" s="2" t="s">
        <v>70</v>
      </c>
      <c r="H162" s="2">
        <v>0.91513965486568238</v>
      </c>
      <c r="I162" s="2">
        <v>0.99111143759641518</v>
      </c>
      <c r="J162" s="2" t="s">
        <v>70</v>
      </c>
      <c r="K162" s="2" t="s">
        <v>70</v>
      </c>
      <c r="L162" s="2" t="s">
        <v>70</v>
      </c>
      <c r="M162" s="2" t="s">
        <v>70</v>
      </c>
      <c r="N162" s="2" t="s">
        <v>70</v>
      </c>
    </row>
    <row r="163" spans="1:14" x14ac:dyDescent="0.3">
      <c r="A163" t="s">
        <v>266</v>
      </c>
      <c r="B163" t="s">
        <v>27</v>
      </c>
      <c r="C163" s="2">
        <v>0.99472971173950842</v>
      </c>
      <c r="D163" s="2">
        <v>0.95765680852198964</v>
      </c>
      <c r="E163" s="2">
        <v>0.9207661935759256</v>
      </c>
      <c r="F163" s="2" t="s">
        <v>70</v>
      </c>
      <c r="G163" s="2" t="s">
        <v>70</v>
      </c>
      <c r="H163" s="2">
        <v>0.70468053491827642</v>
      </c>
      <c r="I163" s="2">
        <v>0.99520365435858404</v>
      </c>
      <c r="J163" s="2" t="s">
        <v>70</v>
      </c>
      <c r="K163" s="2" t="s">
        <v>70</v>
      </c>
      <c r="L163" s="2" t="s">
        <v>70</v>
      </c>
      <c r="M163" s="2" t="s">
        <v>70</v>
      </c>
      <c r="N163" s="2" t="s">
        <v>70</v>
      </c>
    </row>
    <row r="164" spans="1:14" x14ac:dyDescent="0.3">
      <c r="A164" t="s">
        <v>266</v>
      </c>
      <c r="B164" t="s">
        <v>29</v>
      </c>
      <c r="C164" s="2">
        <v>0.99695328054822441</v>
      </c>
      <c r="D164" s="2">
        <v>0.97711516456889003</v>
      </c>
      <c r="E164" s="2">
        <v>0.96479651649639919</v>
      </c>
      <c r="F164" s="2">
        <v>0.57670561628345274</v>
      </c>
      <c r="G164" s="2" t="s">
        <v>70</v>
      </c>
      <c r="H164" s="2">
        <v>0.89240729841082989</v>
      </c>
      <c r="I164" s="2">
        <v>0.99544858443261597</v>
      </c>
      <c r="J164" s="2" t="s">
        <v>70</v>
      </c>
      <c r="K164" s="2" t="s">
        <v>70</v>
      </c>
      <c r="L164" s="2" t="s">
        <v>70</v>
      </c>
      <c r="M164" s="2" t="s">
        <v>70</v>
      </c>
      <c r="N164" s="2" t="s">
        <v>70</v>
      </c>
    </row>
    <row r="165" spans="1:14" x14ac:dyDescent="0.3">
      <c r="A165" t="s">
        <v>266</v>
      </c>
      <c r="B165" t="s">
        <v>33</v>
      </c>
      <c r="C165" s="2">
        <v>0.99384977463975677</v>
      </c>
      <c r="D165" s="2">
        <v>0.95072365554963922</v>
      </c>
      <c r="E165" s="2">
        <v>0.90407762871838382</v>
      </c>
      <c r="F165" s="2">
        <v>0.913853480879675</v>
      </c>
      <c r="G165" s="2" t="s">
        <v>70</v>
      </c>
      <c r="H165" s="2">
        <v>0.91392136025504778</v>
      </c>
      <c r="I165" s="2">
        <v>0.99264480539380939</v>
      </c>
      <c r="J165" s="2">
        <v>0</v>
      </c>
      <c r="K165" s="2" t="s">
        <v>70</v>
      </c>
      <c r="L165" s="2" t="s">
        <v>70</v>
      </c>
      <c r="M165" s="2" t="s">
        <v>70</v>
      </c>
      <c r="N165" s="2">
        <v>0</v>
      </c>
    </row>
    <row r="166" spans="1:14" x14ac:dyDescent="0.3">
      <c r="A166" t="s">
        <v>266</v>
      </c>
      <c r="B166" t="s">
        <v>305</v>
      </c>
      <c r="C166" s="2">
        <v>0.99570609807788002</v>
      </c>
      <c r="D166" s="2">
        <v>0.97619254874651795</v>
      </c>
      <c r="E166" s="2">
        <v>0.90794828824515195</v>
      </c>
      <c r="F166" s="2">
        <v>0.90102427325907164</v>
      </c>
      <c r="G166" s="2" t="s">
        <v>70</v>
      </c>
      <c r="H166" s="2">
        <v>0.91567256273138642</v>
      </c>
      <c r="I166" s="2">
        <v>0.99352950238792159</v>
      </c>
      <c r="J166" s="2" t="s">
        <v>70</v>
      </c>
      <c r="K166" s="2" t="s">
        <v>70</v>
      </c>
      <c r="L166" s="2" t="s">
        <v>70</v>
      </c>
      <c r="M166" s="2" t="s">
        <v>70</v>
      </c>
      <c r="N166" s="2" t="s">
        <v>70</v>
      </c>
    </row>
    <row r="167" spans="1:14" x14ac:dyDescent="0.3">
      <c r="A167" t="s">
        <v>266</v>
      </c>
      <c r="B167" t="s">
        <v>301</v>
      </c>
      <c r="C167" s="2">
        <v>0.99476456253439205</v>
      </c>
      <c r="D167" s="2">
        <v>0.96643616124135601</v>
      </c>
      <c r="E167" s="2">
        <v>0.95974491829414121</v>
      </c>
      <c r="F167" s="2">
        <v>0.9661488953524352</v>
      </c>
      <c r="G167" s="2" t="s">
        <v>70</v>
      </c>
      <c r="H167" s="2">
        <v>0.93271221532091098</v>
      </c>
      <c r="I167" s="2">
        <v>0.99495721271393645</v>
      </c>
      <c r="J167" s="2" t="s">
        <v>70</v>
      </c>
      <c r="K167" s="2" t="s">
        <v>70</v>
      </c>
      <c r="L167" s="2" t="s">
        <v>70</v>
      </c>
      <c r="M167" s="2" t="s">
        <v>70</v>
      </c>
      <c r="N167" s="2" t="s">
        <v>70</v>
      </c>
    </row>
    <row r="168" spans="1:14" x14ac:dyDescent="0.3">
      <c r="A168" t="s">
        <v>266</v>
      </c>
      <c r="B168" t="s">
        <v>35</v>
      </c>
      <c r="C168" s="2">
        <v>0.99548486279066961</v>
      </c>
      <c r="D168" s="2">
        <v>0.84254813331873568</v>
      </c>
      <c r="E168" s="2">
        <v>0.96336779262966121</v>
      </c>
      <c r="F168" s="2">
        <v>0.88399734136137942</v>
      </c>
      <c r="G168" s="2" t="s">
        <v>70</v>
      </c>
      <c r="H168" s="2">
        <v>0.91674387822634018</v>
      </c>
      <c r="I168" s="2">
        <v>0.99322317825325523</v>
      </c>
      <c r="J168" s="2" t="s">
        <v>70</v>
      </c>
      <c r="K168" s="2" t="s">
        <v>70</v>
      </c>
      <c r="L168" s="2" t="s">
        <v>70</v>
      </c>
      <c r="M168" s="2" t="s">
        <v>70</v>
      </c>
      <c r="N168" s="2" t="s">
        <v>70</v>
      </c>
    </row>
    <row r="169" spans="1:14" x14ac:dyDescent="0.3">
      <c r="A169" t="s">
        <v>293</v>
      </c>
      <c r="B169" t="s">
        <v>6</v>
      </c>
      <c r="C169" s="2">
        <v>0.97400621314905222</v>
      </c>
      <c r="D169" s="2">
        <v>0.98061664021763761</v>
      </c>
      <c r="E169" s="2">
        <v>0.85525961797148242</v>
      </c>
      <c r="F169" s="2" t="s">
        <v>70</v>
      </c>
      <c r="G169" s="2" t="s">
        <v>70</v>
      </c>
      <c r="H169" s="2">
        <v>0.88119499768411302</v>
      </c>
      <c r="I169" s="2">
        <v>0.98378879110699402</v>
      </c>
      <c r="J169" s="2" t="s">
        <v>70</v>
      </c>
      <c r="K169" s="2" t="s">
        <v>70</v>
      </c>
      <c r="L169" s="2" t="s">
        <v>70</v>
      </c>
      <c r="M169" s="2" t="s">
        <v>70</v>
      </c>
      <c r="N169" s="2" t="s">
        <v>70</v>
      </c>
    </row>
    <row r="170" spans="1:14" x14ac:dyDescent="0.3">
      <c r="A170" t="s">
        <v>293</v>
      </c>
      <c r="B170" t="s">
        <v>7</v>
      </c>
      <c r="C170" s="2">
        <v>0.9781514464295592</v>
      </c>
      <c r="D170" s="2">
        <v>0.93513946349926602</v>
      </c>
      <c r="E170" s="2">
        <v>0.96419784508356676</v>
      </c>
      <c r="F170" s="2" t="s">
        <v>70</v>
      </c>
      <c r="G170" s="2" t="s">
        <v>70</v>
      </c>
      <c r="H170" s="2">
        <v>0.77179576241750603</v>
      </c>
      <c r="I170" s="2">
        <v>0.99048966438732999</v>
      </c>
      <c r="J170" s="2">
        <v>0</v>
      </c>
      <c r="K170" s="2" t="s">
        <v>70</v>
      </c>
      <c r="L170" s="2" t="s">
        <v>70</v>
      </c>
      <c r="M170" s="2" t="s">
        <v>70</v>
      </c>
      <c r="N170" s="2" t="s">
        <v>70</v>
      </c>
    </row>
    <row r="171" spans="1:14" x14ac:dyDescent="0.3">
      <c r="A171" t="s">
        <v>293</v>
      </c>
      <c r="B171" t="s">
        <v>117</v>
      </c>
      <c r="C171" s="2">
        <v>0.99337444787065599</v>
      </c>
      <c r="D171" s="2">
        <v>0.74806547999080619</v>
      </c>
      <c r="E171" s="2">
        <v>0.8342675996443345</v>
      </c>
      <c r="F171" s="2" t="s">
        <v>70</v>
      </c>
      <c r="G171" s="2">
        <v>0.91476478807638562</v>
      </c>
      <c r="H171" s="2">
        <v>0.66640916698854125</v>
      </c>
      <c r="I171" s="2">
        <v>0.98872958675151423</v>
      </c>
      <c r="J171" s="2" t="s">
        <v>70</v>
      </c>
      <c r="K171" s="2" t="s">
        <v>70</v>
      </c>
      <c r="L171" s="2" t="s">
        <v>70</v>
      </c>
      <c r="M171" s="2" t="s">
        <v>70</v>
      </c>
      <c r="N171" s="2" t="s">
        <v>70</v>
      </c>
    </row>
    <row r="172" spans="1:14" x14ac:dyDescent="0.3">
      <c r="A172" t="s">
        <v>293</v>
      </c>
      <c r="B172" t="s">
        <v>8</v>
      </c>
      <c r="C172" s="2">
        <v>0.99090255151694662</v>
      </c>
      <c r="D172" s="2">
        <v>0.92800257420963717</v>
      </c>
      <c r="E172" s="2">
        <v>0.95215240707184479</v>
      </c>
      <c r="F172" s="2" t="s">
        <v>70</v>
      </c>
      <c r="G172" s="2" t="s">
        <v>70</v>
      </c>
      <c r="H172" s="2">
        <v>0.88847549065203235</v>
      </c>
      <c r="I172" s="2">
        <v>0.98640716713005883</v>
      </c>
      <c r="J172" s="2" t="s">
        <v>70</v>
      </c>
      <c r="K172" s="2" t="s">
        <v>70</v>
      </c>
      <c r="L172" s="2" t="s">
        <v>70</v>
      </c>
      <c r="M172" s="2" t="s">
        <v>70</v>
      </c>
      <c r="N172" s="2" t="s">
        <v>70</v>
      </c>
    </row>
    <row r="173" spans="1:14" x14ac:dyDescent="0.3">
      <c r="A173" t="s">
        <v>293</v>
      </c>
      <c r="B173" t="s">
        <v>12</v>
      </c>
      <c r="C173" s="2">
        <v>0.98049526138795484</v>
      </c>
      <c r="D173" s="2">
        <v>0.86214079844762148</v>
      </c>
      <c r="E173" s="2">
        <v>0.70289714712637319</v>
      </c>
      <c r="F173" s="2">
        <v>0</v>
      </c>
      <c r="G173" s="2" t="s">
        <v>70</v>
      </c>
      <c r="H173" s="2">
        <v>0.77858880778588813</v>
      </c>
      <c r="I173" s="2">
        <v>0.98763682179699197</v>
      </c>
      <c r="J173" s="2" t="s">
        <v>70</v>
      </c>
      <c r="K173" s="2" t="s">
        <v>70</v>
      </c>
      <c r="L173" s="2" t="s">
        <v>70</v>
      </c>
      <c r="M173" s="2" t="s">
        <v>70</v>
      </c>
      <c r="N173" s="2" t="s">
        <v>70</v>
      </c>
    </row>
    <row r="174" spans="1:14" x14ac:dyDescent="0.3">
      <c r="A174" t="s">
        <v>293</v>
      </c>
      <c r="B174" t="s">
        <v>327</v>
      </c>
      <c r="C174" s="2">
        <v>0.82900455846496346</v>
      </c>
      <c r="D174" s="2">
        <v>0.9624187324911464</v>
      </c>
      <c r="E174" s="2">
        <v>0.9086266390614216</v>
      </c>
      <c r="F174" s="2">
        <v>0.78413519184652281</v>
      </c>
      <c r="G174" s="2" t="s">
        <v>70</v>
      </c>
      <c r="H174" s="2">
        <v>0.69639395114385416</v>
      </c>
      <c r="I174" s="2">
        <v>0.98693781775518197</v>
      </c>
      <c r="J174" s="2">
        <v>0.79670192387773797</v>
      </c>
      <c r="K174" s="2" t="s">
        <v>70</v>
      </c>
      <c r="L174" s="2" t="s">
        <v>70</v>
      </c>
      <c r="M174" s="2" t="s">
        <v>70</v>
      </c>
      <c r="N174" s="2" t="s">
        <v>70</v>
      </c>
    </row>
    <row r="175" spans="1:14" x14ac:dyDescent="0.3">
      <c r="A175" t="s">
        <v>293</v>
      </c>
      <c r="B175" t="s">
        <v>13</v>
      </c>
      <c r="C175" s="2">
        <v>0.97918258212375864</v>
      </c>
      <c r="D175" s="2">
        <v>0.92729204614450522</v>
      </c>
      <c r="E175" s="2">
        <v>0.71584699453551914</v>
      </c>
      <c r="F175" s="2">
        <v>0</v>
      </c>
      <c r="G175" s="2">
        <v>0.79919969843709227</v>
      </c>
      <c r="H175" s="2">
        <v>0.81263157894736837</v>
      </c>
      <c r="I175" s="2">
        <v>0.9902793723689246</v>
      </c>
      <c r="J175" s="2" t="s">
        <v>70</v>
      </c>
      <c r="K175" s="2" t="s">
        <v>70</v>
      </c>
      <c r="L175" s="2" t="s">
        <v>70</v>
      </c>
      <c r="M175" s="2" t="s">
        <v>70</v>
      </c>
      <c r="N175" s="2" t="s">
        <v>70</v>
      </c>
    </row>
    <row r="176" spans="1:14" x14ac:dyDescent="0.3">
      <c r="A176" t="s">
        <v>293</v>
      </c>
      <c r="B176" t="s">
        <v>15</v>
      </c>
      <c r="C176" s="2">
        <v>0.99392955374344183</v>
      </c>
      <c r="D176" s="2">
        <v>0.95065127362746682</v>
      </c>
      <c r="E176" s="2">
        <v>0.96463489153681636</v>
      </c>
      <c r="F176" s="2" t="s">
        <v>70</v>
      </c>
      <c r="G176" s="2" t="s">
        <v>70</v>
      </c>
      <c r="H176" s="2">
        <v>0.89745693191140274</v>
      </c>
      <c r="I176" s="2">
        <v>0.98941798941798942</v>
      </c>
      <c r="J176" s="2" t="s">
        <v>70</v>
      </c>
      <c r="K176" s="2" t="s">
        <v>70</v>
      </c>
      <c r="L176" s="2" t="s">
        <v>70</v>
      </c>
      <c r="M176" s="2" t="s">
        <v>70</v>
      </c>
      <c r="N176" s="2" t="s">
        <v>70</v>
      </c>
    </row>
    <row r="177" spans="1:14" x14ac:dyDescent="0.3">
      <c r="A177" t="s">
        <v>293</v>
      </c>
      <c r="B177" t="s">
        <v>17</v>
      </c>
      <c r="C177" s="2">
        <v>0.98693106860158319</v>
      </c>
      <c r="D177" s="2">
        <v>0.94039735099337762</v>
      </c>
      <c r="E177" s="2">
        <v>0.93790864827266396</v>
      </c>
      <c r="F177" s="2" t="s">
        <v>70</v>
      </c>
      <c r="G177" s="2" t="s">
        <v>70</v>
      </c>
      <c r="H177" s="2">
        <v>0.85169653069004958</v>
      </c>
      <c r="I177" s="2">
        <v>0.97406296851574203</v>
      </c>
      <c r="J177" s="2" t="s">
        <v>70</v>
      </c>
      <c r="K177" s="2" t="s">
        <v>70</v>
      </c>
      <c r="L177" s="2" t="s">
        <v>70</v>
      </c>
      <c r="M177" s="2" t="s">
        <v>70</v>
      </c>
      <c r="N177" s="2" t="s">
        <v>70</v>
      </c>
    </row>
    <row r="178" spans="1:14" x14ac:dyDescent="0.3">
      <c r="A178" t="s">
        <v>293</v>
      </c>
      <c r="B178" t="s">
        <v>21</v>
      </c>
      <c r="C178" s="2">
        <v>0.98543805204106005</v>
      </c>
      <c r="D178" s="2">
        <v>0.97301020408163263</v>
      </c>
      <c r="E178" s="2">
        <v>0.89636041895834329</v>
      </c>
      <c r="F178" s="2" t="s">
        <v>70</v>
      </c>
      <c r="G178" s="2" t="s">
        <v>70</v>
      </c>
      <c r="H178" s="2">
        <v>0.65254237288135597</v>
      </c>
      <c r="I178" s="2">
        <v>0.99161676646706598</v>
      </c>
      <c r="J178" s="2" t="s">
        <v>70</v>
      </c>
      <c r="K178" s="2" t="s">
        <v>70</v>
      </c>
      <c r="L178" s="2" t="s">
        <v>70</v>
      </c>
      <c r="M178" s="2" t="s">
        <v>70</v>
      </c>
      <c r="N178" s="2" t="s">
        <v>70</v>
      </c>
    </row>
    <row r="179" spans="1:14" x14ac:dyDescent="0.3">
      <c r="A179" t="s">
        <v>293</v>
      </c>
      <c r="B179" t="s">
        <v>23</v>
      </c>
      <c r="C179" s="2">
        <v>0.98237359163342963</v>
      </c>
      <c r="D179" s="2">
        <v>0.97246806622609361</v>
      </c>
      <c r="E179" s="2">
        <v>0.81137980085348504</v>
      </c>
      <c r="F179" s="2">
        <v>1.3651877133105802E-2</v>
      </c>
      <c r="G179" s="2">
        <v>0</v>
      </c>
      <c r="H179" s="2">
        <v>0.77659753835778111</v>
      </c>
      <c r="I179" s="2">
        <v>0.99525267993874422</v>
      </c>
      <c r="J179" s="2" t="s">
        <v>70</v>
      </c>
      <c r="K179" s="2" t="s">
        <v>70</v>
      </c>
      <c r="L179" s="2" t="s">
        <v>70</v>
      </c>
      <c r="M179" s="2" t="s">
        <v>70</v>
      </c>
      <c r="N179" s="2" t="s">
        <v>70</v>
      </c>
    </row>
    <row r="180" spans="1:14" x14ac:dyDescent="0.3">
      <c r="A180" t="s">
        <v>293</v>
      </c>
      <c r="B180" t="s">
        <v>25</v>
      </c>
      <c r="C180" s="2">
        <v>0.99243958126911636</v>
      </c>
      <c r="D180" s="2">
        <v>0.83455566825310135</v>
      </c>
      <c r="E180" s="2">
        <v>0.91466440101954116</v>
      </c>
      <c r="F180" s="2" t="s">
        <v>70</v>
      </c>
      <c r="G180" s="2" t="s">
        <v>70</v>
      </c>
      <c r="H180" s="2">
        <v>0.79160146061554515</v>
      </c>
      <c r="I180" s="2">
        <v>0.98697238144867117</v>
      </c>
      <c r="J180" s="2" t="s">
        <v>70</v>
      </c>
      <c r="K180" s="2" t="s">
        <v>70</v>
      </c>
      <c r="L180" s="2" t="s">
        <v>70</v>
      </c>
      <c r="M180" s="2" t="s">
        <v>70</v>
      </c>
      <c r="N180" s="2" t="s">
        <v>70</v>
      </c>
    </row>
    <row r="181" spans="1:14" x14ac:dyDescent="0.3">
      <c r="A181" t="s">
        <v>293</v>
      </c>
      <c r="B181" t="s">
        <v>27</v>
      </c>
      <c r="C181" s="2">
        <v>0.97653779205177882</v>
      </c>
      <c r="D181" s="2">
        <v>0.89790084129706771</v>
      </c>
      <c r="E181" s="2">
        <v>0.91995089319269396</v>
      </c>
      <c r="F181" s="2" t="s">
        <v>70</v>
      </c>
      <c r="G181" s="2" t="s">
        <v>70</v>
      </c>
      <c r="H181" s="2">
        <v>0.84329842237836405</v>
      </c>
      <c r="I181" s="2">
        <v>0.98988040478380879</v>
      </c>
      <c r="J181" s="2">
        <v>0</v>
      </c>
      <c r="K181" s="2" t="s">
        <v>70</v>
      </c>
      <c r="L181" s="2" t="s">
        <v>70</v>
      </c>
      <c r="M181" s="2" t="s">
        <v>70</v>
      </c>
      <c r="N181" s="2" t="s">
        <v>70</v>
      </c>
    </row>
    <row r="182" spans="1:14" x14ac:dyDescent="0.3">
      <c r="A182" t="s">
        <v>293</v>
      </c>
      <c r="B182" t="s">
        <v>29</v>
      </c>
      <c r="C182" s="2">
        <v>0.96627172195892563</v>
      </c>
      <c r="D182" s="2">
        <v>0.93526077687067755</v>
      </c>
      <c r="E182" s="2">
        <v>0.6852694962549567</v>
      </c>
      <c r="F182" s="2">
        <v>0</v>
      </c>
      <c r="G182" s="2">
        <v>0.69691820498957291</v>
      </c>
      <c r="H182" s="2">
        <v>0.8927589367552704</v>
      </c>
      <c r="I182" s="2">
        <v>0.99092204966614161</v>
      </c>
      <c r="J182" s="2" t="s">
        <v>70</v>
      </c>
      <c r="K182" s="2" t="s">
        <v>70</v>
      </c>
      <c r="L182" s="2" t="s">
        <v>70</v>
      </c>
      <c r="M182" s="2" t="s">
        <v>70</v>
      </c>
      <c r="N182" s="2" t="s">
        <v>70</v>
      </c>
    </row>
    <row r="183" spans="1:14" x14ac:dyDescent="0.3">
      <c r="A183" t="s">
        <v>293</v>
      </c>
      <c r="B183" t="s">
        <v>33</v>
      </c>
      <c r="C183" s="2">
        <v>0.99232281621571017</v>
      </c>
      <c r="D183" s="2">
        <v>0.87793629475711421</v>
      </c>
      <c r="E183" s="2">
        <v>0.90478049868912802</v>
      </c>
      <c r="F183" s="2">
        <v>0.82331904748389295</v>
      </c>
      <c r="G183" s="2">
        <v>0.90133959127798957</v>
      </c>
      <c r="H183" s="2">
        <v>0.85515394912985276</v>
      </c>
      <c r="I183" s="2">
        <v>0.99588477366255157</v>
      </c>
      <c r="J183" s="2">
        <v>0</v>
      </c>
      <c r="K183" s="2" t="s">
        <v>70</v>
      </c>
      <c r="L183" s="2" t="s">
        <v>70</v>
      </c>
      <c r="M183" s="2" t="s">
        <v>70</v>
      </c>
      <c r="N183" s="2" t="s">
        <v>70</v>
      </c>
    </row>
    <row r="184" spans="1:14" x14ac:dyDescent="0.3">
      <c r="A184" t="s">
        <v>271</v>
      </c>
      <c r="B184" t="s">
        <v>6</v>
      </c>
      <c r="C184" s="2">
        <v>0.97051971326164876</v>
      </c>
      <c r="D184" s="2">
        <v>0.97494139519844802</v>
      </c>
      <c r="E184" s="2">
        <v>0.71336868545911247</v>
      </c>
      <c r="F184" s="2" t="s">
        <v>70</v>
      </c>
      <c r="G184" s="2" t="s">
        <v>70</v>
      </c>
      <c r="H184" s="2">
        <v>0.81946508172362553</v>
      </c>
      <c r="I184" s="2">
        <v>0.98682349437951322</v>
      </c>
      <c r="J184" s="2" t="s">
        <v>70</v>
      </c>
      <c r="K184" s="2" t="s">
        <v>70</v>
      </c>
      <c r="L184" s="2" t="s">
        <v>70</v>
      </c>
      <c r="M184" s="2" t="s">
        <v>70</v>
      </c>
      <c r="N184" s="2" t="s">
        <v>70</v>
      </c>
    </row>
    <row r="185" spans="1:14" x14ac:dyDescent="0.3">
      <c r="A185" t="s">
        <v>271</v>
      </c>
      <c r="B185" t="s">
        <v>7</v>
      </c>
      <c r="C185" s="2">
        <v>0.98591037178438323</v>
      </c>
      <c r="D185" s="2">
        <v>0.94380518444152717</v>
      </c>
      <c r="E185" s="2">
        <v>0.82376636455186303</v>
      </c>
      <c r="F185" s="2" t="s">
        <v>70</v>
      </c>
      <c r="G185" s="2" t="s">
        <v>70</v>
      </c>
      <c r="H185" s="2">
        <v>0.82619047619047614</v>
      </c>
      <c r="I185" s="2">
        <v>0.99273714327635521</v>
      </c>
      <c r="J185" s="2" t="s">
        <v>70</v>
      </c>
      <c r="K185" s="2" t="s">
        <v>70</v>
      </c>
      <c r="L185" s="2" t="s">
        <v>70</v>
      </c>
      <c r="M185" s="2" t="s">
        <v>70</v>
      </c>
      <c r="N185" s="2" t="s">
        <v>70</v>
      </c>
    </row>
    <row r="186" spans="1:14" x14ac:dyDescent="0.3">
      <c r="A186" t="s">
        <v>271</v>
      </c>
      <c r="B186" t="s">
        <v>8</v>
      </c>
      <c r="C186" s="2">
        <v>0.9798319327731092</v>
      </c>
      <c r="D186" s="2">
        <v>0.96458085494488077</v>
      </c>
      <c r="E186" s="2">
        <v>0.83416458852867825</v>
      </c>
      <c r="F186" s="2" t="s">
        <v>70</v>
      </c>
      <c r="G186" s="2" t="s">
        <v>70</v>
      </c>
      <c r="H186" s="2">
        <v>0.91815048822515799</v>
      </c>
      <c r="I186" s="2">
        <v>0.99124743131136317</v>
      </c>
      <c r="J186" s="2" t="s">
        <v>70</v>
      </c>
      <c r="K186" s="2" t="s">
        <v>70</v>
      </c>
      <c r="L186" s="2" t="s">
        <v>70</v>
      </c>
      <c r="M186" s="2" t="s">
        <v>70</v>
      </c>
      <c r="N186" s="2" t="s">
        <v>70</v>
      </c>
    </row>
    <row r="187" spans="1:14" x14ac:dyDescent="0.3">
      <c r="A187" t="s">
        <v>271</v>
      </c>
      <c r="B187" t="s">
        <v>12</v>
      </c>
      <c r="C187" s="2">
        <v>0.97551810850651799</v>
      </c>
      <c r="D187" s="2">
        <v>0.96741994960952205</v>
      </c>
      <c r="E187" s="2">
        <v>0.75640915716368007</v>
      </c>
      <c r="F187" s="2" t="s">
        <v>70</v>
      </c>
      <c r="G187" s="2" t="s">
        <v>70</v>
      </c>
      <c r="H187" s="2">
        <v>0.7528641571194763</v>
      </c>
      <c r="I187" s="2">
        <v>0.98625792811839319</v>
      </c>
      <c r="J187" s="2">
        <v>0.96528143082588125</v>
      </c>
      <c r="K187" s="2" t="s">
        <v>70</v>
      </c>
      <c r="L187" s="2" t="s">
        <v>70</v>
      </c>
      <c r="M187" s="2" t="s">
        <v>70</v>
      </c>
      <c r="N187" s="2" t="s">
        <v>70</v>
      </c>
    </row>
    <row r="188" spans="1:14" x14ac:dyDescent="0.3">
      <c r="A188" t="s">
        <v>271</v>
      </c>
      <c r="B188" t="s">
        <v>13</v>
      </c>
      <c r="C188" s="2">
        <v>0.98913904661296725</v>
      </c>
      <c r="D188" s="2">
        <v>0.95239269856931441</v>
      </c>
      <c r="E188" s="2">
        <v>0.90809061488673137</v>
      </c>
      <c r="F188" s="2" t="s">
        <v>70</v>
      </c>
      <c r="G188" s="2" t="s">
        <v>70</v>
      </c>
      <c r="H188" s="2">
        <v>0.94196428571428559</v>
      </c>
      <c r="I188" s="2">
        <v>0.99058553386911596</v>
      </c>
      <c r="J188" s="2">
        <v>0.28229665071770332</v>
      </c>
      <c r="K188" s="2" t="s">
        <v>70</v>
      </c>
      <c r="L188" s="2" t="s">
        <v>70</v>
      </c>
      <c r="M188" s="2" t="s">
        <v>70</v>
      </c>
      <c r="N188" s="2" t="s">
        <v>70</v>
      </c>
    </row>
    <row r="189" spans="1:14" x14ac:dyDescent="0.3">
      <c r="A189" t="s">
        <v>271</v>
      </c>
      <c r="B189" t="s">
        <v>15</v>
      </c>
      <c r="C189" s="2">
        <v>0.99565284626883621</v>
      </c>
      <c r="D189" s="2">
        <v>0.9929274719179032</v>
      </c>
      <c r="E189" s="2">
        <v>0.8983345983837121</v>
      </c>
      <c r="F189" s="2" t="s">
        <v>70</v>
      </c>
      <c r="G189" s="2" t="s">
        <v>70</v>
      </c>
      <c r="H189" s="2">
        <v>0.81311128733809146</v>
      </c>
      <c r="I189" s="2">
        <v>0.99420788979336261</v>
      </c>
      <c r="J189" s="2" t="s">
        <v>70</v>
      </c>
      <c r="K189" s="2" t="s">
        <v>70</v>
      </c>
      <c r="L189" s="2" t="s">
        <v>70</v>
      </c>
      <c r="M189" s="2" t="s">
        <v>70</v>
      </c>
      <c r="N189" s="2" t="s">
        <v>70</v>
      </c>
    </row>
    <row r="190" spans="1:14" x14ac:dyDescent="0.3">
      <c r="A190" t="s">
        <v>271</v>
      </c>
      <c r="B190" t="s">
        <v>17</v>
      </c>
      <c r="C190" s="2">
        <v>0.98042201435718956</v>
      </c>
      <c r="D190" s="2">
        <v>0.98065283560158123</v>
      </c>
      <c r="E190" s="2">
        <v>0.86074441064877238</v>
      </c>
      <c r="F190" s="2">
        <v>0.71006952437957549</v>
      </c>
      <c r="G190" s="2" t="s">
        <v>70</v>
      </c>
      <c r="H190" s="2">
        <v>0</v>
      </c>
      <c r="I190" s="2">
        <v>0.99439134212813018</v>
      </c>
      <c r="J190" s="2" t="s">
        <v>70</v>
      </c>
      <c r="K190" s="2" t="s">
        <v>70</v>
      </c>
      <c r="L190" s="2" t="s">
        <v>70</v>
      </c>
      <c r="M190" s="2" t="s">
        <v>70</v>
      </c>
      <c r="N190" s="2" t="s">
        <v>70</v>
      </c>
    </row>
    <row r="191" spans="1:14" x14ac:dyDescent="0.3">
      <c r="A191" t="s">
        <v>271</v>
      </c>
      <c r="B191" t="s">
        <v>21</v>
      </c>
      <c r="C191" s="2">
        <v>0.99507298599110205</v>
      </c>
      <c r="D191" s="2">
        <v>0.98538763360844284</v>
      </c>
      <c r="E191" s="2">
        <v>0.97519097343892358</v>
      </c>
      <c r="F191" s="2" t="s">
        <v>70</v>
      </c>
      <c r="G191" s="2" t="s">
        <v>70</v>
      </c>
      <c r="H191" s="2">
        <v>0.9235495855958844</v>
      </c>
      <c r="I191" s="2">
        <v>0.99671874999999999</v>
      </c>
      <c r="J191" s="2" t="s">
        <v>70</v>
      </c>
      <c r="K191" s="2" t="s">
        <v>70</v>
      </c>
      <c r="L191" s="2" t="s">
        <v>70</v>
      </c>
      <c r="M191" s="2" t="s">
        <v>70</v>
      </c>
      <c r="N191" s="2" t="s">
        <v>70</v>
      </c>
    </row>
    <row r="192" spans="1:14" x14ac:dyDescent="0.3">
      <c r="A192" t="s">
        <v>271</v>
      </c>
      <c r="B192" t="s">
        <v>23</v>
      </c>
      <c r="C192" s="2">
        <v>0.99489687433553042</v>
      </c>
      <c r="D192" s="2">
        <v>0.94536397236059777</v>
      </c>
      <c r="E192" s="2">
        <v>0.92780399638517919</v>
      </c>
      <c r="F192" s="2" t="s">
        <v>70</v>
      </c>
      <c r="G192" s="2" t="s">
        <v>70</v>
      </c>
      <c r="H192" s="2">
        <v>0.80943110534285101</v>
      </c>
      <c r="I192" s="2">
        <v>0.99547299406806122</v>
      </c>
      <c r="J192" s="2">
        <v>0.96572641795571723</v>
      </c>
      <c r="K192" s="2" t="s">
        <v>70</v>
      </c>
      <c r="L192" s="2" t="s">
        <v>70</v>
      </c>
      <c r="M192" s="2" t="s">
        <v>70</v>
      </c>
      <c r="N192" s="2" t="s">
        <v>70</v>
      </c>
    </row>
    <row r="193" spans="1:14" x14ac:dyDescent="0.3">
      <c r="A193" t="s">
        <v>271</v>
      </c>
      <c r="B193" t="s">
        <v>214</v>
      </c>
      <c r="C193" s="2">
        <v>0.99038431809046779</v>
      </c>
      <c r="D193" s="2">
        <v>0.97511385816525697</v>
      </c>
      <c r="E193" s="2">
        <v>0.95260499550266375</v>
      </c>
      <c r="F193" s="2" t="s">
        <v>70</v>
      </c>
      <c r="G193" s="2">
        <v>0.96623047699451237</v>
      </c>
      <c r="H193" s="2">
        <v>0.84094812779113703</v>
      </c>
      <c r="I193" s="2">
        <v>0.99667979306617238</v>
      </c>
      <c r="J193" s="2" t="s">
        <v>70</v>
      </c>
      <c r="K193" s="2" t="s">
        <v>70</v>
      </c>
      <c r="L193" s="2" t="s">
        <v>70</v>
      </c>
      <c r="M193" s="2" t="s">
        <v>70</v>
      </c>
      <c r="N193" s="2" t="s">
        <v>70</v>
      </c>
    </row>
    <row r="194" spans="1:14" x14ac:dyDescent="0.3">
      <c r="A194" t="s">
        <v>271</v>
      </c>
      <c r="B194" t="s">
        <v>25</v>
      </c>
      <c r="C194" s="2">
        <v>0.99200074846797959</v>
      </c>
      <c r="D194" s="2">
        <v>0.97600097705945799</v>
      </c>
      <c r="E194" s="2">
        <v>0.96013379752884165</v>
      </c>
      <c r="F194" s="2" t="s">
        <v>70</v>
      </c>
      <c r="G194" s="2">
        <v>0.96179026306392101</v>
      </c>
      <c r="H194" s="2">
        <v>0.86394718226833289</v>
      </c>
      <c r="I194" s="2">
        <v>0.99666899062669456</v>
      </c>
      <c r="J194" s="2" t="s">
        <v>70</v>
      </c>
      <c r="K194" s="2" t="s">
        <v>70</v>
      </c>
      <c r="L194" s="2" t="s">
        <v>70</v>
      </c>
      <c r="M194" s="2" t="s">
        <v>70</v>
      </c>
      <c r="N194" s="2" t="s">
        <v>70</v>
      </c>
    </row>
    <row r="195" spans="1:14" x14ac:dyDescent="0.3">
      <c r="A195" t="s">
        <v>271</v>
      </c>
      <c r="B195" t="s">
        <v>27</v>
      </c>
      <c r="C195" s="2">
        <v>0.87048151684626929</v>
      </c>
      <c r="D195" s="2">
        <v>0.97640201005025118</v>
      </c>
      <c r="E195" s="2">
        <v>0.93974116512774875</v>
      </c>
      <c r="F195" s="2" t="s">
        <v>70</v>
      </c>
      <c r="G195" s="2">
        <v>0.65208333333333335</v>
      </c>
      <c r="H195" s="2">
        <v>0.7410714285714286</v>
      </c>
      <c r="I195" s="2">
        <v>0.99732149690058924</v>
      </c>
      <c r="J195" s="2">
        <v>0.77559102364094568</v>
      </c>
      <c r="K195" s="2" t="s">
        <v>70</v>
      </c>
      <c r="L195" s="2" t="s">
        <v>70</v>
      </c>
      <c r="M195" s="2" t="s">
        <v>70</v>
      </c>
      <c r="N195" s="2" t="s">
        <v>70</v>
      </c>
    </row>
    <row r="196" spans="1:14" x14ac:dyDescent="0.3">
      <c r="A196" t="s">
        <v>271</v>
      </c>
      <c r="B196" t="s">
        <v>29</v>
      </c>
      <c r="C196" s="2">
        <v>0.99589514851805161</v>
      </c>
      <c r="D196" s="2">
        <v>0.98427147548539495</v>
      </c>
      <c r="E196" s="2">
        <v>0.8813967243876073</v>
      </c>
      <c r="F196" s="2">
        <v>0</v>
      </c>
      <c r="G196" s="2">
        <v>0.54545454545454541</v>
      </c>
      <c r="H196" s="2">
        <v>0.63104907905273999</v>
      </c>
      <c r="I196" s="2">
        <v>0.99330721514854725</v>
      </c>
      <c r="J196" s="2" t="s">
        <v>70</v>
      </c>
      <c r="K196" s="2" t="s">
        <v>70</v>
      </c>
      <c r="L196" s="2" t="s">
        <v>70</v>
      </c>
      <c r="M196" s="2" t="s">
        <v>70</v>
      </c>
      <c r="N196" s="2" t="s">
        <v>70</v>
      </c>
    </row>
    <row r="197" spans="1:14" x14ac:dyDescent="0.3">
      <c r="A197" t="s">
        <v>271</v>
      </c>
      <c r="B197" t="s">
        <v>33</v>
      </c>
      <c r="C197" s="2">
        <v>0.98356076071773924</v>
      </c>
      <c r="D197" s="2">
        <v>0.988188315828328</v>
      </c>
      <c r="E197" s="2">
        <v>0.86914455216897935</v>
      </c>
      <c r="F197" s="2" t="s">
        <v>70</v>
      </c>
      <c r="G197" s="2">
        <v>0.91073259206687163</v>
      </c>
      <c r="H197" s="2">
        <v>0.42095146564151847</v>
      </c>
      <c r="I197" s="2">
        <v>0.99548638132295719</v>
      </c>
      <c r="J197" s="2" t="s">
        <v>70</v>
      </c>
      <c r="K197" s="2" t="s">
        <v>70</v>
      </c>
      <c r="L197" s="2" t="s">
        <v>70</v>
      </c>
      <c r="M197" s="2" t="s">
        <v>70</v>
      </c>
      <c r="N197" s="2" t="s">
        <v>70</v>
      </c>
    </row>
    <row r="198" spans="1:14" x14ac:dyDescent="0.3">
      <c r="A198" t="s">
        <v>348</v>
      </c>
      <c r="B198" t="s">
        <v>7</v>
      </c>
      <c r="C198" s="2">
        <v>0.98466793265615637</v>
      </c>
      <c r="D198" s="2">
        <v>0.94130170316301698</v>
      </c>
      <c r="E198" s="2">
        <v>0.81999087174806029</v>
      </c>
      <c r="F198" s="2">
        <v>0</v>
      </c>
      <c r="G198" s="2">
        <v>0.88464419475655431</v>
      </c>
      <c r="H198" s="2">
        <v>0.70141352398624679</v>
      </c>
      <c r="I198" s="2">
        <v>0.98756744076941116</v>
      </c>
      <c r="J198" s="2">
        <v>0.87665702173474191</v>
      </c>
      <c r="K198" s="2" t="s">
        <v>70</v>
      </c>
      <c r="L198" s="2" t="s">
        <v>70</v>
      </c>
      <c r="M198" s="2" t="s">
        <v>70</v>
      </c>
      <c r="N198" s="2" t="s">
        <v>70</v>
      </c>
    </row>
    <row r="199" spans="1:14" x14ac:dyDescent="0.3">
      <c r="A199" t="s">
        <v>348</v>
      </c>
      <c r="B199" t="s">
        <v>8</v>
      </c>
      <c r="C199" s="2">
        <v>0.96771117801603301</v>
      </c>
      <c r="D199" s="2">
        <v>0.9212248832961234</v>
      </c>
      <c r="E199" s="2">
        <v>0.85225793464403143</v>
      </c>
      <c r="F199" s="2">
        <v>0</v>
      </c>
      <c r="G199" s="2" t="s">
        <v>70</v>
      </c>
      <c r="H199" s="2">
        <v>0.83666626267523125</v>
      </c>
      <c r="I199" s="2">
        <v>0.99011507819415756</v>
      </c>
      <c r="J199" s="2" t="s">
        <v>70</v>
      </c>
      <c r="K199" s="2" t="s">
        <v>70</v>
      </c>
      <c r="L199" s="2" t="s">
        <v>70</v>
      </c>
      <c r="M199" s="2" t="s">
        <v>70</v>
      </c>
      <c r="N199" s="2" t="s">
        <v>70</v>
      </c>
    </row>
    <row r="200" spans="1:14" x14ac:dyDescent="0.3">
      <c r="A200" t="s">
        <v>348</v>
      </c>
      <c r="B200" t="s">
        <v>12</v>
      </c>
      <c r="C200" s="2">
        <v>0.99268587802572883</v>
      </c>
      <c r="D200" s="2">
        <v>0.93247320778274878</v>
      </c>
      <c r="E200" s="2">
        <v>0.89998526239633436</v>
      </c>
      <c r="F200" s="2">
        <v>3.4104231056165404E-3</v>
      </c>
      <c r="G200" s="2" t="s">
        <v>70</v>
      </c>
      <c r="H200" s="2">
        <v>0.44941509191412776</v>
      </c>
      <c r="I200" s="2">
        <v>0.99051918735891642</v>
      </c>
      <c r="J200" s="2" t="s">
        <v>70</v>
      </c>
      <c r="K200" s="2" t="s">
        <v>70</v>
      </c>
      <c r="L200" s="2" t="s">
        <v>70</v>
      </c>
      <c r="M200" s="2" t="s">
        <v>70</v>
      </c>
      <c r="N200" s="2" t="s">
        <v>70</v>
      </c>
    </row>
    <row r="201" spans="1:14" x14ac:dyDescent="0.3">
      <c r="A201" t="s">
        <v>348</v>
      </c>
      <c r="B201" t="s">
        <v>13</v>
      </c>
      <c r="C201" s="2">
        <v>0.99523331539159077</v>
      </c>
      <c r="D201" s="2">
        <v>0.96628079548827561</v>
      </c>
      <c r="E201" s="2">
        <v>0.93036804008097762</v>
      </c>
      <c r="F201" s="2">
        <v>0</v>
      </c>
      <c r="G201" s="2">
        <v>0</v>
      </c>
      <c r="H201" s="2">
        <v>0.87302425744585754</v>
      </c>
      <c r="I201" s="2">
        <v>0.99210704352401724</v>
      </c>
      <c r="J201" s="2" t="s">
        <v>70</v>
      </c>
      <c r="K201" s="2" t="s">
        <v>70</v>
      </c>
      <c r="L201" s="2" t="s">
        <v>70</v>
      </c>
      <c r="M201" s="2" t="s">
        <v>70</v>
      </c>
      <c r="N201" s="2" t="s">
        <v>70</v>
      </c>
    </row>
    <row r="202" spans="1:14" x14ac:dyDescent="0.3">
      <c r="A202" t="s">
        <v>348</v>
      </c>
      <c r="B202" t="s">
        <v>15</v>
      </c>
      <c r="C202" s="2">
        <v>0.99677149177124125</v>
      </c>
      <c r="D202" s="2">
        <v>0.96195810424267336</v>
      </c>
      <c r="E202" s="2">
        <v>0.92961766063709239</v>
      </c>
      <c r="F202" s="2">
        <v>0.51806158189136908</v>
      </c>
      <c r="G202" s="2">
        <v>0</v>
      </c>
      <c r="H202" s="2">
        <v>0.86938217029786335</v>
      </c>
      <c r="I202" s="2">
        <v>0.99556303549571601</v>
      </c>
      <c r="J202" s="2" t="s">
        <v>70</v>
      </c>
      <c r="K202" s="2" t="s">
        <v>70</v>
      </c>
      <c r="L202" s="2" t="s">
        <v>70</v>
      </c>
      <c r="M202" s="2" t="s">
        <v>70</v>
      </c>
      <c r="N202" s="2" t="s">
        <v>70</v>
      </c>
    </row>
    <row r="203" spans="1:14" x14ac:dyDescent="0.3">
      <c r="A203" t="s">
        <v>348</v>
      </c>
      <c r="B203" t="s">
        <v>368</v>
      </c>
      <c r="C203" s="2">
        <v>0.99570974412790525</v>
      </c>
      <c r="D203" s="2">
        <v>0.97993711893553836</v>
      </c>
      <c r="E203" s="2">
        <v>0.90546767469230616</v>
      </c>
      <c r="F203" s="2">
        <v>0.67776154240279329</v>
      </c>
      <c r="G203" s="2" t="s">
        <v>70</v>
      </c>
      <c r="H203" s="2">
        <v>0.81880439435012131</v>
      </c>
      <c r="I203" s="2">
        <v>0.99589540893888717</v>
      </c>
      <c r="J203" s="2" t="s">
        <v>70</v>
      </c>
      <c r="K203" s="2" t="s">
        <v>70</v>
      </c>
      <c r="L203" s="2" t="s">
        <v>70</v>
      </c>
      <c r="M203" s="2" t="s">
        <v>70</v>
      </c>
      <c r="N203" s="2" t="s">
        <v>70</v>
      </c>
    </row>
    <row r="204" spans="1:14" x14ac:dyDescent="0.3">
      <c r="A204" t="s">
        <v>348</v>
      </c>
      <c r="B204" t="s">
        <v>17</v>
      </c>
      <c r="C204" s="2">
        <v>0.98291634779537296</v>
      </c>
      <c r="D204" s="2">
        <v>0.91668278841813378</v>
      </c>
      <c r="E204" s="2">
        <v>0.8731856068306566</v>
      </c>
      <c r="F204" s="2">
        <v>0.59301020280889061</v>
      </c>
      <c r="G204" s="2">
        <v>0.6329661016949153</v>
      </c>
      <c r="H204" s="2">
        <v>0.94912086978680044</v>
      </c>
      <c r="I204" s="2">
        <v>0.98983101540302076</v>
      </c>
      <c r="J204" s="2">
        <v>0.75084825194488702</v>
      </c>
      <c r="K204" s="2" t="s">
        <v>70</v>
      </c>
      <c r="L204" s="2" t="s">
        <v>70</v>
      </c>
      <c r="M204" s="2" t="s">
        <v>70</v>
      </c>
      <c r="N204" s="2" t="s">
        <v>70</v>
      </c>
    </row>
    <row r="205" spans="1:14" x14ac:dyDescent="0.3">
      <c r="A205" t="s">
        <v>348</v>
      </c>
      <c r="B205" t="s">
        <v>200</v>
      </c>
      <c r="C205" s="2">
        <v>0.98616072383478437</v>
      </c>
      <c r="D205" s="2">
        <v>0.97629558061668142</v>
      </c>
      <c r="E205" s="2">
        <v>0.83571643382453453</v>
      </c>
      <c r="F205" s="2">
        <v>0.87680992645219391</v>
      </c>
      <c r="G205" s="2">
        <v>0</v>
      </c>
      <c r="H205" s="2">
        <v>0.5280373831775701</v>
      </c>
      <c r="I205" s="2">
        <v>0.99142790949108039</v>
      </c>
      <c r="J205" s="2" t="s">
        <v>70</v>
      </c>
      <c r="K205" s="2" t="s">
        <v>70</v>
      </c>
      <c r="L205" s="2" t="s">
        <v>70</v>
      </c>
      <c r="M205" s="2" t="s">
        <v>70</v>
      </c>
      <c r="N205" s="2" t="s">
        <v>70</v>
      </c>
    </row>
    <row r="206" spans="1:14" x14ac:dyDescent="0.3">
      <c r="A206" t="s">
        <v>348</v>
      </c>
      <c r="B206" t="s">
        <v>21</v>
      </c>
      <c r="C206" s="2">
        <v>0.98435689455388176</v>
      </c>
      <c r="D206" s="2">
        <v>0.954230667475917</v>
      </c>
      <c r="E206" s="2">
        <v>0.85620042912499061</v>
      </c>
      <c r="F206" s="2">
        <v>0.71413525989940652</v>
      </c>
      <c r="G206" s="2">
        <v>0.5710632857447262</v>
      </c>
      <c r="H206" s="2">
        <v>0.5</v>
      </c>
      <c r="I206" s="2">
        <v>0.99446494464944635</v>
      </c>
      <c r="J206" s="2" t="s">
        <v>70</v>
      </c>
      <c r="K206" s="2" t="s">
        <v>70</v>
      </c>
      <c r="L206" s="2" t="s">
        <v>70</v>
      </c>
      <c r="M206" s="2" t="s">
        <v>70</v>
      </c>
      <c r="N206" s="2" t="s">
        <v>70</v>
      </c>
    </row>
    <row r="207" spans="1:14" x14ac:dyDescent="0.3">
      <c r="A207" t="s">
        <v>348</v>
      </c>
      <c r="B207" t="s">
        <v>182</v>
      </c>
      <c r="C207" s="2">
        <v>0.99042623533791563</v>
      </c>
      <c r="D207" s="2">
        <v>0.95482274886846041</v>
      </c>
      <c r="E207" s="2">
        <v>0.93670952368483085</v>
      </c>
      <c r="F207" s="2">
        <v>0.8424230136739429</v>
      </c>
      <c r="G207" s="2" t="s">
        <v>70</v>
      </c>
      <c r="H207" s="2">
        <v>0.92946373110635638</v>
      </c>
      <c r="I207" s="2">
        <v>0.9928389928389928</v>
      </c>
      <c r="J207" s="2" t="s">
        <v>70</v>
      </c>
      <c r="K207" s="2" t="s">
        <v>70</v>
      </c>
      <c r="L207" s="2" t="s">
        <v>70</v>
      </c>
      <c r="M207" s="2" t="s">
        <v>70</v>
      </c>
      <c r="N207" s="2" t="s">
        <v>70</v>
      </c>
    </row>
    <row r="208" spans="1:14" x14ac:dyDescent="0.3">
      <c r="A208" t="s">
        <v>348</v>
      </c>
      <c r="B208" t="s">
        <v>23</v>
      </c>
      <c r="C208" s="2">
        <v>0.99237995727829997</v>
      </c>
      <c r="D208" s="2">
        <v>0.93773038963098021</v>
      </c>
      <c r="E208" s="2">
        <v>0.92533619546688561</v>
      </c>
      <c r="F208" s="2">
        <v>0</v>
      </c>
      <c r="G208" s="2" t="s">
        <v>70</v>
      </c>
      <c r="H208" s="2">
        <v>0.86868921874272953</v>
      </c>
      <c r="I208" s="2">
        <v>0.99204528070980558</v>
      </c>
      <c r="J208" s="2" t="s">
        <v>70</v>
      </c>
      <c r="K208" s="2" t="s">
        <v>70</v>
      </c>
      <c r="L208" s="2" t="s">
        <v>70</v>
      </c>
      <c r="M208" s="2" t="s">
        <v>70</v>
      </c>
      <c r="N208" s="2" t="s">
        <v>70</v>
      </c>
    </row>
    <row r="209" spans="1:14" x14ac:dyDescent="0.3">
      <c r="A209" t="s">
        <v>348</v>
      </c>
      <c r="B209" t="s">
        <v>25</v>
      </c>
      <c r="C209" s="2">
        <v>0.99709244980401923</v>
      </c>
      <c r="D209" s="2">
        <v>0.92355459378087223</v>
      </c>
      <c r="E209" s="2">
        <v>0.8961720540667909</v>
      </c>
      <c r="F209" s="2">
        <v>0.82623094082744986</v>
      </c>
      <c r="G209" s="2">
        <v>0.83125190374657321</v>
      </c>
      <c r="H209" s="2">
        <v>0.78882055387750649</v>
      </c>
      <c r="I209" s="2">
        <v>0.98806466233570023</v>
      </c>
      <c r="J209" s="2" t="s">
        <v>70</v>
      </c>
      <c r="K209" s="2" t="s">
        <v>70</v>
      </c>
      <c r="L209" s="2" t="s">
        <v>70</v>
      </c>
      <c r="M209" s="2" t="s">
        <v>70</v>
      </c>
      <c r="N209" s="2" t="s">
        <v>70</v>
      </c>
    </row>
    <row r="210" spans="1:14" x14ac:dyDescent="0.3">
      <c r="A210" t="s">
        <v>348</v>
      </c>
      <c r="B210" t="s">
        <v>376</v>
      </c>
      <c r="C210" s="2">
        <v>0.98205411482711924</v>
      </c>
      <c r="D210" s="2">
        <v>0.95439184225219664</v>
      </c>
      <c r="E210" s="2">
        <v>0.79008182023299167</v>
      </c>
      <c r="F210" s="2">
        <v>0.68500063395460886</v>
      </c>
      <c r="G210" s="2">
        <v>0.44651133659025422</v>
      </c>
      <c r="H210" s="2">
        <v>0.87459529462551266</v>
      </c>
      <c r="I210" s="2">
        <v>0.98358671809999243</v>
      </c>
      <c r="J210" s="2" t="s">
        <v>70</v>
      </c>
      <c r="K210" s="2">
        <v>0.88334457181389081</v>
      </c>
      <c r="L210" s="2" t="s">
        <v>70</v>
      </c>
      <c r="M210" s="2" t="s">
        <v>70</v>
      </c>
      <c r="N210" s="2">
        <v>0</v>
      </c>
    </row>
    <row r="211" spans="1:14" x14ac:dyDescent="0.3">
      <c r="A211" t="s">
        <v>359</v>
      </c>
      <c r="B211" t="s">
        <v>8</v>
      </c>
      <c r="C211" s="2">
        <v>0.98552123552123561</v>
      </c>
      <c r="D211" s="2">
        <v>0.93836054536273361</v>
      </c>
      <c r="E211" s="2">
        <v>0.78065812261863521</v>
      </c>
      <c r="F211" s="2">
        <v>0.58372637508058767</v>
      </c>
      <c r="G211" s="2">
        <v>0.79648888464841139</v>
      </c>
      <c r="H211" s="2">
        <v>0</v>
      </c>
      <c r="I211" s="2">
        <v>0.99313291622157795</v>
      </c>
      <c r="J211" s="2" t="s">
        <v>70</v>
      </c>
      <c r="K211" s="2" t="s">
        <v>70</v>
      </c>
      <c r="L211" s="2" t="s">
        <v>70</v>
      </c>
      <c r="M211" s="2" t="s">
        <v>70</v>
      </c>
      <c r="N211" s="2" t="s">
        <v>70</v>
      </c>
    </row>
    <row r="212" spans="1:14" x14ac:dyDescent="0.3">
      <c r="A212" t="s">
        <v>359</v>
      </c>
      <c r="B212" t="s">
        <v>12</v>
      </c>
      <c r="C212" s="2">
        <v>0.99178565835741639</v>
      </c>
      <c r="D212" s="2">
        <v>0.95449909892289841</v>
      </c>
      <c r="E212" s="2">
        <v>0.9252822778595976</v>
      </c>
      <c r="F212" s="2">
        <v>0</v>
      </c>
      <c r="G212" s="2">
        <v>0.79934604904632156</v>
      </c>
      <c r="H212" s="2">
        <v>0.88897008926241061</v>
      </c>
      <c r="I212" s="2">
        <v>0.99307052663997541</v>
      </c>
      <c r="J212" s="2" t="s">
        <v>70</v>
      </c>
      <c r="K212" s="2">
        <v>0</v>
      </c>
      <c r="L212" s="2" t="s">
        <v>70</v>
      </c>
      <c r="M212" s="2" t="s">
        <v>70</v>
      </c>
      <c r="N212" s="2" t="s">
        <v>70</v>
      </c>
    </row>
    <row r="213" spans="1:14" x14ac:dyDescent="0.3">
      <c r="A213" t="s">
        <v>359</v>
      </c>
      <c r="B213" t="s">
        <v>13</v>
      </c>
      <c r="C213" s="2">
        <v>0.98865984901215398</v>
      </c>
      <c r="D213" s="2">
        <v>0.9851957451474942</v>
      </c>
      <c r="E213" s="2">
        <v>0.85370661901317557</v>
      </c>
      <c r="F213" s="2" t="s">
        <v>70</v>
      </c>
      <c r="G213" s="2">
        <v>0.74855188778002657</v>
      </c>
      <c r="H213" s="2">
        <v>0.81266027804022134</v>
      </c>
      <c r="I213" s="2">
        <v>0.991927972679292</v>
      </c>
      <c r="J213" s="2">
        <v>0.92689777079446123</v>
      </c>
      <c r="K213" s="2" t="s">
        <v>70</v>
      </c>
      <c r="L213" s="2" t="s">
        <v>70</v>
      </c>
      <c r="M213" s="2" t="s">
        <v>70</v>
      </c>
      <c r="N213" s="2" t="s">
        <v>70</v>
      </c>
    </row>
    <row r="214" spans="1:14" x14ac:dyDescent="0.3">
      <c r="A214" t="s">
        <v>359</v>
      </c>
      <c r="B214" t="s">
        <v>15</v>
      </c>
      <c r="C214" s="2">
        <v>0.99216875380519776</v>
      </c>
      <c r="D214" s="2">
        <v>0.92282300352445645</v>
      </c>
      <c r="E214" s="2">
        <v>0.92234897002757643</v>
      </c>
      <c r="F214" s="2">
        <v>0.55356010333039429</v>
      </c>
      <c r="G214" s="2">
        <v>0.94332445796880959</v>
      </c>
      <c r="H214" s="2">
        <v>0.80600914435009796</v>
      </c>
      <c r="I214" s="2">
        <v>0.99279702782621881</v>
      </c>
      <c r="J214" s="2" t="s">
        <v>70</v>
      </c>
      <c r="K214" s="2" t="s">
        <v>70</v>
      </c>
      <c r="L214" s="2" t="s">
        <v>70</v>
      </c>
      <c r="M214" s="2" t="s">
        <v>70</v>
      </c>
      <c r="N214" s="2" t="s">
        <v>70</v>
      </c>
    </row>
    <row r="215" spans="1:14" x14ac:dyDescent="0.3">
      <c r="A215" t="s">
        <v>359</v>
      </c>
      <c r="B215" t="s">
        <v>17</v>
      </c>
      <c r="C215" s="2">
        <v>0.98984210526315797</v>
      </c>
      <c r="D215" s="2">
        <v>0.93334592739523325</v>
      </c>
      <c r="E215" s="2">
        <v>0.94985896423332961</v>
      </c>
      <c r="F215" s="2">
        <v>0.87974658587557997</v>
      </c>
      <c r="G215" s="2" t="s">
        <v>70</v>
      </c>
      <c r="H215" s="2">
        <v>0.88951513837705032</v>
      </c>
      <c r="I215" s="2">
        <v>0.98810810810810801</v>
      </c>
      <c r="J215" s="2" t="s">
        <v>70</v>
      </c>
      <c r="K215" s="2" t="s">
        <v>70</v>
      </c>
      <c r="L215" s="2" t="s">
        <v>70</v>
      </c>
      <c r="M215" s="2" t="s">
        <v>70</v>
      </c>
      <c r="N215" s="2" t="s">
        <v>70</v>
      </c>
    </row>
    <row r="216" spans="1:14" x14ac:dyDescent="0.3">
      <c r="A216" t="s">
        <v>359</v>
      </c>
      <c r="B216" t="s">
        <v>21</v>
      </c>
      <c r="C216" s="2">
        <v>0.99679006480947363</v>
      </c>
      <c r="D216" s="2">
        <v>0.97272510313320382</v>
      </c>
      <c r="E216" s="2">
        <v>0.89625300641004713</v>
      </c>
      <c r="F216" s="2" t="s">
        <v>70</v>
      </c>
      <c r="G216" s="2">
        <v>0.90817814210656622</v>
      </c>
      <c r="H216" s="2">
        <v>0.83424351172829869</v>
      </c>
      <c r="I216" s="2">
        <v>0.99367869256860919</v>
      </c>
      <c r="J216" s="2">
        <v>0</v>
      </c>
      <c r="K216" s="2" t="s">
        <v>70</v>
      </c>
      <c r="L216" s="2" t="s">
        <v>70</v>
      </c>
      <c r="M216" s="2" t="s">
        <v>70</v>
      </c>
      <c r="N216" s="2" t="s">
        <v>70</v>
      </c>
    </row>
    <row r="217" spans="1:14" x14ac:dyDescent="0.3">
      <c r="A217" t="s">
        <v>345</v>
      </c>
      <c r="B217" t="s">
        <v>6</v>
      </c>
      <c r="C217" s="2">
        <v>0.99289075798538096</v>
      </c>
      <c r="D217" s="2">
        <v>0.90823611963862816</v>
      </c>
      <c r="E217" s="2">
        <v>0.87995381358650326</v>
      </c>
      <c r="F217" s="2">
        <v>0</v>
      </c>
      <c r="G217" s="2" t="s">
        <v>70</v>
      </c>
      <c r="H217" s="2">
        <v>0.6304273210914707</v>
      </c>
      <c r="I217" s="2">
        <v>0.99080771549125979</v>
      </c>
      <c r="J217" s="2">
        <v>0.92703198994877745</v>
      </c>
      <c r="K217" s="2" t="s">
        <v>70</v>
      </c>
      <c r="L217" s="2" t="s">
        <v>70</v>
      </c>
      <c r="M217" s="2" t="s">
        <v>70</v>
      </c>
      <c r="N217" s="2" t="s">
        <v>70</v>
      </c>
    </row>
    <row r="218" spans="1:14" x14ac:dyDescent="0.3">
      <c r="A218" t="s">
        <v>345</v>
      </c>
      <c r="B218" t="s">
        <v>7</v>
      </c>
      <c r="C218" s="2">
        <v>0.99595150270693644</v>
      </c>
      <c r="D218" s="2">
        <v>0.9365445026178012</v>
      </c>
      <c r="E218" s="2">
        <v>0.94390723119004505</v>
      </c>
      <c r="F218" s="2">
        <v>0.87036749402006774</v>
      </c>
      <c r="G218" s="2" t="s">
        <v>70</v>
      </c>
      <c r="H218" s="2">
        <v>0.86121150787913836</v>
      </c>
      <c r="I218" s="2">
        <v>0.99341557556951476</v>
      </c>
      <c r="J218" s="2" t="s">
        <v>70</v>
      </c>
      <c r="K218" s="2" t="s">
        <v>70</v>
      </c>
      <c r="L218" s="2" t="s">
        <v>70</v>
      </c>
      <c r="M218" s="2" t="s">
        <v>70</v>
      </c>
      <c r="N218" s="2" t="s">
        <v>70</v>
      </c>
    </row>
    <row r="219" spans="1:14" x14ac:dyDescent="0.3">
      <c r="A219" t="s">
        <v>345</v>
      </c>
      <c r="B219" t="s">
        <v>8</v>
      </c>
      <c r="C219" s="2">
        <v>0.99449996002877916</v>
      </c>
      <c r="D219" s="2">
        <v>0.87721959663146432</v>
      </c>
      <c r="E219" s="2">
        <v>0.84548164205392218</v>
      </c>
      <c r="F219" s="2">
        <v>0.64216016907235041</v>
      </c>
      <c r="G219" s="2" t="s">
        <v>70</v>
      </c>
      <c r="H219" s="2">
        <v>0</v>
      </c>
      <c r="I219" s="2">
        <v>0.94566506242589121</v>
      </c>
      <c r="J219" s="2" t="s">
        <v>70</v>
      </c>
      <c r="K219" s="2" t="s">
        <v>70</v>
      </c>
      <c r="L219" s="2" t="s">
        <v>70</v>
      </c>
      <c r="M219" s="2" t="s">
        <v>70</v>
      </c>
      <c r="N219" s="2" t="s">
        <v>70</v>
      </c>
    </row>
    <row r="220" spans="1:14" x14ac:dyDescent="0.3">
      <c r="A220" t="s">
        <v>345</v>
      </c>
      <c r="B220" t="s">
        <v>12</v>
      </c>
      <c r="C220" s="2">
        <v>0.99541517355821163</v>
      </c>
      <c r="D220" s="2">
        <v>0.97342376493248362</v>
      </c>
      <c r="E220" s="2">
        <v>0.79861006194289164</v>
      </c>
      <c r="F220" s="2">
        <v>0</v>
      </c>
      <c r="G220" s="2" t="s">
        <v>70</v>
      </c>
      <c r="H220" s="2" t="s">
        <v>70</v>
      </c>
      <c r="I220" s="2">
        <v>0.99287986668686556</v>
      </c>
      <c r="J220" s="2" t="s">
        <v>70</v>
      </c>
      <c r="K220" s="2" t="s">
        <v>70</v>
      </c>
      <c r="L220" s="2" t="s">
        <v>70</v>
      </c>
      <c r="M220" s="2" t="s">
        <v>70</v>
      </c>
      <c r="N220" s="2" t="s">
        <v>70</v>
      </c>
    </row>
    <row r="221" spans="1:14" x14ac:dyDescent="0.3">
      <c r="A221" t="s">
        <v>345</v>
      </c>
      <c r="B221" t="s">
        <v>13</v>
      </c>
      <c r="C221" s="2">
        <v>0.99616436048694723</v>
      </c>
      <c r="D221" s="2">
        <v>0.97807168705841796</v>
      </c>
      <c r="E221" s="2">
        <v>0.84411896577492151</v>
      </c>
      <c r="F221" s="2">
        <v>0</v>
      </c>
      <c r="G221" s="2" t="s">
        <v>70</v>
      </c>
      <c r="H221" s="2">
        <v>7.2554415811858898E-3</v>
      </c>
      <c r="I221" s="2">
        <v>0.99379844961240305</v>
      </c>
      <c r="J221" s="2" t="s">
        <v>70</v>
      </c>
      <c r="K221" s="2" t="s">
        <v>70</v>
      </c>
      <c r="L221" s="2" t="s">
        <v>70</v>
      </c>
      <c r="M221" s="2" t="s">
        <v>70</v>
      </c>
      <c r="N221" s="2" t="s">
        <v>70</v>
      </c>
    </row>
    <row r="222" spans="1:14" x14ac:dyDescent="0.3">
      <c r="A222" t="s">
        <v>345</v>
      </c>
      <c r="B222" t="s">
        <v>15</v>
      </c>
      <c r="C222" s="2">
        <v>0.99587692547580275</v>
      </c>
      <c r="D222" s="2">
        <v>0.9744299744732402</v>
      </c>
      <c r="E222" s="2">
        <v>0.88279858064709316</v>
      </c>
      <c r="F222" s="2">
        <v>0.59967073062205212</v>
      </c>
      <c r="G222" s="2" t="s">
        <v>70</v>
      </c>
      <c r="H222" s="2">
        <v>0.60644987423643548</v>
      </c>
      <c r="I222" s="2">
        <v>0.99420112925377679</v>
      </c>
      <c r="J222" s="2" t="s">
        <v>70</v>
      </c>
      <c r="K222" s="2" t="s">
        <v>70</v>
      </c>
      <c r="L222" s="2" t="s">
        <v>70</v>
      </c>
      <c r="M222" s="2" t="s">
        <v>70</v>
      </c>
      <c r="N222" s="2" t="s">
        <v>70</v>
      </c>
    </row>
    <row r="223" spans="1:14" x14ac:dyDescent="0.3">
      <c r="A223" t="s">
        <v>345</v>
      </c>
      <c r="B223" t="s">
        <v>17</v>
      </c>
      <c r="C223" s="2">
        <v>0.99053570007163882</v>
      </c>
      <c r="D223" s="2">
        <v>0.92424336585668998</v>
      </c>
      <c r="E223" s="2">
        <v>0.90495150041418382</v>
      </c>
      <c r="F223" s="2">
        <v>0.78550937484701622</v>
      </c>
      <c r="G223" s="2" t="s">
        <v>70</v>
      </c>
      <c r="H223" s="2" t="s">
        <v>70</v>
      </c>
      <c r="I223" s="2">
        <v>0.99155497017122496</v>
      </c>
      <c r="J223" s="2">
        <v>0</v>
      </c>
      <c r="K223" s="2" t="s">
        <v>70</v>
      </c>
      <c r="L223" s="2">
        <v>0</v>
      </c>
      <c r="M223" s="2" t="s">
        <v>70</v>
      </c>
      <c r="N223" s="2" t="s">
        <v>70</v>
      </c>
    </row>
    <row r="224" spans="1:14" x14ac:dyDescent="0.3">
      <c r="A224" t="s">
        <v>345</v>
      </c>
      <c r="B224" t="s">
        <v>21</v>
      </c>
      <c r="C224" s="2">
        <v>0.99797412403885999</v>
      </c>
      <c r="D224" s="2">
        <v>0.89232065655455406</v>
      </c>
      <c r="E224" s="2">
        <v>0.90411943073883505</v>
      </c>
      <c r="F224" s="2">
        <v>0</v>
      </c>
      <c r="G224" s="2" t="s">
        <v>70</v>
      </c>
      <c r="H224" s="2">
        <v>0.67410886134421433</v>
      </c>
      <c r="I224" s="2">
        <v>0.99409112113201681</v>
      </c>
      <c r="J224" s="2">
        <v>0</v>
      </c>
      <c r="K224" s="2" t="s">
        <v>70</v>
      </c>
      <c r="L224" s="2" t="s">
        <v>70</v>
      </c>
      <c r="M224" s="2" t="s">
        <v>70</v>
      </c>
      <c r="N224" s="2" t="s">
        <v>70</v>
      </c>
    </row>
    <row r="225" spans="1:14" x14ac:dyDescent="0.3">
      <c r="A225" t="s">
        <v>345</v>
      </c>
      <c r="B225" t="s">
        <v>23</v>
      </c>
      <c r="C225" s="2">
        <v>0.99554550151508803</v>
      </c>
      <c r="D225" s="2">
        <v>0.94767830045523516</v>
      </c>
      <c r="E225" s="2">
        <v>0.900726612170754</v>
      </c>
      <c r="F225" s="2">
        <v>0.49701308257361287</v>
      </c>
      <c r="G225" s="2" t="s">
        <v>70</v>
      </c>
      <c r="H225" s="2">
        <v>0.68778776584082435</v>
      </c>
      <c r="I225" s="2">
        <v>0.99004468135141477</v>
      </c>
      <c r="J225" s="2">
        <v>0</v>
      </c>
      <c r="K225" s="2" t="s">
        <v>70</v>
      </c>
      <c r="L225" s="2" t="s">
        <v>70</v>
      </c>
      <c r="M225" s="2" t="s">
        <v>70</v>
      </c>
      <c r="N225" s="2">
        <v>0</v>
      </c>
    </row>
    <row r="226" spans="1:14" x14ac:dyDescent="0.3">
      <c r="A226" t="s">
        <v>345</v>
      </c>
      <c r="B226" t="s">
        <v>25</v>
      </c>
      <c r="C226" s="2">
        <v>0.98434447975277684</v>
      </c>
      <c r="D226" s="2">
        <v>0.95954513300321664</v>
      </c>
      <c r="E226" s="2">
        <v>0.91079697782110636</v>
      </c>
      <c r="F226" s="2">
        <v>0.57415522957286935</v>
      </c>
      <c r="G226" s="2" t="s">
        <v>70</v>
      </c>
      <c r="H226" s="2" t="s">
        <v>70</v>
      </c>
      <c r="I226" s="2">
        <v>0.99189627228525123</v>
      </c>
      <c r="J226" s="2" t="s">
        <v>70</v>
      </c>
      <c r="K226" s="2" t="s">
        <v>70</v>
      </c>
      <c r="L226" s="2" t="s">
        <v>70</v>
      </c>
      <c r="M226" s="2" t="s">
        <v>70</v>
      </c>
      <c r="N226" s="2" t="s">
        <v>70</v>
      </c>
    </row>
    <row r="227" spans="1:14" x14ac:dyDescent="0.3">
      <c r="A227" t="s">
        <v>345</v>
      </c>
      <c r="B227" t="s">
        <v>27</v>
      </c>
      <c r="C227" s="2">
        <v>0.98098141574441444</v>
      </c>
      <c r="D227" s="2">
        <v>0.92614420907284545</v>
      </c>
      <c r="E227" s="2">
        <v>0.82068643474200331</v>
      </c>
      <c r="F227" s="2">
        <v>0</v>
      </c>
      <c r="G227" s="2">
        <v>0</v>
      </c>
      <c r="H227" s="2">
        <v>0.62382415050873485</v>
      </c>
      <c r="I227" s="2">
        <v>0.99424930059061245</v>
      </c>
      <c r="J227" s="2" t="s">
        <v>70</v>
      </c>
      <c r="K227" s="2" t="s">
        <v>70</v>
      </c>
      <c r="L227" s="2" t="s">
        <v>70</v>
      </c>
      <c r="M227" s="2" t="s">
        <v>70</v>
      </c>
      <c r="N227" s="2" t="s">
        <v>70</v>
      </c>
    </row>
    <row r="228" spans="1:14" x14ac:dyDescent="0.3">
      <c r="A228" t="s">
        <v>345</v>
      </c>
      <c r="B228" t="s">
        <v>29</v>
      </c>
      <c r="C228" s="2">
        <v>0.99672206128983076</v>
      </c>
      <c r="D228" s="2">
        <v>0.70380375951881169</v>
      </c>
      <c r="E228" s="2">
        <v>0.87025232674174691</v>
      </c>
      <c r="F228" s="2">
        <v>0</v>
      </c>
      <c r="G228" s="2" t="s">
        <v>70</v>
      </c>
      <c r="H228" s="2">
        <v>0.40621050731178909</v>
      </c>
      <c r="I228" s="2">
        <v>0.99097685366810517</v>
      </c>
      <c r="J228" s="2" t="s">
        <v>70</v>
      </c>
      <c r="K228" s="2" t="s">
        <v>70</v>
      </c>
      <c r="L228" s="2" t="s">
        <v>70</v>
      </c>
      <c r="M228" s="2" t="s">
        <v>70</v>
      </c>
      <c r="N228" s="2" t="s">
        <v>70</v>
      </c>
    </row>
    <row r="229" spans="1:14" x14ac:dyDescent="0.3">
      <c r="A229" t="s">
        <v>357</v>
      </c>
      <c r="B229" t="s">
        <v>6</v>
      </c>
      <c r="C229" s="2">
        <v>0.99651047349434319</v>
      </c>
      <c r="D229" s="2">
        <v>0.94479657619589363</v>
      </c>
      <c r="E229" s="2">
        <v>0.87565749373546742</v>
      </c>
      <c r="F229" s="2">
        <v>0.3691523212838706</v>
      </c>
      <c r="G229" s="2">
        <v>0.83430761859127933</v>
      </c>
      <c r="H229" s="2">
        <v>0.70355270821199767</v>
      </c>
      <c r="I229" s="2">
        <v>0.98736666918828964</v>
      </c>
      <c r="J229" s="2" t="s">
        <v>70</v>
      </c>
      <c r="K229" s="2" t="s">
        <v>70</v>
      </c>
      <c r="L229" s="2" t="s">
        <v>70</v>
      </c>
      <c r="M229" s="2" t="s">
        <v>70</v>
      </c>
      <c r="N229" s="2" t="s">
        <v>70</v>
      </c>
    </row>
    <row r="230" spans="1:14" x14ac:dyDescent="0.3">
      <c r="A230" t="s">
        <v>357</v>
      </c>
      <c r="B230" t="s">
        <v>7</v>
      </c>
      <c r="C230" s="2">
        <v>0.9942598431562778</v>
      </c>
      <c r="D230" s="2">
        <v>0.9866764008030664</v>
      </c>
      <c r="E230" s="2">
        <v>0.88747283410694644</v>
      </c>
      <c r="F230" s="2">
        <v>0.81051344743276288</v>
      </c>
      <c r="G230" s="2">
        <v>0.94154963942959402</v>
      </c>
      <c r="H230" s="2">
        <v>0.64902164665847428</v>
      </c>
      <c r="I230" s="2">
        <v>0.99271291938667083</v>
      </c>
      <c r="J230" s="2" t="s">
        <v>70</v>
      </c>
      <c r="K230" s="2" t="s">
        <v>70</v>
      </c>
      <c r="L230" s="2" t="s">
        <v>70</v>
      </c>
      <c r="M230" s="2" t="s">
        <v>70</v>
      </c>
      <c r="N230" s="2" t="s">
        <v>70</v>
      </c>
    </row>
    <row r="231" spans="1:14" x14ac:dyDescent="0.3">
      <c r="A231" t="s">
        <v>357</v>
      </c>
      <c r="B231" t="s">
        <v>8</v>
      </c>
      <c r="C231" s="2">
        <v>0.9936367258720824</v>
      </c>
      <c r="D231" s="2">
        <v>0.98051544946632763</v>
      </c>
      <c r="E231" s="2">
        <v>0.92189287571502865</v>
      </c>
      <c r="F231" s="2">
        <v>0.85467357587276538</v>
      </c>
      <c r="G231" s="2" t="s">
        <v>70</v>
      </c>
      <c r="H231" s="2">
        <v>0.8259010384850336</v>
      </c>
      <c r="I231" s="2">
        <v>0.99369424792371563</v>
      </c>
      <c r="J231" s="2" t="s">
        <v>70</v>
      </c>
      <c r="K231" s="2" t="s">
        <v>70</v>
      </c>
      <c r="L231" s="2" t="s">
        <v>70</v>
      </c>
      <c r="M231" s="2" t="s">
        <v>70</v>
      </c>
      <c r="N231" s="2" t="s">
        <v>70</v>
      </c>
    </row>
    <row r="232" spans="1:14" x14ac:dyDescent="0.3">
      <c r="A232" t="s">
        <v>357</v>
      </c>
      <c r="B232" t="s">
        <v>191</v>
      </c>
      <c r="C232" s="2">
        <v>0.99447616027064156</v>
      </c>
      <c r="D232" s="2">
        <v>0.98531445274894536</v>
      </c>
      <c r="E232" s="2">
        <v>0.94139837956016637</v>
      </c>
      <c r="F232" s="2">
        <v>0.93427956039100901</v>
      </c>
      <c r="G232" s="2" t="s">
        <v>70</v>
      </c>
      <c r="H232" s="2" t="s">
        <v>70</v>
      </c>
      <c r="I232" s="2">
        <v>0.99254820619190276</v>
      </c>
      <c r="J232" s="2" t="s">
        <v>70</v>
      </c>
      <c r="K232" s="2">
        <v>0.95070422535211263</v>
      </c>
      <c r="L232" s="2" t="s">
        <v>70</v>
      </c>
      <c r="M232" s="2" t="s">
        <v>70</v>
      </c>
      <c r="N232" s="2" t="s">
        <v>70</v>
      </c>
    </row>
    <row r="233" spans="1:14" x14ac:dyDescent="0.3">
      <c r="A233" t="s">
        <v>357</v>
      </c>
      <c r="B233" t="s">
        <v>396</v>
      </c>
      <c r="C233" s="2">
        <v>0.99234834740080458</v>
      </c>
      <c r="D233" s="2">
        <v>0.98782608695652163</v>
      </c>
      <c r="E233" s="2">
        <v>0.94024037159699236</v>
      </c>
      <c r="F233" s="2">
        <v>0.92617023975643797</v>
      </c>
      <c r="G233" s="2" t="s">
        <v>70</v>
      </c>
      <c r="H233" s="2" t="s">
        <v>70</v>
      </c>
      <c r="I233" s="2">
        <v>0.99463765895510958</v>
      </c>
      <c r="J233" s="2" t="s">
        <v>70</v>
      </c>
      <c r="K233" s="2">
        <v>0.78431372549019607</v>
      </c>
      <c r="L233" s="2" t="s">
        <v>70</v>
      </c>
      <c r="M233" s="2" t="s">
        <v>70</v>
      </c>
      <c r="N233" s="2" t="s">
        <v>70</v>
      </c>
    </row>
    <row r="234" spans="1:14" x14ac:dyDescent="0.3">
      <c r="A234" t="s">
        <v>357</v>
      </c>
      <c r="B234" t="s">
        <v>409</v>
      </c>
      <c r="C234" s="2">
        <v>0.99505619156274183</v>
      </c>
      <c r="D234" s="2">
        <v>0.97657582402283238</v>
      </c>
      <c r="E234" s="2">
        <v>0.94602209384818081</v>
      </c>
      <c r="F234" s="2">
        <v>0.90195292850242836</v>
      </c>
      <c r="G234" s="2" t="s">
        <v>70</v>
      </c>
      <c r="H234" s="2" t="s">
        <v>70</v>
      </c>
      <c r="I234" s="2">
        <v>0.99165765487409241</v>
      </c>
      <c r="J234" s="2" t="s">
        <v>70</v>
      </c>
      <c r="K234" s="2">
        <v>0</v>
      </c>
      <c r="L234" s="2" t="s">
        <v>70</v>
      </c>
      <c r="M234" s="2" t="s">
        <v>70</v>
      </c>
      <c r="N234" s="2">
        <v>0.87876386687797148</v>
      </c>
    </row>
    <row r="235" spans="1:14" x14ac:dyDescent="0.3">
      <c r="A235" t="s">
        <v>357</v>
      </c>
      <c r="B235" t="s">
        <v>390</v>
      </c>
      <c r="C235" s="2">
        <v>0.99565922974417165</v>
      </c>
      <c r="D235" s="2">
        <v>0.96912269800997597</v>
      </c>
      <c r="E235" s="2">
        <v>0.94412300222536916</v>
      </c>
      <c r="F235" s="2">
        <v>0.90448369565217401</v>
      </c>
      <c r="G235" s="2" t="s">
        <v>70</v>
      </c>
      <c r="H235" s="2" t="s">
        <v>70</v>
      </c>
      <c r="I235" s="2">
        <v>0.99473113280644665</v>
      </c>
      <c r="J235" s="2" t="s">
        <v>70</v>
      </c>
      <c r="K235" s="2" t="s">
        <v>70</v>
      </c>
      <c r="L235" s="2" t="s">
        <v>70</v>
      </c>
      <c r="M235" s="2" t="s">
        <v>70</v>
      </c>
      <c r="N235" s="2">
        <v>0.93608574831282243</v>
      </c>
    </row>
    <row r="236" spans="1:14" x14ac:dyDescent="0.3">
      <c r="A236" t="s">
        <v>357</v>
      </c>
      <c r="B236" t="s">
        <v>12</v>
      </c>
      <c r="C236" s="2">
        <v>0.99632823680048199</v>
      </c>
      <c r="D236" s="2">
        <v>0.98069387365000482</v>
      </c>
      <c r="E236" s="2">
        <v>0.948009201911166</v>
      </c>
      <c r="F236" s="2">
        <v>0.84979800700242392</v>
      </c>
      <c r="G236" s="2" t="s">
        <v>70</v>
      </c>
      <c r="H236" s="2">
        <v>0.70503337542846833</v>
      </c>
      <c r="I236" s="2">
        <v>0.99421613394216135</v>
      </c>
      <c r="J236" s="2" t="s">
        <v>70</v>
      </c>
      <c r="K236" s="2" t="s">
        <v>70</v>
      </c>
      <c r="L236" s="2" t="s">
        <v>70</v>
      </c>
      <c r="M236" s="2" t="s">
        <v>70</v>
      </c>
      <c r="N236" s="2" t="s">
        <v>70</v>
      </c>
    </row>
    <row r="237" spans="1:14" x14ac:dyDescent="0.3">
      <c r="A237" t="s">
        <v>357</v>
      </c>
      <c r="B237" t="s">
        <v>176</v>
      </c>
      <c r="C237" s="2">
        <v>0.99573893899581001</v>
      </c>
      <c r="D237" s="2">
        <v>0.98491138926756716</v>
      </c>
      <c r="E237" s="2">
        <v>0.83875095526685273</v>
      </c>
      <c r="F237" s="2">
        <v>0</v>
      </c>
      <c r="G237" s="2">
        <v>0.94105720492396816</v>
      </c>
      <c r="H237" s="2">
        <v>0.89093771081628059</v>
      </c>
      <c r="I237" s="2">
        <v>0.99413761184819505</v>
      </c>
      <c r="J237" s="2" t="s">
        <v>70</v>
      </c>
      <c r="K237" s="2" t="s">
        <v>70</v>
      </c>
      <c r="L237" s="2" t="s">
        <v>70</v>
      </c>
      <c r="M237" s="2" t="s">
        <v>70</v>
      </c>
      <c r="N237" s="2" t="s">
        <v>70</v>
      </c>
    </row>
    <row r="238" spans="1:14" x14ac:dyDescent="0.3">
      <c r="A238" t="s">
        <v>357</v>
      </c>
      <c r="B238" t="s">
        <v>13</v>
      </c>
      <c r="C238" s="2">
        <v>0.99485363744905098</v>
      </c>
      <c r="D238" s="2">
        <v>0.9868034345646286</v>
      </c>
      <c r="E238" s="2">
        <v>0.77250715775334911</v>
      </c>
      <c r="F238" s="2">
        <v>0.82967568375429679</v>
      </c>
      <c r="G238" s="2">
        <v>0.17962264150943397</v>
      </c>
      <c r="H238" s="2" t="s">
        <v>70</v>
      </c>
      <c r="I238" s="2">
        <v>0.99104800123475845</v>
      </c>
      <c r="J238" s="2" t="s">
        <v>70</v>
      </c>
      <c r="K238" s="2" t="s">
        <v>70</v>
      </c>
      <c r="L238" s="2" t="s">
        <v>70</v>
      </c>
      <c r="M238" s="2" t="s">
        <v>70</v>
      </c>
      <c r="N238" s="2" t="s">
        <v>70</v>
      </c>
    </row>
    <row r="239" spans="1:14" x14ac:dyDescent="0.3">
      <c r="A239" t="s">
        <v>357</v>
      </c>
      <c r="B239" t="s">
        <v>15</v>
      </c>
      <c r="C239" s="2">
        <v>0.99469515135725417</v>
      </c>
      <c r="D239" s="2">
        <v>0.9855480301440428</v>
      </c>
      <c r="E239" s="2">
        <v>0.92236617727986081</v>
      </c>
      <c r="F239" s="2">
        <v>0</v>
      </c>
      <c r="G239" s="2">
        <v>0.69729440128582909</v>
      </c>
      <c r="H239" s="2">
        <v>0.48106755629691411</v>
      </c>
      <c r="I239" s="2">
        <v>0.99360702457059236</v>
      </c>
      <c r="J239" s="2" t="s">
        <v>70</v>
      </c>
      <c r="K239" s="2" t="s">
        <v>70</v>
      </c>
      <c r="L239" s="2" t="s">
        <v>70</v>
      </c>
      <c r="M239" s="2" t="s">
        <v>70</v>
      </c>
      <c r="N239" s="2" t="s">
        <v>70</v>
      </c>
    </row>
    <row r="240" spans="1:14" x14ac:dyDescent="0.3">
      <c r="A240" t="s">
        <v>357</v>
      </c>
      <c r="B240" t="s">
        <v>17</v>
      </c>
      <c r="C240" s="2">
        <v>0.99460098489358084</v>
      </c>
      <c r="D240" s="2">
        <v>0.96624712410339697</v>
      </c>
      <c r="E240" s="2">
        <v>0.91703172455554405</v>
      </c>
      <c r="F240" s="2">
        <v>0.78850196857918275</v>
      </c>
      <c r="G240" s="2">
        <v>0.63387387387387384</v>
      </c>
      <c r="H240" s="2">
        <v>0.83523073795486891</v>
      </c>
      <c r="I240" s="2">
        <v>0.99442206383638043</v>
      </c>
      <c r="J240" s="2" t="s">
        <v>70</v>
      </c>
      <c r="K240" s="2" t="s">
        <v>70</v>
      </c>
      <c r="L240" s="2" t="s">
        <v>70</v>
      </c>
      <c r="M240" s="2" t="s">
        <v>70</v>
      </c>
      <c r="N240" s="2" t="s">
        <v>70</v>
      </c>
    </row>
    <row r="241" spans="1:14" x14ac:dyDescent="0.3">
      <c r="A241" t="s">
        <v>357</v>
      </c>
      <c r="B241" t="s">
        <v>371</v>
      </c>
      <c r="C241" s="2">
        <v>0.99673850008118958</v>
      </c>
      <c r="D241" s="2">
        <v>0.98057037476124598</v>
      </c>
      <c r="E241" s="2">
        <v>0.91977036580158478</v>
      </c>
      <c r="F241" s="2">
        <v>0.68266718281234884</v>
      </c>
      <c r="G241" s="2">
        <v>0.96595528455284563</v>
      </c>
      <c r="H241" s="2">
        <v>0.54193053156783721</v>
      </c>
      <c r="I241" s="2">
        <v>0.9949378739070408</v>
      </c>
      <c r="J241" s="2" t="s">
        <v>70</v>
      </c>
      <c r="K241" s="2">
        <v>0.23717948717948717</v>
      </c>
      <c r="L241" s="2" t="s">
        <v>70</v>
      </c>
      <c r="M241" s="2" t="s">
        <v>70</v>
      </c>
      <c r="N241" s="2" t="s">
        <v>70</v>
      </c>
    </row>
    <row r="242" spans="1:14" x14ac:dyDescent="0.3">
      <c r="A242" t="s">
        <v>357</v>
      </c>
      <c r="B242" t="s">
        <v>21</v>
      </c>
      <c r="C242" s="2">
        <v>0.99091520365944041</v>
      </c>
      <c r="D242" s="2">
        <v>0.94701240135287479</v>
      </c>
      <c r="E242" s="2">
        <v>0.83115804594476306</v>
      </c>
      <c r="F242" s="2">
        <v>0.76224503053137582</v>
      </c>
      <c r="G242" s="2">
        <v>0.86375086545968804</v>
      </c>
      <c r="H242" s="2">
        <v>0.84701926807189964</v>
      </c>
      <c r="I242" s="2">
        <v>0.99481628296996483</v>
      </c>
      <c r="J242" s="2" t="s">
        <v>70</v>
      </c>
      <c r="K242" s="2" t="s">
        <v>70</v>
      </c>
      <c r="L242" s="2" t="s">
        <v>70</v>
      </c>
      <c r="M242" s="2" t="s">
        <v>70</v>
      </c>
      <c r="N242" s="2" t="s">
        <v>70</v>
      </c>
    </row>
    <row r="243" spans="1:14" x14ac:dyDescent="0.3">
      <c r="A243" t="s">
        <v>357</v>
      </c>
      <c r="B243" t="s">
        <v>23</v>
      </c>
      <c r="C243" s="2">
        <v>0.99374363451185799</v>
      </c>
      <c r="D243" s="2">
        <v>0.97484139491655564</v>
      </c>
      <c r="E243" s="2">
        <v>0.80242424242424237</v>
      </c>
      <c r="F243" s="2">
        <v>0.7244190028866383</v>
      </c>
      <c r="G243" s="2">
        <v>0</v>
      </c>
      <c r="H243" s="2">
        <v>0</v>
      </c>
      <c r="I243" s="2">
        <v>0.99533764475861042</v>
      </c>
      <c r="J243" s="2">
        <v>0</v>
      </c>
      <c r="K243" s="2" t="s">
        <v>70</v>
      </c>
      <c r="L243" s="2" t="s">
        <v>70</v>
      </c>
      <c r="M243" s="2" t="s">
        <v>70</v>
      </c>
      <c r="N243" s="2" t="s">
        <v>70</v>
      </c>
    </row>
    <row r="244" spans="1:14" x14ac:dyDescent="0.3">
      <c r="A244" t="s">
        <v>357</v>
      </c>
      <c r="B244" t="s">
        <v>25</v>
      </c>
      <c r="C244" s="2">
        <v>0.99708711722517318</v>
      </c>
      <c r="D244" s="2">
        <v>0.97340700097501276</v>
      </c>
      <c r="E244" s="2">
        <v>0.79631384595274668</v>
      </c>
      <c r="F244" s="2">
        <v>0.63719707700004935</v>
      </c>
      <c r="G244" s="2">
        <v>0.55180876650468758</v>
      </c>
      <c r="H244" s="2">
        <v>0</v>
      </c>
      <c r="I244" s="2">
        <v>0.98613059061866915</v>
      </c>
      <c r="J244" s="2">
        <v>0</v>
      </c>
      <c r="K244" s="2" t="s">
        <v>70</v>
      </c>
      <c r="L244" s="2" t="s">
        <v>70</v>
      </c>
      <c r="M244" s="2" t="s">
        <v>70</v>
      </c>
      <c r="N244" s="2">
        <v>0</v>
      </c>
    </row>
    <row r="245" spans="1:14" x14ac:dyDescent="0.3">
      <c r="A245" t="s">
        <v>94</v>
      </c>
      <c r="B245" t="s">
        <v>6</v>
      </c>
      <c r="C245" s="2">
        <v>0.99266142404491797</v>
      </c>
      <c r="D245" s="2">
        <v>0.89043923240938161</v>
      </c>
      <c r="E245" s="2">
        <v>0.28627737226277372</v>
      </c>
      <c r="F245" s="2" t="s">
        <v>70</v>
      </c>
      <c r="G245" s="2" t="s">
        <v>70</v>
      </c>
      <c r="H245" s="2">
        <v>0</v>
      </c>
      <c r="I245" s="2">
        <v>0.99080036798528059</v>
      </c>
      <c r="J245" s="2" t="s">
        <v>70</v>
      </c>
      <c r="K245" s="2" t="s">
        <v>70</v>
      </c>
      <c r="L245" s="2" t="s">
        <v>70</v>
      </c>
      <c r="M245" s="2" t="s">
        <v>70</v>
      </c>
      <c r="N245" s="2" t="s">
        <v>70</v>
      </c>
    </row>
    <row r="246" spans="1:14" x14ac:dyDescent="0.3">
      <c r="A246" t="s">
        <v>94</v>
      </c>
      <c r="B246" t="s">
        <v>7</v>
      </c>
      <c r="C246" s="2">
        <v>0.99220153057097082</v>
      </c>
      <c r="D246" s="2">
        <v>0.91067044936718156</v>
      </c>
      <c r="E246" s="2">
        <v>0.63347651097507351</v>
      </c>
      <c r="F246" s="2">
        <v>0</v>
      </c>
      <c r="G246" s="2" t="s">
        <v>70</v>
      </c>
      <c r="H246" s="2">
        <v>0.57764471057884237</v>
      </c>
      <c r="I246" s="2">
        <v>0.98334780206771355</v>
      </c>
      <c r="J246" s="2" t="s">
        <v>70</v>
      </c>
      <c r="K246" s="2" t="s">
        <v>70</v>
      </c>
      <c r="L246" s="2" t="s">
        <v>70</v>
      </c>
      <c r="M246" s="2" t="s">
        <v>70</v>
      </c>
      <c r="N246" s="2" t="s">
        <v>70</v>
      </c>
    </row>
    <row r="247" spans="1:14" x14ac:dyDescent="0.3">
      <c r="A247" t="s">
        <v>94</v>
      </c>
      <c r="B247" t="s">
        <v>8</v>
      </c>
      <c r="C247" s="2">
        <v>0.98349857865908619</v>
      </c>
      <c r="D247" s="2">
        <v>0.98061170931878561</v>
      </c>
      <c r="E247" s="2">
        <v>0.88581545022398722</v>
      </c>
      <c r="F247" s="2" t="s">
        <v>70</v>
      </c>
      <c r="G247" s="2" t="s">
        <v>70</v>
      </c>
      <c r="H247" s="2">
        <v>0.79633283045143322</v>
      </c>
      <c r="I247" s="2">
        <v>0.98924255820807561</v>
      </c>
      <c r="J247" s="2">
        <v>0.96631414022718376</v>
      </c>
      <c r="K247" s="2" t="s">
        <v>70</v>
      </c>
      <c r="L247" s="2" t="s">
        <v>70</v>
      </c>
      <c r="M247" s="2" t="s">
        <v>70</v>
      </c>
      <c r="N247" s="2" t="s">
        <v>70</v>
      </c>
    </row>
    <row r="248" spans="1:14" x14ac:dyDescent="0.3">
      <c r="A248" t="s">
        <v>94</v>
      </c>
      <c r="B248" t="s">
        <v>64</v>
      </c>
      <c r="C248" s="2">
        <v>0.99329612987389482</v>
      </c>
      <c r="D248" s="2">
        <v>0.97691669348146404</v>
      </c>
      <c r="E248" s="2">
        <v>0.89035209498499335</v>
      </c>
      <c r="F248" s="2">
        <v>0.73692152917505027</v>
      </c>
      <c r="G248" s="2">
        <v>0.84235403510131335</v>
      </c>
      <c r="H248" s="2">
        <v>0.76791936286709805</v>
      </c>
      <c r="I248" s="2">
        <v>0.993076162215628</v>
      </c>
      <c r="J248" s="2" t="s">
        <v>70</v>
      </c>
      <c r="K248" s="2" t="s">
        <v>70</v>
      </c>
      <c r="L248" s="2" t="s">
        <v>70</v>
      </c>
      <c r="M248" s="2" t="s">
        <v>70</v>
      </c>
      <c r="N248" s="2" t="s">
        <v>70</v>
      </c>
    </row>
    <row r="249" spans="1:14" x14ac:dyDescent="0.3">
      <c r="A249" t="s">
        <v>94</v>
      </c>
      <c r="B249" t="s">
        <v>12</v>
      </c>
      <c r="C249" s="2">
        <v>0.99366271139384121</v>
      </c>
      <c r="D249" s="2">
        <v>0.98491707520600802</v>
      </c>
      <c r="E249" s="2">
        <v>0.8670678079418439</v>
      </c>
      <c r="F249" s="2">
        <v>0.59520529071369521</v>
      </c>
      <c r="G249" s="2">
        <v>0.89893153937475268</v>
      </c>
      <c r="H249" s="2">
        <v>0.27877237851662406</v>
      </c>
      <c r="I249" s="2">
        <v>0.99365226815296481</v>
      </c>
      <c r="J249" s="2" t="s">
        <v>70</v>
      </c>
      <c r="K249" s="2">
        <v>0.863849765258216</v>
      </c>
      <c r="L249" s="2" t="s">
        <v>70</v>
      </c>
      <c r="M249" s="2" t="s">
        <v>70</v>
      </c>
      <c r="N249" s="2" t="s">
        <v>70</v>
      </c>
    </row>
    <row r="250" spans="1:14" x14ac:dyDescent="0.3">
      <c r="A250" t="s">
        <v>94</v>
      </c>
      <c r="B250" t="s">
        <v>13</v>
      </c>
      <c r="C250" s="2">
        <v>0.99281061917717861</v>
      </c>
      <c r="D250" s="2">
        <v>0.96747135842880516</v>
      </c>
      <c r="E250" s="2">
        <v>0.88801535789377462</v>
      </c>
      <c r="F250" s="2">
        <v>0.78336809176225231</v>
      </c>
      <c r="G250" s="2">
        <v>0.82432432432432434</v>
      </c>
      <c r="H250" s="2">
        <v>0.84626525967308086</v>
      </c>
      <c r="I250" s="2">
        <v>0.99196042053184919</v>
      </c>
      <c r="J250" s="2" t="s">
        <v>70</v>
      </c>
      <c r="K250" s="2" t="s">
        <v>70</v>
      </c>
      <c r="L250" s="2" t="s">
        <v>70</v>
      </c>
      <c r="M250" s="2" t="s">
        <v>70</v>
      </c>
      <c r="N250" s="2" t="s">
        <v>70</v>
      </c>
    </row>
    <row r="251" spans="1:14" x14ac:dyDescent="0.3">
      <c r="A251" t="s">
        <v>94</v>
      </c>
      <c r="B251" t="s">
        <v>15</v>
      </c>
      <c r="C251" s="2">
        <v>0.9947899492184924</v>
      </c>
      <c r="D251" s="2">
        <v>0.9479401581806054</v>
      </c>
      <c r="E251" s="2">
        <v>0.90754771824435621</v>
      </c>
      <c r="F251" s="2">
        <v>0.89497099735315655</v>
      </c>
      <c r="G251" s="2">
        <v>0.88427357032457499</v>
      </c>
      <c r="H251" s="2">
        <v>0.75041677870395262</v>
      </c>
      <c r="I251" s="2">
        <v>0.99230230930720797</v>
      </c>
      <c r="J251" s="2" t="s">
        <v>70</v>
      </c>
      <c r="K251" s="2" t="s">
        <v>70</v>
      </c>
      <c r="L251" s="2" t="s">
        <v>70</v>
      </c>
      <c r="M251" s="2" t="s">
        <v>70</v>
      </c>
      <c r="N251" s="2" t="s">
        <v>70</v>
      </c>
    </row>
    <row r="252" spans="1:14" x14ac:dyDescent="0.3">
      <c r="A252" t="s">
        <v>94</v>
      </c>
      <c r="B252" t="s">
        <v>93</v>
      </c>
      <c r="C252" s="2">
        <v>0.99717800554625757</v>
      </c>
      <c r="D252" s="2">
        <v>0.95836680256437456</v>
      </c>
      <c r="E252" s="2">
        <v>0.85616127664953856</v>
      </c>
      <c r="F252" s="2">
        <v>0</v>
      </c>
      <c r="G252" s="2" t="s">
        <v>70</v>
      </c>
      <c r="H252" s="2">
        <v>0.77372627372627367</v>
      </c>
      <c r="I252" s="2">
        <v>0.99411629861694817</v>
      </c>
      <c r="J252" s="2" t="s">
        <v>70</v>
      </c>
      <c r="K252" s="2">
        <v>0.90566037735849059</v>
      </c>
      <c r="L252" s="2">
        <v>0</v>
      </c>
      <c r="M252" s="2" t="s">
        <v>70</v>
      </c>
      <c r="N252" s="2" t="s">
        <v>70</v>
      </c>
    </row>
    <row r="253" spans="1:14" x14ac:dyDescent="0.3">
      <c r="A253" t="s">
        <v>94</v>
      </c>
      <c r="B253" t="s">
        <v>208</v>
      </c>
      <c r="C253" s="2">
        <v>0.91542945179098723</v>
      </c>
      <c r="D253" s="2">
        <v>0.94996852423633804</v>
      </c>
      <c r="E253" s="2">
        <v>0.93966843622950658</v>
      </c>
      <c r="F253" s="2">
        <v>0</v>
      </c>
      <c r="G253" s="2" t="s">
        <v>70</v>
      </c>
      <c r="H253" s="2">
        <v>0.75436046511627908</v>
      </c>
      <c r="I253" s="2">
        <v>0.9955108359133128</v>
      </c>
      <c r="J253" s="2">
        <v>0.20248148322875881</v>
      </c>
      <c r="K253" s="2" t="s">
        <v>70</v>
      </c>
      <c r="L253" s="2">
        <v>0.56102003642987253</v>
      </c>
      <c r="M253" s="2" t="s">
        <v>70</v>
      </c>
      <c r="N253" s="2" t="s">
        <v>70</v>
      </c>
    </row>
    <row r="254" spans="1:14" x14ac:dyDescent="0.3">
      <c r="A254" t="s">
        <v>343</v>
      </c>
      <c r="B254" t="s">
        <v>6</v>
      </c>
      <c r="C254" s="2">
        <v>0.99184808669799562</v>
      </c>
      <c r="D254" s="2">
        <v>0.93940303485075882</v>
      </c>
      <c r="E254" s="2">
        <v>0.9518594196975888</v>
      </c>
      <c r="F254" s="2" t="s">
        <v>70</v>
      </c>
      <c r="G254" s="2" t="s">
        <v>70</v>
      </c>
      <c r="H254" s="2">
        <v>0.89693282006705577</v>
      </c>
      <c r="I254" s="2">
        <v>0.98810259579728044</v>
      </c>
      <c r="J254" s="2" t="s">
        <v>70</v>
      </c>
      <c r="K254" s="2" t="s">
        <v>70</v>
      </c>
      <c r="L254" s="2" t="s">
        <v>70</v>
      </c>
      <c r="M254" s="2" t="s">
        <v>70</v>
      </c>
      <c r="N254" s="2" t="s">
        <v>70</v>
      </c>
    </row>
    <row r="255" spans="1:14" x14ac:dyDescent="0.3">
      <c r="A255" t="s">
        <v>343</v>
      </c>
      <c r="B255" t="s">
        <v>7</v>
      </c>
      <c r="C255" s="2">
        <v>0.98586926286509036</v>
      </c>
      <c r="D255" s="2">
        <v>0.93488743413699504</v>
      </c>
      <c r="E255" s="2">
        <v>0.92659006778520259</v>
      </c>
      <c r="F255" s="2" t="s">
        <v>70</v>
      </c>
      <c r="G255" s="2" t="s">
        <v>70</v>
      </c>
      <c r="H255" s="2">
        <v>0.7105395022548856</v>
      </c>
      <c r="I255" s="2">
        <v>0.99398426654326699</v>
      </c>
      <c r="J255" s="2" t="s">
        <v>70</v>
      </c>
      <c r="K255" s="2" t="s">
        <v>70</v>
      </c>
      <c r="L255" s="2" t="s">
        <v>70</v>
      </c>
      <c r="M255" s="2" t="s">
        <v>70</v>
      </c>
      <c r="N255" s="2" t="s">
        <v>70</v>
      </c>
    </row>
    <row r="256" spans="1:14" x14ac:dyDescent="0.3">
      <c r="A256" t="s">
        <v>343</v>
      </c>
      <c r="B256" t="s">
        <v>8</v>
      </c>
      <c r="C256" s="2">
        <v>0.98140937435957476</v>
      </c>
      <c r="D256" s="2">
        <v>0.9468855907444198</v>
      </c>
      <c r="E256" s="2">
        <v>0.79181823983662003</v>
      </c>
      <c r="F256" s="2">
        <v>0</v>
      </c>
      <c r="G256" s="2" t="s">
        <v>70</v>
      </c>
      <c r="H256" s="2">
        <v>0.55140862027450033</v>
      </c>
      <c r="I256" s="2">
        <v>0.99025522041763336</v>
      </c>
      <c r="J256" s="2">
        <v>0.95107753282140195</v>
      </c>
      <c r="K256" s="2" t="s">
        <v>70</v>
      </c>
      <c r="L256" s="2" t="s">
        <v>70</v>
      </c>
      <c r="M256" s="2" t="s">
        <v>70</v>
      </c>
      <c r="N256" s="2" t="s">
        <v>70</v>
      </c>
    </row>
    <row r="257" spans="1:14" x14ac:dyDescent="0.3">
      <c r="A257" t="s">
        <v>343</v>
      </c>
      <c r="B257" t="s">
        <v>12</v>
      </c>
      <c r="C257" s="2">
        <v>0.9879729520466628</v>
      </c>
      <c r="D257" s="2">
        <v>0.94732032558847923</v>
      </c>
      <c r="E257" s="2">
        <v>0.91701071022557279</v>
      </c>
      <c r="F257" s="2" t="s">
        <v>70</v>
      </c>
      <c r="G257" s="2" t="s">
        <v>70</v>
      </c>
      <c r="H257" s="2">
        <v>0.83557138942175935</v>
      </c>
      <c r="I257" s="2">
        <v>0.99466080402010038</v>
      </c>
      <c r="J257" s="2" t="s">
        <v>70</v>
      </c>
      <c r="K257" s="2" t="s">
        <v>70</v>
      </c>
      <c r="L257" s="2" t="s">
        <v>70</v>
      </c>
      <c r="M257" s="2" t="s">
        <v>70</v>
      </c>
      <c r="N257" s="2" t="s">
        <v>70</v>
      </c>
    </row>
    <row r="258" spans="1:14" x14ac:dyDescent="0.3">
      <c r="A258" t="s">
        <v>343</v>
      </c>
      <c r="B258" t="s">
        <v>13</v>
      </c>
      <c r="C258" s="2">
        <v>0.9921875</v>
      </c>
      <c r="D258" s="2">
        <v>0.86703185627180546</v>
      </c>
      <c r="E258" s="2">
        <v>0.88878787878787879</v>
      </c>
      <c r="F258" s="2">
        <v>0</v>
      </c>
      <c r="G258" s="2" t="s">
        <v>70</v>
      </c>
      <c r="H258" s="2">
        <v>0.55714922048997773</v>
      </c>
      <c r="I258" s="2">
        <v>0.99504797276385015</v>
      </c>
      <c r="J258" s="2" t="s">
        <v>70</v>
      </c>
      <c r="K258" s="2" t="s">
        <v>70</v>
      </c>
      <c r="L258" s="2" t="s">
        <v>70</v>
      </c>
      <c r="M258" s="2" t="s">
        <v>70</v>
      </c>
      <c r="N258" s="2" t="s">
        <v>70</v>
      </c>
    </row>
    <row r="259" spans="1:14" x14ac:dyDescent="0.3">
      <c r="A259" t="s">
        <v>343</v>
      </c>
      <c r="B259" t="s">
        <v>15</v>
      </c>
      <c r="C259" s="2">
        <v>0.99559413428026555</v>
      </c>
      <c r="D259" s="2">
        <v>0.97080801628214464</v>
      </c>
      <c r="E259" s="2">
        <v>0.65111955379516606</v>
      </c>
      <c r="F259" s="2" t="s">
        <v>70</v>
      </c>
      <c r="G259" s="2">
        <v>0.68146040777619721</v>
      </c>
      <c r="H259" s="2">
        <v>0.67532467532467533</v>
      </c>
      <c r="I259" s="2">
        <v>0.99344466989230518</v>
      </c>
      <c r="J259" s="2" t="s">
        <v>70</v>
      </c>
      <c r="K259" s="2" t="s">
        <v>70</v>
      </c>
      <c r="L259" s="2" t="s">
        <v>70</v>
      </c>
      <c r="M259" s="2" t="s">
        <v>70</v>
      </c>
      <c r="N259" s="2" t="s">
        <v>70</v>
      </c>
    </row>
    <row r="260" spans="1:14" x14ac:dyDescent="0.3">
      <c r="A260" t="s">
        <v>343</v>
      </c>
      <c r="B260" t="s">
        <v>17</v>
      </c>
      <c r="C260" s="2">
        <v>0.99499745633372905</v>
      </c>
      <c r="D260" s="2">
        <v>0.911167550386906</v>
      </c>
      <c r="E260" s="2">
        <v>0.95395282972801398</v>
      </c>
      <c r="F260" s="2" t="s">
        <v>70</v>
      </c>
      <c r="G260" s="2" t="s">
        <v>70</v>
      </c>
      <c r="H260" s="2">
        <v>0.90740143253532957</v>
      </c>
      <c r="I260" s="2">
        <v>0.992473034841313</v>
      </c>
      <c r="J260" s="2" t="s">
        <v>70</v>
      </c>
      <c r="K260" s="2" t="s">
        <v>70</v>
      </c>
      <c r="L260" s="2" t="s">
        <v>70</v>
      </c>
      <c r="M260" s="2" t="s">
        <v>70</v>
      </c>
      <c r="N260" s="2" t="s">
        <v>70</v>
      </c>
    </row>
    <row r="261" spans="1:14" x14ac:dyDescent="0.3">
      <c r="A261" t="s">
        <v>343</v>
      </c>
      <c r="B261" t="s">
        <v>21</v>
      </c>
      <c r="C261" s="2">
        <v>0.96063745782584764</v>
      </c>
      <c r="D261" s="2">
        <v>0.90897363541078757</v>
      </c>
      <c r="E261" s="2">
        <v>0.86379362214199762</v>
      </c>
      <c r="F261" s="2">
        <v>0.58091872791519439</v>
      </c>
      <c r="G261" s="2" t="s">
        <v>70</v>
      </c>
      <c r="H261" s="2">
        <v>0.5361512791991101</v>
      </c>
      <c r="I261" s="2">
        <v>0.9948647198589714</v>
      </c>
      <c r="J261" s="2" t="s">
        <v>70</v>
      </c>
      <c r="K261" s="2" t="s">
        <v>70</v>
      </c>
      <c r="L261" s="2" t="s">
        <v>70</v>
      </c>
      <c r="M261" s="2" t="s">
        <v>70</v>
      </c>
      <c r="N261" s="2" t="s">
        <v>70</v>
      </c>
    </row>
    <row r="262" spans="1:14" x14ac:dyDescent="0.3">
      <c r="A262" t="s">
        <v>343</v>
      </c>
      <c r="B262" t="s">
        <v>23</v>
      </c>
      <c r="C262" s="2">
        <v>0.99359294225664163</v>
      </c>
      <c r="D262" s="2">
        <v>0.89401663536356324</v>
      </c>
      <c r="E262" s="2">
        <v>0.83799674151731951</v>
      </c>
      <c r="F262" s="2" t="s">
        <v>70</v>
      </c>
      <c r="G262" s="2" t="s">
        <v>70</v>
      </c>
      <c r="H262" s="2">
        <v>0.71624113078942953</v>
      </c>
      <c r="I262" s="2">
        <v>0.99331155700731077</v>
      </c>
      <c r="J262" s="2">
        <v>0.91673757141120704</v>
      </c>
      <c r="K262" s="2" t="s">
        <v>70</v>
      </c>
      <c r="L262" s="2" t="s">
        <v>70</v>
      </c>
      <c r="M262" s="2" t="s">
        <v>70</v>
      </c>
      <c r="N262" s="2" t="s">
        <v>70</v>
      </c>
    </row>
    <row r="263" spans="1:14" x14ac:dyDescent="0.3">
      <c r="A263" t="s">
        <v>343</v>
      </c>
      <c r="B263" t="s">
        <v>25</v>
      </c>
      <c r="C263" s="2">
        <v>0.99513882027467637</v>
      </c>
      <c r="D263" s="2">
        <v>0.97415882520672936</v>
      </c>
      <c r="E263" s="2">
        <v>0.73184624849051017</v>
      </c>
      <c r="F263" s="2">
        <v>0</v>
      </c>
      <c r="G263" s="2">
        <v>0.85215922658047227</v>
      </c>
      <c r="H263" s="2">
        <v>0.44262779474047081</v>
      </c>
      <c r="I263" s="2">
        <v>0.99554463051159936</v>
      </c>
      <c r="J263" s="2">
        <v>0</v>
      </c>
      <c r="K263" s="2" t="s">
        <v>70</v>
      </c>
      <c r="L263" s="2" t="s">
        <v>70</v>
      </c>
      <c r="M263" s="2" t="s">
        <v>70</v>
      </c>
      <c r="N263" s="2">
        <v>0</v>
      </c>
    </row>
    <row r="264" spans="1:14" x14ac:dyDescent="0.3">
      <c r="A264" t="s">
        <v>343</v>
      </c>
      <c r="B264" t="s">
        <v>27</v>
      </c>
      <c r="C264" s="2">
        <v>0.99736426806798362</v>
      </c>
      <c r="D264" s="2">
        <v>0.98034917091836737</v>
      </c>
      <c r="E264" s="2">
        <v>0.97349356756527761</v>
      </c>
      <c r="F264" s="2" t="s">
        <v>70</v>
      </c>
      <c r="G264" s="2" t="s">
        <v>70</v>
      </c>
      <c r="H264" s="2">
        <v>0.89921337266470014</v>
      </c>
      <c r="I264" s="2">
        <v>0.99465737514518004</v>
      </c>
      <c r="J264" s="2" t="s">
        <v>70</v>
      </c>
      <c r="K264" s="2" t="s">
        <v>70</v>
      </c>
      <c r="L264" s="2" t="s">
        <v>70</v>
      </c>
      <c r="M264" s="2" t="s">
        <v>70</v>
      </c>
      <c r="N264" s="2" t="s">
        <v>70</v>
      </c>
    </row>
    <row r="265" spans="1:14" x14ac:dyDescent="0.3">
      <c r="A265" t="s">
        <v>343</v>
      </c>
      <c r="B265" t="s">
        <v>29</v>
      </c>
      <c r="C265" s="2">
        <v>0.98045220810647304</v>
      </c>
      <c r="D265" s="2">
        <v>0.92152037188952696</v>
      </c>
      <c r="E265" s="2">
        <v>0.94370471529911604</v>
      </c>
      <c r="F265" s="2" t="s">
        <v>70</v>
      </c>
      <c r="G265" s="2">
        <v>0.88378513458838093</v>
      </c>
      <c r="H265" s="2">
        <v>0.85992342054881943</v>
      </c>
      <c r="I265" s="2">
        <v>0.99483064578350444</v>
      </c>
      <c r="J265" s="2">
        <v>0.91990267639902679</v>
      </c>
      <c r="K265" s="2" t="s">
        <v>70</v>
      </c>
      <c r="L265" s="2" t="s">
        <v>70</v>
      </c>
      <c r="M265" s="2" t="s">
        <v>70</v>
      </c>
      <c r="N265" s="2" t="s">
        <v>70</v>
      </c>
    </row>
    <row r="266" spans="1:14" x14ac:dyDescent="0.3">
      <c r="A266" t="s">
        <v>343</v>
      </c>
      <c r="B266" t="s">
        <v>33</v>
      </c>
      <c r="C266" s="2">
        <v>0.99515638171712695</v>
      </c>
      <c r="D266" s="2">
        <v>0.95850082761882238</v>
      </c>
      <c r="E266" s="2">
        <v>0.89505884352296383</v>
      </c>
      <c r="F266" s="2">
        <v>0.61926232537512016</v>
      </c>
      <c r="G266" s="2">
        <v>0.95723147241266737</v>
      </c>
      <c r="H266" s="2">
        <v>0.87721904478942281</v>
      </c>
      <c r="I266" s="2">
        <v>0.99523223623500456</v>
      </c>
      <c r="J266" s="2" t="s">
        <v>70</v>
      </c>
      <c r="K266" s="2" t="s">
        <v>70</v>
      </c>
      <c r="L266" s="2" t="s">
        <v>70</v>
      </c>
      <c r="M266" s="2" t="s">
        <v>70</v>
      </c>
      <c r="N266" s="2" t="s">
        <v>70</v>
      </c>
    </row>
    <row r="267" spans="1:14" x14ac:dyDescent="0.3">
      <c r="A267" t="s">
        <v>343</v>
      </c>
      <c r="B267" t="s">
        <v>35</v>
      </c>
      <c r="C267" s="2">
        <v>0.99740436164277224</v>
      </c>
      <c r="D267" s="2">
        <v>0.98616186632951719</v>
      </c>
      <c r="E267" s="2">
        <v>0.93289939153813495</v>
      </c>
      <c r="F267" s="2">
        <v>0.831723526805494</v>
      </c>
      <c r="G267" s="2">
        <v>0.37813043707491961</v>
      </c>
      <c r="H267" s="2">
        <v>0.82851930678017638</v>
      </c>
      <c r="I267" s="2">
        <v>0.9887918373656952</v>
      </c>
      <c r="J267" s="2" t="s">
        <v>70</v>
      </c>
      <c r="K267" s="2" t="s">
        <v>70</v>
      </c>
      <c r="L267" s="2" t="s">
        <v>70</v>
      </c>
      <c r="M267" s="2" t="s">
        <v>70</v>
      </c>
      <c r="N267" s="2" t="s">
        <v>70</v>
      </c>
    </row>
    <row r="268" spans="1:14" x14ac:dyDescent="0.3">
      <c r="A268" t="s">
        <v>95</v>
      </c>
      <c r="B268" t="s">
        <v>6</v>
      </c>
      <c r="C268" s="2">
        <v>0.98672869501489635</v>
      </c>
      <c r="D268" s="2">
        <v>0.9456218808736796</v>
      </c>
      <c r="E268" s="2">
        <v>0.88864370203306775</v>
      </c>
      <c r="F268" s="2">
        <v>0</v>
      </c>
      <c r="G268" s="2" t="s">
        <v>70</v>
      </c>
      <c r="H268" s="2">
        <v>0.7566581539584093</v>
      </c>
      <c r="I268" s="2">
        <v>0.99238123692859281</v>
      </c>
      <c r="J268" s="2">
        <v>0</v>
      </c>
      <c r="K268" s="2" t="s">
        <v>70</v>
      </c>
      <c r="L268" s="2" t="s">
        <v>70</v>
      </c>
      <c r="M268" s="2" t="s">
        <v>70</v>
      </c>
      <c r="N268" s="2" t="s">
        <v>70</v>
      </c>
    </row>
    <row r="269" spans="1:14" x14ac:dyDescent="0.3">
      <c r="A269" t="s">
        <v>95</v>
      </c>
      <c r="B269" t="s">
        <v>7</v>
      </c>
      <c r="C269" s="2">
        <v>0.99542198147824557</v>
      </c>
      <c r="D269" s="2">
        <v>0.86999063474091776</v>
      </c>
      <c r="E269" s="2">
        <v>0.92461244425568057</v>
      </c>
      <c r="F269" s="2">
        <v>0</v>
      </c>
      <c r="G269" s="2">
        <v>0.90914287198939958</v>
      </c>
      <c r="H269" s="2">
        <v>0.82585658777817028</v>
      </c>
      <c r="I269" s="2">
        <v>0.99388497561730782</v>
      </c>
      <c r="J269" s="2" t="s">
        <v>70</v>
      </c>
      <c r="K269" s="2" t="s">
        <v>70</v>
      </c>
      <c r="L269" s="2" t="s">
        <v>70</v>
      </c>
      <c r="M269" s="2" t="s">
        <v>70</v>
      </c>
      <c r="N269" s="2" t="s">
        <v>70</v>
      </c>
    </row>
    <row r="270" spans="1:14" x14ac:dyDescent="0.3">
      <c r="A270" t="s">
        <v>95</v>
      </c>
      <c r="B270" t="s">
        <v>8</v>
      </c>
      <c r="C270" s="2">
        <v>0.99311232010291317</v>
      </c>
      <c r="D270" s="2">
        <v>0.91846109237413598</v>
      </c>
      <c r="E270" s="2">
        <v>0.92048619074140803</v>
      </c>
      <c r="F270" s="2" t="s">
        <v>70</v>
      </c>
      <c r="G270" s="2" t="s">
        <v>70</v>
      </c>
      <c r="H270" s="2">
        <v>0.83908966687084763</v>
      </c>
      <c r="I270" s="2">
        <v>0.98796578222415543</v>
      </c>
      <c r="J270" s="2" t="s">
        <v>70</v>
      </c>
      <c r="K270" s="2" t="s">
        <v>70</v>
      </c>
      <c r="L270" s="2" t="s">
        <v>70</v>
      </c>
      <c r="M270" s="2" t="s">
        <v>70</v>
      </c>
      <c r="N270" s="2" t="s">
        <v>70</v>
      </c>
    </row>
    <row r="271" spans="1:14" x14ac:dyDescent="0.3">
      <c r="A271" t="s">
        <v>95</v>
      </c>
      <c r="B271" t="s">
        <v>12</v>
      </c>
      <c r="C271" s="2">
        <v>0.99537407810277445</v>
      </c>
      <c r="D271" s="2">
        <v>0.94222769989215838</v>
      </c>
      <c r="E271" s="2">
        <v>0.85384113465434941</v>
      </c>
      <c r="F271" s="2">
        <v>0.12188271342241892</v>
      </c>
      <c r="G271" s="2" t="s">
        <v>70</v>
      </c>
      <c r="H271" s="2">
        <v>0.74366368189406584</v>
      </c>
      <c r="I271" s="2">
        <v>0.99038759689922484</v>
      </c>
      <c r="J271" s="2" t="s">
        <v>70</v>
      </c>
      <c r="K271" s="2" t="s">
        <v>70</v>
      </c>
      <c r="L271" s="2" t="s">
        <v>70</v>
      </c>
      <c r="M271" s="2" t="s">
        <v>70</v>
      </c>
      <c r="N271" s="2" t="s">
        <v>70</v>
      </c>
    </row>
    <row r="272" spans="1:14" x14ac:dyDescent="0.3">
      <c r="A272" t="s">
        <v>95</v>
      </c>
      <c r="B272" t="s">
        <v>13</v>
      </c>
      <c r="C272" s="2">
        <v>0.9954317100944472</v>
      </c>
      <c r="D272" s="2">
        <v>0.87164799371016199</v>
      </c>
      <c r="E272" s="2">
        <v>0.87292578311165026</v>
      </c>
      <c r="F272" s="2">
        <v>0</v>
      </c>
      <c r="G272" s="2">
        <v>0.88878584125512017</v>
      </c>
      <c r="H272" s="2">
        <v>0.85469663291347653</v>
      </c>
      <c r="I272" s="2">
        <v>0.99203218070704724</v>
      </c>
      <c r="J272" s="2" t="s">
        <v>70</v>
      </c>
      <c r="K272" s="2" t="s">
        <v>70</v>
      </c>
      <c r="L272" s="2" t="s">
        <v>70</v>
      </c>
      <c r="M272" s="2" t="s">
        <v>70</v>
      </c>
      <c r="N272" s="2" t="s">
        <v>70</v>
      </c>
    </row>
    <row r="273" spans="1:14" x14ac:dyDescent="0.3">
      <c r="A273" t="s">
        <v>95</v>
      </c>
      <c r="B273" t="s">
        <v>15</v>
      </c>
      <c r="C273" s="2">
        <v>0.99324950363997355</v>
      </c>
      <c r="D273" s="2">
        <v>0.97354950393686124</v>
      </c>
      <c r="E273" s="2">
        <v>0.87224270651400482</v>
      </c>
      <c r="F273" s="2">
        <v>0.51983607986746883</v>
      </c>
      <c r="G273" s="2">
        <v>0.73806138168029389</v>
      </c>
      <c r="H273" s="2">
        <v>0.86612244897959179</v>
      </c>
      <c r="I273" s="2">
        <v>0.99611724400456803</v>
      </c>
      <c r="J273" s="2" t="s">
        <v>70</v>
      </c>
      <c r="K273" s="2" t="s">
        <v>70</v>
      </c>
      <c r="L273" s="2" t="s">
        <v>70</v>
      </c>
      <c r="M273" s="2" t="s">
        <v>70</v>
      </c>
      <c r="N273" s="2" t="s">
        <v>70</v>
      </c>
    </row>
    <row r="274" spans="1:14" x14ac:dyDescent="0.3">
      <c r="A274" t="s">
        <v>95</v>
      </c>
      <c r="B274" t="s">
        <v>17</v>
      </c>
      <c r="C274" s="2">
        <v>0.99225788288288275</v>
      </c>
      <c r="D274" s="2">
        <v>0.88116266070430405</v>
      </c>
      <c r="E274" s="2">
        <v>0.87865559789054026</v>
      </c>
      <c r="F274" s="2">
        <v>0.68476892645207699</v>
      </c>
      <c r="G274" s="2">
        <v>0.96524064171123003</v>
      </c>
      <c r="H274" s="2">
        <v>0.63577045340471805</v>
      </c>
      <c r="I274" s="2">
        <v>0.99599198396793598</v>
      </c>
      <c r="J274" s="2" t="s">
        <v>70</v>
      </c>
      <c r="K274" s="2" t="s">
        <v>70</v>
      </c>
      <c r="L274" s="2" t="s">
        <v>70</v>
      </c>
      <c r="M274" s="2" t="s">
        <v>70</v>
      </c>
      <c r="N274" s="2" t="s">
        <v>70</v>
      </c>
    </row>
    <row r="275" spans="1:14" x14ac:dyDescent="0.3">
      <c r="A275" t="s">
        <v>95</v>
      </c>
      <c r="B275" t="s">
        <v>21</v>
      </c>
      <c r="C275" s="2">
        <v>0.99693065358003718</v>
      </c>
      <c r="D275" s="2">
        <v>0.96952928624387424</v>
      </c>
      <c r="E275" s="2">
        <v>0.88730711629394043</v>
      </c>
      <c r="F275" s="2">
        <v>0.65320459165371281</v>
      </c>
      <c r="G275" s="2">
        <v>0.30217161016949151</v>
      </c>
      <c r="H275" s="2">
        <v>6.8999507146377528E-3</v>
      </c>
      <c r="I275" s="2">
        <v>0.99479854048598715</v>
      </c>
      <c r="J275" s="2" t="s">
        <v>70</v>
      </c>
      <c r="K275" s="2" t="s">
        <v>70</v>
      </c>
      <c r="L275" s="2" t="s">
        <v>70</v>
      </c>
      <c r="M275" s="2" t="s">
        <v>70</v>
      </c>
      <c r="N275" s="2" t="s">
        <v>70</v>
      </c>
    </row>
    <row r="276" spans="1:14" x14ac:dyDescent="0.3">
      <c r="A276" t="s">
        <v>95</v>
      </c>
      <c r="B276" t="s">
        <v>23</v>
      </c>
      <c r="C276" s="2">
        <v>0.99694614103275958</v>
      </c>
      <c r="D276" s="2">
        <v>0.89157417475329792</v>
      </c>
      <c r="E276" s="2">
        <v>0.87796345938135711</v>
      </c>
      <c r="F276" s="2">
        <v>0.82829433158223431</v>
      </c>
      <c r="G276" s="2">
        <v>0.79033349444175927</v>
      </c>
      <c r="H276" s="2">
        <v>0.57629025453522709</v>
      </c>
      <c r="I276" s="2">
        <v>0.99521678753278819</v>
      </c>
      <c r="J276" s="2" t="s">
        <v>70</v>
      </c>
      <c r="K276" s="2" t="s">
        <v>70</v>
      </c>
      <c r="L276" s="2" t="s">
        <v>70</v>
      </c>
      <c r="M276" s="2" t="s">
        <v>70</v>
      </c>
      <c r="N276" s="2" t="s">
        <v>70</v>
      </c>
    </row>
    <row r="277" spans="1:14" x14ac:dyDescent="0.3">
      <c r="A277" t="s">
        <v>95</v>
      </c>
      <c r="B277" t="s">
        <v>51</v>
      </c>
      <c r="C277" s="2">
        <v>0.98449336066304238</v>
      </c>
      <c r="D277" s="2">
        <v>0.86785221798384637</v>
      </c>
      <c r="E277" s="2">
        <v>0.74663084582925721</v>
      </c>
      <c r="F277" s="2">
        <v>0.24159965655598303</v>
      </c>
      <c r="G277" s="2">
        <v>3.3370549559607991E-2</v>
      </c>
      <c r="H277" s="2">
        <v>0.46760013025073266</v>
      </c>
      <c r="I277" s="2">
        <v>0.99411309062742059</v>
      </c>
      <c r="J277" s="2">
        <v>0</v>
      </c>
      <c r="K277" s="2">
        <v>0.65611421477343268</v>
      </c>
      <c r="L277" s="2" t="s">
        <v>70</v>
      </c>
      <c r="M277" s="2" t="s">
        <v>70</v>
      </c>
      <c r="N277" s="2">
        <v>0.24170485792850596</v>
      </c>
    </row>
    <row r="278" spans="1:14" x14ac:dyDescent="0.3">
      <c r="A278" t="s">
        <v>95</v>
      </c>
      <c r="B278" t="s">
        <v>25</v>
      </c>
      <c r="C278" s="2">
        <v>0.99470267622022157</v>
      </c>
      <c r="D278" s="2">
        <v>0.91484462910066644</v>
      </c>
      <c r="E278" s="2">
        <v>0.74263867462606481</v>
      </c>
      <c r="F278" s="2">
        <v>0.61127822826750366</v>
      </c>
      <c r="G278" s="2">
        <v>0.10575793184488835</v>
      </c>
      <c r="H278" s="2">
        <v>0</v>
      </c>
      <c r="I278" s="2">
        <v>0.99331779331779335</v>
      </c>
      <c r="J278" s="2" t="s">
        <v>70</v>
      </c>
      <c r="K278" s="2">
        <v>0.82197117257499031</v>
      </c>
      <c r="L278" s="2" t="s">
        <v>70</v>
      </c>
      <c r="M278" s="2" t="s">
        <v>70</v>
      </c>
      <c r="N278" s="2">
        <v>0</v>
      </c>
    </row>
    <row r="279" spans="1:14" x14ac:dyDescent="0.3">
      <c r="A279" t="s">
        <v>95</v>
      </c>
      <c r="B279" t="s">
        <v>215</v>
      </c>
      <c r="C279" s="2">
        <v>0.98833663893904855</v>
      </c>
      <c r="D279" s="2">
        <v>0.97524686542742445</v>
      </c>
      <c r="E279" s="2">
        <v>0.88701079183461184</v>
      </c>
      <c r="F279" s="2">
        <v>0.75697359230517836</v>
      </c>
      <c r="G279" s="2">
        <v>0.81677050882658364</v>
      </c>
      <c r="H279" s="2" t="s">
        <v>70</v>
      </c>
      <c r="I279" s="2">
        <v>0.99368026839353985</v>
      </c>
      <c r="J279" s="2">
        <v>0</v>
      </c>
      <c r="K279" s="2" t="s">
        <v>70</v>
      </c>
      <c r="L279" s="2">
        <v>0</v>
      </c>
      <c r="M279" s="2">
        <v>0</v>
      </c>
      <c r="N279" s="2">
        <v>0</v>
      </c>
    </row>
    <row r="280" spans="1:14" x14ac:dyDescent="0.3">
      <c r="A280" t="s">
        <v>95</v>
      </c>
      <c r="B280" t="s">
        <v>27</v>
      </c>
      <c r="C280" s="2">
        <v>0.99269737880374742</v>
      </c>
      <c r="D280" s="2">
        <v>0.88895770831317145</v>
      </c>
      <c r="E280" s="2">
        <v>0.89368699325819956</v>
      </c>
      <c r="F280" s="2">
        <v>0.42237186224427442</v>
      </c>
      <c r="G280" s="2">
        <v>0.83842328620896145</v>
      </c>
      <c r="H280" s="2">
        <v>0</v>
      </c>
      <c r="I280" s="2">
        <v>0.99426534407935518</v>
      </c>
      <c r="J280" s="2">
        <v>0</v>
      </c>
      <c r="K280" s="2" t="s">
        <v>70</v>
      </c>
      <c r="L280" s="2" t="s">
        <v>70</v>
      </c>
      <c r="M280" s="2" t="s">
        <v>70</v>
      </c>
      <c r="N280" s="2">
        <v>0</v>
      </c>
    </row>
    <row r="281" spans="1:14" x14ac:dyDescent="0.3">
      <c r="A281" t="s">
        <v>177</v>
      </c>
      <c r="B281" t="s">
        <v>6</v>
      </c>
      <c r="C281" s="2">
        <v>0.98105876639145217</v>
      </c>
      <c r="D281" s="2">
        <v>0.95040914003396637</v>
      </c>
      <c r="E281" s="2">
        <v>0.83183657981280046</v>
      </c>
      <c r="F281" s="2">
        <v>0.42598238482384826</v>
      </c>
      <c r="G281" s="2" t="s">
        <v>70</v>
      </c>
      <c r="H281" s="2">
        <v>0.79807764511526624</v>
      </c>
      <c r="I281" s="2">
        <v>0.98151415202884096</v>
      </c>
      <c r="J281" s="2" t="s">
        <v>70</v>
      </c>
      <c r="K281" s="2" t="s">
        <v>70</v>
      </c>
      <c r="L281" s="2" t="s">
        <v>70</v>
      </c>
      <c r="M281" s="2" t="s">
        <v>70</v>
      </c>
      <c r="N281" s="2" t="s">
        <v>70</v>
      </c>
    </row>
    <row r="282" spans="1:14" x14ac:dyDescent="0.3">
      <c r="A282" t="s">
        <v>177</v>
      </c>
      <c r="B282" t="s">
        <v>7</v>
      </c>
      <c r="C282" s="2">
        <v>0.98512319246137636</v>
      </c>
      <c r="D282" s="2">
        <v>0.96720538593546679</v>
      </c>
      <c r="E282" s="2">
        <v>0.91060332732010418</v>
      </c>
      <c r="F282" s="2">
        <v>0.71281417387721469</v>
      </c>
      <c r="G282" s="2" t="s">
        <v>70</v>
      </c>
      <c r="H282" s="2">
        <v>0.91683680413774316</v>
      </c>
      <c r="I282" s="2">
        <v>0.99089198343996998</v>
      </c>
      <c r="J282" s="2" t="s">
        <v>70</v>
      </c>
      <c r="K282" s="2" t="s">
        <v>70</v>
      </c>
      <c r="L282" s="2" t="s">
        <v>70</v>
      </c>
      <c r="M282" s="2" t="s">
        <v>70</v>
      </c>
      <c r="N282" s="2" t="s">
        <v>70</v>
      </c>
    </row>
    <row r="283" spans="1:14" x14ac:dyDescent="0.3">
      <c r="A283" t="s">
        <v>177</v>
      </c>
      <c r="B283" t="s">
        <v>8</v>
      </c>
      <c r="C283" s="2">
        <v>0.98193323550990463</v>
      </c>
      <c r="D283" s="2">
        <v>0.97548422515397404</v>
      </c>
      <c r="E283" s="2">
        <v>0.92840764331210202</v>
      </c>
      <c r="F283" s="2">
        <v>0.85783180950467197</v>
      </c>
      <c r="G283" s="2" t="s">
        <v>70</v>
      </c>
      <c r="H283" s="2">
        <v>0.84829915939979572</v>
      </c>
      <c r="I283" s="2">
        <v>0.99025133282559041</v>
      </c>
      <c r="J283" s="2" t="s">
        <v>70</v>
      </c>
      <c r="K283" s="2" t="s">
        <v>70</v>
      </c>
      <c r="L283" s="2" t="s">
        <v>70</v>
      </c>
      <c r="M283" s="2" t="s">
        <v>70</v>
      </c>
      <c r="N283" s="2" t="s">
        <v>70</v>
      </c>
    </row>
    <row r="284" spans="1:14" x14ac:dyDescent="0.3">
      <c r="A284" t="s">
        <v>177</v>
      </c>
      <c r="B284" t="s">
        <v>12</v>
      </c>
      <c r="C284" s="2">
        <v>0.98867959760054158</v>
      </c>
      <c r="D284" s="2">
        <v>0.89961346911469564</v>
      </c>
      <c r="E284" s="2">
        <v>0.93159876053163959</v>
      </c>
      <c r="F284" s="2">
        <v>0.8537724591728888</v>
      </c>
      <c r="G284" s="2" t="s">
        <v>70</v>
      </c>
      <c r="H284" s="2">
        <v>0.89627539503386</v>
      </c>
      <c r="I284" s="2">
        <v>0.98890388364072579</v>
      </c>
      <c r="J284" s="2" t="s">
        <v>70</v>
      </c>
      <c r="K284" s="2" t="s">
        <v>70</v>
      </c>
      <c r="L284" s="2" t="s">
        <v>70</v>
      </c>
      <c r="M284" s="2" t="s">
        <v>70</v>
      </c>
      <c r="N284" s="2" t="s">
        <v>70</v>
      </c>
    </row>
    <row r="285" spans="1:14" x14ac:dyDescent="0.3">
      <c r="A285" t="s">
        <v>177</v>
      </c>
      <c r="B285" t="s">
        <v>13</v>
      </c>
      <c r="C285" s="2">
        <v>0.98187583851689242</v>
      </c>
      <c r="D285" s="2">
        <v>0.97277381692903964</v>
      </c>
      <c r="E285" s="2">
        <v>0.77277958468851637</v>
      </c>
      <c r="F285" s="2" t="s">
        <v>70</v>
      </c>
      <c r="G285" s="2" t="s">
        <v>70</v>
      </c>
      <c r="H285" s="2">
        <v>0.95745234532561319</v>
      </c>
      <c r="I285" s="2">
        <v>0.99373159126954158</v>
      </c>
      <c r="J285" s="2" t="s">
        <v>70</v>
      </c>
      <c r="K285" s="2" t="s">
        <v>70</v>
      </c>
      <c r="L285" s="2" t="s">
        <v>70</v>
      </c>
      <c r="M285" s="2" t="s">
        <v>70</v>
      </c>
      <c r="N285" s="2" t="s">
        <v>70</v>
      </c>
    </row>
    <row r="286" spans="1:14" x14ac:dyDescent="0.3">
      <c r="A286" t="s">
        <v>177</v>
      </c>
      <c r="B286" t="s">
        <v>15</v>
      </c>
      <c r="C286" s="2">
        <v>0.98804853810345716</v>
      </c>
      <c r="D286" s="2">
        <v>0.97101530109506018</v>
      </c>
      <c r="E286" s="2">
        <v>0.88965226834511646</v>
      </c>
      <c r="F286" s="2" t="s">
        <v>70</v>
      </c>
      <c r="G286" s="2" t="s">
        <v>70</v>
      </c>
      <c r="H286" s="2">
        <v>0.82778848571189134</v>
      </c>
      <c r="I286" s="2">
        <v>0.99435368516148459</v>
      </c>
      <c r="J286" s="2" t="s">
        <v>70</v>
      </c>
      <c r="K286" s="2" t="s">
        <v>70</v>
      </c>
      <c r="L286" s="2" t="s">
        <v>70</v>
      </c>
      <c r="M286" s="2" t="s">
        <v>70</v>
      </c>
      <c r="N286" s="2" t="s">
        <v>70</v>
      </c>
    </row>
    <row r="287" spans="1:14" x14ac:dyDescent="0.3">
      <c r="A287" t="s">
        <v>177</v>
      </c>
      <c r="B287" t="s">
        <v>17</v>
      </c>
      <c r="C287" s="2">
        <v>0.99177422664973081</v>
      </c>
      <c r="D287" s="2">
        <v>0.94177028191554835</v>
      </c>
      <c r="E287" s="2">
        <v>0.93407183103990199</v>
      </c>
      <c r="F287" s="2" t="s">
        <v>70</v>
      </c>
      <c r="G287" s="2" t="s">
        <v>70</v>
      </c>
      <c r="H287" s="2">
        <v>0.918648310387985</v>
      </c>
      <c r="I287" s="2">
        <v>0.99375134669252319</v>
      </c>
      <c r="J287" s="2" t="s">
        <v>70</v>
      </c>
      <c r="K287" s="2" t="s">
        <v>70</v>
      </c>
      <c r="L287" s="2" t="s">
        <v>70</v>
      </c>
      <c r="M287" s="2" t="s">
        <v>70</v>
      </c>
      <c r="N287" s="2" t="s">
        <v>70</v>
      </c>
    </row>
    <row r="288" spans="1:14" x14ac:dyDescent="0.3">
      <c r="A288" t="s">
        <v>177</v>
      </c>
      <c r="B288" t="s">
        <v>23</v>
      </c>
      <c r="C288" s="2">
        <v>0.99594213615565919</v>
      </c>
      <c r="D288" s="2">
        <v>0.8935953482449811</v>
      </c>
      <c r="E288" s="2">
        <v>0.89932974689126022</v>
      </c>
      <c r="F288" s="2" t="s">
        <v>70</v>
      </c>
      <c r="G288" s="2" t="s">
        <v>70</v>
      </c>
      <c r="H288" s="2">
        <v>0.76764773511151985</v>
      </c>
      <c r="I288" s="2">
        <v>0.99068534645967443</v>
      </c>
      <c r="J288" s="2" t="s">
        <v>70</v>
      </c>
      <c r="K288" s="2" t="s">
        <v>70</v>
      </c>
      <c r="L288" s="2" t="s">
        <v>70</v>
      </c>
      <c r="M288" s="2" t="s">
        <v>70</v>
      </c>
      <c r="N288" s="2" t="s">
        <v>70</v>
      </c>
    </row>
    <row r="289" spans="1:14" x14ac:dyDescent="0.3">
      <c r="A289" t="s">
        <v>177</v>
      </c>
      <c r="B289" t="s">
        <v>25</v>
      </c>
      <c r="C289" s="2">
        <v>0.9971707064607952</v>
      </c>
      <c r="D289" s="2">
        <v>0.90801516132014437</v>
      </c>
      <c r="E289" s="2">
        <v>0.93394917482108963</v>
      </c>
      <c r="F289" s="2">
        <v>0.79046382189239328</v>
      </c>
      <c r="G289" s="2">
        <v>0</v>
      </c>
      <c r="H289" s="2">
        <v>0.88808817295464182</v>
      </c>
      <c r="I289" s="2">
        <v>0.98848845083138959</v>
      </c>
      <c r="J289" s="2" t="s">
        <v>70</v>
      </c>
      <c r="K289" s="2" t="s">
        <v>70</v>
      </c>
      <c r="L289" s="2" t="s">
        <v>70</v>
      </c>
      <c r="M289" s="2" t="s">
        <v>70</v>
      </c>
      <c r="N289" s="2" t="s">
        <v>70</v>
      </c>
    </row>
    <row r="290" spans="1:14" x14ac:dyDescent="0.3">
      <c r="A290" t="s">
        <v>177</v>
      </c>
      <c r="B290" t="s">
        <v>27</v>
      </c>
      <c r="C290" s="2">
        <v>0.99864391521873364</v>
      </c>
      <c r="D290" s="2">
        <v>0.97645073447627817</v>
      </c>
      <c r="E290" s="2">
        <v>0.93619389143069121</v>
      </c>
      <c r="F290" s="2">
        <v>0.84438301536230576</v>
      </c>
      <c r="G290" s="2">
        <v>0</v>
      </c>
      <c r="H290" s="2">
        <v>0.91124508519003922</v>
      </c>
      <c r="I290" s="2">
        <v>0.99230944947841315</v>
      </c>
      <c r="J290" s="2" t="s">
        <v>70</v>
      </c>
      <c r="K290" s="2" t="s">
        <v>70</v>
      </c>
      <c r="L290" s="2" t="s">
        <v>70</v>
      </c>
      <c r="M290" s="2" t="s">
        <v>70</v>
      </c>
      <c r="N290" s="2" t="s">
        <v>70</v>
      </c>
    </row>
    <row r="291" spans="1:14" x14ac:dyDescent="0.3">
      <c r="A291" t="s">
        <v>177</v>
      </c>
      <c r="B291" t="s">
        <v>29</v>
      </c>
      <c r="C291" s="2">
        <v>0.99464760224486803</v>
      </c>
      <c r="D291" s="2">
        <v>0.94905467383772724</v>
      </c>
      <c r="E291" s="2">
        <v>0.87057414144999556</v>
      </c>
      <c r="F291" s="2">
        <v>0.88650660051386554</v>
      </c>
      <c r="G291" s="2" t="s">
        <v>70</v>
      </c>
      <c r="H291" s="2">
        <v>0.53893585913165087</v>
      </c>
      <c r="I291" s="2">
        <v>0.98585671226524463</v>
      </c>
      <c r="J291" s="2" t="s">
        <v>70</v>
      </c>
      <c r="K291" s="2" t="s">
        <v>70</v>
      </c>
      <c r="L291" s="2" t="s">
        <v>70</v>
      </c>
      <c r="M291" s="2" t="s">
        <v>70</v>
      </c>
      <c r="N291" s="2" t="s">
        <v>70</v>
      </c>
    </row>
    <row r="292" spans="1:14" x14ac:dyDescent="0.3">
      <c r="A292" t="s">
        <v>177</v>
      </c>
      <c r="B292" t="s">
        <v>35</v>
      </c>
      <c r="C292" s="2">
        <v>0.99681772457817441</v>
      </c>
      <c r="D292" s="2">
        <v>0.92916953693073101</v>
      </c>
      <c r="E292" s="2">
        <v>0.95271807838179523</v>
      </c>
      <c r="F292" s="2">
        <v>0.67591747306919847</v>
      </c>
      <c r="G292" s="2" t="s">
        <v>70</v>
      </c>
      <c r="H292" s="2">
        <v>0.87604107705991752</v>
      </c>
      <c r="I292" s="2">
        <v>0.99497561696468162</v>
      </c>
      <c r="J292" s="2" t="s">
        <v>70</v>
      </c>
      <c r="K292" s="2" t="s">
        <v>70</v>
      </c>
      <c r="L292" s="2" t="s">
        <v>70</v>
      </c>
      <c r="M292" s="2" t="s">
        <v>70</v>
      </c>
      <c r="N292" s="2" t="s">
        <v>70</v>
      </c>
    </row>
    <row r="293" spans="1:14" x14ac:dyDescent="0.3">
      <c r="A293" t="s">
        <v>73</v>
      </c>
      <c r="B293" t="s">
        <v>6</v>
      </c>
      <c r="C293" s="2">
        <v>0.97937000887311443</v>
      </c>
      <c r="D293" s="2">
        <v>0.94624345770724283</v>
      </c>
      <c r="E293" s="2">
        <v>0.76377102299027932</v>
      </c>
      <c r="F293" s="2" t="s">
        <v>70</v>
      </c>
      <c r="G293" s="2" t="s">
        <v>70</v>
      </c>
      <c r="H293" s="2">
        <v>0.65081595158327032</v>
      </c>
      <c r="I293" s="2">
        <v>0.99169423006247703</v>
      </c>
      <c r="J293" s="2" t="s">
        <v>70</v>
      </c>
      <c r="K293" s="2" t="s">
        <v>70</v>
      </c>
      <c r="L293" s="2" t="s">
        <v>70</v>
      </c>
      <c r="M293" s="2" t="s">
        <v>70</v>
      </c>
      <c r="N293" s="2" t="s">
        <v>70</v>
      </c>
    </row>
    <row r="294" spans="1:14" x14ac:dyDescent="0.3">
      <c r="A294" t="s">
        <v>73</v>
      </c>
      <c r="B294" t="s">
        <v>7</v>
      </c>
      <c r="C294" s="2">
        <v>0.98393019924469316</v>
      </c>
      <c r="D294" s="2">
        <v>0.89204354986809697</v>
      </c>
      <c r="E294" s="2">
        <v>0.62012527783390581</v>
      </c>
      <c r="F294" s="2" t="s">
        <v>70</v>
      </c>
      <c r="G294" s="2" t="s">
        <v>70</v>
      </c>
      <c r="H294" s="2">
        <v>0.53008031519927257</v>
      </c>
      <c r="I294" s="2">
        <v>0.98245614035087725</v>
      </c>
      <c r="J294" s="2">
        <v>0.93552631578947365</v>
      </c>
      <c r="K294" s="2" t="s">
        <v>70</v>
      </c>
      <c r="L294" s="2" t="s">
        <v>70</v>
      </c>
      <c r="M294" s="2" t="s">
        <v>70</v>
      </c>
      <c r="N294" s="2" t="s">
        <v>70</v>
      </c>
    </row>
    <row r="295" spans="1:14" x14ac:dyDescent="0.3">
      <c r="A295" t="s">
        <v>73</v>
      </c>
      <c r="B295" t="s">
        <v>8</v>
      </c>
      <c r="C295" s="2">
        <v>0.99410634485438565</v>
      </c>
      <c r="D295" s="2">
        <v>0.82894210097116172</v>
      </c>
      <c r="E295" s="2">
        <v>0.87427038965136461</v>
      </c>
      <c r="F295" s="2" t="s">
        <v>70</v>
      </c>
      <c r="G295" s="2" t="s">
        <v>70</v>
      </c>
      <c r="H295" s="2">
        <v>0.84520884520884521</v>
      </c>
      <c r="I295" s="2">
        <v>0.99255952380952384</v>
      </c>
      <c r="J295" s="2">
        <v>0.96494156928213681</v>
      </c>
      <c r="K295" s="2" t="s">
        <v>70</v>
      </c>
      <c r="L295" s="2" t="s">
        <v>70</v>
      </c>
      <c r="M295" s="2" t="s">
        <v>70</v>
      </c>
      <c r="N295" s="2" t="s">
        <v>70</v>
      </c>
    </row>
    <row r="296" spans="1:14" x14ac:dyDescent="0.3">
      <c r="A296" t="s">
        <v>73</v>
      </c>
      <c r="B296" t="s">
        <v>12</v>
      </c>
      <c r="C296" s="2">
        <v>0.99161933657706325</v>
      </c>
      <c r="D296" s="2">
        <v>0.96293561205471745</v>
      </c>
      <c r="E296" s="2">
        <v>0.9265202702702704</v>
      </c>
      <c r="F296" s="2" t="s">
        <v>70</v>
      </c>
      <c r="G296" s="2" t="s">
        <v>70</v>
      </c>
      <c r="H296" s="2">
        <v>0.92392978133661841</v>
      </c>
      <c r="I296" s="2">
        <v>0.99505027068832164</v>
      </c>
      <c r="J296" s="2" t="s">
        <v>70</v>
      </c>
      <c r="K296" s="2" t="s">
        <v>70</v>
      </c>
      <c r="L296" s="2" t="s">
        <v>70</v>
      </c>
      <c r="M296" s="2" t="s">
        <v>70</v>
      </c>
      <c r="N296" s="2" t="s">
        <v>70</v>
      </c>
    </row>
    <row r="297" spans="1:14" x14ac:dyDescent="0.3">
      <c r="A297" t="s">
        <v>73</v>
      </c>
      <c r="B297" t="s">
        <v>13</v>
      </c>
      <c r="C297" s="2">
        <v>0.99487756274679995</v>
      </c>
      <c r="D297" s="2">
        <v>0.94449307726663678</v>
      </c>
      <c r="E297" s="2">
        <v>0.96855843385406359</v>
      </c>
      <c r="F297" s="2" t="s">
        <v>70</v>
      </c>
      <c r="G297" s="2" t="s">
        <v>70</v>
      </c>
      <c r="H297" s="2">
        <v>0.91650333202665624</v>
      </c>
      <c r="I297" s="2">
        <v>0.99070185962807444</v>
      </c>
      <c r="J297" s="2">
        <v>0</v>
      </c>
      <c r="K297" s="2" t="s">
        <v>70</v>
      </c>
      <c r="L297" s="2" t="s">
        <v>70</v>
      </c>
      <c r="M297" s="2" t="s">
        <v>70</v>
      </c>
      <c r="N297" s="2" t="s">
        <v>70</v>
      </c>
    </row>
    <row r="298" spans="1:14" x14ac:dyDescent="0.3">
      <c r="A298" t="s">
        <v>73</v>
      </c>
      <c r="B298" t="s">
        <v>15</v>
      </c>
      <c r="C298" s="2">
        <v>0.99044359615637756</v>
      </c>
      <c r="D298" s="2">
        <v>0.93683452397173617</v>
      </c>
      <c r="E298" s="2">
        <v>0.91946984313396518</v>
      </c>
      <c r="F298" s="2">
        <v>0.83282454284418916</v>
      </c>
      <c r="G298" s="2">
        <v>0.63123573524616894</v>
      </c>
      <c r="H298" s="2">
        <v>0.77789712376178544</v>
      </c>
      <c r="I298" s="2">
        <v>0.99191165033442219</v>
      </c>
      <c r="J298" s="2" t="s">
        <v>70</v>
      </c>
      <c r="K298" s="2" t="s">
        <v>70</v>
      </c>
      <c r="L298" s="2" t="s">
        <v>70</v>
      </c>
      <c r="M298" s="2" t="s">
        <v>70</v>
      </c>
      <c r="N298" s="2" t="s">
        <v>70</v>
      </c>
    </row>
    <row r="299" spans="1:14" x14ac:dyDescent="0.3">
      <c r="A299" t="s">
        <v>73</v>
      </c>
      <c r="B299" t="s">
        <v>17</v>
      </c>
      <c r="C299" s="2">
        <v>0.9925471553442724</v>
      </c>
      <c r="D299" s="2">
        <v>0.83563561351162186</v>
      </c>
      <c r="E299" s="2">
        <v>0.94942761918562524</v>
      </c>
      <c r="F299" s="2">
        <v>0.87066765180010752</v>
      </c>
      <c r="G299" s="2" t="s">
        <v>70</v>
      </c>
      <c r="H299" s="2">
        <v>0.75177304964539005</v>
      </c>
      <c r="I299" s="2">
        <v>0.99443190368698264</v>
      </c>
      <c r="J299" s="2">
        <v>0.78</v>
      </c>
      <c r="K299" s="2" t="s">
        <v>70</v>
      </c>
      <c r="L299" s="2">
        <v>0</v>
      </c>
      <c r="M299" s="2" t="s">
        <v>70</v>
      </c>
      <c r="N299" s="2" t="s">
        <v>70</v>
      </c>
    </row>
    <row r="300" spans="1:14" x14ac:dyDescent="0.3">
      <c r="A300" t="s">
        <v>73</v>
      </c>
      <c r="B300" t="s">
        <v>169</v>
      </c>
      <c r="C300" s="2">
        <v>0.99336633983755618</v>
      </c>
      <c r="D300" s="2">
        <v>0.96968174467350177</v>
      </c>
      <c r="E300" s="2">
        <v>0.94967248908296942</v>
      </c>
      <c r="F300" s="2">
        <v>0.66374638253091289</v>
      </c>
      <c r="G300" s="2" t="s">
        <v>70</v>
      </c>
      <c r="H300" s="2" t="s">
        <v>70</v>
      </c>
      <c r="I300" s="2">
        <v>0.99523516753765762</v>
      </c>
      <c r="J300" s="2" t="s">
        <v>70</v>
      </c>
      <c r="K300" s="2">
        <v>0.92682926829268297</v>
      </c>
      <c r="L300" s="2" t="s">
        <v>70</v>
      </c>
      <c r="M300" s="2" t="s">
        <v>70</v>
      </c>
      <c r="N300" s="2">
        <v>0</v>
      </c>
    </row>
    <row r="301" spans="1:14" x14ac:dyDescent="0.3">
      <c r="A301" t="s">
        <v>73</v>
      </c>
      <c r="B301" t="s">
        <v>21</v>
      </c>
      <c r="C301" s="2">
        <v>0.98799796474215085</v>
      </c>
      <c r="D301" s="2">
        <v>0.94072289156626521</v>
      </c>
      <c r="E301" s="2">
        <v>0.84402929910624291</v>
      </c>
      <c r="F301" s="2">
        <v>0.64837212239871156</v>
      </c>
      <c r="G301" s="2" t="s">
        <v>70</v>
      </c>
      <c r="H301" s="2">
        <v>0</v>
      </c>
      <c r="I301" s="2">
        <v>0.99497720423460323</v>
      </c>
      <c r="J301" s="2" t="s">
        <v>70</v>
      </c>
      <c r="K301" s="2" t="s">
        <v>70</v>
      </c>
      <c r="L301" s="2">
        <v>0</v>
      </c>
      <c r="M301" s="2" t="s">
        <v>70</v>
      </c>
      <c r="N301" s="2" t="s">
        <v>70</v>
      </c>
    </row>
    <row r="302" spans="1:14" x14ac:dyDescent="0.3">
      <c r="A302" t="s">
        <v>73</v>
      </c>
      <c r="B302" t="s">
        <v>184</v>
      </c>
      <c r="C302" s="2">
        <v>0.98652679214234285</v>
      </c>
      <c r="D302" s="2">
        <v>0.92845980204896683</v>
      </c>
      <c r="E302" s="2">
        <v>0.94906111854645736</v>
      </c>
      <c r="F302" s="2">
        <v>0.79600351718073825</v>
      </c>
      <c r="G302" s="2">
        <v>0.89853925544893987</v>
      </c>
      <c r="H302" s="2" t="s">
        <v>70</v>
      </c>
      <c r="I302" s="2">
        <v>0.99435538496274556</v>
      </c>
      <c r="J302" s="2" t="s">
        <v>70</v>
      </c>
      <c r="K302" s="2">
        <v>0.92664092664092679</v>
      </c>
      <c r="L302" s="2" t="s">
        <v>70</v>
      </c>
      <c r="M302" s="2" t="s">
        <v>70</v>
      </c>
      <c r="N302" s="2" t="s">
        <v>70</v>
      </c>
    </row>
    <row r="303" spans="1:14" x14ac:dyDescent="0.3">
      <c r="A303" t="s">
        <v>73</v>
      </c>
      <c r="B303" t="s">
        <v>185</v>
      </c>
      <c r="C303" s="2">
        <v>0.98627424508347961</v>
      </c>
      <c r="D303" s="2">
        <v>0.96770300965360601</v>
      </c>
      <c r="E303" s="2">
        <v>0.9316526321227464</v>
      </c>
      <c r="F303" s="2">
        <v>0.87753876392225372</v>
      </c>
      <c r="G303" s="2">
        <v>0.97023219747555245</v>
      </c>
      <c r="H303" s="2" t="s">
        <v>70</v>
      </c>
      <c r="I303" s="2">
        <v>0.99476757412603323</v>
      </c>
      <c r="J303" s="2" t="s">
        <v>70</v>
      </c>
      <c r="K303" s="2">
        <v>0.69247311827956992</v>
      </c>
      <c r="L303" s="2" t="s">
        <v>70</v>
      </c>
      <c r="M303" s="2" t="s">
        <v>70</v>
      </c>
      <c r="N303" s="2" t="s">
        <v>70</v>
      </c>
    </row>
    <row r="304" spans="1:14" x14ac:dyDescent="0.3">
      <c r="A304" t="s">
        <v>73</v>
      </c>
      <c r="B304" t="s">
        <v>159</v>
      </c>
      <c r="C304" s="2">
        <v>0.98682587457443138</v>
      </c>
      <c r="D304" s="2">
        <v>0.96419377486543401</v>
      </c>
      <c r="E304" s="2">
        <v>0.85120436362086782</v>
      </c>
      <c r="F304" s="2">
        <v>0.79367629672295148</v>
      </c>
      <c r="G304" s="2">
        <v>0</v>
      </c>
      <c r="H304" s="2">
        <v>0</v>
      </c>
      <c r="I304" s="2">
        <v>0.99492770081005377</v>
      </c>
      <c r="J304" s="2">
        <v>0.85443412996247281</v>
      </c>
      <c r="K304" s="2">
        <v>0.92666209732693638</v>
      </c>
      <c r="L304" s="2">
        <v>0</v>
      </c>
      <c r="M304" s="2" t="s">
        <v>70</v>
      </c>
      <c r="N304" s="2" t="s">
        <v>70</v>
      </c>
    </row>
    <row r="305" spans="1:14" x14ac:dyDescent="0.3">
      <c r="A305" t="s">
        <v>73</v>
      </c>
      <c r="B305" t="s">
        <v>72</v>
      </c>
      <c r="C305" s="2">
        <v>0.98887814313346223</v>
      </c>
      <c r="D305" s="2">
        <v>0.98928157020079843</v>
      </c>
      <c r="E305" s="2">
        <v>0.88772286165651093</v>
      </c>
      <c r="F305" s="2">
        <v>0.87066564083516829</v>
      </c>
      <c r="G305" s="2">
        <v>0</v>
      </c>
      <c r="H305" s="2" t="s">
        <v>70</v>
      </c>
      <c r="I305" s="2">
        <v>0.99508877975066123</v>
      </c>
      <c r="J305" s="2">
        <v>0.96754807692307676</v>
      </c>
      <c r="K305" s="2">
        <v>0.89243298269426541</v>
      </c>
      <c r="L305" s="2">
        <v>0</v>
      </c>
      <c r="M305" s="2" t="s">
        <v>70</v>
      </c>
      <c r="N305" s="2">
        <v>0</v>
      </c>
    </row>
    <row r="306" spans="1:14" x14ac:dyDescent="0.3">
      <c r="A306" t="s">
        <v>73</v>
      </c>
      <c r="B306" t="s">
        <v>149</v>
      </c>
      <c r="C306" s="2">
        <v>0.99351036849172003</v>
      </c>
      <c r="D306" s="2">
        <v>0.95910317625077846</v>
      </c>
      <c r="E306" s="2">
        <v>0.88581859984885092</v>
      </c>
      <c r="F306" s="2">
        <v>0.77850228828318013</v>
      </c>
      <c r="G306" s="2">
        <v>0</v>
      </c>
      <c r="H306" s="2">
        <v>0.48983892819509256</v>
      </c>
      <c r="I306" s="2">
        <v>0.99448182024340459</v>
      </c>
      <c r="J306" s="2" t="s">
        <v>70</v>
      </c>
      <c r="K306" s="2">
        <v>0.72545454545454546</v>
      </c>
      <c r="L306" s="2">
        <v>0</v>
      </c>
      <c r="M306" s="2" t="s">
        <v>70</v>
      </c>
      <c r="N306" s="2" t="s">
        <v>70</v>
      </c>
    </row>
    <row r="307" spans="1:14" x14ac:dyDescent="0.3">
      <c r="A307" t="s">
        <v>73</v>
      </c>
      <c r="B307" t="s">
        <v>23</v>
      </c>
      <c r="C307" s="2">
        <v>0.9956704738370048</v>
      </c>
      <c r="D307" s="2">
        <v>0.98569624785632159</v>
      </c>
      <c r="E307" s="2">
        <v>0.83766739178158744</v>
      </c>
      <c r="F307" s="2">
        <v>0.51330778790389398</v>
      </c>
      <c r="G307" s="2">
        <v>0</v>
      </c>
      <c r="H307" s="2">
        <v>0.70523947283831567</v>
      </c>
      <c r="I307" s="2">
        <v>0.99420024420024422</v>
      </c>
      <c r="J307" s="2" t="s">
        <v>70</v>
      </c>
      <c r="K307" s="2">
        <v>0</v>
      </c>
      <c r="L307" s="2">
        <v>0</v>
      </c>
      <c r="M307" s="2" t="s">
        <v>70</v>
      </c>
      <c r="N307" s="2" t="s">
        <v>70</v>
      </c>
    </row>
    <row r="308" spans="1:14" x14ac:dyDescent="0.3">
      <c r="A308" t="s">
        <v>73</v>
      </c>
      <c r="B308" t="s">
        <v>25</v>
      </c>
      <c r="C308" s="2">
        <v>0.97287720709694536</v>
      </c>
      <c r="D308" s="2">
        <v>0.9848960973137354</v>
      </c>
      <c r="E308" s="2">
        <v>0.88632700573065903</v>
      </c>
      <c r="F308" s="2">
        <v>0.85402781667133387</v>
      </c>
      <c r="G308" s="2" t="s">
        <v>70</v>
      </c>
      <c r="H308" s="2">
        <v>0.13230074217489513</v>
      </c>
      <c r="I308" s="2">
        <v>0.99326726681292077</v>
      </c>
      <c r="J308" s="2">
        <v>0.93819367514578922</v>
      </c>
      <c r="K308" s="2" t="s">
        <v>70</v>
      </c>
      <c r="L308" s="2" t="s">
        <v>70</v>
      </c>
      <c r="M308" s="2" t="s">
        <v>70</v>
      </c>
      <c r="N308" s="2">
        <v>0</v>
      </c>
    </row>
    <row r="309" spans="1:14" x14ac:dyDescent="0.3">
      <c r="A309" t="s">
        <v>73</v>
      </c>
      <c r="B309" t="s">
        <v>27</v>
      </c>
      <c r="C309" s="2">
        <v>0.98447993013017976</v>
      </c>
      <c r="D309" s="2">
        <v>0.95477588716558759</v>
      </c>
      <c r="E309" s="2">
        <v>0.89985210226072254</v>
      </c>
      <c r="F309" s="2">
        <v>0.74050116592187243</v>
      </c>
      <c r="G309" s="2" t="s">
        <v>70</v>
      </c>
      <c r="H309" s="2" t="s">
        <v>70</v>
      </c>
      <c r="I309" s="2">
        <v>0.9923675435346424</v>
      </c>
      <c r="J309" s="2" t="s">
        <v>70</v>
      </c>
      <c r="K309" s="2" t="s">
        <v>70</v>
      </c>
      <c r="L309" s="2" t="s">
        <v>70</v>
      </c>
      <c r="M309" s="2" t="s">
        <v>70</v>
      </c>
      <c r="N309" s="2">
        <v>0</v>
      </c>
    </row>
    <row r="310" spans="1:14" x14ac:dyDescent="0.3">
      <c r="A310" t="s">
        <v>73</v>
      </c>
      <c r="B310" t="s">
        <v>29</v>
      </c>
      <c r="C310" s="2">
        <v>0.99468744920568397</v>
      </c>
      <c r="D310" s="2">
        <v>0.97893966659415843</v>
      </c>
      <c r="E310" s="2">
        <v>0.94475230898404705</v>
      </c>
      <c r="F310" s="2">
        <v>0.76431554496795007</v>
      </c>
      <c r="G310" s="2">
        <v>0.36193801833260586</v>
      </c>
      <c r="H310" s="2" t="s">
        <v>70</v>
      </c>
      <c r="I310" s="2">
        <v>0.99295235176957242</v>
      </c>
      <c r="J310" s="2" t="s">
        <v>70</v>
      </c>
      <c r="K310" s="2" t="s">
        <v>70</v>
      </c>
      <c r="L310" s="2" t="s">
        <v>70</v>
      </c>
      <c r="M310" s="2" t="s">
        <v>70</v>
      </c>
      <c r="N310" s="2" t="s">
        <v>70</v>
      </c>
    </row>
    <row r="311" spans="1:14" x14ac:dyDescent="0.3">
      <c r="A311" t="s">
        <v>73</v>
      </c>
      <c r="B311" t="s">
        <v>33</v>
      </c>
      <c r="C311" s="2">
        <v>0.95861051041773937</v>
      </c>
      <c r="D311" s="2">
        <v>0.94189911836970663</v>
      </c>
      <c r="E311" s="2">
        <v>0.93100403414304755</v>
      </c>
      <c r="F311" s="2">
        <v>0.84385431649795095</v>
      </c>
      <c r="G311" s="2" t="s">
        <v>70</v>
      </c>
      <c r="H311" s="2">
        <v>0</v>
      </c>
      <c r="I311" s="2">
        <v>0.99118571319077198</v>
      </c>
      <c r="J311" s="2">
        <v>0</v>
      </c>
      <c r="K311" s="2" t="s">
        <v>70</v>
      </c>
      <c r="L311" s="2" t="s">
        <v>70</v>
      </c>
      <c r="M311" s="2" t="s">
        <v>70</v>
      </c>
      <c r="N311" s="2" t="s">
        <v>70</v>
      </c>
    </row>
    <row r="312" spans="1:14" x14ac:dyDescent="0.3">
      <c r="A312" t="s">
        <v>73</v>
      </c>
      <c r="B312" t="s">
        <v>35</v>
      </c>
      <c r="C312" s="2">
        <v>0.99821152593773399</v>
      </c>
      <c r="D312" s="2">
        <v>0.93100085334633675</v>
      </c>
      <c r="E312" s="2">
        <v>0.89708508276627574</v>
      </c>
      <c r="F312" s="2">
        <v>0.83783353668240412</v>
      </c>
      <c r="G312" s="2" t="s">
        <v>70</v>
      </c>
      <c r="H312" s="2">
        <v>0</v>
      </c>
      <c r="I312" s="2">
        <v>0.99512949362195602</v>
      </c>
      <c r="J312" s="2" t="s">
        <v>70</v>
      </c>
      <c r="K312" s="2">
        <v>1.6949152542372881E-2</v>
      </c>
      <c r="L312" s="2">
        <v>0</v>
      </c>
      <c r="M312" s="2" t="s">
        <v>70</v>
      </c>
      <c r="N312" s="2" t="s">
        <v>70</v>
      </c>
    </row>
    <row r="313" spans="1:14" x14ac:dyDescent="0.3">
      <c r="A313" t="s">
        <v>73</v>
      </c>
      <c r="B313" t="s">
        <v>164</v>
      </c>
      <c r="C313" s="2">
        <v>0.99818880962996004</v>
      </c>
      <c r="D313" s="2">
        <v>0.81786077691985393</v>
      </c>
      <c r="E313" s="2">
        <v>0.91509054325955719</v>
      </c>
      <c r="F313" s="2">
        <v>0.79099068963594799</v>
      </c>
      <c r="G313" s="2" t="s">
        <v>70</v>
      </c>
      <c r="H313" s="2">
        <v>0.57392520097867883</v>
      </c>
      <c r="I313" s="2">
        <v>0.99458874458874458</v>
      </c>
      <c r="J313" s="2" t="s">
        <v>70</v>
      </c>
      <c r="K313" s="2">
        <v>0.93726937269372679</v>
      </c>
      <c r="L313" s="2" t="s">
        <v>70</v>
      </c>
      <c r="M313" s="2" t="s">
        <v>70</v>
      </c>
      <c r="N313" s="2" t="s">
        <v>70</v>
      </c>
    </row>
    <row r="314" spans="1:14" x14ac:dyDescent="0.3">
      <c r="A314" t="s">
        <v>150</v>
      </c>
      <c r="B314" t="s">
        <v>6</v>
      </c>
      <c r="C314" s="2">
        <v>0.96359976908554756</v>
      </c>
      <c r="D314" s="2">
        <v>0.9177272464716868</v>
      </c>
      <c r="E314" s="2">
        <v>0.93567549219280377</v>
      </c>
      <c r="F314" s="2" t="s">
        <v>70</v>
      </c>
      <c r="G314" s="2" t="s">
        <v>70</v>
      </c>
      <c r="H314" s="2">
        <v>0.88617816338802513</v>
      </c>
      <c r="I314" s="2">
        <v>0.9905960867586836</v>
      </c>
      <c r="J314" s="2">
        <v>0.74023558586484806</v>
      </c>
      <c r="K314" s="2" t="s">
        <v>70</v>
      </c>
      <c r="L314" s="2" t="s">
        <v>70</v>
      </c>
      <c r="M314" s="2" t="s">
        <v>70</v>
      </c>
      <c r="N314" s="2" t="s">
        <v>70</v>
      </c>
    </row>
    <row r="315" spans="1:14" x14ac:dyDescent="0.3">
      <c r="A315" t="s">
        <v>150</v>
      </c>
      <c r="B315" t="s">
        <v>7</v>
      </c>
      <c r="C315" s="2">
        <v>0.98174622804847878</v>
      </c>
      <c r="D315" s="2">
        <v>0.92381081723423764</v>
      </c>
      <c r="E315" s="2">
        <v>0.90384959713518365</v>
      </c>
      <c r="F315" s="2" t="s">
        <v>70</v>
      </c>
      <c r="G315" s="2" t="s">
        <v>70</v>
      </c>
      <c r="H315" s="2">
        <v>0.86919616331381033</v>
      </c>
      <c r="I315" s="2">
        <v>0.99153822907222722</v>
      </c>
      <c r="J315" s="2" t="s">
        <v>70</v>
      </c>
      <c r="K315" s="2" t="s">
        <v>70</v>
      </c>
      <c r="L315" s="2" t="s">
        <v>70</v>
      </c>
      <c r="M315" s="2" t="s">
        <v>70</v>
      </c>
      <c r="N315" s="2" t="s">
        <v>70</v>
      </c>
    </row>
    <row r="316" spans="1:14" x14ac:dyDescent="0.3">
      <c r="A316" t="s">
        <v>150</v>
      </c>
      <c r="B316" t="s">
        <v>8</v>
      </c>
      <c r="C316" s="2">
        <v>0.98544698544698561</v>
      </c>
      <c r="D316" s="2">
        <v>0.88406066942610384</v>
      </c>
      <c r="E316" s="2">
        <v>0.75578491759613786</v>
      </c>
      <c r="F316" s="2" t="s">
        <v>70</v>
      </c>
      <c r="G316" s="2" t="s">
        <v>70</v>
      </c>
      <c r="H316" s="2">
        <v>0.78703602321252597</v>
      </c>
      <c r="I316" s="2">
        <v>0.98858050366785144</v>
      </c>
      <c r="J316" s="2" t="s">
        <v>70</v>
      </c>
      <c r="K316" s="2" t="s">
        <v>70</v>
      </c>
      <c r="L316" s="2" t="s">
        <v>70</v>
      </c>
      <c r="M316" s="2" t="s">
        <v>70</v>
      </c>
      <c r="N316" s="2" t="s">
        <v>70</v>
      </c>
    </row>
    <row r="317" spans="1:14" x14ac:dyDescent="0.3">
      <c r="A317" t="s">
        <v>150</v>
      </c>
      <c r="B317" t="s">
        <v>12</v>
      </c>
      <c r="C317" s="2">
        <v>0.98244365361803077</v>
      </c>
      <c r="D317" s="2">
        <v>0.87030219735270542</v>
      </c>
      <c r="E317" s="2">
        <v>0.73658082531802671</v>
      </c>
      <c r="F317" s="2" t="s">
        <v>70</v>
      </c>
      <c r="G317" s="2" t="s">
        <v>70</v>
      </c>
      <c r="H317" s="2">
        <v>0.60277997513843373</v>
      </c>
      <c r="I317" s="2">
        <v>0.9869054786273328</v>
      </c>
      <c r="J317" s="2">
        <v>0</v>
      </c>
      <c r="K317" s="2" t="s">
        <v>70</v>
      </c>
      <c r="L317" s="2" t="s">
        <v>70</v>
      </c>
      <c r="M317" s="2" t="s">
        <v>70</v>
      </c>
      <c r="N317" s="2" t="s">
        <v>70</v>
      </c>
    </row>
    <row r="318" spans="1:14" x14ac:dyDescent="0.3">
      <c r="A318" t="s">
        <v>150</v>
      </c>
      <c r="B318" t="s">
        <v>13</v>
      </c>
      <c r="C318" s="2">
        <v>0.99322185321136558</v>
      </c>
      <c r="D318" s="2">
        <v>0.97932946811192323</v>
      </c>
      <c r="E318" s="2">
        <v>0.82660350402285887</v>
      </c>
      <c r="F318" s="2" t="s">
        <v>70</v>
      </c>
      <c r="G318" s="2">
        <v>0.95059903531974477</v>
      </c>
      <c r="H318" s="2">
        <v>0.8391902215431627</v>
      </c>
      <c r="I318" s="2">
        <v>0.99046602089848224</v>
      </c>
      <c r="J318" s="2" t="s">
        <v>70</v>
      </c>
      <c r="K318" s="2" t="s">
        <v>70</v>
      </c>
      <c r="L318" s="2" t="s">
        <v>70</v>
      </c>
      <c r="M318" s="2" t="s">
        <v>70</v>
      </c>
      <c r="N318" s="2" t="s">
        <v>70</v>
      </c>
    </row>
    <row r="319" spans="1:14" x14ac:dyDescent="0.3">
      <c r="A319" t="s">
        <v>150</v>
      </c>
      <c r="B319" t="s">
        <v>15</v>
      </c>
      <c r="C319" s="2">
        <v>0.98878215234131395</v>
      </c>
      <c r="D319" s="2">
        <v>0.97204060028644379</v>
      </c>
      <c r="E319" s="2">
        <v>0.85217603315860047</v>
      </c>
      <c r="F319" s="2">
        <v>0.7937886272511796</v>
      </c>
      <c r="G319" s="2" t="s">
        <v>70</v>
      </c>
      <c r="H319" s="2">
        <v>0.90334116685399002</v>
      </c>
      <c r="I319" s="2">
        <v>0.99185992935033018</v>
      </c>
      <c r="J319" s="2" t="s">
        <v>70</v>
      </c>
      <c r="K319" s="2" t="s">
        <v>70</v>
      </c>
      <c r="L319" s="2" t="s">
        <v>70</v>
      </c>
      <c r="M319" s="2" t="s">
        <v>70</v>
      </c>
      <c r="N319" s="2" t="s">
        <v>70</v>
      </c>
    </row>
    <row r="320" spans="1:14" x14ac:dyDescent="0.3">
      <c r="A320" t="s">
        <v>150</v>
      </c>
      <c r="B320" t="s">
        <v>17</v>
      </c>
      <c r="C320" s="2">
        <v>0.99486768862691377</v>
      </c>
      <c r="D320" s="2">
        <v>0.9517866018666814</v>
      </c>
      <c r="E320" s="2">
        <v>0.901737063448528</v>
      </c>
      <c r="F320" s="2">
        <v>0.86128245588868169</v>
      </c>
      <c r="G320" s="2" t="s">
        <v>70</v>
      </c>
      <c r="H320" s="2">
        <v>0.92119956772334299</v>
      </c>
      <c r="I320" s="2">
        <v>0.99023984262692</v>
      </c>
      <c r="J320" s="2" t="s">
        <v>70</v>
      </c>
      <c r="K320" s="2" t="s">
        <v>70</v>
      </c>
      <c r="L320" s="2" t="s">
        <v>70</v>
      </c>
      <c r="M320" s="2" t="s">
        <v>70</v>
      </c>
      <c r="N320" s="2" t="s">
        <v>70</v>
      </c>
    </row>
    <row r="321" spans="1:14" x14ac:dyDescent="0.3">
      <c r="A321" t="s">
        <v>150</v>
      </c>
      <c r="B321" t="s">
        <v>21</v>
      </c>
      <c r="C321" s="2">
        <v>0.9954729222649914</v>
      </c>
      <c r="D321" s="2">
        <v>0.95451180092818322</v>
      </c>
      <c r="E321" s="2">
        <v>0.91584569732937682</v>
      </c>
      <c r="F321" s="2">
        <v>0.60325518107598908</v>
      </c>
      <c r="G321" s="2">
        <v>0.67289144264313561</v>
      </c>
      <c r="H321" s="2">
        <v>0.89074889867841411</v>
      </c>
      <c r="I321" s="2">
        <v>0.99280905752753978</v>
      </c>
      <c r="J321" s="2" t="s">
        <v>70</v>
      </c>
      <c r="K321" s="2" t="s">
        <v>70</v>
      </c>
      <c r="L321" s="2" t="s">
        <v>70</v>
      </c>
      <c r="M321" s="2" t="s">
        <v>70</v>
      </c>
      <c r="N321" s="2" t="s">
        <v>70</v>
      </c>
    </row>
    <row r="322" spans="1:14" x14ac:dyDescent="0.3">
      <c r="A322" t="s">
        <v>150</v>
      </c>
      <c r="B322" t="s">
        <v>23</v>
      </c>
      <c r="C322" s="2">
        <v>0.99556109968085282</v>
      </c>
      <c r="D322" s="2">
        <v>0.954887491366462</v>
      </c>
      <c r="E322" s="2">
        <v>0.88833967673372549</v>
      </c>
      <c r="F322" s="2">
        <v>0.40947781466948385</v>
      </c>
      <c r="G322" s="2">
        <v>0.70402731746509994</v>
      </c>
      <c r="H322" s="2">
        <v>0.87736441683534583</v>
      </c>
      <c r="I322" s="2">
        <v>0.99215118494246757</v>
      </c>
      <c r="J322" s="2" t="s">
        <v>70</v>
      </c>
      <c r="K322" s="2" t="s">
        <v>70</v>
      </c>
      <c r="L322" s="2" t="s">
        <v>70</v>
      </c>
      <c r="M322" s="2" t="s">
        <v>70</v>
      </c>
      <c r="N322" s="2" t="s">
        <v>70</v>
      </c>
    </row>
    <row r="323" spans="1:14" x14ac:dyDescent="0.3">
      <c r="A323" t="s">
        <v>92</v>
      </c>
      <c r="B323" t="s">
        <v>6</v>
      </c>
      <c r="C323" s="2">
        <v>0.98952636431061836</v>
      </c>
      <c r="D323" s="2">
        <v>0.94371149418134281</v>
      </c>
      <c r="E323" s="2">
        <v>0.84994492268777289</v>
      </c>
      <c r="F323" s="2" t="s">
        <v>70</v>
      </c>
      <c r="G323" s="2">
        <v>0</v>
      </c>
      <c r="H323" s="2">
        <v>0.85515994517831628</v>
      </c>
      <c r="I323" s="2">
        <v>0.99243009423760242</v>
      </c>
      <c r="J323" s="2" t="s">
        <v>70</v>
      </c>
      <c r="K323" s="2" t="s">
        <v>70</v>
      </c>
      <c r="L323" s="2" t="s">
        <v>70</v>
      </c>
      <c r="M323" s="2" t="s">
        <v>70</v>
      </c>
      <c r="N323" s="2" t="s">
        <v>70</v>
      </c>
    </row>
    <row r="324" spans="1:14" x14ac:dyDescent="0.3">
      <c r="A324" t="s">
        <v>92</v>
      </c>
      <c r="B324" t="s">
        <v>239</v>
      </c>
      <c r="C324" s="2">
        <v>0.98810990768964702</v>
      </c>
      <c r="D324" s="2">
        <v>0.97547826086956524</v>
      </c>
      <c r="E324" s="2">
        <v>0.79361095674309379</v>
      </c>
      <c r="F324" s="2" t="s">
        <v>70</v>
      </c>
      <c r="G324" s="2">
        <v>0.92449785972999676</v>
      </c>
      <c r="H324" s="2">
        <v>0.5442557442557443</v>
      </c>
      <c r="I324" s="2">
        <v>0.99204080055637123</v>
      </c>
      <c r="J324" s="2" t="s">
        <v>70</v>
      </c>
      <c r="K324" s="2" t="s">
        <v>70</v>
      </c>
      <c r="L324" s="2" t="s">
        <v>70</v>
      </c>
      <c r="M324" s="2" t="s">
        <v>70</v>
      </c>
      <c r="N324" s="2" t="s">
        <v>70</v>
      </c>
    </row>
    <row r="325" spans="1:14" x14ac:dyDescent="0.3">
      <c r="A325" t="s">
        <v>92</v>
      </c>
      <c r="B325" t="s">
        <v>7</v>
      </c>
      <c r="C325" s="2">
        <v>0.99120536502147183</v>
      </c>
      <c r="D325" s="2">
        <v>0.95641044720589319</v>
      </c>
      <c r="E325" s="2">
        <v>0.70250193017966323</v>
      </c>
      <c r="F325" s="2" t="s">
        <v>70</v>
      </c>
      <c r="G325" s="2">
        <v>0.7436888899834988</v>
      </c>
      <c r="H325" s="2">
        <v>0.77447744774477445</v>
      </c>
      <c r="I325" s="2">
        <v>0.99292544507502123</v>
      </c>
      <c r="J325" s="2" t="s">
        <v>70</v>
      </c>
      <c r="K325" s="2" t="s">
        <v>70</v>
      </c>
      <c r="L325" s="2" t="s">
        <v>70</v>
      </c>
      <c r="M325" s="2" t="s">
        <v>70</v>
      </c>
      <c r="N325" s="2" t="s">
        <v>70</v>
      </c>
    </row>
    <row r="326" spans="1:14" x14ac:dyDescent="0.3">
      <c r="A326" t="s">
        <v>92</v>
      </c>
      <c r="B326" t="s">
        <v>8</v>
      </c>
      <c r="C326" s="2">
        <v>0.99324159688113156</v>
      </c>
      <c r="D326" s="2">
        <v>0.95619119198693403</v>
      </c>
      <c r="E326" s="2">
        <v>0.67646327652404492</v>
      </c>
      <c r="F326" s="2">
        <v>0</v>
      </c>
      <c r="G326" s="2">
        <v>0.89313532038633292</v>
      </c>
      <c r="H326" s="2">
        <v>0.86605384110308603</v>
      </c>
      <c r="I326" s="2">
        <v>0.99074290159471023</v>
      </c>
      <c r="J326" s="2" t="s">
        <v>70</v>
      </c>
      <c r="K326" s="2" t="s">
        <v>70</v>
      </c>
      <c r="L326" s="2" t="s">
        <v>70</v>
      </c>
      <c r="M326" s="2" t="s">
        <v>70</v>
      </c>
      <c r="N326" s="2" t="s">
        <v>70</v>
      </c>
    </row>
    <row r="327" spans="1:14" x14ac:dyDescent="0.3">
      <c r="A327" t="s">
        <v>92</v>
      </c>
      <c r="B327" t="s">
        <v>12</v>
      </c>
      <c r="C327" s="2">
        <v>0.99518553844756319</v>
      </c>
      <c r="D327" s="2">
        <v>0.96414941250713704</v>
      </c>
      <c r="E327" s="2">
        <v>0.91801091946891678</v>
      </c>
      <c r="F327" s="2" t="s">
        <v>70</v>
      </c>
      <c r="G327" s="2">
        <v>0.94548140572175343</v>
      </c>
      <c r="H327" s="2">
        <v>0.67110862262038073</v>
      </c>
      <c r="I327" s="2">
        <v>0.9935302829526852</v>
      </c>
      <c r="J327" s="2" t="s">
        <v>70</v>
      </c>
      <c r="K327" s="2" t="s">
        <v>70</v>
      </c>
      <c r="L327" s="2" t="s">
        <v>70</v>
      </c>
      <c r="M327" s="2" t="s">
        <v>70</v>
      </c>
      <c r="N327" s="2" t="s">
        <v>70</v>
      </c>
    </row>
    <row r="328" spans="1:14" x14ac:dyDescent="0.3">
      <c r="A328" t="s">
        <v>92</v>
      </c>
      <c r="B328" t="s">
        <v>13</v>
      </c>
      <c r="C328" s="2">
        <v>0.9958609469579156</v>
      </c>
      <c r="D328" s="2">
        <v>0.92627560584887003</v>
      </c>
      <c r="E328" s="2">
        <v>0.93786916551938537</v>
      </c>
      <c r="F328" s="2" t="s">
        <v>70</v>
      </c>
      <c r="G328" s="2">
        <v>0.92005749668288361</v>
      </c>
      <c r="H328" s="2">
        <v>0.7808830664725861</v>
      </c>
      <c r="I328" s="2">
        <v>0.99438157790614856</v>
      </c>
      <c r="J328" s="2" t="s">
        <v>70</v>
      </c>
      <c r="K328" s="2" t="s">
        <v>70</v>
      </c>
      <c r="L328" s="2" t="s">
        <v>70</v>
      </c>
      <c r="M328" s="2" t="s">
        <v>70</v>
      </c>
      <c r="N328" s="2" t="s">
        <v>70</v>
      </c>
    </row>
    <row r="329" spans="1:14" x14ac:dyDescent="0.3">
      <c r="A329" t="s">
        <v>92</v>
      </c>
      <c r="B329" t="s">
        <v>15</v>
      </c>
      <c r="C329" s="2">
        <v>0.99388609167593001</v>
      </c>
      <c r="D329" s="2">
        <v>0.94071831792522298</v>
      </c>
      <c r="E329" s="2">
        <v>0.74795910582131686</v>
      </c>
      <c r="F329" s="2">
        <v>0</v>
      </c>
      <c r="G329" s="2">
        <v>0.81331801059822517</v>
      </c>
      <c r="H329" s="2">
        <v>0.72852808871220842</v>
      </c>
      <c r="I329" s="2">
        <v>0.99318541996830423</v>
      </c>
      <c r="J329" s="2" t="s">
        <v>70</v>
      </c>
      <c r="K329" s="2" t="s">
        <v>70</v>
      </c>
      <c r="L329" s="2" t="s">
        <v>70</v>
      </c>
      <c r="M329" s="2" t="s">
        <v>70</v>
      </c>
      <c r="N329" s="2" t="s">
        <v>70</v>
      </c>
    </row>
    <row r="330" spans="1:14" x14ac:dyDescent="0.3">
      <c r="A330" t="s">
        <v>92</v>
      </c>
      <c r="B330" t="s">
        <v>17</v>
      </c>
      <c r="C330" s="2">
        <v>0.98714083641715122</v>
      </c>
      <c r="D330" s="2">
        <v>0.96870675556673802</v>
      </c>
      <c r="E330" s="2">
        <v>0.88934554899106655</v>
      </c>
      <c r="F330" s="2" t="s">
        <v>70</v>
      </c>
      <c r="G330" s="2">
        <v>0.97295009427065282</v>
      </c>
      <c r="H330" s="2">
        <v>0.77103359260894666</v>
      </c>
      <c r="I330" s="2">
        <v>0.9916205533596838</v>
      </c>
      <c r="J330" s="2">
        <v>0.91211619416236056</v>
      </c>
      <c r="K330" s="2" t="s">
        <v>70</v>
      </c>
      <c r="L330" s="2" t="s">
        <v>70</v>
      </c>
      <c r="M330" s="2" t="s">
        <v>70</v>
      </c>
      <c r="N330" s="2" t="s">
        <v>70</v>
      </c>
    </row>
    <row r="331" spans="1:14" x14ac:dyDescent="0.3">
      <c r="A331" t="s">
        <v>92</v>
      </c>
      <c r="B331" t="s">
        <v>21</v>
      </c>
      <c r="C331" s="2">
        <v>0.9940829156130776</v>
      </c>
      <c r="D331" s="2">
        <v>0.97022294353805416</v>
      </c>
      <c r="E331" s="2">
        <v>0.94654211476568018</v>
      </c>
      <c r="F331" s="2" t="s">
        <v>70</v>
      </c>
      <c r="G331" s="2">
        <v>0.91973291660747281</v>
      </c>
      <c r="H331" s="2">
        <v>0.82866818715875323</v>
      </c>
      <c r="I331" s="2">
        <v>0.99493165412379037</v>
      </c>
      <c r="J331" s="2" t="s">
        <v>70</v>
      </c>
      <c r="K331" s="2" t="s">
        <v>70</v>
      </c>
      <c r="L331" s="2" t="s">
        <v>70</v>
      </c>
      <c r="M331" s="2" t="s">
        <v>70</v>
      </c>
      <c r="N331" s="2" t="s">
        <v>70</v>
      </c>
    </row>
    <row r="332" spans="1:14" x14ac:dyDescent="0.3">
      <c r="A332" t="s">
        <v>92</v>
      </c>
      <c r="B332" t="s">
        <v>23</v>
      </c>
      <c r="C332" s="2">
        <v>0.99291582270021284</v>
      </c>
      <c r="D332" s="2">
        <v>0.9760906555335308</v>
      </c>
      <c r="E332" s="2">
        <v>0.82677188282569447</v>
      </c>
      <c r="F332" s="2" t="s">
        <v>70</v>
      </c>
      <c r="G332" s="2">
        <v>0.90428535835894042</v>
      </c>
      <c r="H332" s="2">
        <v>0.53004126739875501</v>
      </c>
      <c r="I332" s="2">
        <v>0.99094033114651681</v>
      </c>
      <c r="J332" s="2" t="s">
        <v>70</v>
      </c>
      <c r="K332" s="2" t="s">
        <v>70</v>
      </c>
      <c r="L332" s="2" t="s">
        <v>70</v>
      </c>
      <c r="M332" s="2" t="s">
        <v>70</v>
      </c>
      <c r="N332" s="2" t="s">
        <v>70</v>
      </c>
    </row>
    <row r="333" spans="1:14" x14ac:dyDescent="0.3">
      <c r="A333" t="s">
        <v>92</v>
      </c>
      <c r="B333" t="s">
        <v>25</v>
      </c>
      <c r="C333" s="2">
        <v>0.99270865977227618</v>
      </c>
      <c r="D333" s="2">
        <v>0.95656518790820522</v>
      </c>
      <c r="E333" s="2">
        <v>0.69443619233544118</v>
      </c>
      <c r="F333" s="2">
        <v>0</v>
      </c>
      <c r="G333" s="2">
        <v>0.89815942617404254</v>
      </c>
      <c r="H333" s="2">
        <v>0.39988861041492618</v>
      </c>
      <c r="I333" s="2">
        <v>0.99281597852688075</v>
      </c>
      <c r="J333" s="2" t="s">
        <v>70</v>
      </c>
      <c r="K333" s="2" t="s">
        <v>70</v>
      </c>
      <c r="L333" s="2" t="s">
        <v>70</v>
      </c>
      <c r="M333" s="2" t="s">
        <v>70</v>
      </c>
      <c r="N333" s="2" t="s">
        <v>70</v>
      </c>
    </row>
    <row r="334" spans="1:14" x14ac:dyDescent="0.3">
      <c r="A334" t="s">
        <v>92</v>
      </c>
      <c r="B334" t="s">
        <v>27</v>
      </c>
      <c r="C334" s="2">
        <v>0.99707929903176762</v>
      </c>
      <c r="D334" s="2">
        <v>0.97949514682582417</v>
      </c>
      <c r="E334" s="2">
        <v>0.90274721198783403</v>
      </c>
      <c r="F334" s="2">
        <v>0</v>
      </c>
      <c r="G334" s="2">
        <v>0.90213810741687983</v>
      </c>
      <c r="H334" s="2">
        <v>0.91069950989752402</v>
      </c>
      <c r="I334" s="2">
        <v>0.99191416575960201</v>
      </c>
      <c r="J334" s="2" t="s">
        <v>70</v>
      </c>
      <c r="K334" s="2" t="s">
        <v>70</v>
      </c>
      <c r="L334" s="2" t="s">
        <v>70</v>
      </c>
      <c r="M334" s="2" t="s">
        <v>70</v>
      </c>
      <c r="N334" s="2" t="s">
        <v>70</v>
      </c>
    </row>
    <row r="335" spans="1:14" x14ac:dyDescent="0.3">
      <c r="A335" t="s">
        <v>92</v>
      </c>
      <c r="B335" t="s">
        <v>29</v>
      </c>
      <c r="C335" s="2">
        <v>0.99710183741594838</v>
      </c>
      <c r="D335" s="2">
        <v>0.97608408227477361</v>
      </c>
      <c r="E335" s="2">
        <v>0.92670881300515584</v>
      </c>
      <c r="F335" s="2" t="s">
        <v>70</v>
      </c>
      <c r="G335" s="2">
        <v>0.98269393682681838</v>
      </c>
      <c r="H335" s="2">
        <v>0.78035028790786953</v>
      </c>
      <c r="I335" s="2">
        <v>0.99466233464841036</v>
      </c>
      <c r="J335" s="2" t="s">
        <v>70</v>
      </c>
      <c r="K335" s="2" t="s">
        <v>70</v>
      </c>
      <c r="L335" s="2" t="s">
        <v>70</v>
      </c>
      <c r="M335" s="2" t="s">
        <v>70</v>
      </c>
      <c r="N335" s="2" t="s">
        <v>70</v>
      </c>
    </row>
    <row r="336" spans="1:14" x14ac:dyDescent="0.3">
      <c r="A336" t="s">
        <v>92</v>
      </c>
      <c r="B336" t="s">
        <v>33</v>
      </c>
      <c r="C336" s="2">
        <v>0.99724249364037576</v>
      </c>
      <c r="D336" s="2">
        <v>0.93639820840023658</v>
      </c>
      <c r="E336" s="2">
        <v>0.93415702220832042</v>
      </c>
      <c r="F336" s="2" t="s">
        <v>70</v>
      </c>
      <c r="G336" s="2" t="s">
        <v>70</v>
      </c>
      <c r="H336" s="2">
        <v>0.72382798142145888</v>
      </c>
      <c r="I336" s="2">
        <v>0.99382474790901276</v>
      </c>
      <c r="J336" s="2">
        <v>0.87311572700296736</v>
      </c>
      <c r="K336" s="2" t="s">
        <v>70</v>
      </c>
      <c r="L336" s="2" t="s">
        <v>70</v>
      </c>
      <c r="M336" s="2" t="s">
        <v>70</v>
      </c>
      <c r="N336" s="2" t="s">
        <v>70</v>
      </c>
    </row>
    <row r="337" spans="1:14" x14ac:dyDescent="0.3">
      <c r="A337" t="s">
        <v>92</v>
      </c>
      <c r="B337" t="s">
        <v>35</v>
      </c>
      <c r="C337" s="2">
        <v>0.99782511051748202</v>
      </c>
      <c r="D337" s="2">
        <v>0.98018044132033755</v>
      </c>
      <c r="E337" s="2">
        <v>0.87143613611660764</v>
      </c>
      <c r="F337" s="2" t="s">
        <v>70</v>
      </c>
      <c r="G337" s="2">
        <v>0.90152013573877199</v>
      </c>
      <c r="H337" s="2">
        <v>0.90444118093887682</v>
      </c>
      <c r="I337" s="2">
        <v>0.99223590306642617</v>
      </c>
      <c r="J337" s="2" t="s">
        <v>70</v>
      </c>
      <c r="K337" s="2" t="s">
        <v>70</v>
      </c>
      <c r="L337" s="2" t="s">
        <v>70</v>
      </c>
      <c r="M337" s="2" t="s">
        <v>70</v>
      </c>
      <c r="N337" s="2" t="s">
        <v>70</v>
      </c>
    </row>
    <row r="338" spans="1:14" x14ac:dyDescent="0.3">
      <c r="A338" t="s">
        <v>71</v>
      </c>
      <c r="B338" t="s">
        <v>6</v>
      </c>
      <c r="C338" s="2">
        <v>0.98697186032945361</v>
      </c>
      <c r="D338" s="2">
        <v>0.95207541191381495</v>
      </c>
      <c r="E338" s="2">
        <v>0.8666248613187979</v>
      </c>
      <c r="F338" s="2">
        <v>0.6695901733440478</v>
      </c>
      <c r="G338" s="2">
        <v>0</v>
      </c>
      <c r="H338" s="2">
        <v>0.88237547892720303</v>
      </c>
      <c r="I338" s="2">
        <v>0.99120641777229235</v>
      </c>
      <c r="J338" s="2" t="s">
        <v>70</v>
      </c>
      <c r="K338" s="2" t="s">
        <v>70</v>
      </c>
      <c r="L338" s="2" t="s">
        <v>70</v>
      </c>
      <c r="M338" s="2" t="s">
        <v>70</v>
      </c>
      <c r="N338" s="2" t="s">
        <v>70</v>
      </c>
    </row>
    <row r="339" spans="1:14" x14ac:dyDescent="0.3">
      <c r="A339" t="s">
        <v>71</v>
      </c>
      <c r="B339" t="s">
        <v>7</v>
      </c>
      <c r="C339" s="2">
        <v>0.99286999400279885</v>
      </c>
      <c r="D339" s="2">
        <v>0.9551146952780728</v>
      </c>
      <c r="E339" s="2">
        <v>0.91419656786271442</v>
      </c>
      <c r="F339" s="2">
        <v>0.81530451314623975</v>
      </c>
      <c r="G339" s="2" t="s">
        <v>70</v>
      </c>
      <c r="H339" s="2">
        <v>0.89085427135678397</v>
      </c>
      <c r="I339" s="2">
        <v>0.99235807860262004</v>
      </c>
      <c r="J339" s="2" t="s">
        <v>70</v>
      </c>
      <c r="K339" s="2" t="s">
        <v>70</v>
      </c>
      <c r="L339" s="2" t="s">
        <v>70</v>
      </c>
      <c r="M339" s="2" t="s">
        <v>70</v>
      </c>
      <c r="N339" s="2" t="s">
        <v>70</v>
      </c>
    </row>
    <row r="340" spans="1:14" x14ac:dyDescent="0.3">
      <c r="A340" t="s">
        <v>71</v>
      </c>
      <c r="B340" t="s">
        <v>8</v>
      </c>
      <c r="C340" s="2">
        <v>0.98931070115701925</v>
      </c>
      <c r="D340" s="2">
        <v>0.96065946560545756</v>
      </c>
      <c r="E340" s="2">
        <v>0.89757669557105602</v>
      </c>
      <c r="F340" s="2">
        <v>0.59490740740740744</v>
      </c>
      <c r="G340" s="2" t="s">
        <v>70</v>
      </c>
      <c r="H340" s="2">
        <v>0.78153250107619454</v>
      </c>
      <c r="I340" s="2">
        <v>0.99199137532727555</v>
      </c>
      <c r="J340" s="2">
        <v>0.75824175824175821</v>
      </c>
      <c r="K340" s="2" t="s">
        <v>70</v>
      </c>
      <c r="L340" s="2" t="s">
        <v>70</v>
      </c>
      <c r="M340" s="2" t="s">
        <v>70</v>
      </c>
      <c r="N340" s="2" t="s">
        <v>70</v>
      </c>
    </row>
    <row r="341" spans="1:14" x14ac:dyDescent="0.3">
      <c r="A341" t="s">
        <v>71</v>
      </c>
      <c r="B341" t="s">
        <v>12</v>
      </c>
      <c r="C341" s="2">
        <v>0.99053667716136518</v>
      </c>
      <c r="D341" s="2">
        <v>0.96523144502921565</v>
      </c>
      <c r="E341" s="2">
        <v>0.89222819782769169</v>
      </c>
      <c r="F341" s="2" t="s">
        <v>70</v>
      </c>
      <c r="G341" s="2" t="s">
        <v>70</v>
      </c>
      <c r="H341" s="2">
        <v>0.91808952468850957</v>
      </c>
      <c r="I341" s="2">
        <v>0.99347679388168242</v>
      </c>
      <c r="J341" s="2" t="s">
        <v>70</v>
      </c>
      <c r="K341" s="2" t="s">
        <v>70</v>
      </c>
      <c r="L341" s="2" t="s">
        <v>70</v>
      </c>
      <c r="M341" s="2" t="s">
        <v>70</v>
      </c>
      <c r="N341" s="2" t="s">
        <v>70</v>
      </c>
    </row>
    <row r="342" spans="1:14" x14ac:dyDescent="0.3">
      <c r="A342" t="s">
        <v>71</v>
      </c>
      <c r="B342" t="s">
        <v>13</v>
      </c>
      <c r="C342" s="2">
        <v>0.98991259830585543</v>
      </c>
      <c r="D342" s="2">
        <v>0.94394823186292376</v>
      </c>
      <c r="E342" s="2">
        <v>0.92590473821663977</v>
      </c>
      <c r="F342" s="2" t="s">
        <v>70</v>
      </c>
      <c r="G342" s="2" t="s">
        <v>70</v>
      </c>
      <c r="H342" s="2">
        <v>0.79660011860051394</v>
      </c>
      <c r="I342" s="2">
        <v>0.99347927340475084</v>
      </c>
      <c r="J342" s="2" t="s">
        <v>70</v>
      </c>
      <c r="K342" s="2" t="s">
        <v>70</v>
      </c>
      <c r="L342" s="2" t="s">
        <v>70</v>
      </c>
      <c r="M342" s="2" t="s">
        <v>70</v>
      </c>
      <c r="N342" s="2" t="s">
        <v>70</v>
      </c>
    </row>
    <row r="343" spans="1:14" x14ac:dyDescent="0.3">
      <c r="A343" t="s">
        <v>71</v>
      </c>
      <c r="B343" t="s">
        <v>15</v>
      </c>
      <c r="C343" s="2">
        <v>0.99437891032325343</v>
      </c>
      <c r="D343" s="2">
        <v>0.95080885651703484</v>
      </c>
      <c r="E343" s="2">
        <v>0.95246412386706958</v>
      </c>
      <c r="F343" s="2" t="s">
        <v>70</v>
      </c>
      <c r="G343" s="2" t="s">
        <v>70</v>
      </c>
      <c r="H343" s="2">
        <v>0.85644854857950781</v>
      </c>
      <c r="I343" s="2">
        <v>0.99062378922898098</v>
      </c>
      <c r="J343" s="2" t="s">
        <v>70</v>
      </c>
      <c r="K343" s="2" t="s">
        <v>70</v>
      </c>
      <c r="L343" s="2" t="s">
        <v>70</v>
      </c>
      <c r="M343" s="2" t="s">
        <v>70</v>
      </c>
      <c r="N343" s="2" t="s">
        <v>70</v>
      </c>
    </row>
    <row r="344" spans="1:14" x14ac:dyDescent="0.3">
      <c r="A344" t="s">
        <v>71</v>
      </c>
      <c r="B344" t="s">
        <v>17</v>
      </c>
      <c r="C344" s="2">
        <v>0.99278501754416082</v>
      </c>
      <c r="D344" s="2">
        <v>0.9566717553462164</v>
      </c>
      <c r="E344" s="2">
        <v>0.94643091028159798</v>
      </c>
      <c r="F344" s="2" t="s">
        <v>70</v>
      </c>
      <c r="G344" s="2" t="s">
        <v>70</v>
      </c>
      <c r="H344" s="2">
        <v>0.81860209135938355</v>
      </c>
      <c r="I344" s="2">
        <v>0.98730886850152921</v>
      </c>
      <c r="J344" s="2" t="s">
        <v>70</v>
      </c>
      <c r="K344" s="2" t="s">
        <v>70</v>
      </c>
      <c r="L344" s="2" t="s">
        <v>70</v>
      </c>
      <c r="M344" s="2" t="s">
        <v>70</v>
      </c>
      <c r="N344" s="2" t="s">
        <v>70</v>
      </c>
    </row>
    <row r="345" spans="1:14" x14ac:dyDescent="0.3">
      <c r="A345" t="s">
        <v>71</v>
      </c>
      <c r="B345" t="s">
        <v>21</v>
      </c>
      <c r="C345" s="2">
        <v>0.98935933147632316</v>
      </c>
      <c r="D345" s="2">
        <v>0.95780345049489779</v>
      </c>
      <c r="E345" s="2">
        <v>0.92169600140455599</v>
      </c>
      <c r="F345" s="2">
        <v>0</v>
      </c>
      <c r="G345" s="2" t="s">
        <v>70</v>
      </c>
      <c r="H345" s="2">
        <v>0.53857791225416041</v>
      </c>
      <c r="I345" s="2">
        <v>0.99373433583959903</v>
      </c>
      <c r="J345" s="2" t="s">
        <v>70</v>
      </c>
      <c r="K345" s="2" t="s">
        <v>70</v>
      </c>
      <c r="L345" s="2" t="s">
        <v>70</v>
      </c>
      <c r="M345" s="2" t="s">
        <v>70</v>
      </c>
      <c r="N345" s="2" t="s">
        <v>70</v>
      </c>
    </row>
    <row r="346" spans="1:14" x14ac:dyDescent="0.3">
      <c r="A346" t="s">
        <v>71</v>
      </c>
      <c r="B346" t="s">
        <v>23</v>
      </c>
      <c r="C346" s="2">
        <v>0.98585223995975324</v>
      </c>
      <c r="D346" s="2">
        <v>0.97093479968578156</v>
      </c>
      <c r="E346" s="2">
        <v>0.84272490899635988</v>
      </c>
      <c r="F346" s="2">
        <v>0.19090578392142599</v>
      </c>
      <c r="G346" s="2">
        <v>0</v>
      </c>
      <c r="H346" s="2">
        <v>0.75657306385262024</v>
      </c>
      <c r="I346" s="2">
        <v>0.99091555415119681</v>
      </c>
      <c r="J346" s="2" t="s">
        <v>70</v>
      </c>
      <c r="K346" s="2" t="s">
        <v>70</v>
      </c>
      <c r="L346" s="2" t="s">
        <v>70</v>
      </c>
      <c r="M346" s="2" t="s">
        <v>70</v>
      </c>
      <c r="N346" s="2" t="s">
        <v>70</v>
      </c>
    </row>
    <row r="347" spans="1:14" x14ac:dyDescent="0.3">
      <c r="A347" t="s">
        <v>71</v>
      </c>
      <c r="B347" t="s">
        <v>27</v>
      </c>
      <c r="C347" s="2">
        <v>0.98387802677765956</v>
      </c>
      <c r="D347" s="2">
        <v>0.94472981853784155</v>
      </c>
      <c r="E347" s="2">
        <v>0.95059853637259495</v>
      </c>
      <c r="F347" s="2" t="s">
        <v>70</v>
      </c>
      <c r="G347" s="2" t="s">
        <v>70</v>
      </c>
      <c r="H347" s="2">
        <v>0.52958491019402898</v>
      </c>
      <c r="I347" s="2">
        <v>0.98688397361272795</v>
      </c>
      <c r="J347" s="2">
        <v>0.85029307197078885</v>
      </c>
      <c r="K347" s="2" t="s">
        <v>70</v>
      </c>
      <c r="L347" s="2" t="s">
        <v>70</v>
      </c>
      <c r="M347" s="2" t="s">
        <v>70</v>
      </c>
      <c r="N347" s="2" t="s">
        <v>70</v>
      </c>
    </row>
    <row r="348" spans="1:14" x14ac:dyDescent="0.3">
      <c r="A348" t="s">
        <v>130</v>
      </c>
      <c r="B348" t="s">
        <v>7</v>
      </c>
      <c r="C348" s="2">
        <v>0.98050926518740744</v>
      </c>
      <c r="D348" s="2">
        <v>0.94311895754518704</v>
      </c>
      <c r="E348" s="2">
        <v>0.86407848164766865</v>
      </c>
      <c r="F348" s="2">
        <v>0</v>
      </c>
      <c r="G348" s="2" t="s">
        <v>70</v>
      </c>
      <c r="H348" s="2">
        <v>0.57291831252962555</v>
      </c>
      <c r="I348" s="2">
        <v>0.99244484738591721</v>
      </c>
      <c r="J348" s="2" t="s">
        <v>70</v>
      </c>
      <c r="K348" s="2" t="s">
        <v>70</v>
      </c>
      <c r="L348" s="2" t="s">
        <v>70</v>
      </c>
      <c r="M348" s="2" t="s">
        <v>70</v>
      </c>
      <c r="N348" s="2" t="s">
        <v>70</v>
      </c>
    </row>
    <row r="349" spans="1:14" x14ac:dyDescent="0.3">
      <c r="A349" t="s">
        <v>130</v>
      </c>
      <c r="B349" t="s">
        <v>8</v>
      </c>
      <c r="C349" s="2">
        <v>0.99000889792805402</v>
      </c>
      <c r="D349" s="2">
        <v>0.97422199454801583</v>
      </c>
      <c r="E349" s="2">
        <v>0.71863698775841733</v>
      </c>
      <c r="F349" s="2">
        <v>0</v>
      </c>
      <c r="G349" s="2">
        <v>0.88488792480115686</v>
      </c>
      <c r="H349" s="2">
        <v>0.70077519379844966</v>
      </c>
      <c r="I349" s="2">
        <v>0.99189521080638565</v>
      </c>
      <c r="J349" s="2" t="s">
        <v>70</v>
      </c>
      <c r="K349" s="2" t="s">
        <v>70</v>
      </c>
      <c r="L349" s="2" t="s">
        <v>70</v>
      </c>
      <c r="M349" s="2" t="s">
        <v>70</v>
      </c>
      <c r="N349" s="2" t="s">
        <v>70</v>
      </c>
    </row>
    <row r="350" spans="1:14" x14ac:dyDescent="0.3">
      <c r="A350" t="s">
        <v>130</v>
      </c>
      <c r="B350" t="s">
        <v>12</v>
      </c>
      <c r="C350" s="2">
        <v>0.98723757781798105</v>
      </c>
      <c r="D350" s="2">
        <v>0.95414362562539956</v>
      </c>
      <c r="E350" s="2">
        <v>0.71482878572162456</v>
      </c>
      <c r="F350" s="2">
        <v>0</v>
      </c>
      <c r="G350" s="2">
        <v>0.68925045870168467</v>
      </c>
      <c r="H350" s="2">
        <v>0.51996842936069454</v>
      </c>
      <c r="I350" s="2">
        <v>0.99160850129401601</v>
      </c>
      <c r="J350" s="2">
        <v>0</v>
      </c>
      <c r="K350" s="2" t="s">
        <v>70</v>
      </c>
      <c r="L350" s="2" t="s">
        <v>70</v>
      </c>
      <c r="M350" s="2" t="s">
        <v>70</v>
      </c>
      <c r="N350" s="2" t="s">
        <v>70</v>
      </c>
    </row>
    <row r="351" spans="1:14" x14ac:dyDescent="0.3">
      <c r="A351" t="s">
        <v>130</v>
      </c>
      <c r="B351" t="s">
        <v>13</v>
      </c>
      <c r="C351" s="2">
        <v>0.99365716655356995</v>
      </c>
      <c r="D351" s="2">
        <v>0.9635685407313096</v>
      </c>
      <c r="E351" s="2">
        <v>0.76246615716782618</v>
      </c>
      <c r="F351" s="2">
        <v>0.5957446808510638</v>
      </c>
      <c r="G351" s="2">
        <v>0.92393946522386883</v>
      </c>
      <c r="H351" s="2">
        <v>0.53872053872053871</v>
      </c>
      <c r="I351" s="2">
        <v>0.9923951509675476</v>
      </c>
      <c r="J351" s="2" t="s">
        <v>70</v>
      </c>
      <c r="K351" s="2" t="s">
        <v>70</v>
      </c>
      <c r="L351" s="2" t="s">
        <v>70</v>
      </c>
      <c r="M351" s="2" t="s">
        <v>70</v>
      </c>
      <c r="N351" s="2">
        <v>0</v>
      </c>
    </row>
    <row r="352" spans="1:14" x14ac:dyDescent="0.3">
      <c r="A352" t="s">
        <v>130</v>
      </c>
      <c r="B352" t="s">
        <v>15</v>
      </c>
      <c r="C352" s="2">
        <v>0.99365375271450795</v>
      </c>
      <c r="D352" s="2">
        <v>0.9625184456468272</v>
      </c>
      <c r="E352" s="2">
        <v>0.80681323743953315</v>
      </c>
      <c r="F352" s="2">
        <v>0.33240720506977178</v>
      </c>
      <c r="G352" s="2">
        <v>0.79933726067746691</v>
      </c>
      <c r="H352" s="2">
        <v>0.35095137420718814</v>
      </c>
      <c r="I352" s="2">
        <v>0.99452771829645481</v>
      </c>
      <c r="J352" s="2" t="s">
        <v>70</v>
      </c>
      <c r="K352" s="2" t="s">
        <v>70</v>
      </c>
      <c r="L352" s="2" t="s">
        <v>70</v>
      </c>
      <c r="M352" s="2" t="s">
        <v>70</v>
      </c>
      <c r="N352" s="2" t="s">
        <v>70</v>
      </c>
    </row>
    <row r="353" spans="1:14" x14ac:dyDescent="0.3">
      <c r="A353" t="s">
        <v>130</v>
      </c>
      <c r="B353" t="s">
        <v>17</v>
      </c>
      <c r="C353" s="2">
        <v>0.99051738055383243</v>
      </c>
      <c r="D353" s="2">
        <v>0.95190870483285484</v>
      </c>
      <c r="E353" s="2">
        <v>0.83239058607157745</v>
      </c>
      <c r="F353" s="2">
        <v>0.72723616743188446</v>
      </c>
      <c r="G353" s="2">
        <v>0.94834777029194739</v>
      </c>
      <c r="H353" s="2">
        <v>0.63917359373739002</v>
      </c>
      <c r="I353" s="2">
        <v>0.9947292032694216</v>
      </c>
      <c r="J353" s="2" t="s">
        <v>70</v>
      </c>
      <c r="K353" s="2" t="s">
        <v>70</v>
      </c>
      <c r="L353" s="2" t="s">
        <v>70</v>
      </c>
      <c r="M353" s="2" t="s">
        <v>70</v>
      </c>
      <c r="N353" s="2" t="s">
        <v>70</v>
      </c>
    </row>
    <row r="354" spans="1:14" x14ac:dyDescent="0.3">
      <c r="A354" t="s">
        <v>130</v>
      </c>
      <c r="B354" t="s">
        <v>21</v>
      </c>
      <c r="C354" s="2">
        <v>0.99610692120994937</v>
      </c>
      <c r="D354" s="2">
        <v>0.87160959540950511</v>
      </c>
      <c r="E354" s="2">
        <v>0.92119881852423924</v>
      </c>
      <c r="F354" s="2">
        <v>0.78235766078538704</v>
      </c>
      <c r="G354" s="2">
        <v>0.32421494416548002</v>
      </c>
      <c r="H354" s="2">
        <v>0.32241992882562276</v>
      </c>
      <c r="I354" s="2">
        <v>0.99378323721069584</v>
      </c>
      <c r="J354" s="2" t="s">
        <v>70</v>
      </c>
      <c r="K354" s="2" t="s">
        <v>70</v>
      </c>
      <c r="L354" s="2" t="s">
        <v>70</v>
      </c>
      <c r="M354" s="2" t="s">
        <v>70</v>
      </c>
      <c r="N354" s="2" t="s">
        <v>70</v>
      </c>
    </row>
    <row r="355" spans="1:14" x14ac:dyDescent="0.3">
      <c r="A355" t="s">
        <v>130</v>
      </c>
      <c r="B355" t="s">
        <v>196</v>
      </c>
      <c r="C355" s="2">
        <v>0.98548374741465161</v>
      </c>
      <c r="D355" s="2">
        <v>0.96285985072858682</v>
      </c>
      <c r="E355" s="2">
        <v>0.85402754197321262</v>
      </c>
      <c r="F355" s="2">
        <v>0.21759897742944601</v>
      </c>
      <c r="G355" s="2">
        <v>0.76036490395312617</v>
      </c>
      <c r="H355" s="2" t="s">
        <v>70</v>
      </c>
      <c r="I355" s="2">
        <v>0.99242483404919957</v>
      </c>
      <c r="J355" s="2">
        <v>0</v>
      </c>
      <c r="K355" s="2" t="s">
        <v>70</v>
      </c>
      <c r="L355" s="2" t="s">
        <v>70</v>
      </c>
      <c r="M355" s="2" t="s">
        <v>70</v>
      </c>
      <c r="N355" s="2">
        <v>0</v>
      </c>
    </row>
    <row r="356" spans="1:14" x14ac:dyDescent="0.3">
      <c r="A356" t="s">
        <v>130</v>
      </c>
      <c r="B356" t="s">
        <v>23</v>
      </c>
      <c r="C356" s="2">
        <v>0.99388130928100438</v>
      </c>
      <c r="D356" s="2">
        <v>0.96462016404800754</v>
      </c>
      <c r="E356" s="2">
        <v>0.82928343751293621</v>
      </c>
      <c r="F356" s="2">
        <v>0.33624443525433623</v>
      </c>
      <c r="G356" s="2">
        <v>0.24598495629192929</v>
      </c>
      <c r="H356" s="2" t="s">
        <v>70</v>
      </c>
      <c r="I356" s="2">
        <v>0.99314707432788618</v>
      </c>
      <c r="J356" s="2" t="s">
        <v>70</v>
      </c>
      <c r="K356" s="2">
        <v>0</v>
      </c>
      <c r="L356" s="2" t="s">
        <v>70</v>
      </c>
      <c r="M356" s="2" t="s">
        <v>70</v>
      </c>
      <c r="N356" s="2">
        <v>0</v>
      </c>
    </row>
    <row r="357" spans="1:14" x14ac:dyDescent="0.3">
      <c r="A357" t="s">
        <v>86</v>
      </c>
      <c r="B357" t="s">
        <v>6</v>
      </c>
      <c r="C357" s="2">
        <v>0.99421763391831142</v>
      </c>
      <c r="D357" s="2">
        <v>0.92828969452836518</v>
      </c>
      <c r="E357" s="2">
        <v>0.62946870950529765</v>
      </c>
      <c r="F357" s="2" t="s">
        <v>70</v>
      </c>
      <c r="G357" s="2" t="s">
        <v>70</v>
      </c>
      <c r="H357" s="2">
        <v>0.60831459378423569</v>
      </c>
      <c r="I357" s="2">
        <v>0.98831667947732516</v>
      </c>
      <c r="J357" s="2" t="s">
        <v>70</v>
      </c>
      <c r="K357" s="2" t="s">
        <v>70</v>
      </c>
      <c r="L357" s="2" t="s">
        <v>70</v>
      </c>
      <c r="M357" s="2" t="s">
        <v>70</v>
      </c>
      <c r="N357" s="2" t="s">
        <v>70</v>
      </c>
    </row>
    <row r="358" spans="1:14" x14ac:dyDescent="0.3">
      <c r="A358" t="s">
        <v>86</v>
      </c>
      <c r="B358" t="s">
        <v>8</v>
      </c>
      <c r="C358" s="2">
        <v>0.99486275605614438</v>
      </c>
      <c r="D358" s="2">
        <v>0.90524637817056597</v>
      </c>
      <c r="E358" s="2">
        <v>0.8234330708661417</v>
      </c>
      <c r="F358" s="2" t="s">
        <v>70</v>
      </c>
      <c r="G358" s="2" t="s">
        <v>70</v>
      </c>
      <c r="H358" s="2">
        <v>0.80091435102507325</v>
      </c>
      <c r="I358" s="2">
        <v>0.99093466708346356</v>
      </c>
      <c r="J358" s="2" t="s">
        <v>70</v>
      </c>
      <c r="K358" s="2" t="s">
        <v>70</v>
      </c>
      <c r="L358" s="2" t="s">
        <v>70</v>
      </c>
      <c r="M358" s="2" t="s">
        <v>70</v>
      </c>
      <c r="N358" s="2" t="s">
        <v>70</v>
      </c>
    </row>
    <row r="359" spans="1:14" x14ac:dyDescent="0.3">
      <c r="A359" t="s">
        <v>86</v>
      </c>
      <c r="B359" t="s">
        <v>12</v>
      </c>
      <c r="C359" s="2">
        <v>0.99565035424949921</v>
      </c>
      <c r="D359" s="2">
        <v>0.95571103374397437</v>
      </c>
      <c r="E359" s="2">
        <v>0.86663517556290348</v>
      </c>
      <c r="F359" s="2">
        <v>0</v>
      </c>
      <c r="G359" s="2">
        <v>0</v>
      </c>
      <c r="H359" s="2">
        <v>0.93054438187181565</v>
      </c>
      <c r="I359" s="2">
        <v>0.99417781274586936</v>
      </c>
      <c r="J359" s="2" t="s">
        <v>70</v>
      </c>
      <c r="K359" s="2" t="s">
        <v>70</v>
      </c>
      <c r="L359" s="2" t="s">
        <v>70</v>
      </c>
      <c r="M359" s="2" t="s">
        <v>70</v>
      </c>
      <c r="N359" s="2" t="s">
        <v>70</v>
      </c>
    </row>
    <row r="360" spans="1:14" x14ac:dyDescent="0.3">
      <c r="A360" t="s">
        <v>86</v>
      </c>
      <c r="B360" t="s">
        <v>13</v>
      </c>
      <c r="C360" s="2">
        <v>0.98938890531772405</v>
      </c>
      <c r="D360" s="2">
        <v>0.97750568973730179</v>
      </c>
      <c r="E360" s="2">
        <v>0.83350122319758235</v>
      </c>
      <c r="F360" s="2" t="s">
        <v>70</v>
      </c>
      <c r="G360" s="2" t="s">
        <v>70</v>
      </c>
      <c r="H360" s="2">
        <v>0.61195088676671217</v>
      </c>
      <c r="I360" s="2">
        <v>0.9891563485349536</v>
      </c>
      <c r="J360" s="2" t="s">
        <v>70</v>
      </c>
      <c r="K360" s="2" t="s">
        <v>70</v>
      </c>
      <c r="L360" s="2" t="s">
        <v>70</v>
      </c>
      <c r="M360" s="2" t="s">
        <v>70</v>
      </c>
      <c r="N360" s="2" t="s">
        <v>70</v>
      </c>
    </row>
    <row r="361" spans="1:14" x14ac:dyDescent="0.3">
      <c r="A361" t="s">
        <v>86</v>
      </c>
      <c r="B361" t="s">
        <v>15</v>
      </c>
      <c r="C361" s="2">
        <v>0.98971712489275321</v>
      </c>
      <c r="D361" s="2">
        <v>0.97348409045427242</v>
      </c>
      <c r="E361" s="2">
        <v>0.89003997914131761</v>
      </c>
      <c r="F361" s="2">
        <v>0.7340444444444445</v>
      </c>
      <c r="G361" s="2" t="s">
        <v>70</v>
      </c>
      <c r="H361" s="2">
        <v>0.89722315476475945</v>
      </c>
      <c r="I361" s="2">
        <v>0.9887992480614084</v>
      </c>
      <c r="J361" s="2" t="s">
        <v>70</v>
      </c>
      <c r="K361" s="2" t="s">
        <v>70</v>
      </c>
      <c r="L361" s="2" t="s">
        <v>70</v>
      </c>
      <c r="M361" s="2" t="s">
        <v>70</v>
      </c>
      <c r="N361" s="2" t="s">
        <v>70</v>
      </c>
    </row>
    <row r="362" spans="1:14" x14ac:dyDescent="0.3">
      <c r="A362" t="s">
        <v>86</v>
      </c>
      <c r="B362" t="s">
        <v>17</v>
      </c>
      <c r="C362" s="2">
        <v>0.97756834878959398</v>
      </c>
      <c r="D362" s="2">
        <v>0.93558399461798403</v>
      </c>
      <c r="E362" s="2">
        <v>0.85018349870871279</v>
      </c>
      <c r="F362" s="2">
        <v>0.70442800689026241</v>
      </c>
      <c r="G362" s="2" t="s">
        <v>70</v>
      </c>
      <c r="H362" s="2">
        <v>0.91958351794417359</v>
      </c>
      <c r="I362" s="2">
        <v>0.99084884821710317</v>
      </c>
      <c r="J362" s="2">
        <v>0.31548573260660467</v>
      </c>
      <c r="K362" s="2" t="s">
        <v>70</v>
      </c>
      <c r="L362" s="2" t="s">
        <v>70</v>
      </c>
      <c r="M362" s="2" t="s">
        <v>70</v>
      </c>
      <c r="N362" s="2" t="s">
        <v>70</v>
      </c>
    </row>
    <row r="363" spans="1:14" x14ac:dyDescent="0.3">
      <c r="A363" t="s">
        <v>86</v>
      </c>
      <c r="B363" t="s">
        <v>21</v>
      </c>
      <c r="C363" s="2">
        <v>0.98302322703081801</v>
      </c>
      <c r="D363" s="2">
        <v>0.95032974867803444</v>
      </c>
      <c r="E363" s="2">
        <v>0.8837638376383764</v>
      </c>
      <c r="F363" s="2">
        <v>0.64938001201116335</v>
      </c>
      <c r="G363" s="2" t="s">
        <v>70</v>
      </c>
      <c r="H363" s="2">
        <v>0.89830786922950545</v>
      </c>
      <c r="I363" s="2">
        <v>0.99298936589208364</v>
      </c>
      <c r="J363" s="2" t="s">
        <v>70</v>
      </c>
      <c r="K363" s="2" t="s">
        <v>70</v>
      </c>
      <c r="L363" s="2" t="s">
        <v>70</v>
      </c>
      <c r="M363" s="2" t="s">
        <v>70</v>
      </c>
      <c r="N363" s="2" t="s">
        <v>70</v>
      </c>
    </row>
    <row r="364" spans="1:14" x14ac:dyDescent="0.3">
      <c r="A364" t="s">
        <v>86</v>
      </c>
      <c r="B364" t="s">
        <v>233</v>
      </c>
      <c r="C364" s="2">
        <v>0.99429666906302416</v>
      </c>
      <c r="D364" s="2">
        <v>0.98043596401183519</v>
      </c>
      <c r="E364" s="2">
        <v>0.94913663034367157</v>
      </c>
      <c r="F364" s="2">
        <v>0.8972245476205809</v>
      </c>
      <c r="G364" s="2">
        <v>0</v>
      </c>
      <c r="H364" s="2">
        <v>0.88777327935222672</v>
      </c>
      <c r="I364" s="2">
        <v>0.99245194926464864</v>
      </c>
      <c r="J364" s="2" t="s">
        <v>70</v>
      </c>
      <c r="K364" s="2" t="s">
        <v>70</v>
      </c>
      <c r="L364" s="2" t="s">
        <v>70</v>
      </c>
      <c r="M364" s="2" t="s">
        <v>70</v>
      </c>
      <c r="N364" s="2" t="s">
        <v>70</v>
      </c>
    </row>
    <row r="365" spans="1:14" x14ac:dyDescent="0.3">
      <c r="A365" t="s">
        <v>86</v>
      </c>
      <c r="B365" t="s">
        <v>23</v>
      </c>
      <c r="C365" s="2">
        <v>0.9809995022982112</v>
      </c>
      <c r="D365" s="2">
        <v>0.93225830988058123</v>
      </c>
      <c r="E365" s="2">
        <v>0.89657177749992734</v>
      </c>
      <c r="F365" s="2">
        <v>0.73134515643299314</v>
      </c>
      <c r="G365" s="2">
        <v>0</v>
      </c>
      <c r="H365" s="2">
        <v>0.86665545653270559</v>
      </c>
      <c r="I365" s="2">
        <v>0.991547564161672</v>
      </c>
      <c r="J365" s="2" t="s">
        <v>70</v>
      </c>
      <c r="K365" s="2" t="s">
        <v>70</v>
      </c>
      <c r="L365" s="2" t="s">
        <v>70</v>
      </c>
      <c r="M365" s="2" t="s">
        <v>70</v>
      </c>
      <c r="N365" s="2" t="s">
        <v>70</v>
      </c>
    </row>
    <row r="366" spans="1:14" x14ac:dyDescent="0.3">
      <c r="A366" t="s">
        <v>86</v>
      </c>
      <c r="B366" t="s">
        <v>25</v>
      </c>
      <c r="C366" s="2">
        <v>0.99523607563099803</v>
      </c>
      <c r="D366" s="2">
        <v>0.8679089596369387</v>
      </c>
      <c r="E366" s="2">
        <v>0.92033123156441965</v>
      </c>
      <c r="F366" s="2" t="s">
        <v>70</v>
      </c>
      <c r="G366" s="2" t="s">
        <v>70</v>
      </c>
      <c r="H366" s="2">
        <v>0.53076426478621441</v>
      </c>
      <c r="I366" s="2">
        <v>0.98114978490418459</v>
      </c>
      <c r="J366" s="2" t="s">
        <v>70</v>
      </c>
      <c r="K366" s="2" t="s">
        <v>70</v>
      </c>
      <c r="L366" s="2" t="s">
        <v>70</v>
      </c>
      <c r="M366" s="2" t="s">
        <v>70</v>
      </c>
      <c r="N366" s="2" t="s">
        <v>70</v>
      </c>
    </row>
    <row r="367" spans="1:14" x14ac:dyDescent="0.3">
      <c r="A367" t="s">
        <v>86</v>
      </c>
      <c r="B367" t="s">
        <v>27</v>
      </c>
      <c r="C367" s="2">
        <v>0.99157974525021841</v>
      </c>
      <c r="D367" s="2">
        <v>0.95084327100816279</v>
      </c>
      <c r="E367" s="2">
        <v>0.95445942020054397</v>
      </c>
      <c r="F367" s="2">
        <v>0</v>
      </c>
      <c r="G367" s="2" t="s">
        <v>70</v>
      </c>
      <c r="H367" s="2">
        <v>0.73778810295286423</v>
      </c>
      <c r="I367" s="2">
        <v>0.98559514783927216</v>
      </c>
      <c r="J367" s="2">
        <v>0.24874371859296479</v>
      </c>
      <c r="K367" s="2" t="s">
        <v>70</v>
      </c>
      <c r="L367" s="2" t="s">
        <v>70</v>
      </c>
      <c r="M367" s="2" t="s">
        <v>70</v>
      </c>
      <c r="N367" s="2" t="s">
        <v>70</v>
      </c>
    </row>
    <row r="368" spans="1:14" x14ac:dyDescent="0.3">
      <c r="A368" t="s">
        <v>134</v>
      </c>
      <c r="B368" t="s">
        <v>7</v>
      </c>
      <c r="C368" s="2">
        <v>0.98564025475691275</v>
      </c>
      <c r="D368" s="2">
        <v>0.94759794109236484</v>
      </c>
      <c r="E368" s="2">
        <v>0.81224144630082507</v>
      </c>
      <c r="F368" s="2">
        <v>0.75458532695374803</v>
      </c>
      <c r="G368" s="2" t="s">
        <v>70</v>
      </c>
      <c r="H368" s="2">
        <v>0</v>
      </c>
      <c r="I368" s="2">
        <v>0.98396397819732995</v>
      </c>
      <c r="J368" s="2" t="s">
        <v>70</v>
      </c>
      <c r="K368" s="2" t="s">
        <v>70</v>
      </c>
      <c r="L368" s="2" t="s">
        <v>70</v>
      </c>
      <c r="M368" s="2" t="s">
        <v>70</v>
      </c>
      <c r="N368" s="2" t="s">
        <v>70</v>
      </c>
    </row>
    <row r="369" spans="1:14" x14ac:dyDescent="0.3">
      <c r="A369" t="s">
        <v>134</v>
      </c>
      <c r="B369" t="s">
        <v>62</v>
      </c>
      <c r="C369" s="2">
        <v>0.98085320792744357</v>
      </c>
      <c r="D369" s="2">
        <v>0.94133242110664517</v>
      </c>
      <c r="E369" s="2">
        <v>0.93932748538011701</v>
      </c>
      <c r="F369" s="2">
        <v>0.91634917611201083</v>
      </c>
      <c r="G369" s="2" t="s">
        <v>70</v>
      </c>
      <c r="H369" s="2">
        <v>0.82141847979655269</v>
      </c>
      <c r="I369" s="2">
        <v>0.99305714503700315</v>
      </c>
      <c r="J369" s="2" t="s">
        <v>70</v>
      </c>
      <c r="K369" s="2" t="s">
        <v>70</v>
      </c>
      <c r="L369" s="2" t="s">
        <v>70</v>
      </c>
      <c r="M369" s="2" t="s">
        <v>70</v>
      </c>
      <c r="N369" s="2" t="s">
        <v>70</v>
      </c>
    </row>
    <row r="370" spans="1:14" x14ac:dyDescent="0.3">
      <c r="A370" t="s">
        <v>134</v>
      </c>
      <c r="B370" t="s">
        <v>8</v>
      </c>
      <c r="C370" s="2">
        <v>0.99394433621770184</v>
      </c>
      <c r="D370" s="2">
        <v>0.96762656471603881</v>
      </c>
      <c r="E370" s="2">
        <v>0.90808044460437398</v>
      </c>
      <c r="F370" s="2">
        <v>0.87108405930883281</v>
      </c>
      <c r="G370" s="2">
        <v>0.81305637982195844</v>
      </c>
      <c r="H370" s="2">
        <v>0.80694539639022156</v>
      </c>
      <c r="I370" s="2">
        <v>0.99335291389704761</v>
      </c>
      <c r="J370" s="2" t="s">
        <v>70</v>
      </c>
      <c r="K370" s="2">
        <v>0</v>
      </c>
      <c r="L370" s="2" t="s">
        <v>70</v>
      </c>
      <c r="M370" s="2" t="s">
        <v>70</v>
      </c>
      <c r="N370" s="2" t="s">
        <v>70</v>
      </c>
    </row>
    <row r="371" spans="1:14" x14ac:dyDescent="0.3">
      <c r="A371" t="s">
        <v>134</v>
      </c>
      <c r="B371" t="s">
        <v>12</v>
      </c>
      <c r="C371" s="2">
        <v>0.99616837609138464</v>
      </c>
      <c r="D371" s="2">
        <v>0.97783979377054597</v>
      </c>
      <c r="E371" s="2">
        <v>0.8747991718426501</v>
      </c>
      <c r="F371" s="2">
        <v>0.22566823097327077</v>
      </c>
      <c r="G371" s="2" t="s">
        <v>70</v>
      </c>
      <c r="H371" s="2">
        <v>0.89751471890793522</v>
      </c>
      <c r="I371" s="2">
        <v>0.99141863161963661</v>
      </c>
      <c r="J371" s="2" t="s">
        <v>70</v>
      </c>
      <c r="K371" s="2" t="s">
        <v>70</v>
      </c>
      <c r="L371" s="2" t="s">
        <v>70</v>
      </c>
      <c r="M371" s="2" t="s">
        <v>70</v>
      </c>
      <c r="N371" s="2" t="s">
        <v>70</v>
      </c>
    </row>
    <row r="372" spans="1:14" x14ac:dyDescent="0.3">
      <c r="A372" t="s">
        <v>134</v>
      </c>
      <c r="B372" t="s">
        <v>13</v>
      </c>
      <c r="C372" s="2">
        <v>0.99534726904922444</v>
      </c>
      <c r="D372" s="2">
        <v>0.80656543811323334</v>
      </c>
      <c r="E372" s="2">
        <v>0.89786707748388916</v>
      </c>
      <c r="F372" s="2">
        <v>0.50579413769597814</v>
      </c>
      <c r="G372" s="2" t="s">
        <v>70</v>
      </c>
      <c r="H372" s="2">
        <v>0.81008039997297476</v>
      </c>
      <c r="I372" s="2">
        <v>0.98910144043899095</v>
      </c>
      <c r="J372" s="2" t="s">
        <v>70</v>
      </c>
      <c r="K372" s="2" t="s">
        <v>70</v>
      </c>
      <c r="L372" s="2" t="s">
        <v>70</v>
      </c>
      <c r="M372" s="2" t="s">
        <v>70</v>
      </c>
      <c r="N372" s="2" t="s">
        <v>70</v>
      </c>
    </row>
    <row r="373" spans="1:14" x14ac:dyDescent="0.3">
      <c r="A373" t="s">
        <v>134</v>
      </c>
      <c r="B373" t="s">
        <v>15</v>
      </c>
      <c r="C373" s="2">
        <v>0.9949546637938772</v>
      </c>
      <c r="D373" s="2">
        <v>0.86727716516350162</v>
      </c>
      <c r="E373" s="2">
        <v>0.92320089258042515</v>
      </c>
      <c r="F373" s="2">
        <v>0.83319022457067371</v>
      </c>
      <c r="G373" s="2">
        <v>0</v>
      </c>
      <c r="H373" s="2">
        <v>0.76935032639104761</v>
      </c>
      <c r="I373" s="2">
        <v>0.99203125000000003</v>
      </c>
      <c r="J373" s="2" t="s">
        <v>70</v>
      </c>
      <c r="K373" s="2" t="s">
        <v>70</v>
      </c>
      <c r="L373" s="2" t="s">
        <v>70</v>
      </c>
      <c r="M373" s="2" t="s">
        <v>70</v>
      </c>
      <c r="N373" s="2" t="s">
        <v>70</v>
      </c>
    </row>
    <row r="374" spans="1:14" x14ac:dyDescent="0.3">
      <c r="A374" t="s">
        <v>134</v>
      </c>
      <c r="B374" t="s">
        <v>17</v>
      </c>
      <c r="C374" s="2">
        <v>0.99600997506234401</v>
      </c>
      <c r="D374" s="2">
        <v>0.96454978411133563</v>
      </c>
      <c r="E374" s="2">
        <v>0.92279225708502022</v>
      </c>
      <c r="F374" s="2" t="s">
        <v>70</v>
      </c>
      <c r="G374" s="2" t="s">
        <v>70</v>
      </c>
      <c r="H374" s="2">
        <v>0.81333244093434176</v>
      </c>
      <c r="I374" s="2">
        <v>0.99222153080273801</v>
      </c>
      <c r="J374" s="2">
        <v>0.72202166064981954</v>
      </c>
      <c r="K374" s="2" t="s">
        <v>70</v>
      </c>
      <c r="L374" s="2" t="s">
        <v>70</v>
      </c>
      <c r="M374" s="2" t="s">
        <v>70</v>
      </c>
      <c r="N374" s="2" t="s">
        <v>70</v>
      </c>
    </row>
    <row r="375" spans="1:14" x14ac:dyDescent="0.3">
      <c r="A375" t="s">
        <v>134</v>
      </c>
      <c r="B375" t="s">
        <v>133</v>
      </c>
      <c r="C375" s="2">
        <v>0.99515998480268264</v>
      </c>
      <c r="D375" s="2">
        <v>0.90549708851968602</v>
      </c>
      <c r="E375" s="2">
        <v>0.95514538730363396</v>
      </c>
      <c r="F375" s="2">
        <v>0.85731450886151994</v>
      </c>
      <c r="G375" s="2" t="s">
        <v>70</v>
      </c>
      <c r="H375" s="2">
        <v>0.82516726363452053</v>
      </c>
      <c r="I375" s="2">
        <v>0.99096873793901963</v>
      </c>
      <c r="J375" s="2" t="s">
        <v>70</v>
      </c>
      <c r="K375" s="2" t="s">
        <v>70</v>
      </c>
      <c r="L375" s="2">
        <v>0.38235294117647056</v>
      </c>
      <c r="M375" s="2" t="s">
        <v>70</v>
      </c>
      <c r="N375" s="2" t="s">
        <v>70</v>
      </c>
    </row>
    <row r="376" spans="1:14" x14ac:dyDescent="0.3">
      <c r="A376" t="s">
        <v>134</v>
      </c>
      <c r="B376" t="s">
        <v>208</v>
      </c>
      <c r="C376" s="2">
        <v>0.99537292240875319</v>
      </c>
      <c r="D376" s="2">
        <v>0.87052407396349596</v>
      </c>
      <c r="E376" s="2">
        <v>0.95391333917992605</v>
      </c>
      <c r="F376" s="2">
        <v>0.79489164086687303</v>
      </c>
      <c r="G376" s="2" t="s">
        <v>70</v>
      </c>
      <c r="H376" s="2">
        <v>0.79410587010490907</v>
      </c>
      <c r="I376" s="2">
        <v>0.99656829100892241</v>
      </c>
      <c r="J376" s="2" t="s">
        <v>70</v>
      </c>
      <c r="K376" s="2" t="s">
        <v>70</v>
      </c>
      <c r="L376" s="2">
        <v>0.75213675213675213</v>
      </c>
      <c r="M376" s="2" t="s">
        <v>70</v>
      </c>
      <c r="N376" s="2" t="s">
        <v>70</v>
      </c>
    </row>
    <row r="377" spans="1:14" x14ac:dyDescent="0.3">
      <c r="A377" t="s">
        <v>134</v>
      </c>
      <c r="B377" t="s">
        <v>225</v>
      </c>
      <c r="C377" s="2">
        <v>0.99653009475510479</v>
      </c>
      <c r="D377" s="2">
        <v>0.90103571850509978</v>
      </c>
      <c r="E377" s="2">
        <v>0.96613856824754918</v>
      </c>
      <c r="F377" s="2">
        <v>0.73690360272638755</v>
      </c>
      <c r="G377" s="2">
        <v>0</v>
      </c>
      <c r="H377" s="2">
        <v>0.77792315927203526</v>
      </c>
      <c r="I377" s="2">
        <v>0.99346913388275537</v>
      </c>
      <c r="J377" s="2" t="s">
        <v>70</v>
      </c>
      <c r="K377" s="2" t="s">
        <v>70</v>
      </c>
      <c r="L377" s="2" t="s">
        <v>70</v>
      </c>
      <c r="M377" s="2" t="s">
        <v>70</v>
      </c>
      <c r="N377" s="2" t="s">
        <v>70</v>
      </c>
    </row>
    <row r="378" spans="1:14" x14ac:dyDescent="0.3">
      <c r="A378" t="s">
        <v>134</v>
      </c>
      <c r="B378" t="s">
        <v>21</v>
      </c>
      <c r="C378" s="2">
        <v>0.99573739981388643</v>
      </c>
      <c r="D378" s="2">
        <v>0.86123838749001635</v>
      </c>
      <c r="E378" s="2">
        <v>0.93215908037452477</v>
      </c>
      <c r="F378" s="2">
        <v>0.66611504600516314</v>
      </c>
      <c r="G378" s="2" t="s">
        <v>70</v>
      </c>
      <c r="H378" s="2">
        <v>0.52792607802874747</v>
      </c>
      <c r="I378" s="2">
        <v>0.99193923422725161</v>
      </c>
      <c r="J378" s="2" t="s">
        <v>70</v>
      </c>
      <c r="K378" s="2" t="s">
        <v>70</v>
      </c>
      <c r="L378" s="2" t="s">
        <v>70</v>
      </c>
      <c r="M378" s="2" t="s">
        <v>70</v>
      </c>
      <c r="N378" s="2" t="s">
        <v>70</v>
      </c>
    </row>
    <row r="379" spans="1:14" x14ac:dyDescent="0.3">
      <c r="A379" t="s">
        <v>134</v>
      </c>
      <c r="B379" t="s">
        <v>23</v>
      </c>
      <c r="C379" s="2">
        <v>0.99308216118158321</v>
      </c>
      <c r="D379" s="2">
        <v>0.96887344625757477</v>
      </c>
      <c r="E379" s="2">
        <v>0.88486958215168154</v>
      </c>
      <c r="F379" s="2">
        <v>0</v>
      </c>
      <c r="G379" s="2">
        <v>5.4397098821396192E-2</v>
      </c>
      <c r="H379" s="2">
        <v>0.6199376947040498</v>
      </c>
      <c r="I379" s="2">
        <v>0.98897589903444083</v>
      </c>
      <c r="J379" s="2" t="s">
        <v>70</v>
      </c>
      <c r="K379" s="2" t="s">
        <v>70</v>
      </c>
      <c r="L379" s="2" t="s">
        <v>70</v>
      </c>
      <c r="M379" s="2" t="s">
        <v>70</v>
      </c>
      <c r="N379" s="2" t="s">
        <v>70</v>
      </c>
    </row>
    <row r="380" spans="1:14" x14ac:dyDescent="0.3">
      <c r="A380" t="s">
        <v>134</v>
      </c>
      <c r="B380" t="s">
        <v>25</v>
      </c>
      <c r="C380" s="2">
        <v>0.99821493732556199</v>
      </c>
      <c r="D380" s="2">
        <v>0.94655704008221997</v>
      </c>
      <c r="E380" s="2">
        <v>0.94218770452463019</v>
      </c>
      <c r="F380" s="2">
        <v>0.68402314196706715</v>
      </c>
      <c r="G380" s="2">
        <v>0</v>
      </c>
      <c r="H380" s="2">
        <v>0.89623452110184487</v>
      </c>
      <c r="I380" s="2">
        <v>0.99566831683168322</v>
      </c>
      <c r="J380" s="2" t="s">
        <v>70</v>
      </c>
      <c r="K380" s="2" t="s">
        <v>70</v>
      </c>
      <c r="L380" s="2" t="s">
        <v>70</v>
      </c>
      <c r="M380" s="2" t="s">
        <v>70</v>
      </c>
      <c r="N380" s="2" t="s">
        <v>70</v>
      </c>
    </row>
    <row r="381" spans="1:14" x14ac:dyDescent="0.3">
      <c r="A381" t="s">
        <v>111</v>
      </c>
      <c r="B381" t="s">
        <v>52</v>
      </c>
      <c r="C381" s="2">
        <v>0.98915053579404799</v>
      </c>
      <c r="D381" s="2">
        <v>0.96664787266339935</v>
      </c>
      <c r="E381" s="2">
        <v>0.85641594809186372</v>
      </c>
      <c r="F381" s="2">
        <v>0.88267533005156629</v>
      </c>
      <c r="G381" s="2" t="s">
        <v>70</v>
      </c>
      <c r="H381" s="2">
        <v>0</v>
      </c>
      <c r="I381" s="2">
        <v>0.99386314820497079</v>
      </c>
      <c r="J381" s="2" t="s">
        <v>70</v>
      </c>
      <c r="K381" s="2">
        <v>0.28896321070234116</v>
      </c>
      <c r="L381" s="2">
        <v>0.25806451612903225</v>
      </c>
      <c r="M381" s="2" t="s">
        <v>70</v>
      </c>
      <c r="N381" s="2">
        <v>0.66279799247176918</v>
      </c>
    </row>
    <row r="382" spans="1:14" x14ac:dyDescent="0.3">
      <c r="A382" t="s">
        <v>111</v>
      </c>
      <c r="B382" t="s">
        <v>181</v>
      </c>
      <c r="C382" s="2">
        <v>0.99331159569548122</v>
      </c>
      <c r="D382" s="2">
        <v>0.97758883737464997</v>
      </c>
      <c r="E382" s="2">
        <v>0.91459706031424237</v>
      </c>
      <c r="F382" s="2">
        <v>0.92322208032327557</v>
      </c>
      <c r="G382" s="2" t="s">
        <v>70</v>
      </c>
      <c r="H382" s="2">
        <v>0.65251875669882098</v>
      </c>
      <c r="I382" s="2">
        <v>0.99393755683540463</v>
      </c>
      <c r="J382" s="2" t="s">
        <v>70</v>
      </c>
      <c r="K382" s="2">
        <v>0.7859554355165429</v>
      </c>
      <c r="L382" s="2">
        <v>0</v>
      </c>
      <c r="M382" s="2" t="s">
        <v>70</v>
      </c>
      <c r="N382" s="2">
        <v>0.85726095343069719</v>
      </c>
    </row>
    <row r="383" spans="1:14" x14ac:dyDescent="0.3">
      <c r="A383" t="s">
        <v>111</v>
      </c>
      <c r="B383" t="s">
        <v>120</v>
      </c>
      <c r="C383" s="2">
        <v>0.99127340024201016</v>
      </c>
      <c r="D383" s="2">
        <v>0.98333660658982081</v>
      </c>
      <c r="E383" s="2">
        <v>0.91132716049382723</v>
      </c>
      <c r="F383" s="2">
        <v>0.90837760176437521</v>
      </c>
      <c r="G383" s="2">
        <v>0</v>
      </c>
      <c r="H383" s="2">
        <v>0.87939698492462315</v>
      </c>
      <c r="I383" s="2">
        <v>0.99326522890654556</v>
      </c>
      <c r="J383" s="2" t="s">
        <v>70</v>
      </c>
      <c r="K383" s="2">
        <v>0</v>
      </c>
      <c r="L383" s="2">
        <v>0</v>
      </c>
      <c r="M383" s="2" t="s">
        <v>70</v>
      </c>
      <c r="N383" s="2">
        <v>0.54401972872996296</v>
      </c>
    </row>
    <row r="384" spans="1:14" x14ac:dyDescent="0.3">
      <c r="A384" t="s">
        <v>111</v>
      </c>
      <c r="B384" t="s">
        <v>192</v>
      </c>
      <c r="C384" s="2">
        <v>0.98429847203254717</v>
      </c>
      <c r="D384" s="2">
        <v>0.98616614062185204</v>
      </c>
      <c r="E384" s="2">
        <v>0.93040698223415319</v>
      </c>
      <c r="F384" s="2">
        <v>0.85593408002237736</v>
      </c>
      <c r="G384" s="2" t="s">
        <v>70</v>
      </c>
      <c r="H384" s="2">
        <v>0.86896883648177115</v>
      </c>
      <c r="I384" s="2">
        <v>0.99433174224343679</v>
      </c>
      <c r="J384" s="2" t="s">
        <v>70</v>
      </c>
      <c r="K384" s="2">
        <v>0.35364238410596027</v>
      </c>
      <c r="L384" s="2">
        <v>0</v>
      </c>
      <c r="M384" s="2" t="s">
        <v>70</v>
      </c>
      <c r="N384" s="2">
        <v>0.79971336438552487</v>
      </c>
    </row>
    <row r="385" spans="1:14" x14ac:dyDescent="0.3">
      <c r="A385" t="s">
        <v>111</v>
      </c>
      <c r="B385" t="s">
        <v>229</v>
      </c>
      <c r="C385" s="2">
        <v>0.98586817521728765</v>
      </c>
      <c r="D385" s="2">
        <v>0.98522868837871502</v>
      </c>
      <c r="E385" s="2">
        <v>0.91065049663497599</v>
      </c>
      <c r="F385" s="2">
        <v>0.82171150678484584</v>
      </c>
      <c r="G385" s="2">
        <v>0</v>
      </c>
      <c r="H385" s="2">
        <v>0.79925908775179444</v>
      </c>
      <c r="I385" s="2">
        <v>0.99174291452800722</v>
      </c>
      <c r="J385" s="2" t="s">
        <v>70</v>
      </c>
      <c r="K385" s="2">
        <v>0</v>
      </c>
      <c r="L385" s="2" t="s">
        <v>70</v>
      </c>
      <c r="M385" s="2" t="s">
        <v>70</v>
      </c>
      <c r="N385" s="2">
        <v>0.77799880644519592</v>
      </c>
    </row>
    <row r="386" spans="1:14" x14ac:dyDescent="0.3">
      <c r="A386" t="s">
        <v>111</v>
      </c>
      <c r="B386" t="s">
        <v>7</v>
      </c>
      <c r="C386" s="2">
        <v>0.97469726692134118</v>
      </c>
      <c r="D386" s="2">
        <v>0.96482744672636001</v>
      </c>
      <c r="E386" s="2">
        <v>0.76135537503555961</v>
      </c>
      <c r="F386" s="2">
        <v>0.59580007840642635</v>
      </c>
      <c r="G386" s="2" t="s">
        <v>70</v>
      </c>
      <c r="H386" s="2">
        <v>0</v>
      </c>
      <c r="I386" s="2">
        <v>0.99536413937490642</v>
      </c>
      <c r="J386" s="2" t="s">
        <v>70</v>
      </c>
      <c r="K386" s="2">
        <v>0</v>
      </c>
      <c r="L386" s="2">
        <v>0.82051282051282048</v>
      </c>
      <c r="M386" s="2" t="s">
        <v>70</v>
      </c>
      <c r="N386" s="2">
        <v>0.52498694062336759</v>
      </c>
    </row>
    <row r="387" spans="1:14" x14ac:dyDescent="0.3">
      <c r="A387" t="s">
        <v>111</v>
      </c>
      <c r="B387" t="s">
        <v>249</v>
      </c>
      <c r="C387" s="2">
        <v>0.98999936110161124</v>
      </c>
      <c r="D387" s="2">
        <v>0.9775948626066594</v>
      </c>
      <c r="E387" s="2">
        <v>0.73565496984128897</v>
      </c>
      <c r="F387" s="2">
        <v>0.56787536538602579</v>
      </c>
      <c r="G387" s="2" t="s">
        <v>70</v>
      </c>
      <c r="H387" s="2">
        <v>0</v>
      </c>
      <c r="I387" s="2">
        <v>0.99488900755206344</v>
      </c>
      <c r="J387" s="2" t="s">
        <v>70</v>
      </c>
      <c r="K387" s="2">
        <v>0</v>
      </c>
      <c r="L387" s="2" t="s">
        <v>70</v>
      </c>
      <c r="M387" s="2" t="s">
        <v>70</v>
      </c>
      <c r="N387" s="2">
        <v>0.82720767039533105</v>
      </c>
    </row>
    <row r="388" spans="1:14" x14ac:dyDescent="0.3">
      <c r="A388" t="s">
        <v>111</v>
      </c>
      <c r="B388" t="s">
        <v>141</v>
      </c>
      <c r="C388" s="2">
        <v>0.99564064331811919</v>
      </c>
      <c r="D388" s="2">
        <v>0.88195191962683894</v>
      </c>
      <c r="E388" s="2">
        <v>0.90917088190015405</v>
      </c>
      <c r="F388" s="2">
        <v>0.69296706263498919</v>
      </c>
      <c r="G388" s="2">
        <v>0.3540828402366864</v>
      </c>
      <c r="H388" s="2">
        <v>0.3335270191748983</v>
      </c>
      <c r="I388" s="2">
        <v>0.99493321050207284</v>
      </c>
      <c r="J388" s="2" t="s">
        <v>70</v>
      </c>
      <c r="K388" s="2">
        <v>0</v>
      </c>
      <c r="L388" s="2" t="s">
        <v>70</v>
      </c>
      <c r="M388" s="2" t="s">
        <v>70</v>
      </c>
      <c r="N388" s="2">
        <v>0.80337227827934143</v>
      </c>
    </row>
    <row r="389" spans="1:14" x14ac:dyDescent="0.3">
      <c r="A389" t="s">
        <v>111</v>
      </c>
      <c r="B389" t="s">
        <v>8</v>
      </c>
      <c r="C389" s="2">
        <v>0.99606914686932402</v>
      </c>
      <c r="D389" s="2">
        <v>0.970176975643946</v>
      </c>
      <c r="E389" s="2">
        <v>0.90928387889621276</v>
      </c>
      <c r="F389" s="2">
        <v>0.70213135843677199</v>
      </c>
      <c r="G389" s="2">
        <v>0.57615112160566706</v>
      </c>
      <c r="H389" s="2">
        <v>0.68161872257435396</v>
      </c>
      <c r="I389" s="2">
        <v>0.99495567104860883</v>
      </c>
      <c r="J389" s="2" t="s">
        <v>70</v>
      </c>
      <c r="K389" s="2" t="s">
        <v>70</v>
      </c>
      <c r="L389" s="2" t="s">
        <v>70</v>
      </c>
      <c r="M389" s="2" t="s">
        <v>70</v>
      </c>
      <c r="N389" s="2" t="s">
        <v>70</v>
      </c>
    </row>
    <row r="390" spans="1:14" x14ac:dyDescent="0.3">
      <c r="A390" t="s">
        <v>111</v>
      </c>
      <c r="B390" t="s">
        <v>12</v>
      </c>
      <c r="C390" s="2">
        <v>0.99049645803574038</v>
      </c>
      <c r="D390" s="2">
        <v>0.92385920887538797</v>
      </c>
      <c r="E390" s="2">
        <v>0.88433762856738285</v>
      </c>
      <c r="F390" s="2">
        <v>0</v>
      </c>
      <c r="G390" s="2">
        <v>0.77822326783524964</v>
      </c>
      <c r="H390" s="2">
        <v>0.91458471961768795</v>
      </c>
      <c r="I390" s="2">
        <v>0.99587155963302765</v>
      </c>
      <c r="J390" s="2" t="s">
        <v>70</v>
      </c>
      <c r="K390" s="2" t="s">
        <v>70</v>
      </c>
      <c r="L390" s="2" t="s">
        <v>70</v>
      </c>
      <c r="M390" s="2" t="s">
        <v>70</v>
      </c>
      <c r="N390" s="2" t="s">
        <v>70</v>
      </c>
    </row>
    <row r="391" spans="1:14" x14ac:dyDescent="0.3">
      <c r="A391" t="s">
        <v>111</v>
      </c>
      <c r="B391" t="s">
        <v>13</v>
      </c>
      <c r="C391" s="2">
        <v>0.99737740141557119</v>
      </c>
      <c r="D391" s="2">
        <v>0.90643721231466701</v>
      </c>
      <c r="E391" s="2">
        <v>0.77814686658977317</v>
      </c>
      <c r="F391" s="2">
        <v>0</v>
      </c>
      <c r="G391" s="2">
        <v>0.85184102206527357</v>
      </c>
      <c r="H391" s="2" t="s">
        <v>70</v>
      </c>
      <c r="I391" s="2">
        <v>0.9949980761831474</v>
      </c>
      <c r="J391" s="2">
        <v>0</v>
      </c>
      <c r="K391" s="2" t="s">
        <v>70</v>
      </c>
      <c r="L391" s="2" t="s">
        <v>70</v>
      </c>
      <c r="M391" s="2" t="s">
        <v>70</v>
      </c>
      <c r="N391" s="2" t="s">
        <v>70</v>
      </c>
    </row>
    <row r="392" spans="1:14" x14ac:dyDescent="0.3">
      <c r="A392" t="s">
        <v>111</v>
      </c>
      <c r="B392" t="s">
        <v>15</v>
      </c>
      <c r="C392" s="2">
        <v>0.99510236852669598</v>
      </c>
      <c r="D392" s="2">
        <v>0.98055360310606821</v>
      </c>
      <c r="E392" s="2">
        <v>0.865796813867725</v>
      </c>
      <c r="F392" s="2">
        <v>0</v>
      </c>
      <c r="G392" s="2" t="s">
        <v>70</v>
      </c>
      <c r="H392" s="2">
        <v>0.9021267809209168</v>
      </c>
      <c r="I392" s="2">
        <v>0.99523027601845337</v>
      </c>
      <c r="J392" s="2" t="s">
        <v>70</v>
      </c>
      <c r="K392" s="2" t="s">
        <v>70</v>
      </c>
      <c r="L392" s="2" t="s">
        <v>70</v>
      </c>
      <c r="M392" s="2" t="s">
        <v>70</v>
      </c>
      <c r="N392" s="2" t="s">
        <v>70</v>
      </c>
    </row>
    <row r="393" spans="1:14" x14ac:dyDescent="0.3">
      <c r="A393" t="s">
        <v>111</v>
      </c>
      <c r="B393" t="s">
        <v>17</v>
      </c>
      <c r="C393" s="2">
        <v>0.99534106728538285</v>
      </c>
      <c r="D393" s="2">
        <v>0.97367869859666278</v>
      </c>
      <c r="E393" s="2">
        <v>0.89038669168439921</v>
      </c>
      <c r="F393" s="2">
        <v>0.7824991083105457</v>
      </c>
      <c r="G393" s="2" t="s">
        <v>70</v>
      </c>
      <c r="H393" s="2">
        <v>0.79438543247344462</v>
      </c>
      <c r="I393" s="2">
        <v>0.98959950325985724</v>
      </c>
      <c r="J393" s="2" t="s">
        <v>70</v>
      </c>
      <c r="K393" s="2" t="s">
        <v>70</v>
      </c>
      <c r="L393" s="2" t="s">
        <v>70</v>
      </c>
      <c r="M393" s="2" t="s">
        <v>70</v>
      </c>
      <c r="N393" s="2" t="s">
        <v>70</v>
      </c>
    </row>
    <row r="394" spans="1:14" x14ac:dyDescent="0.3">
      <c r="A394" t="s">
        <v>121</v>
      </c>
      <c r="B394" t="s">
        <v>6</v>
      </c>
      <c r="C394" s="2">
        <v>0.98666367310282876</v>
      </c>
      <c r="D394" s="2">
        <v>0.91421417565485363</v>
      </c>
      <c r="E394" s="2">
        <v>0.84790668777682021</v>
      </c>
      <c r="F394" s="2">
        <v>0.75932253751299961</v>
      </c>
      <c r="G394" s="2" t="s">
        <v>70</v>
      </c>
      <c r="H394" s="2">
        <v>0.50525740816605214</v>
      </c>
      <c r="I394" s="2">
        <v>0.98036298720618864</v>
      </c>
      <c r="J394" s="2" t="s">
        <v>70</v>
      </c>
      <c r="K394" s="2" t="s">
        <v>70</v>
      </c>
      <c r="L394" s="2" t="s">
        <v>70</v>
      </c>
      <c r="M394" s="2" t="s">
        <v>70</v>
      </c>
      <c r="N394" s="2" t="s">
        <v>70</v>
      </c>
    </row>
    <row r="395" spans="1:14" x14ac:dyDescent="0.3">
      <c r="A395" t="s">
        <v>121</v>
      </c>
      <c r="B395" t="s">
        <v>7</v>
      </c>
      <c r="C395" s="2">
        <v>0.98721560130010844</v>
      </c>
      <c r="D395" s="2">
        <v>0.97420771024831943</v>
      </c>
      <c r="E395" s="2">
        <v>0.93283709997306641</v>
      </c>
      <c r="F395" s="2">
        <v>0.75104079933388845</v>
      </c>
      <c r="G395" s="2" t="s">
        <v>70</v>
      </c>
      <c r="H395" s="2">
        <v>0.73752276867030964</v>
      </c>
      <c r="I395" s="2">
        <v>0.99433919541097437</v>
      </c>
      <c r="J395" s="2" t="s">
        <v>70</v>
      </c>
      <c r="K395" s="2" t="s">
        <v>70</v>
      </c>
      <c r="L395" s="2" t="s">
        <v>70</v>
      </c>
      <c r="M395" s="2" t="s">
        <v>70</v>
      </c>
      <c r="N395" s="2" t="s">
        <v>70</v>
      </c>
    </row>
    <row r="396" spans="1:14" x14ac:dyDescent="0.3">
      <c r="A396" t="s">
        <v>121</v>
      </c>
      <c r="B396" t="s">
        <v>8</v>
      </c>
      <c r="C396" s="2">
        <v>0.99536988245543778</v>
      </c>
      <c r="D396" s="2">
        <v>0.97142857142857142</v>
      </c>
      <c r="E396" s="2">
        <v>0.88371909625014788</v>
      </c>
      <c r="F396" s="2">
        <v>0</v>
      </c>
      <c r="G396" s="2" t="s">
        <v>70</v>
      </c>
      <c r="H396" s="2">
        <v>0.93671548117154801</v>
      </c>
      <c r="I396" s="2">
        <v>0.99438159008697002</v>
      </c>
      <c r="J396" s="2" t="s">
        <v>70</v>
      </c>
      <c r="K396" s="2" t="s">
        <v>70</v>
      </c>
      <c r="L396" s="2" t="s">
        <v>70</v>
      </c>
      <c r="M396" s="2" t="s">
        <v>70</v>
      </c>
      <c r="N396" s="2" t="s">
        <v>70</v>
      </c>
    </row>
    <row r="397" spans="1:14" x14ac:dyDescent="0.3">
      <c r="A397" t="s">
        <v>121</v>
      </c>
      <c r="B397" t="s">
        <v>12</v>
      </c>
      <c r="C397" s="2">
        <v>0.99763213996334144</v>
      </c>
      <c r="D397" s="2">
        <v>0.95086721115903461</v>
      </c>
      <c r="E397" s="2">
        <v>0.91982446237048643</v>
      </c>
      <c r="F397" s="2">
        <v>0.72012146627141926</v>
      </c>
      <c r="G397" s="2">
        <v>0.94391716997411557</v>
      </c>
      <c r="H397" s="2">
        <v>0.82372831520141132</v>
      </c>
      <c r="I397" s="2">
        <v>0.99374158282500202</v>
      </c>
      <c r="J397" s="2" t="s">
        <v>70</v>
      </c>
      <c r="K397" s="2" t="s">
        <v>70</v>
      </c>
      <c r="L397" s="2" t="s">
        <v>70</v>
      </c>
      <c r="M397" s="2" t="s">
        <v>70</v>
      </c>
      <c r="N397" s="2" t="s">
        <v>70</v>
      </c>
    </row>
    <row r="398" spans="1:14" x14ac:dyDescent="0.3">
      <c r="A398" t="s">
        <v>121</v>
      </c>
      <c r="B398" t="s">
        <v>13</v>
      </c>
      <c r="C398" s="2">
        <v>0.99600702553003939</v>
      </c>
      <c r="D398" s="2">
        <v>0.95760389576388039</v>
      </c>
      <c r="E398" s="2">
        <v>0.86158733793182407</v>
      </c>
      <c r="F398" s="2">
        <v>0.29214717188358047</v>
      </c>
      <c r="G398" s="2">
        <v>0</v>
      </c>
      <c r="H398" s="2">
        <v>0.84808537350910229</v>
      </c>
      <c r="I398" s="2">
        <v>0.99072356215213364</v>
      </c>
      <c r="J398" s="2" t="s">
        <v>70</v>
      </c>
      <c r="K398" s="2" t="s">
        <v>70</v>
      </c>
      <c r="L398" s="2" t="s">
        <v>70</v>
      </c>
      <c r="M398" s="2" t="s">
        <v>70</v>
      </c>
      <c r="N398" s="2" t="s">
        <v>70</v>
      </c>
    </row>
    <row r="399" spans="1:14" x14ac:dyDescent="0.3">
      <c r="A399" t="s">
        <v>121</v>
      </c>
      <c r="B399" t="s">
        <v>15</v>
      </c>
      <c r="C399" s="2">
        <v>0.99444916737510625</v>
      </c>
      <c r="D399" s="2">
        <v>0.95643375968348399</v>
      </c>
      <c r="E399" s="2">
        <v>0.93409873208139083</v>
      </c>
      <c r="F399" s="2">
        <v>0.77889499759600311</v>
      </c>
      <c r="G399" s="2" t="s">
        <v>70</v>
      </c>
      <c r="H399" s="2">
        <v>0.87679138836651316</v>
      </c>
      <c r="I399" s="2">
        <v>0.99213456895880381</v>
      </c>
      <c r="J399" s="2" t="s">
        <v>70</v>
      </c>
      <c r="K399" s="2" t="s">
        <v>70</v>
      </c>
      <c r="L399" s="2" t="s">
        <v>70</v>
      </c>
      <c r="M399" s="2" t="s">
        <v>70</v>
      </c>
      <c r="N399" s="2" t="s">
        <v>70</v>
      </c>
    </row>
    <row r="400" spans="1:14" x14ac:dyDescent="0.3">
      <c r="A400" t="s">
        <v>121</v>
      </c>
      <c r="B400" t="s">
        <v>17</v>
      </c>
      <c r="C400" s="2">
        <v>0.99484008990966621</v>
      </c>
      <c r="D400" s="2">
        <v>0.96040922377395244</v>
      </c>
      <c r="E400" s="2">
        <v>0.86266836086404064</v>
      </c>
      <c r="F400" s="2">
        <v>0</v>
      </c>
      <c r="G400" s="2" t="s">
        <v>70</v>
      </c>
      <c r="H400" s="2">
        <v>0.57290876926964873</v>
      </c>
      <c r="I400" s="2">
        <v>0.9874425727411944</v>
      </c>
      <c r="J400" s="2" t="s">
        <v>70</v>
      </c>
      <c r="K400" s="2" t="s">
        <v>70</v>
      </c>
      <c r="L400" s="2" t="s">
        <v>70</v>
      </c>
      <c r="M400" s="2" t="s">
        <v>70</v>
      </c>
      <c r="N400" s="2" t="s">
        <v>70</v>
      </c>
    </row>
    <row r="401" spans="1:14" x14ac:dyDescent="0.3">
      <c r="A401" t="s">
        <v>121</v>
      </c>
      <c r="B401" t="s">
        <v>21</v>
      </c>
      <c r="C401" s="2">
        <v>0.99628318898828039</v>
      </c>
      <c r="D401" s="2">
        <v>0.98182826430064396</v>
      </c>
      <c r="E401" s="2">
        <v>0.92985862342421177</v>
      </c>
      <c r="F401" s="2">
        <v>0.92056785533209395</v>
      </c>
      <c r="G401" s="2" t="s">
        <v>70</v>
      </c>
      <c r="H401" s="2">
        <v>0.67109059434506635</v>
      </c>
      <c r="I401" s="2">
        <v>0.99443724758058361</v>
      </c>
      <c r="J401" s="2">
        <v>0</v>
      </c>
      <c r="K401" s="2" t="s">
        <v>70</v>
      </c>
      <c r="L401" s="2" t="s">
        <v>70</v>
      </c>
      <c r="M401" s="2" t="s">
        <v>70</v>
      </c>
      <c r="N401" s="2" t="s">
        <v>70</v>
      </c>
    </row>
    <row r="402" spans="1:14" x14ac:dyDescent="0.3">
      <c r="A402" t="s">
        <v>121</v>
      </c>
      <c r="B402" t="s">
        <v>23</v>
      </c>
      <c r="C402" s="2">
        <v>0.99619189354810478</v>
      </c>
      <c r="D402" s="2">
        <v>0.97437770958156755</v>
      </c>
      <c r="E402" s="2">
        <v>0.88074270303811364</v>
      </c>
      <c r="F402" s="2">
        <v>0.78227065608769075</v>
      </c>
      <c r="G402" s="2">
        <v>0</v>
      </c>
      <c r="H402" s="2">
        <v>0.4762609902822767</v>
      </c>
      <c r="I402" s="2">
        <v>0.99548004987531158</v>
      </c>
      <c r="J402" s="2" t="s">
        <v>70</v>
      </c>
      <c r="K402" s="2" t="s">
        <v>70</v>
      </c>
      <c r="L402" s="2" t="s">
        <v>70</v>
      </c>
      <c r="M402" s="2" t="s">
        <v>70</v>
      </c>
      <c r="N402" s="2" t="s">
        <v>70</v>
      </c>
    </row>
    <row r="403" spans="1:14" x14ac:dyDescent="0.3">
      <c r="A403" t="s">
        <v>121</v>
      </c>
      <c r="B403" t="s">
        <v>25</v>
      </c>
      <c r="C403" s="2">
        <v>0.99602197385868541</v>
      </c>
      <c r="D403" s="2">
        <v>0.94254911356013416</v>
      </c>
      <c r="E403" s="2">
        <v>0.87751620607301262</v>
      </c>
      <c r="F403" s="2">
        <v>0.50619827495896919</v>
      </c>
      <c r="G403" s="2">
        <v>0.88053979451004449</v>
      </c>
      <c r="H403" s="2" t="s">
        <v>70</v>
      </c>
      <c r="I403" s="2">
        <v>0.99392428727216076</v>
      </c>
      <c r="J403" s="2" t="s">
        <v>70</v>
      </c>
      <c r="K403" s="2" t="s">
        <v>70</v>
      </c>
      <c r="L403" s="2" t="s">
        <v>70</v>
      </c>
      <c r="M403" s="2" t="s">
        <v>70</v>
      </c>
      <c r="N403" s="2" t="s">
        <v>70</v>
      </c>
    </row>
    <row r="404" spans="1:14" x14ac:dyDescent="0.3">
      <c r="A404" t="s">
        <v>121</v>
      </c>
      <c r="B404" t="s">
        <v>27</v>
      </c>
      <c r="C404" s="2">
        <v>0.99720822108281915</v>
      </c>
      <c r="D404" s="2">
        <v>0.95318409485842803</v>
      </c>
      <c r="E404" s="2">
        <v>0.908860657714883</v>
      </c>
      <c r="F404" s="2">
        <v>0</v>
      </c>
      <c r="G404" s="2" t="s">
        <v>70</v>
      </c>
      <c r="H404" s="2">
        <v>0.77626987204342768</v>
      </c>
      <c r="I404" s="2">
        <v>0.99479449926190677</v>
      </c>
      <c r="J404" s="2" t="s">
        <v>70</v>
      </c>
      <c r="K404" s="2" t="s">
        <v>70</v>
      </c>
      <c r="L404" s="2" t="s">
        <v>70</v>
      </c>
      <c r="M404" s="2" t="s">
        <v>70</v>
      </c>
      <c r="N404" s="2" t="s">
        <v>70</v>
      </c>
    </row>
    <row r="405" spans="1:14" x14ac:dyDescent="0.3">
      <c r="A405" t="s">
        <v>121</v>
      </c>
      <c r="B405" t="s">
        <v>29</v>
      </c>
      <c r="C405" s="2">
        <v>0.99741442783513978</v>
      </c>
      <c r="D405" s="2">
        <v>0.92583182684321097</v>
      </c>
      <c r="E405" s="2">
        <v>0.95273813362295723</v>
      </c>
      <c r="F405" s="2">
        <v>0.68167472194724277</v>
      </c>
      <c r="G405" s="2">
        <v>0.79245365993095718</v>
      </c>
      <c r="H405" s="2">
        <v>0.89626828867335195</v>
      </c>
      <c r="I405" s="2">
        <v>0.99679193400549959</v>
      </c>
      <c r="J405" s="2" t="s">
        <v>70</v>
      </c>
      <c r="K405" s="2" t="s">
        <v>70</v>
      </c>
      <c r="L405" s="2" t="s">
        <v>70</v>
      </c>
      <c r="M405" s="2" t="s">
        <v>70</v>
      </c>
      <c r="N405" s="2" t="s">
        <v>70</v>
      </c>
    </row>
    <row r="406" spans="1:14" x14ac:dyDescent="0.3">
      <c r="A406" t="s">
        <v>121</v>
      </c>
      <c r="B406" t="s">
        <v>33</v>
      </c>
      <c r="C406" s="2">
        <v>0.99175973023022623</v>
      </c>
      <c r="D406" s="2">
        <v>0.69387659634186272</v>
      </c>
      <c r="E406" s="2">
        <v>0.91519351022477602</v>
      </c>
      <c r="F406" s="2">
        <v>0.68258121989922327</v>
      </c>
      <c r="G406" s="2">
        <v>0.86420046315539456</v>
      </c>
      <c r="H406" s="2">
        <v>0.89048536884527774</v>
      </c>
      <c r="I406" s="2">
        <v>0.994601361395822</v>
      </c>
      <c r="J406" s="2">
        <v>0</v>
      </c>
      <c r="K406" s="2" t="s">
        <v>70</v>
      </c>
      <c r="L406" s="2" t="s">
        <v>70</v>
      </c>
      <c r="M406" s="2" t="s">
        <v>70</v>
      </c>
      <c r="N406" s="2">
        <v>0</v>
      </c>
    </row>
    <row r="407" spans="1:14" x14ac:dyDescent="0.3">
      <c r="A407" t="s">
        <v>80</v>
      </c>
      <c r="B407" t="s">
        <v>6</v>
      </c>
      <c r="C407" s="2">
        <v>0.99365920457251722</v>
      </c>
      <c r="D407" s="2">
        <v>0.97836411609498675</v>
      </c>
      <c r="E407" s="2">
        <v>0.90937220096083382</v>
      </c>
      <c r="F407" s="2" t="s">
        <v>70</v>
      </c>
      <c r="G407" s="2" t="s">
        <v>70</v>
      </c>
      <c r="H407" s="2">
        <v>0.75246456422580799</v>
      </c>
      <c r="I407" s="2">
        <v>0.9904424233081548</v>
      </c>
      <c r="J407" s="2" t="s">
        <v>70</v>
      </c>
      <c r="K407" s="2" t="s">
        <v>70</v>
      </c>
      <c r="L407" s="2" t="s">
        <v>70</v>
      </c>
      <c r="M407" s="2" t="s">
        <v>70</v>
      </c>
      <c r="N407" s="2" t="s">
        <v>70</v>
      </c>
    </row>
    <row r="408" spans="1:14" x14ac:dyDescent="0.3">
      <c r="A408" t="s">
        <v>80</v>
      </c>
      <c r="B408" t="s">
        <v>7</v>
      </c>
      <c r="C408" s="2">
        <v>0.98801019870619722</v>
      </c>
      <c r="D408" s="2">
        <v>0.95180415082430381</v>
      </c>
      <c r="E408" s="2">
        <v>0.90516698172652799</v>
      </c>
      <c r="F408" s="2">
        <v>0.72805228758169938</v>
      </c>
      <c r="G408" s="2" t="s">
        <v>70</v>
      </c>
      <c r="H408" s="2">
        <v>0.86243675646109663</v>
      </c>
      <c r="I408" s="2">
        <v>0.99066992964209244</v>
      </c>
      <c r="J408" s="2" t="s">
        <v>70</v>
      </c>
      <c r="K408" s="2" t="s">
        <v>70</v>
      </c>
      <c r="L408" s="2" t="s">
        <v>70</v>
      </c>
      <c r="M408" s="2" t="s">
        <v>70</v>
      </c>
      <c r="N408" s="2" t="s">
        <v>70</v>
      </c>
    </row>
    <row r="409" spans="1:14" x14ac:dyDescent="0.3">
      <c r="A409" t="s">
        <v>80</v>
      </c>
      <c r="B409" t="s">
        <v>8</v>
      </c>
      <c r="C409" s="2">
        <v>0.99314530265846201</v>
      </c>
      <c r="D409" s="2">
        <v>0.98615991158179517</v>
      </c>
      <c r="E409" s="2">
        <v>0.95161848282678518</v>
      </c>
      <c r="F409" s="2" t="s">
        <v>70</v>
      </c>
      <c r="G409" s="2" t="s">
        <v>70</v>
      </c>
      <c r="H409" s="2">
        <v>0.87091855041263011</v>
      </c>
      <c r="I409" s="2">
        <v>0.99130702361720135</v>
      </c>
      <c r="J409" s="2" t="s">
        <v>70</v>
      </c>
      <c r="K409" s="2" t="s">
        <v>70</v>
      </c>
      <c r="L409" s="2" t="s">
        <v>70</v>
      </c>
      <c r="M409" s="2" t="s">
        <v>70</v>
      </c>
      <c r="N409" s="2" t="s">
        <v>70</v>
      </c>
    </row>
    <row r="410" spans="1:14" x14ac:dyDescent="0.3">
      <c r="A410" t="s">
        <v>80</v>
      </c>
      <c r="B410" t="s">
        <v>12</v>
      </c>
      <c r="C410" s="2">
        <v>0.98843510928242961</v>
      </c>
      <c r="D410" s="2">
        <v>0.9808191640840942</v>
      </c>
      <c r="E410" s="2">
        <v>0.9053909318100678</v>
      </c>
      <c r="F410" s="2" t="s">
        <v>70</v>
      </c>
      <c r="G410" s="2" t="s">
        <v>70</v>
      </c>
      <c r="H410" s="2">
        <v>0.78131454258291821</v>
      </c>
      <c r="I410" s="2">
        <v>0.99536199984277962</v>
      </c>
      <c r="J410" s="2">
        <v>0.96932135110009299</v>
      </c>
      <c r="K410" s="2" t="s">
        <v>70</v>
      </c>
      <c r="L410" s="2" t="s">
        <v>70</v>
      </c>
      <c r="M410" s="2" t="s">
        <v>70</v>
      </c>
      <c r="N410" s="2" t="s">
        <v>70</v>
      </c>
    </row>
    <row r="411" spans="1:14" x14ac:dyDescent="0.3">
      <c r="A411" t="s">
        <v>80</v>
      </c>
      <c r="B411" t="s">
        <v>13</v>
      </c>
      <c r="C411" s="2">
        <v>0.99619160669683704</v>
      </c>
      <c r="D411" s="2">
        <v>0.97334947453374743</v>
      </c>
      <c r="E411" s="2">
        <v>0.83974908305625062</v>
      </c>
      <c r="F411" s="2">
        <v>0.54287556415215987</v>
      </c>
      <c r="G411" s="2" t="s">
        <v>70</v>
      </c>
      <c r="H411" s="2">
        <v>0.91634517766497459</v>
      </c>
      <c r="I411" s="2">
        <v>0.99006239889068637</v>
      </c>
      <c r="J411" s="2" t="s">
        <v>70</v>
      </c>
      <c r="K411" s="2" t="s">
        <v>70</v>
      </c>
      <c r="L411" s="2" t="s">
        <v>70</v>
      </c>
      <c r="M411" s="2" t="s">
        <v>70</v>
      </c>
      <c r="N411" s="2" t="s">
        <v>70</v>
      </c>
    </row>
    <row r="412" spans="1:14" x14ac:dyDescent="0.3">
      <c r="A412" t="s">
        <v>80</v>
      </c>
      <c r="B412" t="s">
        <v>15</v>
      </c>
      <c r="C412" s="2">
        <v>0.99693600197677279</v>
      </c>
      <c r="D412" s="2">
        <v>0.97185246239439516</v>
      </c>
      <c r="E412" s="2">
        <v>0.91662791058196136</v>
      </c>
      <c r="F412" s="2" t="s">
        <v>70</v>
      </c>
      <c r="G412" s="2" t="s">
        <v>70</v>
      </c>
      <c r="H412" s="2">
        <v>0.89176617606220498</v>
      </c>
      <c r="I412" s="2">
        <v>0.99012825495530521</v>
      </c>
      <c r="J412" s="2" t="s">
        <v>70</v>
      </c>
      <c r="K412" s="2" t="s">
        <v>70</v>
      </c>
      <c r="L412" s="2" t="s">
        <v>70</v>
      </c>
      <c r="M412" s="2" t="s">
        <v>70</v>
      </c>
      <c r="N412" s="2" t="s">
        <v>70</v>
      </c>
    </row>
    <row r="413" spans="1:14" x14ac:dyDescent="0.3">
      <c r="A413" t="s">
        <v>80</v>
      </c>
      <c r="B413" t="s">
        <v>17</v>
      </c>
      <c r="C413" s="2">
        <v>0.99702876836430199</v>
      </c>
      <c r="D413" s="2">
        <v>0.98968842729970319</v>
      </c>
      <c r="E413" s="2">
        <v>0.8950704225352113</v>
      </c>
      <c r="F413" s="2" t="s">
        <v>70</v>
      </c>
      <c r="G413" s="2" t="s">
        <v>70</v>
      </c>
      <c r="H413" s="2">
        <v>0.89934361561095488</v>
      </c>
      <c r="I413" s="2">
        <v>0.99390008493552617</v>
      </c>
      <c r="J413" s="2" t="s">
        <v>70</v>
      </c>
      <c r="K413" s="2" t="s">
        <v>70</v>
      </c>
      <c r="L413" s="2" t="s">
        <v>70</v>
      </c>
      <c r="M413" s="2" t="s">
        <v>70</v>
      </c>
      <c r="N413" s="2" t="s">
        <v>70</v>
      </c>
    </row>
    <row r="414" spans="1:14" x14ac:dyDescent="0.3">
      <c r="A414" t="s">
        <v>80</v>
      </c>
      <c r="B414" t="s">
        <v>21</v>
      </c>
      <c r="C414" s="2">
        <v>0.99590826429581736</v>
      </c>
      <c r="D414" s="2">
        <v>0.98173731129497355</v>
      </c>
      <c r="E414" s="2">
        <v>0.91172857254881456</v>
      </c>
      <c r="F414" s="2">
        <v>0.83686244624680206</v>
      </c>
      <c r="G414" s="2" t="s">
        <v>70</v>
      </c>
      <c r="H414" s="2">
        <v>0.88288288288288286</v>
      </c>
      <c r="I414" s="2">
        <v>0.99272670999690482</v>
      </c>
      <c r="J414" s="2" t="s">
        <v>70</v>
      </c>
      <c r="K414" s="2" t="s">
        <v>70</v>
      </c>
      <c r="L414" s="2" t="s">
        <v>70</v>
      </c>
      <c r="M414" s="2" t="s">
        <v>70</v>
      </c>
      <c r="N414" s="2" t="s">
        <v>70</v>
      </c>
    </row>
    <row r="415" spans="1:14" x14ac:dyDescent="0.3">
      <c r="A415" t="s">
        <v>80</v>
      </c>
      <c r="B415" t="s">
        <v>23</v>
      </c>
      <c r="C415" s="2">
        <v>0.987224178048422</v>
      </c>
      <c r="D415" s="2">
        <v>0.97611647861630957</v>
      </c>
      <c r="E415" s="2">
        <v>0.9521279806821612</v>
      </c>
      <c r="F415" s="2" t="s">
        <v>70</v>
      </c>
      <c r="G415" s="2" t="s">
        <v>70</v>
      </c>
      <c r="H415" s="2">
        <v>0.8927848954821308</v>
      </c>
      <c r="I415" s="2">
        <v>0.98623356535189477</v>
      </c>
      <c r="J415" s="2" t="s">
        <v>70</v>
      </c>
      <c r="K415" s="2" t="s">
        <v>70</v>
      </c>
      <c r="L415" s="2" t="s">
        <v>70</v>
      </c>
      <c r="M415" s="2" t="s">
        <v>70</v>
      </c>
      <c r="N415" s="2" t="s">
        <v>70</v>
      </c>
    </row>
    <row r="416" spans="1:14" x14ac:dyDescent="0.3">
      <c r="A416" t="s">
        <v>80</v>
      </c>
      <c r="B416" t="s">
        <v>25</v>
      </c>
      <c r="C416" s="2">
        <v>0.99366934502069637</v>
      </c>
      <c r="D416" s="2">
        <v>0.97963142580019402</v>
      </c>
      <c r="E416" s="2">
        <v>0.94157191250229777</v>
      </c>
      <c r="F416" s="2">
        <v>0.82648643873133665</v>
      </c>
      <c r="G416" s="2" t="s">
        <v>70</v>
      </c>
      <c r="H416" s="2">
        <v>0.87695261366611399</v>
      </c>
      <c r="I416" s="2">
        <v>0.99124234674106804</v>
      </c>
      <c r="J416" s="2" t="s">
        <v>70</v>
      </c>
      <c r="K416" s="2" t="s">
        <v>70</v>
      </c>
      <c r="L416" s="2" t="s">
        <v>70</v>
      </c>
      <c r="M416" s="2" t="s">
        <v>70</v>
      </c>
      <c r="N416" s="2" t="s">
        <v>70</v>
      </c>
    </row>
    <row r="417" spans="1:14" x14ac:dyDescent="0.3">
      <c r="A417" t="s">
        <v>80</v>
      </c>
      <c r="B417" t="s">
        <v>27</v>
      </c>
      <c r="C417" s="2">
        <v>0.98887700102953358</v>
      </c>
      <c r="D417" s="2">
        <v>0.98294001607364656</v>
      </c>
      <c r="E417" s="2">
        <v>0.93937575030011999</v>
      </c>
      <c r="F417" s="2" t="s">
        <v>70</v>
      </c>
      <c r="G417" s="2" t="s">
        <v>70</v>
      </c>
      <c r="H417" s="2">
        <v>0.77692836282425703</v>
      </c>
      <c r="I417" s="2">
        <v>0.98785171251665482</v>
      </c>
      <c r="J417" s="2" t="s">
        <v>70</v>
      </c>
      <c r="K417" s="2" t="s">
        <v>70</v>
      </c>
      <c r="L417" s="2" t="s">
        <v>70</v>
      </c>
      <c r="M417" s="2" t="s">
        <v>70</v>
      </c>
      <c r="N417" s="2" t="s">
        <v>70</v>
      </c>
    </row>
    <row r="418" spans="1:14" x14ac:dyDescent="0.3">
      <c r="A418" t="s">
        <v>80</v>
      </c>
      <c r="B418" t="s">
        <v>132</v>
      </c>
      <c r="C418" s="2">
        <v>0.98931102125785664</v>
      </c>
      <c r="D418" s="2">
        <v>0.98555222998189396</v>
      </c>
      <c r="E418" s="2">
        <v>0.96573663870298798</v>
      </c>
      <c r="F418" s="2">
        <v>0.93923569902682158</v>
      </c>
      <c r="G418" s="2" t="s">
        <v>70</v>
      </c>
      <c r="H418" s="2">
        <v>0.85152022040736008</v>
      </c>
      <c r="I418" s="2">
        <v>0.99232540291634685</v>
      </c>
      <c r="J418" s="2" t="s">
        <v>70</v>
      </c>
      <c r="K418" s="2" t="s">
        <v>70</v>
      </c>
      <c r="L418" s="2" t="s">
        <v>70</v>
      </c>
      <c r="M418" s="2" t="s">
        <v>70</v>
      </c>
      <c r="N418" s="2" t="s">
        <v>70</v>
      </c>
    </row>
    <row r="419" spans="1:14" x14ac:dyDescent="0.3">
      <c r="A419" t="s">
        <v>80</v>
      </c>
      <c r="B419" t="s">
        <v>29</v>
      </c>
      <c r="C419" s="2">
        <v>0.99419353700075885</v>
      </c>
      <c r="D419" s="2">
        <v>0.98304825023464282</v>
      </c>
      <c r="E419" s="2">
        <v>0.97695713561157482</v>
      </c>
      <c r="F419" s="2" t="s">
        <v>70</v>
      </c>
      <c r="G419" s="2" t="s">
        <v>70</v>
      </c>
      <c r="H419" s="2">
        <v>0.91519891193471603</v>
      </c>
      <c r="I419" s="2">
        <v>0.99608089042169623</v>
      </c>
      <c r="J419" s="2" t="s">
        <v>70</v>
      </c>
      <c r="K419" s="2" t="s">
        <v>70</v>
      </c>
      <c r="L419" s="2" t="s">
        <v>70</v>
      </c>
      <c r="M419" s="2" t="s">
        <v>70</v>
      </c>
      <c r="N419" s="2" t="s">
        <v>70</v>
      </c>
    </row>
    <row r="420" spans="1:14" x14ac:dyDescent="0.3">
      <c r="A420" t="s">
        <v>80</v>
      </c>
      <c r="B420" t="s">
        <v>33</v>
      </c>
      <c r="C420" s="2">
        <v>0.98156422059752679</v>
      </c>
      <c r="D420" s="2">
        <v>0.98013123648227563</v>
      </c>
      <c r="E420" s="2">
        <v>0.88176654499026041</v>
      </c>
      <c r="F420" s="2">
        <v>0.34241317981840308</v>
      </c>
      <c r="G420" s="2" t="s">
        <v>70</v>
      </c>
      <c r="H420" s="2">
        <v>0.8732949378599576</v>
      </c>
      <c r="I420" s="2">
        <v>0.9963065558633426</v>
      </c>
      <c r="J420" s="2">
        <v>0.89652640852456267</v>
      </c>
      <c r="K420" s="2" t="s">
        <v>70</v>
      </c>
      <c r="L420" s="2" t="s">
        <v>70</v>
      </c>
      <c r="M420" s="2" t="s">
        <v>70</v>
      </c>
      <c r="N420" s="2" t="s">
        <v>70</v>
      </c>
    </row>
    <row r="421" spans="1:14" x14ac:dyDescent="0.3">
      <c r="A421" t="s">
        <v>80</v>
      </c>
      <c r="B421" t="s">
        <v>35</v>
      </c>
      <c r="C421" s="2">
        <v>0.99429240000153962</v>
      </c>
      <c r="D421" s="2">
        <v>0.96187078338208676</v>
      </c>
      <c r="E421" s="2">
        <v>0.90120306234050318</v>
      </c>
      <c r="F421" s="2" t="s">
        <v>70</v>
      </c>
      <c r="G421" s="2" t="s">
        <v>70</v>
      </c>
      <c r="H421" s="2">
        <v>0.9217786432976306</v>
      </c>
      <c r="I421" s="2">
        <v>0.99190876165523623</v>
      </c>
      <c r="J421" s="2" t="s">
        <v>70</v>
      </c>
      <c r="K421" s="2" t="s">
        <v>70</v>
      </c>
      <c r="L421" s="2" t="s">
        <v>70</v>
      </c>
      <c r="M421" s="2" t="s">
        <v>70</v>
      </c>
      <c r="N421" s="2" t="s">
        <v>70</v>
      </c>
    </row>
    <row r="422" spans="1:14" x14ac:dyDescent="0.3">
      <c r="A422" t="s">
        <v>129</v>
      </c>
      <c r="B422" t="s">
        <v>6</v>
      </c>
      <c r="C422" s="2">
        <v>0.99159960468727937</v>
      </c>
      <c r="D422" s="2">
        <v>0.70879852504353169</v>
      </c>
      <c r="E422" s="2">
        <v>0.81258434162073145</v>
      </c>
      <c r="F422" s="2">
        <v>0</v>
      </c>
      <c r="G422" s="2" t="s">
        <v>70</v>
      </c>
      <c r="H422" s="2">
        <v>0.68770326096510503</v>
      </c>
      <c r="I422" s="2">
        <v>0.99405752317565965</v>
      </c>
      <c r="J422" s="2">
        <v>0.8238884619606982</v>
      </c>
      <c r="K422" s="2" t="s">
        <v>70</v>
      </c>
      <c r="L422" s="2" t="s">
        <v>70</v>
      </c>
      <c r="M422" s="2" t="s">
        <v>70</v>
      </c>
      <c r="N422" s="2" t="s">
        <v>70</v>
      </c>
    </row>
    <row r="423" spans="1:14" x14ac:dyDescent="0.3">
      <c r="A423" t="s">
        <v>129</v>
      </c>
      <c r="B423" t="s">
        <v>7</v>
      </c>
      <c r="C423" s="2">
        <v>0.99374547997679397</v>
      </c>
      <c r="D423" s="2">
        <v>0.94401664932362117</v>
      </c>
      <c r="E423" s="2">
        <v>0.93717195701074718</v>
      </c>
      <c r="F423" s="2">
        <v>0.27484686820786408</v>
      </c>
      <c r="G423" s="2" t="s">
        <v>70</v>
      </c>
      <c r="H423" s="2">
        <v>0.86797472564017297</v>
      </c>
      <c r="I423" s="2">
        <v>0.99134961341192684</v>
      </c>
      <c r="J423" s="2" t="s">
        <v>70</v>
      </c>
      <c r="K423" s="2" t="s">
        <v>70</v>
      </c>
      <c r="L423" s="2" t="s">
        <v>70</v>
      </c>
      <c r="M423" s="2" t="s">
        <v>70</v>
      </c>
      <c r="N423" s="2" t="s">
        <v>70</v>
      </c>
    </row>
    <row r="424" spans="1:14" x14ac:dyDescent="0.3">
      <c r="A424" t="s">
        <v>129</v>
      </c>
      <c r="B424" t="s">
        <v>8</v>
      </c>
      <c r="C424" s="2">
        <v>0.99471183227528404</v>
      </c>
      <c r="D424" s="2">
        <v>0.9145254326166754</v>
      </c>
      <c r="E424" s="2">
        <v>0.95327791223824043</v>
      </c>
      <c r="F424" s="2" t="s">
        <v>70</v>
      </c>
      <c r="G424" s="2" t="s">
        <v>70</v>
      </c>
      <c r="H424" s="2">
        <v>0.93228900255754477</v>
      </c>
      <c r="I424" s="2">
        <v>0.99234349196817295</v>
      </c>
      <c r="J424" s="2" t="s">
        <v>70</v>
      </c>
      <c r="K424" s="2" t="s">
        <v>70</v>
      </c>
      <c r="L424" s="2" t="s">
        <v>70</v>
      </c>
      <c r="M424" s="2" t="s">
        <v>70</v>
      </c>
      <c r="N424" s="2" t="s">
        <v>70</v>
      </c>
    </row>
    <row r="425" spans="1:14" x14ac:dyDescent="0.3">
      <c r="A425" t="s">
        <v>129</v>
      </c>
      <c r="B425" t="s">
        <v>12</v>
      </c>
      <c r="C425" s="2">
        <v>0.9934071987193096</v>
      </c>
      <c r="D425" s="2">
        <v>0.94849785407725318</v>
      </c>
      <c r="E425" s="2">
        <v>0.94260562657747315</v>
      </c>
      <c r="F425" s="2" t="s">
        <v>70</v>
      </c>
      <c r="G425" s="2" t="s">
        <v>70</v>
      </c>
      <c r="H425" s="2">
        <v>0.89578316972278815</v>
      </c>
      <c r="I425" s="2">
        <v>0.99342969776609724</v>
      </c>
      <c r="J425" s="2" t="s">
        <v>70</v>
      </c>
      <c r="K425" s="2" t="s">
        <v>70</v>
      </c>
      <c r="L425" s="2" t="s">
        <v>70</v>
      </c>
      <c r="M425" s="2" t="s">
        <v>70</v>
      </c>
      <c r="N425" s="2" t="s">
        <v>70</v>
      </c>
    </row>
    <row r="426" spans="1:14" x14ac:dyDescent="0.3">
      <c r="A426" t="s">
        <v>129</v>
      </c>
      <c r="B426" t="s">
        <v>13</v>
      </c>
      <c r="C426" s="2">
        <v>0.99130546488610682</v>
      </c>
      <c r="D426" s="2">
        <v>0.96057538625466155</v>
      </c>
      <c r="E426" s="2">
        <v>0.87200259235255995</v>
      </c>
      <c r="F426" s="2" t="s">
        <v>70</v>
      </c>
      <c r="G426" s="2" t="s">
        <v>70</v>
      </c>
      <c r="H426" s="2">
        <v>0.69019756838905777</v>
      </c>
      <c r="I426" s="2">
        <v>0.99557075141813656</v>
      </c>
      <c r="J426" s="2">
        <v>0.77167248994660165</v>
      </c>
      <c r="K426" s="2" t="s">
        <v>70</v>
      </c>
      <c r="L426" s="2" t="s">
        <v>70</v>
      </c>
      <c r="M426" s="2" t="s">
        <v>70</v>
      </c>
      <c r="N426" s="2" t="s">
        <v>70</v>
      </c>
    </row>
    <row r="427" spans="1:14" x14ac:dyDescent="0.3">
      <c r="A427" t="s">
        <v>129</v>
      </c>
      <c r="B427" t="s">
        <v>15</v>
      </c>
      <c r="C427" s="2">
        <v>0.99661838660211477</v>
      </c>
      <c r="D427" s="2">
        <v>0.91141702828071225</v>
      </c>
      <c r="E427" s="2">
        <v>0.93527909522072239</v>
      </c>
      <c r="F427" s="2" t="s">
        <v>70</v>
      </c>
      <c r="G427" s="2" t="s">
        <v>70</v>
      </c>
      <c r="H427" s="2">
        <v>0.84752076891554595</v>
      </c>
      <c r="I427" s="2">
        <v>0.98890429958391124</v>
      </c>
      <c r="J427" s="2" t="s">
        <v>70</v>
      </c>
      <c r="K427" s="2" t="s">
        <v>70</v>
      </c>
      <c r="L427" s="2" t="s">
        <v>70</v>
      </c>
      <c r="M427" s="2" t="s">
        <v>70</v>
      </c>
      <c r="N427" s="2" t="s">
        <v>70</v>
      </c>
    </row>
    <row r="428" spans="1:14" x14ac:dyDescent="0.3">
      <c r="A428" t="s">
        <v>129</v>
      </c>
      <c r="B428" t="s">
        <v>17</v>
      </c>
      <c r="C428" s="2">
        <v>0.99689658624486921</v>
      </c>
      <c r="D428" s="2">
        <v>0.93564662273476118</v>
      </c>
      <c r="E428" s="2">
        <v>0.93489791353803875</v>
      </c>
      <c r="F428" s="2">
        <v>0.63674143148810469</v>
      </c>
      <c r="G428" s="2">
        <v>0</v>
      </c>
      <c r="H428" s="2">
        <v>0.89504153032972567</v>
      </c>
      <c r="I428" s="2">
        <v>0.99301133716415602</v>
      </c>
      <c r="J428" s="2">
        <v>0</v>
      </c>
      <c r="K428" s="2" t="s">
        <v>70</v>
      </c>
      <c r="L428" s="2" t="s">
        <v>70</v>
      </c>
      <c r="M428" s="2" t="s">
        <v>70</v>
      </c>
      <c r="N428" s="2" t="s">
        <v>70</v>
      </c>
    </row>
    <row r="429" spans="1:14" x14ac:dyDescent="0.3">
      <c r="A429" t="s">
        <v>129</v>
      </c>
      <c r="B429" t="s">
        <v>21</v>
      </c>
      <c r="C429" s="2">
        <v>0.99564892541642858</v>
      </c>
      <c r="D429" s="2">
        <v>0.90401835935742236</v>
      </c>
      <c r="E429" s="2">
        <v>0.95676732099136641</v>
      </c>
      <c r="F429" s="2">
        <v>0.7820981244311116</v>
      </c>
      <c r="G429" s="2" t="s">
        <v>70</v>
      </c>
      <c r="H429" s="2">
        <v>0.86421906339931975</v>
      </c>
      <c r="I429" s="2">
        <v>0.99515322076297685</v>
      </c>
      <c r="J429" s="2" t="s">
        <v>70</v>
      </c>
      <c r="K429" s="2" t="s">
        <v>70</v>
      </c>
      <c r="L429" s="2" t="s">
        <v>70</v>
      </c>
      <c r="M429" s="2" t="s">
        <v>70</v>
      </c>
      <c r="N429" s="2" t="s">
        <v>70</v>
      </c>
    </row>
    <row r="430" spans="1:14" x14ac:dyDescent="0.3">
      <c r="A430" t="s">
        <v>129</v>
      </c>
      <c r="B430" t="s">
        <v>23</v>
      </c>
      <c r="C430" s="2">
        <v>0.99646001903855319</v>
      </c>
      <c r="D430" s="2">
        <v>0.94587493431424063</v>
      </c>
      <c r="E430" s="2">
        <v>0.95147757084318019</v>
      </c>
      <c r="F430" s="2">
        <v>0.83691126959417872</v>
      </c>
      <c r="G430" s="2">
        <v>0.55697940503432497</v>
      </c>
      <c r="H430" s="2">
        <v>0.87245167733975681</v>
      </c>
      <c r="I430" s="2">
        <v>0.99303653861200203</v>
      </c>
      <c r="J430" s="2" t="s">
        <v>70</v>
      </c>
      <c r="K430" s="2" t="s">
        <v>70</v>
      </c>
      <c r="L430" s="2" t="s">
        <v>70</v>
      </c>
      <c r="M430" s="2" t="s">
        <v>70</v>
      </c>
      <c r="N430" s="2" t="s">
        <v>70</v>
      </c>
    </row>
    <row r="431" spans="1:14" x14ac:dyDescent="0.3">
      <c r="A431" t="s">
        <v>129</v>
      </c>
      <c r="B431" t="s">
        <v>25</v>
      </c>
      <c r="C431" s="2">
        <v>0.99786260620727418</v>
      </c>
      <c r="D431" s="2">
        <v>0.93837234270989922</v>
      </c>
      <c r="E431" s="2">
        <v>0.92627188214151002</v>
      </c>
      <c r="F431" s="2">
        <v>0</v>
      </c>
      <c r="G431" s="2" t="s">
        <v>70</v>
      </c>
      <c r="H431" s="2">
        <v>0.92379002665224597</v>
      </c>
      <c r="I431" s="2">
        <v>0.99357366771159883</v>
      </c>
      <c r="J431" s="2" t="s">
        <v>70</v>
      </c>
      <c r="K431" s="2" t="s">
        <v>70</v>
      </c>
      <c r="L431" s="2" t="s">
        <v>70</v>
      </c>
      <c r="M431" s="2" t="s">
        <v>70</v>
      </c>
      <c r="N431" s="2" t="s">
        <v>70</v>
      </c>
    </row>
    <row r="432" spans="1:14" x14ac:dyDescent="0.3">
      <c r="A432" t="s">
        <v>129</v>
      </c>
      <c r="B432" t="s">
        <v>29</v>
      </c>
      <c r="C432" s="2">
        <v>0.99756313267883601</v>
      </c>
      <c r="D432" s="2">
        <v>0.94072107940721084</v>
      </c>
      <c r="E432" s="2">
        <v>0.91908451101634125</v>
      </c>
      <c r="F432" s="2" t="s">
        <v>70</v>
      </c>
      <c r="G432" s="2" t="s">
        <v>70</v>
      </c>
      <c r="H432" s="2">
        <v>0.82021290576948347</v>
      </c>
      <c r="I432" s="2">
        <v>0.99526213592233004</v>
      </c>
      <c r="J432" s="2" t="s">
        <v>70</v>
      </c>
      <c r="K432" s="2" t="s">
        <v>70</v>
      </c>
      <c r="L432" s="2" t="s">
        <v>70</v>
      </c>
      <c r="M432" s="2" t="s">
        <v>70</v>
      </c>
      <c r="N432" s="2" t="s">
        <v>70</v>
      </c>
    </row>
    <row r="433" spans="1:14" x14ac:dyDescent="0.3">
      <c r="A433" t="s">
        <v>129</v>
      </c>
      <c r="B433" t="s">
        <v>33</v>
      </c>
      <c r="C433" s="2">
        <v>0.99734322435952716</v>
      </c>
      <c r="D433" s="2">
        <v>0.94447640966628321</v>
      </c>
      <c r="E433" s="2">
        <v>0.94914101037591436</v>
      </c>
      <c r="F433" s="2">
        <v>0</v>
      </c>
      <c r="G433" s="2" t="s">
        <v>70</v>
      </c>
      <c r="H433" s="2">
        <v>0.73559928443649369</v>
      </c>
      <c r="I433" s="2">
        <v>0.99545419523846201</v>
      </c>
      <c r="J433" s="2">
        <v>0.91890526315789478</v>
      </c>
      <c r="K433" s="2" t="s">
        <v>70</v>
      </c>
      <c r="L433" s="2" t="s">
        <v>70</v>
      </c>
      <c r="M433" s="2" t="s">
        <v>70</v>
      </c>
      <c r="N433" s="2" t="s">
        <v>70</v>
      </c>
    </row>
    <row r="434" spans="1:14" x14ac:dyDescent="0.3">
      <c r="A434" t="s">
        <v>137</v>
      </c>
      <c r="B434" t="s">
        <v>6</v>
      </c>
      <c r="C434" s="2">
        <v>0.98279430142464397</v>
      </c>
      <c r="D434" s="2">
        <v>0.94840338843419236</v>
      </c>
      <c r="E434" s="2">
        <v>0.89193463363205061</v>
      </c>
      <c r="F434" s="2" t="s">
        <v>70</v>
      </c>
      <c r="G434" s="2" t="s">
        <v>70</v>
      </c>
      <c r="H434" s="2">
        <v>0.88815050085511849</v>
      </c>
      <c r="I434" s="2">
        <v>0.99011764705882355</v>
      </c>
      <c r="J434" s="2" t="s">
        <v>70</v>
      </c>
      <c r="K434" s="2" t="s">
        <v>70</v>
      </c>
      <c r="L434" s="2" t="s">
        <v>70</v>
      </c>
      <c r="M434" s="2" t="s">
        <v>70</v>
      </c>
      <c r="N434" s="2" t="s">
        <v>70</v>
      </c>
    </row>
    <row r="435" spans="1:14" x14ac:dyDescent="0.3">
      <c r="A435" t="s">
        <v>137</v>
      </c>
      <c r="B435" t="s">
        <v>221</v>
      </c>
      <c r="C435" s="2">
        <v>0.99187090406974243</v>
      </c>
      <c r="D435" s="2">
        <v>0.9319391634980988</v>
      </c>
      <c r="E435" s="2">
        <v>0.90799438990182324</v>
      </c>
      <c r="F435" s="2" t="s">
        <v>70</v>
      </c>
      <c r="G435" s="2" t="s">
        <v>70</v>
      </c>
      <c r="H435" s="2">
        <v>0.92514430014430016</v>
      </c>
      <c r="I435" s="2">
        <v>0.9873792458709878</v>
      </c>
      <c r="J435" s="2" t="s">
        <v>70</v>
      </c>
      <c r="K435" s="2" t="s">
        <v>70</v>
      </c>
      <c r="L435" s="2" t="s">
        <v>70</v>
      </c>
      <c r="M435" s="2" t="s">
        <v>70</v>
      </c>
      <c r="N435" s="2" t="s">
        <v>70</v>
      </c>
    </row>
    <row r="436" spans="1:14" x14ac:dyDescent="0.3">
      <c r="A436" t="s">
        <v>137</v>
      </c>
      <c r="B436" t="s">
        <v>7</v>
      </c>
      <c r="C436" s="2">
        <v>0.99547454090527243</v>
      </c>
      <c r="D436" s="2">
        <v>0.95342807179755185</v>
      </c>
      <c r="E436" s="2">
        <v>0.94347706673990661</v>
      </c>
      <c r="F436" s="2" t="s">
        <v>70</v>
      </c>
      <c r="G436" s="2" t="s">
        <v>70</v>
      </c>
      <c r="H436" s="2">
        <v>0.91277165823161643</v>
      </c>
      <c r="I436" s="2">
        <v>0.99319096255029404</v>
      </c>
      <c r="J436" s="2" t="s">
        <v>70</v>
      </c>
      <c r="K436" s="2" t="s">
        <v>70</v>
      </c>
      <c r="L436" s="2" t="s">
        <v>70</v>
      </c>
      <c r="M436" s="2" t="s">
        <v>70</v>
      </c>
      <c r="N436" s="2" t="s">
        <v>70</v>
      </c>
    </row>
    <row r="437" spans="1:14" x14ac:dyDescent="0.3">
      <c r="A437" t="s">
        <v>137</v>
      </c>
      <c r="B437" t="s">
        <v>232</v>
      </c>
      <c r="C437" s="2">
        <v>0.9954557195748468</v>
      </c>
      <c r="D437" s="2">
        <v>0.91740707162284685</v>
      </c>
      <c r="E437" s="2">
        <v>0.96702460241946442</v>
      </c>
      <c r="F437" s="2" t="s">
        <v>70</v>
      </c>
      <c r="G437" s="2" t="s">
        <v>70</v>
      </c>
      <c r="H437" s="2">
        <v>0.90575108853410735</v>
      </c>
      <c r="I437" s="2">
        <v>0.99111111111111116</v>
      </c>
      <c r="J437" s="2" t="s">
        <v>70</v>
      </c>
      <c r="K437" s="2" t="s">
        <v>70</v>
      </c>
      <c r="L437" s="2" t="s">
        <v>70</v>
      </c>
      <c r="M437" s="2" t="s">
        <v>70</v>
      </c>
      <c r="N437" s="2" t="s">
        <v>70</v>
      </c>
    </row>
    <row r="438" spans="1:14" x14ac:dyDescent="0.3">
      <c r="A438" t="s">
        <v>137</v>
      </c>
      <c r="B438" t="s">
        <v>8</v>
      </c>
      <c r="C438" s="2">
        <v>0.99403537638831763</v>
      </c>
      <c r="D438" s="2">
        <v>0.8659202069606694</v>
      </c>
      <c r="E438" s="2">
        <v>0.84226013783846576</v>
      </c>
      <c r="F438" s="2">
        <v>0</v>
      </c>
      <c r="G438" s="2" t="s">
        <v>70</v>
      </c>
      <c r="H438" s="2">
        <v>0.53877090242009451</v>
      </c>
      <c r="I438" s="2">
        <v>0.99398014228754605</v>
      </c>
      <c r="J438" s="2" t="s">
        <v>70</v>
      </c>
      <c r="K438" s="2" t="s">
        <v>70</v>
      </c>
      <c r="L438" s="2" t="s">
        <v>70</v>
      </c>
      <c r="M438" s="2" t="s">
        <v>70</v>
      </c>
      <c r="N438" s="2" t="s">
        <v>70</v>
      </c>
    </row>
    <row r="439" spans="1:14" x14ac:dyDescent="0.3">
      <c r="A439" t="s">
        <v>137</v>
      </c>
      <c r="B439" t="s">
        <v>183</v>
      </c>
      <c r="C439" s="2">
        <v>0.99166577051295846</v>
      </c>
      <c r="D439" s="2">
        <v>0.8693123182287269</v>
      </c>
      <c r="E439" s="2">
        <v>0.89526986364965011</v>
      </c>
      <c r="F439" s="2">
        <v>0.56752887995981915</v>
      </c>
      <c r="G439" s="2" t="s">
        <v>70</v>
      </c>
      <c r="H439" s="2">
        <v>0.73932996787517213</v>
      </c>
      <c r="I439" s="2">
        <v>0.99406316789361204</v>
      </c>
      <c r="J439" s="2" t="s">
        <v>70</v>
      </c>
      <c r="K439" s="2" t="s">
        <v>70</v>
      </c>
      <c r="L439" s="2" t="s">
        <v>70</v>
      </c>
      <c r="M439" s="2" t="s">
        <v>70</v>
      </c>
      <c r="N439" s="2" t="s">
        <v>70</v>
      </c>
    </row>
    <row r="440" spans="1:14" x14ac:dyDescent="0.3">
      <c r="A440" t="s">
        <v>137</v>
      </c>
      <c r="B440" t="s">
        <v>12</v>
      </c>
      <c r="C440" s="2">
        <v>0.99609161970550797</v>
      </c>
      <c r="D440" s="2">
        <v>0.79896718875599837</v>
      </c>
      <c r="E440" s="2">
        <v>0.83896614530631131</v>
      </c>
      <c r="F440" s="2">
        <v>0.59958235004499072</v>
      </c>
      <c r="G440" s="2" t="s">
        <v>70</v>
      </c>
      <c r="H440" s="2">
        <v>0.81148408793672544</v>
      </c>
      <c r="I440" s="2">
        <v>0.99573930882120876</v>
      </c>
      <c r="J440" s="2" t="s">
        <v>70</v>
      </c>
      <c r="K440" s="2" t="s">
        <v>70</v>
      </c>
      <c r="L440" s="2" t="s">
        <v>70</v>
      </c>
      <c r="M440" s="2" t="s">
        <v>70</v>
      </c>
      <c r="N440" s="2" t="s">
        <v>70</v>
      </c>
    </row>
    <row r="441" spans="1:14" x14ac:dyDescent="0.3">
      <c r="A441" t="s">
        <v>137</v>
      </c>
      <c r="B441" t="s">
        <v>13</v>
      </c>
      <c r="C441" s="2">
        <v>0.99511573952936661</v>
      </c>
      <c r="D441" s="2">
        <v>0.97168654553561484</v>
      </c>
      <c r="E441" s="2">
        <v>0.9743751081467964</v>
      </c>
      <c r="F441" s="2" t="s">
        <v>70</v>
      </c>
      <c r="G441" s="2" t="s">
        <v>70</v>
      </c>
      <c r="H441" s="2">
        <v>0.92068831672920159</v>
      </c>
      <c r="I441" s="2">
        <v>0.99497875627655463</v>
      </c>
      <c r="J441" s="2" t="s">
        <v>70</v>
      </c>
      <c r="K441" s="2" t="s">
        <v>70</v>
      </c>
      <c r="L441" s="2" t="s">
        <v>70</v>
      </c>
      <c r="M441" s="2" t="s">
        <v>70</v>
      </c>
      <c r="N441" s="2" t="s">
        <v>70</v>
      </c>
    </row>
    <row r="442" spans="1:14" x14ac:dyDescent="0.3">
      <c r="A442" t="s">
        <v>137</v>
      </c>
      <c r="B442" t="s">
        <v>15</v>
      </c>
      <c r="C442" s="2">
        <v>0.99480385304931784</v>
      </c>
      <c r="D442" s="2">
        <v>0.88513185909732905</v>
      </c>
      <c r="E442" s="2">
        <v>0.96860365157366657</v>
      </c>
      <c r="F442" s="2" t="s">
        <v>70</v>
      </c>
      <c r="G442" s="2" t="s">
        <v>70</v>
      </c>
      <c r="H442" s="2">
        <v>0.763363189829529</v>
      </c>
      <c r="I442" s="2">
        <v>0.99483840228698484</v>
      </c>
      <c r="J442" s="2" t="s">
        <v>70</v>
      </c>
      <c r="K442" s="2" t="s">
        <v>70</v>
      </c>
      <c r="L442" s="2" t="s">
        <v>70</v>
      </c>
      <c r="M442" s="2" t="s">
        <v>70</v>
      </c>
      <c r="N442" s="2" t="s">
        <v>70</v>
      </c>
    </row>
    <row r="443" spans="1:14" x14ac:dyDescent="0.3">
      <c r="A443" t="s">
        <v>137</v>
      </c>
      <c r="B443" t="s">
        <v>17</v>
      </c>
      <c r="C443" s="2">
        <v>0.99320770958587201</v>
      </c>
      <c r="D443" s="2">
        <v>0.96603032893278884</v>
      </c>
      <c r="E443" s="2">
        <v>0.97460328186415279</v>
      </c>
      <c r="F443" s="2" t="s">
        <v>70</v>
      </c>
      <c r="G443" s="2" t="s">
        <v>70</v>
      </c>
      <c r="H443" s="2">
        <v>0.76074243579964407</v>
      </c>
      <c r="I443" s="2">
        <v>0.9936938357244206</v>
      </c>
      <c r="J443" s="2" t="s">
        <v>70</v>
      </c>
      <c r="K443" s="2" t="s">
        <v>70</v>
      </c>
      <c r="L443" s="2" t="s">
        <v>70</v>
      </c>
      <c r="M443" s="2" t="s">
        <v>70</v>
      </c>
      <c r="N443" s="2" t="s">
        <v>70</v>
      </c>
    </row>
    <row r="444" spans="1:14" x14ac:dyDescent="0.3">
      <c r="A444" t="s">
        <v>137</v>
      </c>
      <c r="B444" t="s">
        <v>23</v>
      </c>
      <c r="C444" s="2">
        <v>0.99410767274268763</v>
      </c>
      <c r="D444" s="2">
        <v>0.89031548055759357</v>
      </c>
      <c r="E444" s="2">
        <v>0.96406464924346635</v>
      </c>
      <c r="F444" s="2" t="s">
        <v>70</v>
      </c>
      <c r="G444" s="2" t="s">
        <v>70</v>
      </c>
      <c r="H444" s="2">
        <v>0.87001385372378537</v>
      </c>
      <c r="I444" s="2">
        <v>0.98838486893737243</v>
      </c>
      <c r="J444" s="2" t="s">
        <v>70</v>
      </c>
      <c r="K444" s="2" t="s">
        <v>70</v>
      </c>
      <c r="L444" s="2">
        <v>0</v>
      </c>
      <c r="M444" s="2" t="s">
        <v>70</v>
      </c>
      <c r="N444" s="2" t="s">
        <v>70</v>
      </c>
    </row>
    <row r="445" spans="1:14" x14ac:dyDescent="0.3">
      <c r="A445" t="s">
        <v>137</v>
      </c>
      <c r="B445" t="s">
        <v>25</v>
      </c>
      <c r="C445" s="2">
        <v>0.99575061736313797</v>
      </c>
      <c r="D445" s="2">
        <v>0.89330876679107418</v>
      </c>
      <c r="E445" s="2">
        <v>0.91815689451056137</v>
      </c>
      <c r="F445" s="2">
        <v>0</v>
      </c>
      <c r="G445" s="2" t="s">
        <v>70</v>
      </c>
      <c r="H445" s="2">
        <v>0.89579653832567996</v>
      </c>
      <c r="I445" s="2">
        <v>0.99341850561362754</v>
      </c>
      <c r="J445" s="2" t="s">
        <v>70</v>
      </c>
      <c r="K445" s="2" t="s">
        <v>70</v>
      </c>
      <c r="L445" s="2" t="s">
        <v>70</v>
      </c>
      <c r="M445" s="2" t="s">
        <v>70</v>
      </c>
      <c r="N445" s="2" t="s">
        <v>70</v>
      </c>
    </row>
    <row r="446" spans="1:14" x14ac:dyDescent="0.3">
      <c r="A446" t="s">
        <v>137</v>
      </c>
      <c r="B446" t="s">
        <v>27</v>
      </c>
      <c r="C446" s="2">
        <v>0.99638056175224521</v>
      </c>
      <c r="D446" s="2">
        <v>0.95589539351887864</v>
      </c>
      <c r="E446" s="2">
        <v>0.93052561260741518</v>
      </c>
      <c r="F446" s="2">
        <v>0</v>
      </c>
      <c r="G446" s="2" t="s">
        <v>70</v>
      </c>
      <c r="H446" s="2">
        <v>0.79601252265612132</v>
      </c>
      <c r="I446" s="2">
        <v>0.9915730337078652</v>
      </c>
      <c r="J446" s="2" t="s">
        <v>70</v>
      </c>
      <c r="K446" s="2" t="s">
        <v>70</v>
      </c>
      <c r="L446" s="2" t="s">
        <v>70</v>
      </c>
      <c r="M446" s="2" t="s">
        <v>70</v>
      </c>
      <c r="N446" s="2" t="s">
        <v>70</v>
      </c>
    </row>
    <row r="447" spans="1:14" x14ac:dyDescent="0.3">
      <c r="A447" t="s">
        <v>137</v>
      </c>
      <c r="B447" t="s">
        <v>29</v>
      </c>
      <c r="C447" s="2">
        <v>0.99485083448538403</v>
      </c>
      <c r="D447" s="2">
        <v>0.93541180722099937</v>
      </c>
      <c r="E447" s="2">
        <v>0.94151168611143199</v>
      </c>
      <c r="F447" s="2">
        <v>0.84980198976142185</v>
      </c>
      <c r="G447" s="2" t="s">
        <v>70</v>
      </c>
      <c r="H447" s="2">
        <v>0.89267688791543665</v>
      </c>
      <c r="I447" s="2">
        <v>0.99633813790416836</v>
      </c>
      <c r="J447" s="2" t="s">
        <v>70</v>
      </c>
      <c r="K447" s="2" t="s">
        <v>70</v>
      </c>
      <c r="L447" s="2" t="s">
        <v>70</v>
      </c>
      <c r="M447" s="2" t="s">
        <v>70</v>
      </c>
      <c r="N447" s="2" t="s">
        <v>70</v>
      </c>
    </row>
    <row r="448" spans="1:14" x14ac:dyDescent="0.3">
      <c r="A448" t="s">
        <v>137</v>
      </c>
      <c r="B448" t="s">
        <v>33</v>
      </c>
      <c r="C448" s="2">
        <v>0.98188412677313397</v>
      </c>
      <c r="D448" s="2">
        <v>0.93862891781565905</v>
      </c>
      <c r="E448" s="2">
        <v>0.96574754573252519</v>
      </c>
      <c r="F448" s="2">
        <v>0.79255960178150375</v>
      </c>
      <c r="G448" s="2">
        <v>0</v>
      </c>
      <c r="H448" s="2">
        <v>0.90059888986269354</v>
      </c>
      <c r="I448" s="2">
        <v>0.99368224007487715</v>
      </c>
      <c r="J448" s="2" t="s">
        <v>70</v>
      </c>
      <c r="K448" s="2" t="s">
        <v>70</v>
      </c>
      <c r="L448" s="2" t="s">
        <v>70</v>
      </c>
      <c r="M448" s="2" t="s">
        <v>70</v>
      </c>
      <c r="N448" s="2" t="s">
        <v>70</v>
      </c>
    </row>
    <row r="449" spans="1:14" x14ac:dyDescent="0.3">
      <c r="A449" t="s">
        <v>137</v>
      </c>
      <c r="B449" t="s">
        <v>35</v>
      </c>
      <c r="C449" s="2">
        <v>0.99481730128983981</v>
      </c>
      <c r="D449" s="2">
        <v>0.97718443730157156</v>
      </c>
      <c r="E449" s="2">
        <v>0.96124977391933442</v>
      </c>
      <c r="F449" s="2" t="s">
        <v>70</v>
      </c>
      <c r="G449" s="2" t="s">
        <v>70</v>
      </c>
      <c r="H449" s="2">
        <v>0.91019891129446395</v>
      </c>
      <c r="I449" s="2">
        <v>0.99550862816168939</v>
      </c>
      <c r="J449" s="2" t="s">
        <v>70</v>
      </c>
      <c r="K449" s="2" t="s">
        <v>70</v>
      </c>
      <c r="L449" s="2" t="s">
        <v>70</v>
      </c>
      <c r="M449" s="2" t="s">
        <v>70</v>
      </c>
      <c r="N449" s="2" t="s">
        <v>70</v>
      </c>
    </row>
    <row r="450" spans="1:14" x14ac:dyDescent="0.3">
      <c r="A450" t="s">
        <v>74</v>
      </c>
      <c r="B450" t="s">
        <v>6</v>
      </c>
      <c r="C450" s="2">
        <v>0.99040817173940121</v>
      </c>
      <c r="D450" s="2">
        <v>0.91112187024484725</v>
      </c>
      <c r="E450" s="2">
        <v>0.9214579469397628</v>
      </c>
      <c r="F450" s="2" t="s">
        <v>70</v>
      </c>
      <c r="G450" s="2" t="s">
        <v>70</v>
      </c>
      <c r="H450" s="2">
        <v>0.85577230572433638</v>
      </c>
      <c r="I450" s="2">
        <v>0.99295611115411397</v>
      </c>
      <c r="J450" s="2">
        <v>0.95824585957546082</v>
      </c>
      <c r="K450" s="2" t="s">
        <v>70</v>
      </c>
      <c r="L450" s="2" t="s">
        <v>70</v>
      </c>
      <c r="M450" s="2" t="s">
        <v>70</v>
      </c>
      <c r="N450" s="2" t="s">
        <v>70</v>
      </c>
    </row>
    <row r="451" spans="1:14" x14ac:dyDescent="0.3">
      <c r="A451" t="s">
        <v>74</v>
      </c>
      <c r="B451" t="s">
        <v>220</v>
      </c>
      <c r="C451" s="2">
        <v>0.99264415951704355</v>
      </c>
      <c r="D451" s="2">
        <v>0.96489061397318276</v>
      </c>
      <c r="E451" s="2">
        <v>0.95811109665669325</v>
      </c>
      <c r="F451" s="2" t="s">
        <v>70</v>
      </c>
      <c r="G451" s="2" t="s">
        <v>70</v>
      </c>
      <c r="H451" s="2">
        <v>0.88533988533988539</v>
      </c>
      <c r="I451" s="2">
        <v>0.99084544964997323</v>
      </c>
      <c r="J451" s="2" t="s">
        <v>70</v>
      </c>
      <c r="K451" s="2" t="s">
        <v>70</v>
      </c>
      <c r="L451" s="2" t="s">
        <v>70</v>
      </c>
      <c r="M451" s="2" t="s">
        <v>70</v>
      </c>
      <c r="N451" s="2" t="s">
        <v>70</v>
      </c>
    </row>
    <row r="452" spans="1:14" x14ac:dyDescent="0.3">
      <c r="A452" t="s">
        <v>74</v>
      </c>
      <c r="B452" t="s">
        <v>7</v>
      </c>
      <c r="C452" s="2">
        <v>0.99244828998566459</v>
      </c>
      <c r="D452" s="2">
        <v>0.97663209382865923</v>
      </c>
      <c r="E452" s="2">
        <v>0.92272938675171079</v>
      </c>
      <c r="F452" s="2" t="s">
        <v>70</v>
      </c>
      <c r="G452" s="2" t="s">
        <v>70</v>
      </c>
      <c r="H452" s="2">
        <v>0.779339926128917</v>
      </c>
      <c r="I452" s="2">
        <v>0.99468408262454444</v>
      </c>
      <c r="J452" s="2" t="s">
        <v>70</v>
      </c>
      <c r="K452" s="2" t="s">
        <v>70</v>
      </c>
      <c r="L452" s="2" t="s">
        <v>70</v>
      </c>
      <c r="M452" s="2" t="s">
        <v>70</v>
      </c>
      <c r="N452" s="2" t="s">
        <v>70</v>
      </c>
    </row>
    <row r="453" spans="1:14" x14ac:dyDescent="0.3">
      <c r="A453" t="s">
        <v>74</v>
      </c>
      <c r="B453" t="s">
        <v>117</v>
      </c>
      <c r="C453" s="2">
        <v>0.99337123693242857</v>
      </c>
      <c r="D453" s="2">
        <v>0.97300863271383875</v>
      </c>
      <c r="E453" s="2">
        <v>0.95756735579531083</v>
      </c>
      <c r="F453" s="2" t="s">
        <v>70</v>
      </c>
      <c r="G453" s="2" t="s">
        <v>70</v>
      </c>
      <c r="H453" s="2">
        <v>0.86864803588151218</v>
      </c>
      <c r="I453" s="2">
        <v>0.99448360404535718</v>
      </c>
      <c r="J453" s="2" t="s">
        <v>70</v>
      </c>
      <c r="K453" s="2" t="s">
        <v>70</v>
      </c>
      <c r="L453" s="2" t="s">
        <v>70</v>
      </c>
      <c r="M453" s="2" t="s">
        <v>70</v>
      </c>
      <c r="N453" s="2" t="s">
        <v>70</v>
      </c>
    </row>
    <row r="454" spans="1:14" x14ac:dyDescent="0.3">
      <c r="A454" t="s">
        <v>74</v>
      </c>
      <c r="B454" t="s">
        <v>8</v>
      </c>
      <c r="C454" s="2">
        <v>0.99262990259619999</v>
      </c>
      <c r="D454" s="2">
        <v>0.97672161137971603</v>
      </c>
      <c r="E454" s="2">
        <v>0.96096587711669323</v>
      </c>
      <c r="F454" s="2" t="s">
        <v>70</v>
      </c>
      <c r="G454" s="2" t="s">
        <v>70</v>
      </c>
      <c r="H454" s="2">
        <v>0.89417222383299511</v>
      </c>
      <c r="I454" s="2">
        <v>0.99356639020230997</v>
      </c>
      <c r="J454" s="2" t="s">
        <v>70</v>
      </c>
      <c r="K454" s="2" t="s">
        <v>70</v>
      </c>
      <c r="L454" s="2" t="s">
        <v>70</v>
      </c>
      <c r="M454" s="2" t="s">
        <v>70</v>
      </c>
      <c r="N454" s="2" t="s">
        <v>70</v>
      </c>
    </row>
    <row r="455" spans="1:14" x14ac:dyDescent="0.3">
      <c r="A455" t="s">
        <v>74</v>
      </c>
      <c r="B455" t="s">
        <v>12</v>
      </c>
      <c r="C455" s="2">
        <v>0.9910302218252196</v>
      </c>
      <c r="D455" s="2">
        <v>0.93849792057408477</v>
      </c>
      <c r="E455" s="2">
        <v>0.97590930562116196</v>
      </c>
      <c r="F455" s="2" t="s">
        <v>70</v>
      </c>
      <c r="G455" s="2" t="s">
        <v>70</v>
      </c>
      <c r="H455" s="2">
        <v>0.7847510615463581</v>
      </c>
      <c r="I455" s="2">
        <v>0.99401748734468476</v>
      </c>
      <c r="J455" s="2">
        <v>0.92873563218390798</v>
      </c>
      <c r="K455" s="2" t="s">
        <v>70</v>
      </c>
      <c r="L455" s="2" t="s">
        <v>70</v>
      </c>
      <c r="M455" s="2" t="s">
        <v>70</v>
      </c>
      <c r="N455" s="2" t="s">
        <v>70</v>
      </c>
    </row>
    <row r="456" spans="1:14" x14ac:dyDescent="0.3">
      <c r="A456" t="s">
        <v>74</v>
      </c>
      <c r="B456" t="s">
        <v>13</v>
      </c>
      <c r="C456" s="2">
        <v>0.99298668177954097</v>
      </c>
      <c r="D456" s="2">
        <v>0.97135537131267125</v>
      </c>
      <c r="E456" s="2">
        <v>0.84174916979609571</v>
      </c>
      <c r="F456" s="2" t="s">
        <v>70</v>
      </c>
      <c r="G456" s="2" t="s">
        <v>70</v>
      </c>
      <c r="H456" s="2">
        <v>0.59426447158789164</v>
      </c>
      <c r="I456" s="2">
        <v>0.99202086849777504</v>
      </c>
      <c r="J456" s="2">
        <v>0</v>
      </c>
      <c r="K456" s="2" t="s">
        <v>70</v>
      </c>
      <c r="L456" s="2" t="s">
        <v>70</v>
      </c>
      <c r="M456" s="2" t="s">
        <v>70</v>
      </c>
      <c r="N456" s="2" t="s">
        <v>70</v>
      </c>
    </row>
    <row r="457" spans="1:14" x14ac:dyDescent="0.3">
      <c r="A457" t="s">
        <v>74</v>
      </c>
      <c r="B457" t="s">
        <v>160</v>
      </c>
      <c r="C457" s="2">
        <v>0.99367881548974957</v>
      </c>
      <c r="D457" s="2">
        <v>0.96305675885815845</v>
      </c>
      <c r="E457" s="2">
        <v>0.98712346326399802</v>
      </c>
      <c r="F457" s="2" t="s">
        <v>70</v>
      </c>
      <c r="G457" s="2" t="s">
        <v>70</v>
      </c>
      <c r="H457" s="2">
        <v>0.95184539274655655</v>
      </c>
      <c r="I457" s="2">
        <v>0.99286840327302761</v>
      </c>
      <c r="J457" s="2" t="s">
        <v>70</v>
      </c>
      <c r="K457" s="2" t="s">
        <v>70</v>
      </c>
      <c r="L457" s="2" t="s">
        <v>70</v>
      </c>
      <c r="M457" s="2" t="s">
        <v>70</v>
      </c>
      <c r="N457" s="2" t="s">
        <v>70</v>
      </c>
    </row>
    <row r="458" spans="1:14" x14ac:dyDescent="0.3">
      <c r="A458" t="s">
        <v>74</v>
      </c>
      <c r="B458" t="s">
        <v>15</v>
      </c>
      <c r="C458" s="2">
        <v>0.98854844336815317</v>
      </c>
      <c r="D458" s="2">
        <v>0.98414906832298121</v>
      </c>
      <c r="E458" s="2">
        <v>0.95760229760855342</v>
      </c>
      <c r="F458" s="2" t="s">
        <v>70</v>
      </c>
      <c r="G458" s="2" t="s">
        <v>70</v>
      </c>
      <c r="H458" s="2">
        <v>0.86416273045863168</v>
      </c>
      <c r="I458" s="2">
        <v>0.99345908122908422</v>
      </c>
      <c r="J458" s="2">
        <v>0.95325102450993182</v>
      </c>
      <c r="K458" s="2" t="s">
        <v>70</v>
      </c>
      <c r="L458" s="2" t="s">
        <v>70</v>
      </c>
      <c r="M458" s="2" t="s">
        <v>70</v>
      </c>
      <c r="N458" s="2" t="s">
        <v>70</v>
      </c>
    </row>
    <row r="459" spans="1:14" x14ac:dyDescent="0.3">
      <c r="A459" t="s">
        <v>74</v>
      </c>
      <c r="B459" t="s">
        <v>17</v>
      </c>
      <c r="C459" s="2">
        <v>0.98988118101163003</v>
      </c>
      <c r="D459" s="2">
        <v>0.98130762359048695</v>
      </c>
      <c r="E459" s="2">
        <v>0.95427181874796119</v>
      </c>
      <c r="F459" s="2" t="s">
        <v>70</v>
      </c>
      <c r="G459" s="2" t="s">
        <v>70</v>
      </c>
      <c r="H459" s="2">
        <v>0.82980026242892546</v>
      </c>
      <c r="I459" s="2">
        <v>0.99118165784832435</v>
      </c>
      <c r="J459" s="2" t="s">
        <v>70</v>
      </c>
      <c r="K459" s="2" t="s">
        <v>70</v>
      </c>
      <c r="L459" s="2">
        <v>0</v>
      </c>
      <c r="M459" s="2" t="s">
        <v>70</v>
      </c>
      <c r="N459" s="2" t="s">
        <v>70</v>
      </c>
    </row>
    <row r="460" spans="1:14" x14ac:dyDescent="0.3">
      <c r="A460" t="s">
        <v>74</v>
      </c>
      <c r="B460" t="s">
        <v>21</v>
      </c>
      <c r="C460" s="2">
        <v>0.98832868600078116</v>
      </c>
      <c r="D460" s="2">
        <v>0.98492026181607784</v>
      </c>
      <c r="E460" s="2">
        <v>0.88265652118941162</v>
      </c>
      <c r="F460" s="2">
        <v>0</v>
      </c>
      <c r="G460" s="2" t="s">
        <v>70</v>
      </c>
      <c r="H460" s="2">
        <v>0.80310182063385027</v>
      </c>
      <c r="I460" s="2">
        <v>0.99084771192798204</v>
      </c>
      <c r="J460" s="2" t="s">
        <v>70</v>
      </c>
      <c r="K460" s="2" t="s">
        <v>70</v>
      </c>
      <c r="L460" s="2" t="s">
        <v>70</v>
      </c>
      <c r="M460" s="2" t="s">
        <v>70</v>
      </c>
      <c r="N460" s="2" t="s">
        <v>70</v>
      </c>
    </row>
    <row r="461" spans="1:14" x14ac:dyDescent="0.3">
      <c r="A461" t="s">
        <v>74</v>
      </c>
      <c r="B461" t="s">
        <v>23</v>
      </c>
      <c r="C461" s="2">
        <v>0.99263686694281761</v>
      </c>
      <c r="D461" s="2">
        <v>0.98668327265759725</v>
      </c>
      <c r="E461" s="2">
        <v>0.97226710808076822</v>
      </c>
      <c r="F461" s="2" t="s">
        <v>70</v>
      </c>
      <c r="G461" s="2" t="s">
        <v>70</v>
      </c>
      <c r="H461" s="2">
        <v>0.92492161189176636</v>
      </c>
      <c r="I461" s="2">
        <v>0.99003984063745021</v>
      </c>
      <c r="J461" s="2" t="s">
        <v>70</v>
      </c>
      <c r="K461" s="2" t="s">
        <v>70</v>
      </c>
      <c r="L461" s="2" t="s">
        <v>70</v>
      </c>
      <c r="M461" s="2" t="s">
        <v>70</v>
      </c>
      <c r="N461" s="2" t="s">
        <v>70</v>
      </c>
    </row>
    <row r="462" spans="1:14" x14ac:dyDescent="0.3">
      <c r="A462" t="s">
        <v>74</v>
      </c>
      <c r="B462" t="s">
        <v>25</v>
      </c>
      <c r="C462" s="2">
        <v>0.99135406713312579</v>
      </c>
      <c r="D462" s="2">
        <v>0.96384584823202224</v>
      </c>
      <c r="E462" s="2">
        <v>0.95612453712726564</v>
      </c>
      <c r="F462" s="2" t="s">
        <v>70</v>
      </c>
      <c r="G462" s="2" t="s">
        <v>70</v>
      </c>
      <c r="H462" s="2">
        <v>0.83546252116361397</v>
      </c>
      <c r="I462" s="2">
        <v>0.991770163100404</v>
      </c>
      <c r="J462" s="2" t="s">
        <v>70</v>
      </c>
      <c r="K462" s="2" t="s">
        <v>70</v>
      </c>
      <c r="L462" s="2" t="s">
        <v>70</v>
      </c>
      <c r="M462" s="2" t="s">
        <v>70</v>
      </c>
      <c r="N462" s="2" t="s">
        <v>70</v>
      </c>
    </row>
    <row r="463" spans="1:14" x14ac:dyDescent="0.3">
      <c r="A463" t="s">
        <v>74</v>
      </c>
      <c r="B463" t="s">
        <v>27</v>
      </c>
      <c r="C463" s="2">
        <v>0.99381385859545923</v>
      </c>
      <c r="D463" s="2">
        <v>0.97928727272727278</v>
      </c>
      <c r="E463" s="2">
        <v>0.89844654766183463</v>
      </c>
      <c r="F463" s="2">
        <v>0</v>
      </c>
      <c r="G463" s="2" t="s">
        <v>70</v>
      </c>
      <c r="H463" s="2">
        <v>0.86183877819358756</v>
      </c>
      <c r="I463" s="2">
        <v>0.98556945163916243</v>
      </c>
      <c r="J463" s="2" t="s">
        <v>70</v>
      </c>
      <c r="K463" s="2" t="s">
        <v>70</v>
      </c>
      <c r="L463" s="2" t="s">
        <v>70</v>
      </c>
      <c r="M463" s="2" t="s">
        <v>70</v>
      </c>
      <c r="N463" s="2" t="s">
        <v>70</v>
      </c>
    </row>
    <row r="464" spans="1:14" x14ac:dyDescent="0.3">
      <c r="A464" t="s">
        <v>74</v>
      </c>
      <c r="B464" t="s">
        <v>29</v>
      </c>
      <c r="C464" s="2">
        <v>0.98481841325920916</v>
      </c>
      <c r="D464" s="2">
        <v>0.97102936147344765</v>
      </c>
      <c r="E464" s="2">
        <v>0.94751926740182801</v>
      </c>
      <c r="F464" s="2" t="s">
        <v>70</v>
      </c>
      <c r="G464" s="2" t="s">
        <v>70</v>
      </c>
      <c r="H464" s="2">
        <v>0.81365880927979128</v>
      </c>
      <c r="I464" s="2">
        <v>0.99091513405716802</v>
      </c>
      <c r="J464" s="2">
        <v>0.95427059712773998</v>
      </c>
      <c r="K464" s="2" t="s">
        <v>70</v>
      </c>
      <c r="L464" s="2" t="s">
        <v>70</v>
      </c>
      <c r="M464" s="2" t="s">
        <v>70</v>
      </c>
      <c r="N464" s="2" t="s">
        <v>70</v>
      </c>
    </row>
    <row r="465" spans="1:14" x14ac:dyDescent="0.3">
      <c r="A465" t="s">
        <v>74</v>
      </c>
      <c r="B465" t="s">
        <v>33</v>
      </c>
      <c r="C465" s="2">
        <v>0.99277391477624322</v>
      </c>
      <c r="D465" s="2">
        <v>0.9738363249163372</v>
      </c>
      <c r="E465" s="2">
        <v>0.96639946059334736</v>
      </c>
      <c r="F465" s="2" t="s">
        <v>70</v>
      </c>
      <c r="G465" s="2" t="s">
        <v>70</v>
      </c>
      <c r="H465" s="2">
        <v>0.88032524544786128</v>
      </c>
      <c r="I465" s="2">
        <v>0.98610481800332284</v>
      </c>
      <c r="J465" s="2" t="s">
        <v>70</v>
      </c>
      <c r="K465" s="2" t="s">
        <v>70</v>
      </c>
      <c r="L465" s="2" t="s">
        <v>70</v>
      </c>
      <c r="M465" s="2" t="s">
        <v>70</v>
      </c>
      <c r="N465" s="2" t="s">
        <v>70</v>
      </c>
    </row>
    <row r="466" spans="1:14" x14ac:dyDescent="0.3">
      <c r="A466" t="s">
        <v>74</v>
      </c>
      <c r="B466" t="s">
        <v>35</v>
      </c>
      <c r="C466" s="2">
        <v>0.99274494837906235</v>
      </c>
      <c r="D466" s="2">
        <v>0.964572640906042</v>
      </c>
      <c r="E466" s="2">
        <v>0.95413704862098381</v>
      </c>
      <c r="F466" s="2" t="s">
        <v>70</v>
      </c>
      <c r="G466" s="2" t="s">
        <v>70</v>
      </c>
      <c r="H466" s="2">
        <v>0.90289127639274902</v>
      </c>
      <c r="I466" s="2">
        <v>0.99175179720015139</v>
      </c>
      <c r="J466" s="2" t="s">
        <v>70</v>
      </c>
      <c r="K466" s="2" t="s">
        <v>70</v>
      </c>
      <c r="L466" s="2" t="s">
        <v>70</v>
      </c>
      <c r="M466" s="2" t="s">
        <v>70</v>
      </c>
      <c r="N466" s="2" t="s">
        <v>70</v>
      </c>
    </row>
    <row r="467" spans="1:14" x14ac:dyDescent="0.3">
      <c r="A467" t="s">
        <v>103</v>
      </c>
      <c r="B467" t="s">
        <v>6</v>
      </c>
      <c r="C467" s="2">
        <v>0.99056011891547557</v>
      </c>
      <c r="D467" s="2">
        <v>0.98006162769621163</v>
      </c>
      <c r="E467" s="2">
        <v>0.9441259461638376</v>
      </c>
      <c r="F467" s="2" t="s">
        <v>70</v>
      </c>
      <c r="G467" s="2">
        <v>0</v>
      </c>
      <c r="H467" s="2">
        <v>0.88126736812103645</v>
      </c>
      <c r="I467" s="2">
        <v>0.992550927333536</v>
      </c>
      <c r="J467" s="2">
        <v>0.94997567699043295</v>
      </c>
      <c r="K467" s="2" t="s">
        <v>70</v>
      </c>
      <c r="L467" s="2" t="s">
        <v>70</v>
      </c>
      <c r="M467" s="2" t="s">
        <v>70</v>
      </c>
      <c r="N467" s="2" t="s">
        <v>70</v>
      </c>
    </row>
    <row r="468" spans="1:14" x14ac:dyDescent="0.3">
      <c r="A468" t="s">
        <v>103</v>
      </c>
      <c r="B468" t="s">
        <v>222</v>
      </c>
      <c r="C468" s="2">
        <v>0.99565812997747805</v>
      </c>
      <c r="D468" s="2">
        <v>0.97723658051689877</v>
      </c>
      <c r="E468" s="2">
        <v>0.97780996458194236</v>
      </c>
      <c r="F468" s="2" t="s">
        <v>70</v>
      </c>
      <c r="G468" s="2" t="s">
        <v>70</v>
      </c>
      <c r="H468" s="2">
        <v>0.93902236262365957</v>
      </c>
      <c r="I468" s="2">
        <v>0.99060262529832921</v>
      </c>
      <c r="J468" s="2" t="s">
        <v>70</v>
      </c>
      <c r="K468" s="2" t="s">
        <v>70</v>
      </c>
      <c r="L468" s="2" t="s">
        <v>70</v>
      </c>
      <c r="M468" s="2" t="s">
        <v>70</v>
      </c>
      <c r="N468" s="2" t="s">
        <v>70</v>
      </c>
    </row>
    <row r="469" spans="1:14" x14ac:dyDescent="0.3">
      <c r="A469" t="s">
        <v>103</v>
      </c>
      <c r="B469" t="s">
        <v>7</v>
      </c>
      <c r="C469" s="2">
        <v>0.99494592992065956</v>
      </c>
      <c r="D469" s="2">
        <v>0.97130608466897261</v>
      </c>
      <c r="E469" s="2">
        <v>0.96089685563369776</v>
      </c>
      <c r="F469" s="2" t="s">
        <v>70</v>
      </c>
      <c r="G469" s="2" t="s">
        <v>70</v>
      </c>
      <c r="H469" s="2">
        <v>0.92845668521407121</v>
      </c>
      <c r="I469" s="2">
        <v>0.99056105112134718</v>
      </c>
      <c r="J469" s="2" t="s">
        <v>70</v>
      </c>
      <c r="K469" s="2" t="s">
        <v>70</v>
      </c>
      <c r="L469" s="2" t="s">
        <v>70</v>
      </c>
      <c r="M469" s="2" t="s">
        <v>70</v>
      </c>
      <c r="N469" s="2" t="s">
        <v>70</v>
      </c>
    </row>
    <row r="470" spans="1:14" x14ac:dyDescent="0.3">
      <c r="A470" t="s">
        <v>103</v>
      </c>
      <c r="B470" t="s">
        <v>8</v>
      </c>
      <c r="C470" s="2">
        <v>0.98969277090824037</v>
      </c>
      <c r="D470" s="2">
        <v>0.96573632856818703</v>
      </c>
      <c r="E470" s="2">
        <v>0.95074529572813005</v>
      </c>
      <c r="F470" s="2">
        <v>0</v>
      </c>
      <c r="G470" s="2" t="s">
        <v>70</v>
      </c>
      <c r="H470" s="2">
        <v>0.84936327853669835</v>
      </c>
      <c r="I470" s="2">
        <v>0.99078203984537616</v>
      </c>
      <c r="J470" s="2">
        <v>0.91172128727487456</v>
      </c>
      <c r="K470" s="2" t="s">
        <v>70</v>
      </c>
      <c r="L470" s="2" t="s">
        <v>70</v>
      </c>
      <c r="M470" s="2" t="s">
        <v>70</v>
      </c>
      <c r="N470" s="2" t="s">
        <v>70</v>
      </c>
    </row>
    <row r="471" spans="1:14" x14ac:dyDescent="0.3">
      <c r="A471" t="s">
        <v>103</v>
      </c>
      <c r="B471" t="s">
        <v>49</v>
      </c>
      <c r="C471" s="2">
        <v>0.995153133238597</v>
      </c>
      <c r="D471" s="2">
        <v>0.97248240718272261</v>
      </c>
      <c r="E471" s="2">
        <v>0.97350260214586504</v>
      </c>
      <c r="F471" s="2" t="s">
        <v>70</v>
      </c>
      <c r="G471" s="2" t="s">
        <v>70</v>
      </c>
      <c r="H471" s="2">
        <v>0.93337141769018361</v>
      </c>
      <c r="I471" s="2">
        <v>0.99034630707937477</v>
      </c>
      <c r="J471" s="2" t="s">
        <v>70</v>
      </c>
      <c r="K471" s="2" t="s">
        <v>70</v>
      </c>
      <c r="L471" s="2" t="s">
        <v>70</v>
      </c>
      <c r="M471" s="2" t="s">
        <v>70</v>
      </c>
      <c r="N471" s="2" t="s">
        <v>70</v>
      </c>
    </row>
    <row r="472" spans="1:14" x14ac:dyDescent="0.3">
      <c r="A472" t="s">
        <v>103</v>
      </c>
      <c r="B472" t="s">
        <v>12</v>
      </c>
      <c r="C472" s="2">
        <v>0.99695818429534</v>
      </c>
      <c r="D472" s="2">
        <v>0.97533188965257522</v>
      </c>
      <c r="E472" s="2">
        <v>0.96463074219153844</v>
      </c>
      <c r="F472" s="2" t="s">
        <v>70</v>
      </c>
      <c r="G472" s="2" t="s">
        <v>70</v>
      </c>
      <c r="H472" s="2">
        <v>0.92779445592420762</v>
      </c>
      <c r="I472" s="2">
        <v>0.99103578154425598</v>
      </c>
      <c r="J472" s="2" t="s">
        <v>70</v>
      </c>
      <c r="K472" s="2" t="s">
        <v>70</v>
      </c>
      <c r="L472" s="2" t="s">
        <v>70</v>
      </c>
      <c r="M472" s="2" t="s">
        <v>70</v>
      </c>
      <c r="N472" s="2" t="s">
        <v>70</v>
      </c>
    </row>
    <row r="473" spans="1:14" x14ac:dyDescent="0.3">
      <c r="A473" t="s">
        <v>103</v>
      </c>
      <c r="B473" t="s">
        <v>13</v>
      </c>
      <c r="C473" s="2">
        <v>0.99482350349688864</v>
      </c>
      <c r="D473" s="2">
        <v>0.94078410759275721</v>
      </c>
      <c r="E473" s="2">
        <v>0.96377127891750325</v>
      </c>
      <c r="F473" s="2" t="s">
        <v>70</v>
      </c>
      <c r="G473" s="2" t="s">
        <v>70</v>
      </c>
      <c r="H473" s="2">
        <v>0.7048414023372287</v>
      </c>
      <c r="I473" s="2">
        <v>0.98880626223091961</v>
      </c>
      <c r="J473" s="2">
        <v>0.91429820725841715</v>
      </c>
      <c r="K473" s="2" t="s">
        <v>70</v>
      </c>
      <c r="L473" s="2" t="s">
        <v>70</v>
      </c>
      <c r="M473" s="2" t="s">
        <v>70</v>
      </c>
      <c r="N473" s="2" t="s">
        <v>70</v>
      </c>
    </row>
    <row r="474" spans="1:14" x14ac:dyDescent="0.3">
      <c r="A474" t="s">
        <v>103</v>
      </c>
      <c r="B474" t="s">
        <v>15</v>
      </c>
      <c r="C474" s="2">
        <v>0.99601642595748241</v>
      </c>
      <c r="D474" s="2">
        <v>0.95301866081229403</v>
      </c>
      <c r="E474" s="2">
        <v>0.95673873509799956</v>
      </c>
      <c r="F474" s="2" t="s">
        <v>70</v>
      </c>
      <c r="G474" s="2" t="s">
        <v>70</v>
      </c>
      <c r="H474" s="2">
        <v>0.80836939897823046</v>
      </c>
      <c r="I474" s="2">
        <v>0.98978969826272478</v>
      </c>
      <c r="J474" s="2" t="s">
        <v>70</v>
      </c>
      <c r="K474" s="2" t="s">
        <v>70</v>
      </c>
      <c r="L474" s="2" t="s">
        <v>70</v>
      </c>
      <c r="M474" s="2" t="s">
        <v>70</v>
      </c>
      <c r="N474" s="2" t="s">
        <v>70</v>
      </c>
    </row>
    <row r="475" spans="1:14" x14ac:dyDescent="0.3">
      <c r="A475" t="s">
        <v>103</v>
      </c>
      <c r="B475" t="s">
        <v>17</v>
      </c>
      <c r="C475" s="2">
        <v>0.99644114550331364</v>
      </c>
      <c r="D475" s="2">
        <v>0.97160071759807742</v>
      </c>
      <c r="E475" s="2">
        <v>0.89295484709770034</v>
      </c>
      <c r="F475" s="2">
        <v>0</v>
      </c>
      <c r="G475" s="2" t="s">
        <v>70</v>
      </c>
      <c r="H475" s="2">
        <v>0.60723922955243326</v>
      </c>
      <c r="I475" s="2">
        <v>0.98623335590160244</v>
      </c>
      <c r="J475" s="2" t="s">
        <v>70</v>
      </c>
      <c r="K475" s="2" t="s">
        <v>70</v>
      </c>
      <c r="L475" s="2" t="s">
        <v>70</v>
      </c>
      <c r="M475" s="2" t="s">
        <v>70</v>
      </c>
      <c r="N475" s="2" t="s">
        <v>70</v>
      </c>
    </row>
    <row r="476" spans="1:14" x14ac:dyDescent="0.3">
      <c r="A476" t="s">
        <v>103</v>
      </c>
      <c r="B476" t="s">
        <v>216</v>
      </c>
      <c r="C476" s="2">
        <v>0.99690867738795841</v>
      </c>
      <c r="D476" s="2">
        <v>0.9512301503965882</v>
      </c>
      <c r="E476" s="2">
        <v>0.95629049414950196</v>
      </c>
      <c r="F476" s="2" t="s">
        <v>70</v>
      </c>
      <c r="G476" s="2">
        <v>0.9812724363133084</v>
      </c>
      <c r="H476" s="2">
        <v>0.80764197853964925</v>
      </c>
      <c r="I476" s="2">
        <v>0.99082285802421521</v>
      </c>
      <c r="J476" s="2" t="s">
        <v>70</v>
      </c>
      <c r="K476" s="2" t="s">
        <v>70</v>
      </c>
      <c r="L476" s="2" t="s">
        <v>70</v>
      </c>
      <c r="M476" s="2" t="s">
        <v>70</v>
      </c>
      <c r="N476" s="2" t="s">
        <v>70</v>
      </c>
    </row>
    <row r="477" spans="1:14" x14ac:dyDescent="0.3">
      <c r="A477" t="s">
        <v>103</v>
      </c>
      <c r="B477" t="s">
        <v>21</v>
      </c>
      <c r="C477" s="2">
        <v>0.99758006013855116</v>
      </c>
      <c r="D477" s="2">
        <v>0.96706121971986181</v>
      </c>
      <c r="E477" s="2">
        <v>0.94480449427427537</v>
      </c>
      <c r="F477" s="2" t="s">
        <v>70</v>
      </c>
      <c r="G477" s="2">
        <v>0.96217458651876275</v>
      </c>
      <c r="H477" s="2">
        <v>0.75492617043793786</v>
      </c>
      <c r="I477" s="2">
        <v>0.99118301004370157</v>
      </c>
      <c r="J477" s="2" t="s">
        <v>70</v>
      </c>
      <c r="K477" s="2" t="s">
        <v>70</v>
      </c>
      <c r="L477" s="2" t="s">
        <v>70</v>
      </c>
      <c r="M477" s="2" t="s">
        <v>70</v>
      </c>
      <c r="N477" s="2" t="s">
        <v>70</v>
      </c>
    </row>
    <row r="478" spans="1:14" x14ac:dyDescent="0.3">
      <c r="A478" t="s">
        <v>103</v>
      </c>
      <c r="B478" t="s">
        <v>23</v>
      </c>
      <c r="C478" s="2">
        <v>0.99790020523953304</v>
      </c>
      <c r="D478" s="2">
        <v>0.97756703988524518</v>
      </c>
      <c r="E478" s="2">
        <v>0.90640289048154965</v>
      </c>
      <c r="F478" s="2">
        <v>0</v>
      </c>
      <c r="G478" s="2" t="s">
        <v>70</v>
      </c>
      <c r="H478" s="2">
        <v>0.89734709179847894</v>
      </c>
      <c r="I478" s="2">
        <v>0.99031233046578315</v>
      </c>
      <c r="J478" s="2" t="s">
        <v>70</v>
      </c>
      <c r="K478" s="2" t="s">
        <v>70</v>
      </c>
      <c r="L478" s="2" t="s">
        <v>70</v>
      </c>
      <c r="M478" s="2" t="s">
        <v>70</v>
      </c>
      <c r="N478" s="2" t="s">
        <v>70</v>
      </c>
    </row>
    <row r="479" spans="1:14" x14ac:dyDescent="0.3">
      <c r="A479" t="s">
        <v>103</v>
      </c>
      <c r="B479" t="s">
        <v>25</v>
      </c>
      <c r="C479" s="2">
        <v>0.9978687722730768</v>
      </c>
      <c r="D479" s="2">
        <v>0.96897188298778758</v>
      </c>
      <c r="E479" s="2">
        <v>0.97909201954397396</v>
      </c>
      <c r="F479" s="2" t="s">
        <v>70</v>
      </c>
      <c r="G479" s="2" t="s">
        <v>70</v>
      </c>
      <c r="H479" s="2">
        <v>0.91780858796607878</v>
      </c>
      <c r="I479" s="2">
        <v>0.99141953936474481</v>
      </c>
      <c r="J479" s="2" t="s">
        <v>70</v>
      </c>
      <c r="K479" s="2" t="s">
        <v>70</v>
      </c>
      <c r="L479" s="2" t="s">
        <v>70</v>
      </c>
      <c r="M479" s="2" t="s">
        <v>70</v>
      </c>
      <c r="N479" s="2" t="s">
        <v>70</v>
      </c>
    </row>
    <row r="480" spans="1:14" x14ac:dyDescent="0.3">
      <c r="A480" t="s">
        <v>103</v>
      </c>
      <c r="B480" t="s">
        <v>206</v>
      </c>
      <c r="C480" s="2">
        <v>0.99759088758688441</v>
      </c>
      <c r="D480" s="2">
        <v>0.98732362483965896</v>
      </c>
      <c r="E480" s="2">
        <v>0.97737410651905199</v>
      </c>
      <c r="F480" s="2" t="s">
        <v>70</v>
      </c>
      <c r="G480" s="2" t="s">
        <v>70</v>
      </c>
      <c r="H480" s="2">
        <v>0.87200598802395213</v>
      </c>
      <c r="I480" s="2">
        <v>0.98992042440318317</v>
      </c>
      <c r="J480" s="2" t="s">
        <v>70</v>
      </c>
      <c r="K480" s="2" t="s">
        <v>70</v>
      </c>
      <c r="L480" s="2" t="s">
        <v>70</v>
      </c>
      <c r="M480" s="2" t="s">
        <v>70</v>
      </c>
      <c r="N480" s="2" t="s">
        <v>70</v>
      </c>
    </row>
    <row r="481" spans="1:14" x14ac:dyDescent="0.3">
      <c r="A481" t="s">
        <v>103</v>
      </c>
      <c r="B481" t="s">
        <v>27</v>
      </c>
      <c r="C481" s="2">
        <v>0.9971404672515416</v>
      </c>
      <c r="D481" s="2">
        <v>0.99013223249961357</v>
      </c>
      <c r="E481" s="2">
        <v>0.97418707921501202</v>
      </c>
      <c r="F481" s="2" t="s">
        <v>70</v>
      </c>
      <c r="G481" s="2" t="s">
        <v>70</v>
      </c>
      <c r="H481" s="2">
        <v>0.81682754427301052</v>
      </c>
      <c r="I481" s="2">
        <v>0.99514411027568916</v>
      </c>
      <c r="J481" s="2" t="s">
        <v>70</v>
      </c>
      <c r="K481" s="2" t="s">
        <v>70</v>
      </c>
      <c r="L481" s="2" t="s">
        <v>70</v>
      </c>
      <c r="M481" s="2" t="s">
        <v>70</v>
      </c>
      <c r="N481" s="2" t="s">
        <v>70</v>
      </c>
    </row>
    <row r="482" spans="1:14" x14ac:dyDescent="0.3">
      <c r="A482" t="s">
        <v>103</v>
      </c>
      <c r="B482" t="s">
        <v>29</v>
      </c>
      <c r="C482" s="2">
        <v>0.99662819348981979</v>
      </c>
      <c r="D482" s="2">
        <v>0.99060234131324176</v>
      </c>
      <c r="E482" s="2">
        <v>0.82844421770285004</v>
      </c>
      <c r="F482" s="2">
        <v>0.53449436494321512</v>
      </c>
      <c r="G482" s="2">
        <v>0</v>
      </c>
      <c r="H482" s="2">
        <v>0.84955752212389379</v>
      </c>
      <c r="I482" s="2">
        <v>0.99224565756823824</v>
      </c>
      <c r="J482" s="2" t="s">
        <v>70</v>
      </c>
      <c r="K482" s="2" t="s">
        <v>70</v>
      </c>
      <c r="L482" s="2" t="s">
        <v>70</v>
      </c>
      <c r="M482" s="2" t="s">
        <v>70</v>
      </c>
      <c r="N482" s="2" t="s">
        <v>70</v>
      </c>
    </row>
    <row r="483" spans="1:14" x14ac:dyDescent="0.3">
      <c r="A483" t="s">
        <v>103</v>
      </c>
      <c r="B483" t="s">
        <v>31</v>
      </c>
      <c r="C483" s="2">
        <v>0.99783959211499118</v>
      </c>
      <c r="D483" s="2">
        <v>0.97341781370621239</v>
      </c>
      <c r="E483" s="2">
        <v>0.9365140102111098</v>
      </c>
      <c r="F483" s="2">
        <v>0.70823276377105981</v>
      </c>
      <c r="G483" s="2">
        <v>0</v>
      </c>
      <c r="H483" s="2">
        <v>0.93496730746642642</v>
      </c>
      <c r="I483" s="2">
        <v>0.99585953074681799</v>
      </c>
      <c r="J483" s="2" t="s">
        <v>70</v>
      </c>
      <c r="K483" s="2" t="s">
        <v>70</v>
      </c>
      <c r="L483" s="2">
        <v>0.95890410958904104</v>
      </c>
      <c r="M483" s="2" t="s">
        <v>70</v>
      </c>
      <c r="N483" s="2" t="s">
        <v>70</v>
      </c>
    </row>
    <row r="484" spans="1:14" x14ac:dyDescent="0.3">
      <c r="A484" t="s">
        <v>103</v>
      </c>
      <c r="B484" t="s">
        <v>180</v>
      </c>
      <c r="C484" s="2">
        <v>0.9982176790511762</v>
      </c>
      <c r="D484" s="2">
        <v>0.96850339669251362</v>
      </c>
      <c r="E484" s="2">
        <v>0.98482943592322525</v>
      </c>
      <c r="F484" s="2" t="s">
        <v>70</v>
      </c>
      <c r="G484" s="2" t="s">
        <v>70</v>
      </c>
      <c r="H484" s="2">
        <v>0.94369920689317521</v>
      </c>
      <c r="I484" s="2">
        <v>0.99258137774413324</v>
      </c>
      <c r="J484" s="2" t="s">
        <v>70</v>
      </c>
      <c r="K484" s="2" t="s">
        <v>70</v>
      </c>
      <c r="L484" s="2" t="s">
        <v>70</v>
      </c>
      <c r="M484" s="2" t="s">
        <v>70</v>
      </c>
      <c r="N484" s="2" t="s">
        <v>70</v>
      </c>
    </row>
    <row r="485" spans="1:14" x14ac:dyDescent="0.3">
      <c r="A485" t="s">
        <v>103</v>
      </c>
      <c r="B485" t="s">
        <v>33</v>
      </c>
      <c r="C485" s="2">
        <v>0.99816250670233198</v>
      </c>
      <c r="D485" s="2">
        <v>0.98620892018779338</v>
      </c>
      <c r="E485" s="2">
        <v>0.95672039598933878</v>
      </c>
      <c r="F485" s="2" t="s">
        <v>70</v>
      </c>
      <c r="G485" s="2" t="s">
        <v>70</v>
      </c>
      <c r="H485" s="2">
        <v>0.87162860094112249</v>
      </c>
      <c r="I485" s="2">
        <v>0.99466125272576877</v>
      </c>
      <c r="J485" s="2" t="s">
        <v>70</v>
      </c>
      <c r="K485" s="2" t="s">
        <v>70</v>
      </c>
      <c r="L485" s="2">
        <v>0.1236133122028526</v>
      </c>
      <c r="M485" s="2" t="s">
        <v>70</v>
      </c>
      <c r="N485" s="2" t="s">
        <v>70</v>
      </c>
    </row>
    <row r="486" spans="1:14" x14ac:dyDescent="0.3">
      <c r="A486" t="s">
        <v>103</v>
      </c>
      <c r="B486" t="s">
        <v>153</v>
      </c>
      <c r="C486" s="2">
        <v>0.99371595051147721</v>
      </c>
      <c r="D486" s="2">
        <v>0.97872824911288636</v>
      </c>
      <c r="E486" s="2">
        <v>0.95576978342085317</v>
      </c>
      <c r="F486" s="2" t="s">
        <v>70</v>
      </c>
      <c r="G486" s="2" t="s">
        <v>70</v>
      </c>
      <c r="H486" s="2">
        <v>0.89279276701668053</v>
      </c>
      <c r="I486" s="2">
        <v>0.99645006945516279</v>
      </c>
      <c r="J486" s="2" t="s">
        <v>70</v>
      </c>
      <c r="K486" s="2" t="s">
        <v>70</v>
      </c>
      <c r="L486" s="2">
        <v>0.21445783132530119</v>
      </c>
      <c r="M486" s="2" t="s">
        <v>70</v>
      </c>
      <c r="N486" s="2" t="s">
        <v>70</v>
      </c>
    </row>
    <row r="487" spans="1:14" x14ac:dyDescent="0.3">
      <c r="A487" t="s">
        <v>103</v>
      </c>
      <c r="B487" t="s">
        <v>228</v>
      </c>
      <c r="C487" s="2">
        <v>0.996099609960996</v>
      </c>
      <c r="D487" s="2">
        <v>0.96759299439343183</v>
      </c>
      <c r="E487" s="2">
        <v>0.91287868073430822</v>
      </c>
      <c r="F487" s="2" t="s">
        <v>70</v>
      </c>
      <c r="G487" s="2" t="s">
        <v>70</v>
      </c>
      <c r="H487" s="2">
        <v>0.81288882689356956</v>
      </c>
      <c r="I487" s="2">
        <v>0.99278809268068124</v>
      </c>
      <c r="J487" s="2" t="s">
        <v>70</v>
      </c>
      <c r="K487" s="2" t="s">
        <v>70</v>
      </c>
      <c r="L487" s="2">
        <v>0.35137351373513737</v>
      </c>
      <c r="M487" s="2" t="s">
        <v>70</v>
      </c>
      <c r="N487" s="2" t="s">
        <v>70</v>
      </c>
    </row>
    <row r="488" spans="1:14" x14ac:dyDescent="0.3">
      <c r="A488" t="s">
        <v>103</v>
      </c>
      <c r="B488" t="s">
        <v>165</v>
      </c>
      <c r="C488" s="2">
        <v>0.9953773725582088</v>
      </c>
      <c r="D488" s="2">
        <v>0.9800830759399296</v>
      </c>
      <c r="E488" s="2">
        <v>0.93195227481316378</v>
      </c>
      <c r="F488" s="2" t="s">
        <v>70</v>
      </c>
      <c r="G488" s="2" t="s">
        <v>70</v>
      </c>
      <c r="H488" s="2">
        <v>0.9100549228464776</v>
      </c>
      <c r="I488" s="2">
        <v>0.99564320110066495</v>
      </c>
      <c r="J488" s="2" t="s">
        <v>70</v>
      </c>
      <c r="K488" s="2" t="s">
        <v>70</v>
      </c>
      <c r="L488" s="2">
        <v>0.7395048439181916</v>
      </c>
      <c r="M488" s="2" t="s">
        <v>70</v>
      </c>
      <c r="N488" s="2" t="s">
        <v>70</v>
      </c>
    </row>
    <row r="489" spans="1:14" x14ac:dyDescent="0.3">
      <c r="A489" t="s">
        <v>123</v>
      </c>
      <c r="B489" t="s">
        <v>6</v>
      </c>
      <c r="C489" s="2">
        <v>0.98410856820932735</v>
      </c>
      <c r="D489" s="2">
        <v>0.95413942605464164</v>
      </c>
      <c r="E489" s="2">
        <v>0.89763491249908467</v>
      </c>
      <c r="F489" s="2" t="s">
        <v>70</v>
      </c>
      <c r="G489" s="2" t="s">
        <v>70</v>
      </c>
      <c r="H489" s="2">
        <v>0.91027513519914738</v>
      </c>
      <c r="I489" s="2">
        <v>0.9952686202686204</v>
      </c>
      <c r="J489" s="2" t="s">
        <v>70</v>
      </c>
      <c r="K489" s="2" t="s">
        <v>70</v>
      </c>
      <c r="L489" s="2" t="s">
        <v>70</v>
      </c>
      <c r="M489" s="2" t="s">
        <v>70</v>
      </c>
      <c r="N489" s="2" t="s">
        <v>70</v>
      </c>
    </row>
    <row r="490" spans="1:14" x14ac:dyDescent="0.3">
      <c r="A490" t="s">
        <v>123</v>
      </c>
      <c r="B490" t="s">
        <v>7</v>
      </c>
      <c r="C490" s="2">
        <v>0.99211998601328721</v>
      </c>
      <c r="D490" s="2">
        <v>0.93317944242697204</v>
      </c>
      <c r="E490" s="2">
        <v>0.9088826790049932</v>
      </c>
      <c r="F490" s="2" t="s">
        <v>70</v>
      </c>
      <c r="G490" s="2" t="s">
        <v>70</v>
      </c>
      <c r="H490" s="2">
        <v>0.80873387211115833</v>
      </c>
      <c r="I490" s="2">
        <v>0.99162453784048898</v>
      </c>
      <c r="J490" s="2" t="s">
        <v>70</v>
      </c>
      <c r="K490" s="2" t="s">
        <v>70</v>
      </c>
      <c r="L490" s="2" t="s">
        <v>70</v>
      </c>
      <c r="M490" s="2" t="s">
        <v>70</v>
      </c>
      <c r="N490" s="2" t="s">
        <v>70</v>
      </c>
    </row>
    <row r="491" spans="1:14" x14ac:dyDescent="0.3">
      <c r="A491" t="s">
        <v>123</v>
      </c>
      <c r="B491" t="s">
        <v>12</v>
      </c>
      <c r="C491" s="2">
        <v>0.99453148677673964</v>
      </c>
      <c r="D491" s="2">
        <v>0.92781276435755244</v>
      </c>
      <c r="E491" s="2">
        <v>0.9502980196116132</v>
      </c>
      <c r="F491" s="2">
        <v>0.37678963714870078</v>
      </c>
      <c r="G491" s="2" t="s">
        <v>70</v>
      </c>
      <c r="H491" s="2">
        <v>0.94267780256263944</v>
      </c>
      <c r="I491" s="2">
        <v>0.99543795620437958</v>
      </c>
      <c r="J491" s="2" t="s">
        <v>70</v>
      </c>
      <c r="K491" s="2" t="s">
        <v>70</v>
      </c>
      <c r="L491" s="2" t="s">
        <v>70</v>
      </c>
      <c r="M491" s="2" t="s">
        <v>70</v>
      </c>
      <c r="N491" s="2" t="s">
        <v>70</v>
      </c>
    </row>
    <row r="492" spans="1:14" x14ac:dyDescent="0.3">
      <c r="A492" t="s">
        <v>123</v>
      </c>
      <c r="B492" t="s">
        <v>13</v>
      </c>
      <c r="C492" s="2">
        <v>0.9780385761832836</v>
      </c>
      <c r="D492" s="2">
        <v>0.78629723849757693</v>
      </c>
      <c r="E492" s="2">
        <v>0.88481785051035367</v>
      </c>
      <c r="F492" s="2">
        <v>0</v>
      </c>
      <c r="G492" s="2" t="s">
        <v>70</v>
      </c>
      <c r="H492" s="2">
        <v>0.88896326667224501</v>
      </c>
      <c r="I492" s="2">
        <v>0.99025900475723039</v>
      </c>
      <c r="J492" s="2" t="s">
        <v>70</v>
      </c>
      <c r="K492" s="2" t="s">
        <v>70</v>
      </c>
      <c r="L492" s="2" t="s">
        <v>70</v>
      </c>
      <c r="M492" s="2" t="s">
        <v>70</v>
      </c>
      <c r="N492" s="2" t="s">
        <v>70</v>
      </c>
    </row>
    <row r="493" spans="1:14" x14ac:dyDescent="0.3">
      <c r="A493" t="s">
        <v>123</v>
      </c>
      <c r="B493" t="s">
        <v>15</v>
      </c>
      <c r="C493" s="2">
        <v>0.99574729382673022</v>
      </c>
      <c r="D493" s="2">
        <v>0.97183964031472458</v>
      </c>
      <c r="E493" s="2">
        <v>0.88926455382494374</v>
      </c>
      <c r="F493" s="2">
        <v>0</v>
      </c>
      <c r="G493" s="2" t="s">
        <v>70</v>
      </c>
      <c r="H493" s="2">
        <v>0.77206986824599799</v>
      </c>
      <c r="I493" s="2">
        <v>0.99338445346564441</v>
      </c>
      <c r="J493" s="2" t="s">
        <v>70</v>
      </c>
      <c r="K493" s="2" t="s">
        <v>70</v>
      </c>
      <c r="L493" s="2" t="s">
        <v>70</v>
      </c>
      <c r="M493" s="2" t="s">
        <v>70</v>
      </c>
      <c r="N493" s="2" t="s">
        <v>70</v>
      </c>
    </row>
    <row r="494" spans="1:14" x14ac:dyDescent="0.3">
      <c r="A494" t="s">
        <v>123</v>
      </c>
      <c r="B494" t="s">
        <v>17</v>
      </c>
      <c r="C494" s="2">
        <v>0.99181407557490675</v>
      </c>
      <c r="D494" s="2">
        <v>0.93696053336508123</v>
      </c>
      <c r="E494" s="2">
        <v>0.81797025769099785</v>
      </c>
      <c r="F494" s="2">
        <v>0.13912926812906687</v>
      </c>
      <c r="G494" s="2">
        <v>0.84713608172199928</v>
      </c>
      <c r="H494" s="2">
        <v>0.84479371316306484</v>
      </c>
      <c r="I494" s="2">
        <v>0.99446522064323117</v>
      </c>
      <c r="J494" s="2">
        <v>0.83261018497373829</v>
      </c>
      <c r="K494" s="2" t="s">
        <v>70</v>
      </c>
      <c r="L494" s="2" t="s">
        <v>70</v>
      </c>
      <c r="M494" s="2" t="s">
        <v>70</v>
      </c>
      <c r="N494" s="2" t="s">
        <v>70</v>
      </c>
    </row>
    <row r="495" spans="1:14" x14ac:dyDescent="0.3">
      <c r="A495" t="s">
        <v>123</v>
      </c>
      <c r="B495" t="s">
        <v>21</v>
      </c>
      <c r="C495" s="2">
        <v>0.99527028641043402</v>
      </c>
      <c r="D495" s="2">
        <v>0.9676883019104684</v>
      </c>
      <c r="E495" s="2">
        <v>0.91786528604001305</v>
      </c>
      <c r="F495" s="2">
        <v>0.46129795504478621</v>
      </c>
      <c r="G495" s="2">
        <v>0.83152709359605914</v>
      </c>
      <c r="H495" s="2">
        <v>0.88952819332566169</v>
      </c>
      <c r="I495" s="2">
        <v>0.99155186848314181</v>
      </c>
      <c r="J495" s="2" t="s">
        <v>70</v>
      </c>
      <c r="K495" s="2" t="s">
        <v>70</v>
      </c>
      <c r="L495" s="2" t="s">
        <v>70</v>
      </c>
      <c r="M495" s="2" t="s">
        <v>70</v>
      </c>
      <c r="N495" s="2" t="s">
        <v>70</v>
      </c>
    </row>
    <row r="496" spans="1:14" x14ac:dyDescent="0.3">
      <c r="A496" t="s">
        <v>123</v>
      </c>
      <c r="B496" t="s">
        <v>23</v>
      </c>
      <c r="C496" s="2">
        <v>0.99085343747086685</v>
      </c>
      <c r="D496" s="2">
        <v>0.94252912547270595</v>
      </c>
      <c r="E496" s="2">
        <v>0.91505165424349422</v>
      </c>
      <c r="F496" s="2">
        <v>0.66559135449010043</v>
      </c>
      <c r="G496" s="2" t="s">
        <v>70</v>
      </c>
      <c r="H496" s="2">
        <v>0.93065392851260076</v>
      </c>
      <c r="I496" s="2">
        <v>0.99533246614125037</v>
      </c>
      <c r="J496" s="2" t="s">
        <v>70</v>
      </c>
      <c r="K496" s="2" t="s">
        <v>70</v>
      </c>
      <c r="L496" s="2" t="s">
        <v>70</v>
      </c>
      <c r="M496" s="2" t="s">
        <v>70</v>
      </c>
      <c r="N496" s="2" t="s">
        <v>70</v>
      </c>
    </row>
    <row r="497" spans="1:14" x14ac:dyDescent="0.3">
      <c r="A497" t="s">
        <v>123</v>
      </c>
      <c r="B497" t="s">
        <v>25</v>
      </c>
      <c r="C497" s="2">
        <v>0.99516336431118124</v>
      </c>
      <c r="D497" s="2">
        <v>0.98947627762917079</v>
      </c>
      <c r="E497" s="2">
        <v>0.95765618998423863</v>
      </c>
      <c r="F497" s="2">
        <v>0.63940276467451496</v>
      </c>
      <c r="G497" s="2" t="s">
        <v>70</v>
      </c>
      <c r="H497" s="2">
        <v>0.89138507240995168</v>
      </c>
      <c r="I497" s="2">
        <v>0.99408465852346917</v>
      </c>
      <c r="J497" s="2" t="s">
        <v>70</v>
      </c>
      <c r="K497" s="2" t="s">
        <v>70</v>
      </c>
      <c r="L497" s="2" t="s">
        <v>70</v>
      </c>
      <c r="M497" s="2" t="s">
        <v>70</v>
      </c>
      <c r="N497" s="2" t="s">
        <v>70</v>
      </c>
    </row>
    <row r="498" spans="1:14" x14ac:dyDescent="0.3">
      <c r="A498" t="s">
        <v>123</v>
      </c>
      <c r="B498" t="s">
        <v>27</v>
      </c>
      <c r="C498" s="2">
        <v>0.99553811961206895</v>
      </c>
      <c r="D498" s="2">
        <v>0.98422939068100357</v>
      </c>
      <c r="E498" s="2">
        <v>0.92399390313260676</v>
      </c>
      <c r="F498" s="2">
        <v>0.78990404615604948</v>
      </c>
      <c r="G498" s="2" t="s">
        <v>70</v>
      </c>
      <c r="H498" s="2">
        <v>2.1905805038335158E-3</v>
      </c>
      <c r="I498" s="2">
        <v>0.99291860199497439</v>
      </c>
      <c r="J498" s="2" t="s">
        <v>70</v>
      </c>
      <c r="K498" s="2" t="s">
        <v>70</v>
      </c>
      <c r="L498" s="2" t="s">
        <v>70</v>
      </c>
      <c r="M498" s="2" t="s">
        <v>70</v>
      </c>
      <c r="N498" s="2" t="s">
        <v>70</v>
      </c>
    </row>
    <row r="499" spans="1:14" x14ac:dyDescent="0.3">
      <c r="A499" t="s">
        <v>85</v>
      </c>
      <c r="B499" t="s">
        <v>6</v>
      </c>
      <c r="C499" s="2">
        <v>0.98790125865938139</v>
      </c>
      <c r="D499" s="2">
        <v>0.95314591700133877</v>
      </c>
      <c r="E499" s="2">
        <v>0.97005988023952083</v>
      </c>
      <c r="F499" s="2" t="s">
        <v>70</v>
      </c>
      <c r="G499" s="2" t="s">
        <v>70</v>
      </c>
      <c r="H499" s="2">
        <v>0.77295716769400979</v>
      </c>
      <c r="I499" s="2">
        <v>0.98999402628434885</v>
      </c>
      <c r="J499" s="2" t="s">
        <v>70</v>
      </c>
      <c r="K499" s="2" t="s">
        <v>70</v>
      </c>
      <c r="L499" s="2" t="s">
        <v>70</v>
      </c>
      <c r="M499" s="2" t="s">
        <v>70</v>
      </c>
      <c r="N499" s="2" t="s">
        <v>70</v>
      </c>
    </row>
    <row r="500" spans="1:14" x14ac:dyDescent="0.3">
      <c r="A500" t="s">
        <v>85</v>
      </c>
      <c r="B500" t="s">
        <v>7</v>
      </c>
      <c r="C500" s="2">
        <v>0.98689704491453079</v>
      </c>
      <c r="D500" s="2">
        <v>0.96858253117618676</v>
      </c>
      <c r="E500" s="2">
        <v>0.92001573829464323</v>
      </c>
      <c r="F500" s="2" t="s">
        <v>70</v>
      </c>
      <c r="G500" s="2">
        <v>0.88235294117647056</v>
      </c>
      <c r="H500" s="2">
        <v>0.84123549085185911</v>
      </c>
      <c r="I500" s="2">
        <v>0.98879056047197644</v>
      </c>
      <c r="J500" s="2" t="s">
        <v>70</v>
      </c>
      <c r="K500" s="2" t="s">
        <v>70</v>
      </c>
      <c r="L500" s="2" t="s">
        <v>70</v>
      </c>
      <c r="M500" s="2" t="s">
        <v>70</v>
      </c>
      <c r="N500" s="2" t="s">
        <v>70</v>
      </c>
    </row>
    <row r="501" spans="1:14" x14ac:dyDescent="0.3">
      <c r="A501" t="s">
        <v>85</v>
      </c>
      <c r="B501" t="s">
        <v>8</v>
      </c>
      <c r="C501" s="2">
        <v>0.99380960671657681</v>
      </c>
      <c r="D501" s="2">
        <v>0.95589840261930759</v>
      </c>
      <c r="E501" s="2">
        <v>0.93968716070299363</v>
      </c>
      <c r="F501" s="2" t="s">
        <v>70</v>
      </c>
      <c r="G501" s="2">
        <v>0.81055488192158898</v>
      </c>
      <c r="H501" s="2">
        <v>0.92700707187139797</v>
      </c>
      <c r="I501" s="2">
        <v>0.99212832318431599</v>
      </c>
      <c r="J501" s="2" t="s">
        <v>70</v>
      </c>
      <c r="K501" s="2" t="s">
        <v>70</v>
      </c>
      <c r="L501" s="2" t="s">
        <v>70</v>
      </c>
      <c r="M501" s="2" t="s">
        <v>70</v>
      </c>
      <c r="N501" s="2" t="s">
        <v>70</v>
      </c>
    </row>
    <row r="502" spans="1:14" x14ac:dyDescent="0.3">
      <c r="A502" t="s">
        <v>85</v>
      </c>
      <c r="B502" t="s">
        <v>12</v>
      </c>
      <c r="C502" s="2">
        <v>0.99111675126903565</v>
      </c>
      <c r="D502" s="2">
        <v>0.9623137072445932</v>
      </c>
      <c r="E502" s="2">
        <v>0.65906415538552088</v>
      </c>
      <c r="F502" s="2">
        <v>0.11067193675889328</v>
      </c>
      <c r="G502" s="2">
        <v>0.74582336329733345</v>
      </c>
      <c r="H502" s="2">
        <v>0.32199211045364889</v>
      </c>
      <c r="I502" s="2">
        <v>0.99407744874715265</v>
      </c>
      <c r="J502" s="2" t="s">
        <v>70</v>
      </c>
      <c r="K502" s="2" t="s">
        <v>70</v>
      </c>
      <c r="L502" s="2" t="s">
        <v>70</v>
      </c>
      <c r="M502" s="2" t="s">
        <v>70</v>
      </c>
      <c r="N502" s="2" t="s">
        <v>70</v>
      </c>
    </row>
    <row r="503" spans="1:14" x14ac:dyDescent="0.3">
      <c r="A503" t="s">
        <v>85</v>
      </c>
      <c r="B503" t="s">
        <v>13</v>
      </c>
      <c r="C503" s="2">
        <v>0.99093920821600123</v>
      </c>
      <c r="D503" s="2">
        <v>0.97828485574101465</v>
      </c>
      <c r="E503" s="2">
        <v>0.97258968218910558</v>
      </c>
      <c r="F503" s="2" t="s">
        <v>70</v>
      </c>
      <c r="G503" s="2" t="s">
        <v>70</v>
      </c>
      <c r="H503" s="2">
        <v>0.91915913516752379</v>
      </c>
      <c r="I503" s="2">
        <v>0.98853654905463761</v>
      </c>
      <c r="J503" s="2" t="s">
        <v>70</v>
      </c>
      <c r="K503" s="2" t="s">
        <v>70</v>
      </c>
      <c r="L503" s="2" t="s">
        <v>70</v>
      </c>
      <c r="M503" s="2" t="s">
        <v>70</v>
      </c>
      <c r="N503" s="2" t="s">
        <v>70</v>
      </c>
    </row>
    <row r="504" spans="1:14" x14ac:dyDescent="0.3">
      <c r="A504" t="s">
        <v>85</v>
      </c>
      <c r="B504" t="s">
        <v>15</v>
      </c>
      <c r="C504" s="2">
        <v>0.99495734263684077</v>
      </c>
      <c r="D504" s="2">
        <v>0.96509878400710358</v>
      </c>
      <c r="E504" s="2">
        <v>0.9211554893013616</v>
      </c>
      <c r="F504" s="2" t="s">
        <v>70</v>
      </c>
      <c r="G504" s="2">
        <v>0.96246458923512757</v>
      </c>
      <c r="H504" s="2">
        <v>0.71698422678439622</v>
      </c>
      <c r="I504" s="2">
        <v>0.98923479778876922</v>
      </c>
      <c r="J504" s="2" t="s">
        <v>70</v>
      </c>
      <c r="K504" s="2" t="s">
        <v>70</v>
      </c>
      <c r="L504" s="2" t="s">
        <v>70</v>
      </c>
      <c r="M504" s="2" t="s">
        <v>70</v>
      </c>
      <c r="N504" s="2" t="s">
        <v>70</v>
      </c>
    </row>
    <row r="505" spans="1:14" x14ac:dyDescent="0.3">
      <c r="A505" t="s">
        <v>85</v>
      </c>
      <c r="B505" t="s">
        <v>17</v>
      </c>
      <c r="C505" s="2">
        <v>0.99590035094022478</v>
      </c>
      <c r="D505" s="2">
        <v>0.9707434872737376</v>
      </c>
      <c r="E505" s="2">
        <v>0.92590696974258602</v>
      </c>
      <c r="F505" s="2">
        <v>0.71574987524471234</v>
      </c>
      <c r="G505" s="2" t="s">
        <v>70</v>
      </c>
      <c r="H505" s="2">
        <v>0.93686958911639395</v>
      </c>
      <c r="I505" s="2">
        <v>0.99344501092498183</v>
      </c>
      <c r="J505" s="2" t="s">
        <v>70</v>
      </c>
      <c r="K505" s="2" t="s">
        <v>70</v>
      </c>
      <c r="L505" s="2" t="s">
        <v>70</v>
      </c>
      <c r="M505" s="2" t="s">
        <v>70</v>
      </c>
      <c r="N505" s="2" t="s">
        <v>70</v>
      </c>
    </row>
    <row r="506" spans="1:14" x14ac:dyDescent="0.3">
      <c r="A506" t="s">
        <v>85</v>
      </c>
      <c r="B506" t="s">
        <v>21</v>
      </c>
      <c r="C506" s="2">
        <v>0.9929007263922518</v>
      </c>
      <c r="D506" s="2">
        <v>0.97722575596444405</v>
      </c>
      <c r="E506" s="2">
        <v>0.94652384128042677</v>
      </c>
      <c r="F506" s="2" t="s">
        <v>70</v>
      </c>
      <c r="G506" s="2" t="s">
        <v>70</v>
      </c>
      <c r="H506" s="2">
        <v>0.84513487475915217</v>
      </c>
      <c r="I506" s="2">
        <v>0.99105868209482317</v>
      </c>
      <c r="J506" s="2" t="s">
        <v>70</v>
      </c>
      <c r="K506" s="2" t="s">
        <v>70</v>
      </c>
      <c r="L506" s="2" t="s">
        <v>70</v>
      </c>
      <c r="M506" s="2" t="s">
        <v>70</v>
      </c>
      <c r="N506" s="2" t="s">
        <v>70</v>
      </c>
    </row>
    <row r="507" spans="1:14" x14ac:dyDescent="0.3">
      <c r="A507" t="s">
        <v>85</v>
      </c>
      <c r="B507" t="s">
        <v>23</v>
      </c>
      <c r="C507" s="2">
        <v>0.99313321029204216</v>
      </c>
      <c r="D507" s="2">
        <v>0.97436599941779822</v>
      </c>
      <c r="E507" s="2">
        <v>0.55505190817370964</v>
      </c>
      <c r="F507" s="2">
        <v>0</v>
      </c>
      <c r="G507" s="2">
        <v>0.79439609575706938</v>
      </c>
      <c r="H507" s="2">
        <v>0</v>
      </c>
      <c r="I507" s="2">
        <v>0.99335748792270517</v>
      </c>
      <c r="J507" s="2" t="s">
        <v>70</v>
      </c>
      <c r="K507" s="2" t="s">
        <v>70</v>
      </c>
      <c r="L507" s="2" t="s">
        <v>70</v>
      </c>
      <c r="M507" s="2" t="s">
        <v>70</v>
      </c>
      <c r="N507" s="2" t="s">
        <v>70</v>
      </c>
    </row>
    <row r="508" spans="1:14" x14ac:dyDescent="0.3">
      <c r="A508" t="s">
        <v>85</v>
      </c>
      <c r="B508" t="s">
        <v>25</v>
      </c>
      <c r="C508" s="2">
        <v>0.99079635615633277</v>
      </c>
      <c r="D508" s="2">
        <v>0.9499608413515328</v>
      </c>
      <c r="E508" s="2">
        <v>0.94696346280447663</v>
      </c>
      <c r="F508" s="2" t="s">
        <v>70</v>
      </c>
      <c r="G508" s="2">
        <v>9.6856414613423966E-2</v>
      </c>
      <c r="H508" s="2">
        <v>0.92910673555834844</v>
      </c>
      <c r="I508" s="2">
        <v>0.98803774426034618</v>
      </c>
      <c r="J508" s="2" t="s">
        <v>70</v>
      </c>
      <c r="K508" s="2" t="s">
        <v>70</v>
      </c>
      <c r="L508" s="2" t="s">
        <v>70</v>
      </c>
      <c r="M508" s="2" t="s">
        <v>70</v>
      </c>
      <c r="N508" s="2" t="s">
        <v>70</v>
      </c>
    </row>
    <row r="509" spans="1:14" x14ac:dyDescent="0.3">
      <c r="A509" t="s">
        <v>85</v>
      </c>
      <c r="B509" t="s">
        <v>27</v>
      </c>
      <c r="C509" s="2">
        <v>0.99030526154318144</v>
      </c>
      <c r="D509" s="2">
        <v>0.97609721494001156</v>
      </c>
      <c r="E509" s="2">
        <v>0.6728231597845602</v>
      </c>
      <c r="F509" s="2">
        <v>0</v>
      </c>
      <c r="G509" s="2">
        <v>0.76496169536709169</v>
      </c>
      <c r="H509" s="2">
        <v>0.675933280381255</v>
      </c>
      <c r="I509" s="2">
        <v>0.9919028340080972</v>
      </c>
      <c r="J509" s="2" t="s">
        <v>70</v>
      </c>
      <c r="K509" s="2" t="s">
        <v>70</v>
      </c>
      <c r="L509" s="2" t="s">
        <v>70</v>
      </c>
      <c r="M509" s="2" t="s">
        <v>70</v>
      </c>
      <c r="N509" s="2" t="s">
        <v>70</v>
      </c>
    </row>
    <row r="510" spans="1:14" x14ac:dyDescent="0.3">
      <c r="A510" t="s">
        <v>85</v>
      </c>
      <c r="B510" t="s">
        <v>29</v>
      </c>
      <c r="C510" s="2">
        <v>0.99572051144468721</v>
      </c>
      <c r="D510" s="2">
        <v>0.93588172091826682</v>
      </c>
      <c r="E510" s="2">
        <v>0.89175161873848285</v>
      </c>
      <c r="F510" s="2">
        <v>0.7747395548954944</v>
      </c>
      <c r="G510" s="2">
        <v>0.66085565773690524</v>
      </c>
      <c r="H510" s="2">
        <v>0.46374090589063599</v>
      </c>
      <c r="I510" s="2">
        <v>0.99018506031317899</v>
      </c>
      <c r="J510" s="2" t="s">
        <v>70</v>
      </c>
      <c r="K510" s="2" t="s">
        <v>70</v>
      </c>
      <c r="L510" s="2" t="s">
        <v>70</v>
      </c>
      <c r="M510" s="2" t="s">
        <v>70</v>
      </c>
      <c r="N510" s="2" t="s">
        <v>70</v>
      </c>
    </row>
    <row r="511" spans="1:14" x14ac:dyDescent="0.3">
      <c r="A511" t="s">
        <v>139</v>
      </c>
      <c r="B511" t="s">
        <v>6</v>
      </c>
      <c r="C511" s="2">
        <v>0.98953120506183478</v>
      </c>
      <c r="D511" s="2">
        <v>0.98412916523531435</v>
      </c>
      <c r="E511" s="2">
        <v>0.8880354098134785</v>
      </c>
      <c r="F511" s="2">
        <v>0.51519023867430647</v>
      </c>
      <c r="G511" s="2">
        <v>0.58378378378378382</v>
      </c>
      <c r="H511" s="2">
        <v>0.71548407442447182</v>
      </c>
      <c r="I511" s="2">
        <v>0.99218162682303401</v>
      </c>
      <c r="J511" s="2">
        <v>0</v>
      </c>
      <c r="K511" s="2" t="s">
        <v>70</v>
      </c>
      <c r="L511" s="2" t="s">
        <v>70</v>
      </c>
      <c r="M511" s="2" t="s">
        <v>70</v>
      </c>
      <c r="N511" s="2" t="s">
        <v>70</v>
      </c>
    </row>
    <row r="512" spans="1:14" x14ac:dyDescent="0.3">
      <c r="A512" t="s">
        <v>139</v>
      </c>
      <c r="B512" t="s">
        <v>7</v>
      </c>
      <c r="C512" s="2">
        <v>0.98444548375903318</v>
      </c>
      <c r="D512" s="2">
        <v>0.91340392751461197</v>
      </c>
      <c r="E512" s="2">
        <v>0.9356892749000012</v>
      </c>
      <c r="F512" s="2">
        <v>0</v>
      </c>
      <c r="G512" s="2" t="s">
        <v>70</v>
      </c>
      <c r="H512" s="2">
        <v>0.84481903817550819</v>
      </c>
      <c r="I512" s="2">
        <v>0.99352507152537284</v>
      </c>
      <c r="J512" s="2">
        <v>0</v>
      </c>
      <c r="K512" s="2">
        <v>0</v>
      </c>
      <c r="L512" s="2" t="s">
        <v>70</v>
      </c>
      <c r="M512" s="2" t="s">
        <v>70</v>
      </c>
      <c r="N512" s="2" t="s">
        <v>70</v>
      </c>
    </row>
    <row r="513" spans="1:14" x14ac:dyDescent="0.3">
      <c r="A513" t="s">
        <v>139</v>
      </c>
      <c r="B513" t="s">
        <v>8</v>
      </c>
      <c r="C513" s="2">
        <v>0.99641736466286157</v>
      </c>
      <c r="D513" s="2">
        <v>0.9286790990137388</v>
      </c>
      <c r="E513" s="2">
        <v>0.9456551085740732</v>
      </c>
      <c r="F513" s="2">
        <v>0</v>
      </c>
      <c r="G513" s="2" t="s">
        <v>70</v>
      </c>
      <c r="H513" s="2">
        <v>0.82397722759168546</v>
      </c>
      <c r="I513" s="2">
        <v>0.99275957303873996</v>
      </c>
      <c r="J513" s="2" t="s">
        <v>70</v>
      </c>
      <c r="K513" s="2" t="s">
        <v>70</v>
      </c>
      <c r="L513" s="2" t="s">
        <v>70</v>
      </c>
      <c r="M513" s="2" t="s">
        <v>70</v>
      </c>
      <c r="N513" s="2" t="s">
        <v>70</v>
      </c>
    </row>
    <row r="514" spans="1:14" x14ac:dyDescent="0.3">
      <c r="A514" t="s">
        <v>139</v>
      </c>
      <c r="B514" t="s">
        <v>12</v>
      </c>
      <c r="C514" s="2">
        <v>0.99679142401424381</v>
      </c>
      <c r="D514" s="2">
        <v>0.90203413607668925</v>
      </c>
      <c r="E514" s="2">
        <v>0.90532365932837799</v>
      </c>
      <c r="F514" s="2" t="s">
        <v>70</v>
      </c>
      <c r="G514" s="2">
        <v>0.88154728854340181</v>
      </c>
      <c r="H514" s="2">
        <v>0.81039107722716364</v>
      </c>
      <c r="I514" s="2">
        <v>0.99095191804381955</v>
      </c>
      <c r="J514" s="2" t="s">
        <v>70</v>
      </c>
      <c r="K514" s="2" t="s">
        <v>70</v>
      </c>
      <c r="L514" s="2" t="s">
        <v>70</v>
      </c>
      <c r="M514" s="2" t="s">
        <v>70</v>
      </c>
      <c r="N514" s="2" t="s">
        <v>70</v>
      </c>
    </row>
    <row r="515" spans="1:14" x14ac:dyDescent="0.3">
      <c r="A515" t="s">
        <v>139</v>
      </c>
      <c r="B515" t="s">
        <v>13</v>
      </c>
      <c r="C515" s="2">
        <v>0.98552353795958658</v>
      </c>
      <c r="D515" s="2">
        <v>0.96137585094948041</v>
      </c>
      <c r="E515" s="2">
        <v>0.9112780067362608</v>
      </c>
      <c r="F515" s="2">
        <v>0.87425586880826689</v>
      </c>
      <c r="G515" s="2" t="s">
        <v>70</v>
      </c>
      <c r="H515" s="2">
        <v>0.82141740163883159</v>
      </c>
      <c r="I515" s="2">
        <v>0.99138842725487242</v>
      </c>
      <c r="J515" s="2" t="s">
        <v>70</v>
      </c>
      <c r="K515" s="2" t="s">
        <v>70</v>
      </c>
      <c r="L515" s="2" t="s">
        <v>70</v>
      </c>
      <c r="M515" s="2" t="s">
        <v>70</v>
      </c>
      <c r="N515" s="2" t="s">
        <v>70</v>
      </c>
    </row>
    <row r="516" spans="1:14" x14ac:dyDescent="0.3">
      <c r="A516" t="s">
        <v>139</v>
      </c>
      <c r="B516" t="s">
        <v>15</v>
      </c>
      <c r="C516" s="2">
        <v>0.97203463203463203</v>
      </c>
      <c r="D516" s="2">
        <v>0.92218519055209403</v>
      </c>
      <c r="E516" s="2">
        <v>0.84977210848538631</v>
      </c>
      <c r="F516" s="2">
        <v>0.77352166122061772</v>
      </c>
      <c r="G516" s="2">
        <v>0</v>
      </c>
      <c r="H516" s="2">
        <v>0.87692853342791277</v>
      </c>
      <c r="I516" s="2">
        <v>0.99293720251804085</v>
      </c>
      <c r="J516" s="2">
        <v>0</v>
      </c>
      <c r="K516" s="2" t="s">
        <v>70</v>
      </c>
      <c r="L516" s="2" t="s">
        <v>70</v>
      </c>
      <c r="M516" s="2" t="s">
        <v>70</v>
      </c>
      <c r="N516" s="2">
        <v>0</v>
      </c>
    </row>
    <row r="517" spans="1:14" x14ac:dyDescent="0.3">
      <c r="A517" t="s">
        <v>139</v>
      </c>
      <c r="B517" t="s">
        <v>17</v>
      </c>
      <c r="C517" s="2">
        <v>0.99247039496200962</v>
      </c>
      <c r="D517" s="2">
        <v>0.95174616553360925</v>
      </c>
      <c r="E517" s="2">
        <v>0.85621974532974099</v>
      </c>
      <c r="F517" s="2">
        <v>0</v>
      </c>
      <c r="G517" s="2">
        <v>0.96024262194811161</v>
      </c>
      <c r="H517" s="2">
        <v>0.8087868197703445</v>
      </c>
      <c r="I517" s="2">
        <v>0.99544436723032959</v>
      </c>
      <c r="J517" s="2" t="s">
        <v>70</v>
      </c>
      <c r="K517" s="2" t="s">
        <v>70</v>
      </c>
      <c r="L517" s="2" t="s">
        <v>70</v>
      </c>
      <c r="M517" s="2" t="s">
        <v>70</v>
      </c>
      <c r="N517" s="2" t="s">
        <v>70</v>
      </c>
    </row>
    <row r="518" spans="1:14" x14ac:dyDescent="0.3">
      <c r="A518" t="s">
        <v>139</v>
      </c>
      <c r="B518" t="s">
        <v>21</v>
      </c>
      <c r="C518" s="2">
        <v>0.98524397741881398</v>
      </c>
      <c r="D518" s="2">
        <v>0.9334478987658178</v>
      </c>
      <c r="E518" s="2">
        <v>0.87816705907158166</v>
      </c>
      <c r="F518" s="2">
        <v>0.81708096724455648</v>
      </c>
      <c r="G518" s="2">
        <v>0</v>
      </c>
      <c r="H518" s="2">
        <v>0.6634146341463415</v>
      </c>
      <c r="I518" s="2">
        <v>0.99198520345252761</v>
      </c>
      <c r="J518" s="2" t="s">
        <v>70</v>
      </c>
      <c r="K518" s="2">
        <v>0</v>
      </c>
      <c r="L518" s="2" t="s">
        <v>70</v>
      </c>
      <c r="M518" s="2" t="s">
        <v>70</v>
      </c>
      <c r="N518" s="2">
        <v>0</v>
      </c>
    </row>
    <row r="519" spans="1:14" x14ac:dyDescent="0.3">
      <c r="A519" t="s">
        <v>139</v>
      </c>
      <c r="B519" t="s">
        <v>184</v>
      </c>
      <c r="C519" s="2">
        <v>0.98996278335400922</v>
      </c>
      <c r="D519" s="2">
        <v>0.96788334139623056</v>
      </c>
      <c r="E519" s="2">
        <v>0.92215288048771682</v>
      </c>
      <c r="F519" s="2">
        <v>0.86367032123892018</v>
      </c>
      <c r="G519" s="2">
        <v>0.66159844054580896</v>
      </c>
      <c r="H519" s="2">
        <v>0.78107255520504737</v>
      </c>
      <c r="I519" s="2">
        <v>0.99154106428791144</v>
      </c>
      <c r="J519" s="2" t="s">
        <v>70</v>
      </c>
      <c r="K519" s="2">
        <v>0.63647490820073438</v>
      </c>
      <c r="L519" s="2">
        <v>0</v>
      </c>
      <c r="M519" s="2" t="s">
        <v>70</v>
      </c>
      <c r="N519" s="2">
        <v>0.7634343678299722</v>
      </c>
    </row>
    <row r="520" spans="1:14" x14ac:dyDescent="0.3">
      <c r="A520" t="s">
        <v>139</v>
      </c>
      <c r="B520" t="s">
        <v>196</v>
      </c>
      <c r="C520" s="2">
        <v>0.98856941163693623</v>
      </c>
      <c r="D520" s="2">
        <v>0.95898721639273221</v>
      </c>
      <c r="E520" s="2">
        <v>0.8760570966873148</v>
      </c>
      <c r="F520" s="2">
        <v>0.80296691129640696</v>
      </c>
      <c r="G520" s="2">
        <v>0.89890424011434011</v>
      </c>
      <c r="H520" s="2">
        <v>0.72343719760015479</v>
      </c>
      <c r="I520" s="2">
        <v>0.99323285143032924</v>
      </c>
      <c r="J520" s="2" t="s">
        <v>70</v>
      </c>
      <c r="K520" s="2">
        <v>0.4655605832076421</v>
      </c>
      <c r="L520" s="2">
        <v>0</v>
      </c>
      <c r="M520" s="2" t="s">
        <v>70</v>
      </c>
      <c r="N520" s="2">
        <v>0.82136520683537206</v>
      </c>
    </row>
    <row r="521" spans="1:14" x14ac:dyDescent="0.3">
      <c r="A521" t="s">
        <v>139</v>
      </c>
      <c r="B521" t="s">
        <v>155</v>
      </c>
      <c r="C521" s="2">
        <v>0.98845859179991602</v>
      </c>
      <c r="D521" s="2">
        <v>0.97563879178796764</v>
      </c>
      <c r="E521" s="2">
        <v>0.93258197558087319</v>
      </c>
      <c r="F521" s="2">
        <v>0.88132806148843401</v>
      </c>
      <c r="G521" s="2">
        <v>0.89825625473843818</v>
      </c>
      <c r="H521" s="2">
        <v>0.84069505239421671</v>
      </c>
      <c r="I521" s="2">
        <v>0.99346608587429996</v>
      </c>
      <c r="J521" s="2" t="s">
        <v>70</v>
      </c>
      <c r="K521" s="2">
        <v>0.12474012474012476</v>
      </c>
      <c r="L521" s="2">
        <v>0.35643564356435642</v>
      </c>
      <c r="M521" s="2" t="s">
        <v>70</v>
      </c>
      <c r="N521" s="2">
        <v>0.78519559615835088</v>
      </c>
    </row>
    <row r="522" spans="1:14" x14ac:dyDescent="0.3">
      <c r="A522" t="s">
        <v>139</v>
      </c>
      <c r="B522" t="s">
        <v>138</v>
      </c>
      <c r="C522" s="2">
        <v>0.98654812884006704</v>
      </c>
      <c r="D522" s="2">
        <v>0.94121331231237715</v>
      </c>
      <c r="E522" s="2">
        <v>0.94202771443606381</v>
      </c>
      <c r="F522" s="2">
        <v>0.84568121606132918</v>
      </c>
      <c r="G522" s="2">
        <v>0.92497192588433463</v>
      </c>
      <c r="H522" s="2">
        <v>0.86695112490302562</v>
      </c>
      <c r="I522" s="2">
        <v>0.99310878823073945</v>
      </c>
      <c r="J522" s="2" t="s">
        <v>70</v>
      </c>
      <c r="K522" s="2">
        <v>0.29854689564068693</v>
      </c>
      <c r="L522" s="2">
        <v>0</v>
      </c>
      <c r="M522" s="2" t="s">
        <v>70</v>
      </c>
      <c r="N522" s="2">
        <v>0.66120906801007562</v>
      </c>
    </row>
    <row r="523" spans="1:14" x14ac:dyDescent="0.3">
      <c r="A523" t="s">
        <v>139</v>
      </c>
      <c r="B523" t="s">
        <v>179</v>
      </c>
      <c r="C523" s="2">
        <v>0.98934911242603563</v>
      </c>
      <c r="D523" s="2">
        <v>0.98642307315426758</v>
      </c>
      <c r="E523" s="2">
        <v>0.85775746168324818</v>
      </c>
      <c r="F523" s="2">
        <v>0.88434492810446375</v>
      </c>
      <c r="G523" s="2">
        <v>0.8589723664169594</v>
      </c>
      <c r="H523" s="2">
        <v>0.93255982596084119</v>
      </c>
      <c r="I523" s="2">
        <v>0.99368716389992984</v>
      </c>
      <c r="J523" s="2" t="s">
        <v>70</v>
      </c>
      <c r="K523" s="2">
        <v>0.44874715261958997</v>
      </c>
      <c r="L523" s="2">
        <v>0</v>
      </c>
      <c r="M523" s="2" t="s">
        <v>70</v>
      </c>
      <c r="N523" s="2">
        <v>0.74529307282415636</v>
      </c>
    </row>
    <row r="524" spans="1:14" x14ac:dyDescent="0.3">
      <c r="A524" t="s">
        <v>139</v>
      </c>
      <c r="B524" t="s">
        <v>201</v>
      </c>
      <c r="C524" s="2">
        <v>0.98544307762995764</v>
      </c>
      <c r="D524" s="2">
        <v>0.972710340918293</v>
      </c>
      <c r="E524" s="2">
        <v>0.85977262612776628</v>
      </c>
      <c r="F524" s="2">
        <v>0.85860524632117718</v>
      </c>
      <c r="G524" s="2">
        <v>0.92117583362527478</v>
      </c>
      <c r="H524" s="2">
        <v>0.82001107624146208</v>
      </c>
      <c r="I524" s="2">
        <v>0.99662058371735796</v>
      </c>
      <c r="J524" s="2" t="s">
        <v>70</v>
      </c>
      <c r="K524" s="2">
        <v>0</v>
      </c>
      <c r="L524" s="2">
        <v>0</v>
      </c>
      <c r="M524" s="2" t="s">
        <v>70</v>
      </c>
      <c r="N524" s="2">
        <v>0</v>
      </c>
    </row>
    <row r="525" spans="1:14" x14ac:dyDescent="0.3">
      <c r="A525" t="s">
        <v>139</v>
      </c>
      <c r="B525" t="s">
        <v>23</v>
      </c>
      <c r="C525" s="2">
        <v>0.99362086776859504</v>
      </c>
      <c r="D525" s="2">
        <v>0.92347013904958242</v>
      </c>
      <c r="E525" s="2">
        <v>0.91615219433633077</v>
      </c>
      <c r="F525" s="2">
        <v>0.78332638275999189</v>
      </c>
      <c r="G525" s="2">
        <v>0.13052817791256002</v>
      </c>
      <c r="H525" s="2">
        <v>0</v>
      </c>
      <c r="I525" s="2">
        <v>0.99329996149403155</v>
      </c>
      <c r="J525" s="2" t="s">
        <v>70</v>
      </c>
      <c r="K525" s="2" t="s">
        <v>70</v>
      </c>
      <c r="L525" s="2" t="s">
        <v>70</v>
      </c>
      <c r="M525" s="2" t="s">
        <v>70</v>
      </c>
      <c r="N525" s="2" t="s">
        <v>70</v>
      </c>
    </row>
    <row r="526" spans="1:14" x14ac:dyDescent="0.3">
      <c r="A526" t="s">
        <v>139</v>
      </c>
      <c r="B526" t="s">
        <v>25</v>
      </c>
      <c r="C526" s="2">
        <v>0.99590243902439024</v>
      </c>
      <c r="D526" s="2">
        <v>0.94047298900577403</v>
      </c>
      <c r="E526" s="2">
        <v>0.78896900889843513</v>
      </c>
      <c r="F526" s="2">
        <v>0.38012030936694358</v>
      </c>
      <c r="G526" s="2">
        <v>0.67696075821308765</v>
      </c>
      <c r="H526" s="2">
        <v>0.23857075986893431</v>
      </c>
      <c r="I526" s="2">
        <v>0.99543520309477762</v>
      </c>
      <c r="J526" s="2" t="s">
        <v>70</v>
      </c>
      <c r="K526" s="2" t="s">
        <v>70</v>
      </c>
      <c r="L526" s="2" t="s">
        <v>70</v>
      </c>
      <c r="M526" s="2" t="s">
        <v>70</v>
      </c>
      <c r="N526" s="2" t="s">
        <v>70</v>
      </c>
    </row>
    <row r="527" spans="1:14" x14ac:dyDescent="0.3">
      <c r="A527" t="s">
        <v>139</v>
      </c>
      <c r="B527" t="s">
        <v>29</v>
      </c>
      <c r="C527" s="2">
        <v>0.99779658400348059</v>
      </c>
      <c r="D527" s="2">
        <v>0.98137481606054244</v>
      </c>
      <c r="E527" s="2">
        <v>0.90088134043738477</v>
      </c>
      <c r="F527" s="2" t="s">
        <v>70</v>
      </c>
      <c r="G527" s="2">
        <v>0.94637662830403435</v>
      </c>
      <c r="H527" s="2">
        <v>0.80803807509254366</v>
      </c>
      <c r="I527" s="2">
        <v>0.99379363847944158</v>
      </c>
      <c r="J527" s="2" t="s">
        <v>70</v>
      </c>
      <c r="K527" s="2" t="s">
        <v>70</v>
      </c>
      <c r="L527" s="2" t="s">
        <v>70</v>
      </c>
      <c r="M527" s="2" t="s">
        <v>70</v>
      </c>
      <c r="N527" s="2" t="s">
        <v>70</v>
      </c>
    </row>
    <row r="528" spans="1:14" x14ac:dyDescent="0.3">
      <c r="A528" t="s">
        <v>139</v>
      </c>
      <c r="B528" t="s">
        <v>33</v>
      </c>
      <c r="C528" s="2">
        <v>0.99710744256128803</v>
      </c>
      <c r="D528" s="2">
        <v>0.98062031815503758</v>
      </c>
      <c r="E528" s="2">
        <v>0.84606800265932192</v>
      </c>
      <c r="F528" s="2">
        <v>0</v>
      </c>
      <c r="G528" s="2">
        <v>0.10642247246627892</v>
      </c>
      <c r="H528" s="2">
        <v>0.72009864364981502</v>
      </c>
      <c r="I528" s="2">
        <v>0.99292324442025037</v>
      </c>
      <c r="J528" s="2" t="s">
        <v>70</v>
      </c>
      <c r="K528" s="2" t="s">
        <v>70</v>
      </c>
      <c r="L528" s="2" t="s">
        <v>70</v>
      </c>
      <c r="M528" s="2" t="s">
        <v>70</v>
      </c>
      <c r="N528" s="2" t="s">
        <v>70</v>
      </c>
    </row>
    <row r="529" spans="1:14" x14ac:dyDescent="0.3">
      <c r="A529" t="s">
        <v>139</v>
      </c>
      <c r="B529" t="s">
        <v>35</v>
      </c>
      <c r="C529" s="2">
        <v>0.9954570822636456</v>
      </c>
      <c r="D529" s="2">
        <v>0.97216055897230602</v>
      </c>
      <c r="E529" s="2">
        <v>0.90100991720498602</v>
      </c>
      <c r="F529" s="2">
        <v>0</v>
      </c>
      <c r="G529" s="2" t="s">
        <v>70</v>
      </c>
      <c r="H529" s="2">
        <v>0.83009967960128161</v>
      </c>
      <c r="I529" s="2">
        <v>0.99360800924143244</v>
      </c>
      <c r="J529" s="2" t="s">
        <v>70</v>
      </c>
      <c r="K529" s="2" t="s">
        <v>70</v>
      </c>
      <c r="L529" s="2" t="s">
        <v>70</v>
      </c>
      <c r="M529" s="2" t="s">
        <v>70</v>
      </c>
      <c r="N529" s="2" t="s">
        <v>70</v>
      </c>
    </row>
    <row r="530" spans="1:14" x14ac:dyDescent="0.3">
      <c r="A530" t="s">
        <v>152</v>
      </c>
      <c r="B530" t="s">
        <v>6</v>
      </c>
      <c r="C530" s="2">
        <v>0.96185636708612321</v>
      </c>
      <c r="D530" s="2">
        <v>0.87818310560960899</v>
      </c>
      <c r="E530" s="2">
        <v>0.88456502542553517</v>
      </c>
      <c r="F530" s="2">
        <v>0.80402867872994199</v>
      </c>
      <c r="G530" s="2" t="s">
        <v>70</v>
      </c>
      <c r="H530" s="2">
        <v>0.77280477408354642</v>
      </c>
      <c r="I530" s="2">
        <v>0.99245227171821804</v>
      </c>
      <c r="J530" s="2" t="s">
        <v>70</v>
      </c>
      <c r="K530" s="2" t="s">
        <v>70</v>
      </c>
      <c r="L530" s="2" t="s">
        <v>70</v>
      </c>
      <c r="M530" s="2" t="s">
        <v>70</v>
      </c>
      <c r="N530" s="2" t="s">
        <v>70</v>
      </c>
    </row>
    <row r="531" spans="1:14" x14ac:dyDescent="0.3">
      <c r="A531" t="s">
        <v>152</v>
      </c>
      <c r="B531" t="s">
        <v>7</v>
      </c>
      <c r="C531" s="2">
        <v>0.9797822141560798</v>
      </c>
      <c r="D531" s="2">
        <v>0.91984283890988261</v>
      </c>
      <c r="E531" s="2">
        <v>0.88039239335825992</v>
      </c>
      <c r="F531" s="2">
        <v>0.86183752813587067</v>
      </c>
      <c r="G531" s="2" t="s">
        <v>70</v>
      </c>
      <c r="H531" s="2">
        <v>0.70375106564364875</v>
      </c>
      <c r="I531" s="2">
        <v>0.98877105427323764</v>
      </c>
      <c r="J531" s="2" t="s">
        <v>70</v>
      </c>
      <c r="K531" s="2" t="s">
        <v>70</v>
      </c>
      <c r="L531" s="2" t="s">
        <v>70</v>
      </c>
      <c r="M531" s="2" t="s">
        <v>70</v>
      </c>
      <c r="N531" s="2" t="s">
        <v>70</v>
      </c>
    </row>
    <row r="532" spans="1:14" x14ac:dyDescent="0.3">
      <c r="A532" t="s">
        <v>152</v>
      </c>
      <c r="B532" t="s">
        <v>8</v>
      </c>
      <c r="C532" s="2">
        <v>0.98185325857599315</v>
      </c>
      <c r="D532" s="2">
        <v>0.89919900135233533</v>
      </c>
      <c r="E532" s="2">
        <v>0.88938644324870897</v>
      </c>
      <c r="F532" s="2">
        <v>0.89505066823322077</v>
      </c>
      <c r="G532" s="2" t="s">
        <v>70</v>
      </c>
      <c r="H532" s="2">
        <v>0.90933720367682636</v>
      </c>
      <c r="I532" s="2">
        <v>0.99191039203484765</v>
      </c>
      <c r="J532" s="2" t="s">
        <v>70</v>
      </c>
      <c r="K532" s="2" t="s">
        <v>70</v>
      </c>
      <c r="L532" s="2">
        <v>0</v>
      </c>
      <c r="M532" s="2" t="s">
        <v>70</v>
      </c>
      <c r="N532" s="2" t="s">
        <v>70</v>
      </c>
    </row>
    <row r="533" spans="1:14" x14ac:dyDescent="0.3">
      <c r="A533" t="s">
        <v>152</v>
      </c>
      <c r="B533" t="s">
        <v>12</v>
      </c>
      <c r="C533" s="2">
        <v>0.99222793559807798</v>
      </c>
      <c r="D533" s="2">
        <v>0.89914211451494164</v>
      </c>
      <c r="E533" s="2">
        <v>0.92449170199008557</v>
      </c>
      <c r="F533" s="2">
        <v>0.8705731726834175</v>
      </c>
      <c r="G533" s="2" t="s">
        <v>70</v>
      </c>
      <c r="H533" s="2">
        <v>0.89125583282613108</v>
      </c>
      <c r="I533" s="2">
        <v>0.99057041273767199</v>
      </c>
      <c r="J533" s="2" t="s">
        <v>70</v>
      </c>
      <c r="K533" s="2" t="s">
        <v>70</v>
      </c>
      <c r="L533" s="2" t="s">
        <v>70</v>
      </c>
      <c r="M533" s="2" t="s">
        <v>70</v>
      </c>
      <c r="N533" s="2" t="s">
        <v>70</v>
      </c>
    </row>
    <row r="534" spans="1:14" x14ac:dyDescent="0.3">
      <c r="A534" t="s">
        <v>152</v>
      </c>
      <c r="B534" t="s">
        <v>13</v>
      </c>
      <c r="C534" s="2">
        <v>0.98838657450650724</v>
      </c>
      <c r="D534" s="2">
        <v>0.95697663303700997</v>
      </c>
      <c r="E534" s="2">
        <v>0.89321351100092961</v>
      </c>
      <c r="F534" s="2">
        <v>0.86739158244850967</v>
      </c>
      <c r="G534" s="2">
        <v>0</v>
      </c>
      <c r="H534" s="2">
        <v>0.85592951765227865</v>
      </c>
      <c r="I534" s="2">
        <v>0.98820974247595395</v>
      </c>
      <c r="J534" s="2" t="s">
        <v>70</v>
      </c>
      <c r="K534" s="2" t="s">
        <v>70</v>
      </c>
      <c r="L534" s="2" t="s">
        <v>70</v>
      </c>
      <c r="M534" s="2" t="s">
        <v>70</v>
      </c>
      <c r="N534" s="2" t="s">
        <v>70</v>
      </c>
    </row>
    <row r="535" spans="1:14" x14ac:dyDescent="0.3">
      <c r="A535" t="s">
        <v>152</v>
      </c>
      <c r="B535" t="s">
        <v>15</v>
      </c>
      <c r="C535" s="2">
        <v>0.99482551032600197</v>
      </c>
      <c r="D535" s="2">
        <v>0.96204180233168801</v>
      </c>
      <c r="E535" s="2">
        <v>0.95162477652750022</v>
      </c>
      <c r="F535" s="2" t="s">
        <v>70</v>
      </c>
      <c r="G535" s="2" t="s">
        <v>70</v>
      </c>
      <c r="H535" s="2">
        <v>0.89769479900933513</v>
      </c>
      <c r="I535" s="2">
        <v>0.97793334347892258</v>
      </c>
      <c r="J535" s="2" t="s">
        <v>70</v>
      </c>
      <c r="K535" s="2" t="s">
        <v>70</v>
      </c>
      <c r="L535" s="2" t="s">
        <v>70</v>
      </c>
      <c r="M535" s="2" t="s">
        <v>70</v>
      </c>
      <c r="N535" s="2" t="s">
        <v>70</v>
      </c>
    </row>
    <row r="536" spans="1:14" x14ac:dyDescent="0.3">
      <c r="A536" t="s">
        <v>152</v>
      </c>
      <c r="B536" t="s">
        <v>17</v>
      </c>
      <c r="C536" s="2">
        <v>0.99372182248000918</v>
      </c>
      <c r="D536" s="2">
        <v>0.95134493670886078</v>
      </c>
      <c r="E536" s="2">
        <v>0.92190259904113037</v>
      </c>
      <c r="F536" s="2" t="s">
        <v>70</v>
      </c>
      <c r="G536" s="2" t="s">
        <v>70</v>
      </c>
      <c r="H536" s="2">
        <v>0.85173583920647356</v>
      </c>
      <c r="I536" s="2">
        <v>0.98906367041198517</v>
      </c>
      <c r="J536" s="2" t="s">
        <v>70</v>
      </c>
      <c r="K536" s="2" t="s">
        <v>70</v>
      </c>
      <c r="L536" s="2" t="s">
        <v>70</v>
      </c>
      <c r="M536" s="2" t="s">
        <v>70</v>
      </c>
      <c r="N536" s="2" t="s">
        <v>70</v>
      </c>
    </row>
    <row r="537" spans="1:14" x14ac:dyDescent="0.3">
      <c r="A537" t="s">
        <v>152</v>
      </c>
      <c r="B537" t="s">
        <v>21</v>
      </c>
      <c r="C537" s="2">
        <v>0.98860495351301758</v>
      </c>
      <c r="D537" s="2">
        <v>0.9544546060202288</v>
      </c>
      <c r="E537" s="2">
        <v>0.81582597269873713</v>
      </c>
      <c r="F537" s="2" t="s">
        <v>70</v>
      </c>
      <c r="G537" s="2" t="s">
        <v>70</v>
      </c>
      <c r="H537" s="2">
        <v>0.74761533969242744</v>
      </c>
      <c r="I537" s="2">
        <v>0.97426744013089395</v>
      </c>
      <c r="J537" s="2" t="s">
        <v>70</v>
      </c>
      <c r="K537" s="2" t="s">
        <v>70</v>
      </c>
      <c r="L537" s="2" t="s">
        <v>70</v>
      </c>
      <c r="M537" s="2" t="s">
        <v>70</v>
      </c>
      <c r="N537" s="2" t="s">
        <v>70</v>
      </c>
    </row>
    <row r="538" spans="1:14" x14ac:dyDescent="0.3">
      <c r="A538" t="s">
        <v>152</v>
      </c>
      <c r="B538" t="s">
        <v>23</v>
      </c>
      <c r="C538" s="2">
        <v>0.97066673543329418</v>
      </c>
      <c r="D538" s="2">
        <v>0.94259663152792916</v>
      </c>
      <c r="E538" s="2">
        <v>0.90017296763034349</v>
      </c>
      <c r="F538" s="2" t="s">
        <v>70</v>
      </c>
      <c r="G538" s="2" t="s">
        <v>70</v>
      </c>
      <c r="H538" s="2">
        <v>0.77903594431747347</v>
      </c>
      <c r="I538" s="2">
        <v>0.98325395606083876</v>
      </c>
      <c r="J538" s="2" t="s">
        <v>70</v>
      </c>
      <c r="K538" s="2" t="s">
        <v>70</v>
      </c>
      <c r="L538" s="2" t="s">
        <v>70</v>
      </c>
      <c r="M538" s="2" t="s">
        <v>70</v>
      </c>
      <c r="N538" s="2" t="s">
        <v>70</v>
      </c>
    </row>
    <row r="539" spans="1:14" x14ac:dyDescent="0.3">
      <c r="A539" t="s">
        <v>152</v>
      </c>
      <c r="B539" t="s">
        <v>25</v>
      </c>
      <c r="C539" s="2">
        <v>0.99446163959571598</v>
      </c>
      <c r="D539" s="2">
        <v>0.96625676865213805</v>
      </c>
      <c r="E539" s="2">
        <v>0.84830214830214834</v>
      </c>
      <c r="F539" s="2" t="s">
        <v>70</v>
      </c>
      <c r="G539" s="2" t="s">
        <v>70</v>
      </c>
      <c r="H539" s="2">
        <v>0.83201431422476091</v>
      </c>
      <c r="I539" s="2">
        <v>0.98563569682151597</v>
      </c>
      <c r="J539" s="2" t="s">
        <v>70</v>
      </c>
      <c r="K539" s="2" t="s">
        <v>70</v>
      </c>
      <c r="L539" s="2" t="s">
        <v>70</v>
      </c>
      <c r="M539" s="2" t="s">
        <v>70</v>
      </c>
      <c r="N539" s="2" t="s">
        <v>70</v>
      </c>
    </row>
    <row r="540" spans="1:14" x14ac:dyDescent="0.3">
      <c r="A540" t="s">
        <v>152</v>
      </c>
      <c r="B540" t="s">
        <v>29</v>
      </c>
      <c r="C540" s="2">
        <v>0.99694075045264396</v>
      </c>
      <c r="D540" s="2">
        <v>0.95008475219470245</v>
      </c>
      <c r="E540" s="2">
        <v>0.92559109874826162</v>
      </c>
      <c r="F540" s="2" t="s">
        <v>70</v>
      </c>
      <c r="G540" s="2" t="s">
        <v>70</v>
      </c>
      <c r="H540" s="2">
        <v>0.87793021052197917</v>
      </c>
      <c r="I540" s="2">
        <v>0.98715596330275235</v>
      </c>
      <c r="J540" s="2" t="s">
        <v>70</v>
      </c>
      <c r="K540" s="2" t="s">
        <v>70</v>
      </c>
      <c r="L540" s="2" t="s">
        <v>70</v>
      </c>
      <c r="M540" s="2" t="s">
        <v>70</v>
      </c>
      <c r="N540" s="2" t="s">
        <v>70</v>
      </c>
    </row>
    <row r="541" spans="1:14" x14ac:dyDescent="0.3">
      <c r="A541" t="s">
        <v>148</v>
      </c>
      <c r="B541" t="s">
        <v>6</v>
      </c>
      <c r="C541" s="2">
        <v>0.99091287046385923</v>
      </c>
      <c r="D541" s="2">
        <v>0.97172725112853398</v>
      </c>
      <c r="E541" s="2">
        <v>0.86333017314505267</v>
      </c>
      <c r="F541" s="2">
        <v>0.53060869781127018</v>
      </c>
      <c r="G541" s="2" t="s">
        <v>70</v>
      </c>
      <c r="H541" s="2">
        <v>0.86397785686041917</v>
      </c>
      <c r="I541" s="2">
        <v>0.98990627253064156</v>
      </c>
      <c r="J541" s="2" t="s">
        <v>70</v>
      </c>
      <c r="K541" s="2" t="s">
        <v>70</v>
      </c>
      <c r="L541" s="2" t="s">
        <v>70</v>
      </c>
      <c r="M541" s="2" t="s">
        <v>70</v>
      </c>
      <c r="N541" s="2" t="s">
        <v>70</v>
      </c>
    </row>
    <row r="542" spans="1:14" x14ac:dyDescent="0.3">
      <c r="A542" t="s">
        <v>148</v>
      </c>
      <c r="B542" t="s">
        <v>7</v>
      </c>
      <c r="C542" s="2">
        <v>0.98409358172928141</v>
      </c>
      <c r="D542" s="2">
        <v>0.95324569724894959</v>
      </c>
      <c r="E542" s="2">
        <v>0.79074768811680085</v>
      </c>
      <c r="F542" s="2" t="s">
        <v>70</v>
      </c>
      <c r="G542" s="2" t="s">
        <v>70</v>
      </c>
      <c r="H542" s="2">
        <v>0.47306919846631368</v>
      </c>
      <c r="I542" s="2">
        <v>0.9882142324332388</v>
      </c>
      <c r="J542" s="2" t="s">
        <v>70</v>
      </c>
      <c r="K542" s="2" t="s">
        <v>70</v>
      </c>
      <c r="L542" s="2" t="s">
        <v>70</v>
      </c>
      <c r="M542" s="2" t="s">
        <v>70</v>
      </c>
      <c r="N542" s="2" t="s">
        <v>70</v>
      </c>
    </row>
    <row r="543" spans="1:14" x14ac:dyDescent="0.3">
      <c r="A543" t="s">
        <v>148</v>
      </c>
      <c r="B543" t="s">
        <v>8</v>
      </c>
      <c r="C543" s="2">
        <v>0.98652518699381497</v>
      </c>
      <c r="D543" s="2">
        <v>0.98655139289145055</v>
      </c>
      <c r="E543" s="2">
        <v>0.90246677210799398</v>
      </c>
      <c r="F543" s="2">
        <v>0.8361735969097932</v>
      </c>
      <c r="G543" s="2" t="s">
        <v>70</v>
      </c>
      <c r="H543" s="2">
        <v>0.85255460025694241</v>
      </c>
      <c r="I543" s="2">
        <v>0.98620284749743137</v>
      </c>
      <c r="J543" s="2" t="s">
        <v>70</v>
      </c>
      <c r="K543" s="2" t="s">
        <v>70</v>
      </c>
      <c r="L543" s="2" t="s">
        <v>70</v>
      </c>
      <c r="M543" s="2" t="s">
        <v>70</v>
      </c>
      <c r="N543" s="2" t="s">
        <v>70</v>
      </c>
    </row>
    <row r="544" spans="1:14" x14ac:dyDescent="0.3">
      <c r="A544" t="s">
        <v>148</v>
      </c>
      <c r="B544" t="s">
        <v>12</v>
      </c>
      <c r="C544" s="2">
        <v>0.98767314779514559</v>
      </c>
      <c r="D544" s="2">
        <v>0.956025267249757</v>
      </c>
      <c r="E544" s="2">
        <v>0.88669404620927716</v>
      </c>
      <c r="F544" s="2">
        <v>0.81311608766389132</v>
      </c>
      <c r="G544" s="2" t="s">
        <v>70</v>
      </c>
      <c r="H544" s="2">
        <v>0.85451638689048759</v>
      </c>
      <c r="I544" s="2">
        <v>0.98515230368896356</v>
      </c>
      <c r="J544" s="2" t="s">
        <v>70</v>
      </c>
      <c r="K544" s="2" t="s">
        <v>70</v>
      </c>
      <c r="L544" s="2" t="s">
        <v>70</v>
      </c>
      <c r="M544" s="2" t="s">
        <v>70</v>
      </c>
      <c r="N544" s="2" t="s">
        <v>70</v>
      </c>
    </row>
    <row r="545" spans="1:14" x14ac:dyDescent="0.3">
      <c r="A545" t="s">
        <v>148</v>
      </c>
      <c r="B545" t="s">
        <v>13</v>
      </c>
      <c r="C545" s="2">
        <v>0.99521643532117021</v>
      </c>
      <c r="D545" s="2">
        <v>0.91560086108648842</v>
      </c>
      <c r="E545" s="2">
        <v>0.93484400656814437</v>
      </c>
      <c r="F545" s="2">
        <v>0</v>
      </c>
      <c r="G545" s="2" t="s">
        <v>70</v>
      </c>
      <c r="H545" s="2">
        <v>0.7694724124043496</v>
      </c>
      <c r="I545" s="2">
        <v>0.99250212568601681</v>
      </c>
      <c r="J545" s="2" t="s">
        <v>70</v>
      </c>
      <c r="K545" s="2" t="s">
        <v>70</v>
      </c>
      <c r="L545" s="2" t="s">
        <v>70</v>
      </c>
      <c r="M545" s="2" t="s">
        <v>70</v>
      </c>
      <c r="N545" s="2" t="s">
        <v>70</v>
      </c>
    </row>
    <row r="546" spans="1:14" x14ac:dyDescent="0.3">
      <c r="A546" t="s">
        <v>148</v>
      </c>
      <c r="B546" t="s">
        <v>218</v>
      </c>
      <c r="C546" s="2">
        <v>0.99345213427268964</v>
      </c>
      <c r="D546" s="2">
        <v>0.96394004756374096</v>
      </c>
      <c r="E546" s="2">
        <v>0.90402761795166864</v>
      </c>
      <c r="F546" s="2">
        <v>0.83889867579818289</v>
      </c>
      <c r="G546" s="2" t="s">
        <v>70</v>
      </c>
      <c r="H546" s="2">
        <v>0.42429426860564584</v>
      </c>
      <c r="I546" s="2">
        <v>0.9936111956191056</v>
      </c>
      <c r="J546" s="2" t="s">
        <v>70</v>
      </c>
      <c r="K546" s="2">
        <v>0.71275720164609058</v>
      </c>
      <c r="L546" s="2" t="s">
        <v>70</v>
      </c>
      <c r="M546" s="2" t="s">
        <v>70</v>
      </c>
      <c r="N546" s="2" t="s">
        <v>70</v>
      </c>
    </row>
    <row r="547" spans="1:14" x14ac:dyDescent="0.3">
      <c r="A547" t="s">
        <v>148</v>
      </c>
      <c r="B547" t="s">
        <v>242</v>
      </c>
      <c r="C547" s="2">
        <v>0.99335967640113165</v>
      </c>
      <c r="D547" s="2">
        <v>0.9130341815071632</v>
      </c>
      <c r="E547" s="2">
        <v>0.8621215006665397</v>
      </c>
      <c r="F547" s="2">
        <v>0.85484903135726331</v>
      </c>
      <c r="G547" s="2" t="s">
        <v>70</v>
      </c>
      <c r="H547" s="2">
        <v>0.52075669994745144</v>
      </c>
      <c r="I547" s="2">
        <v>0.99638989169675085</v>
      </c>
      <c r="J547" s="2" t="s">
        <v>70</v>
      </c>
      <c r="K547" s="2">
        <v>0.73239436619718312</v>
      </c>
      <c r="L547" s="2" t="s">
        <v>70</v>
      </c>
      <c r="M547" s="2" t="s">
        <v>70</v>
      </c>
      <c r="N547" s="2" t="s">
        <v>70</v>
      </c>
    </row>
    <row r="548" spans="1:14" x14ac:dyDescent="0.3">
      <c r="A548" t="s">
        <v>148</v>
      </c>
      <c r="B548" t="s">
        <v>15</v>
      </c>
      <c r="C548" s="2">
        <v>0.99363780421465919</v>
      </c>
      <c r="D548" s="2">
        <v>0.95857988165680486</v>
      </c>
      <c r="E548" s="2">
        <v>0.89726838845073287</v>
      </c>
      <c r="F548" s="2">
        <v>0.89716884621547333</v>
      </c>
      <c r="G548" s="2" t="s">
        <v>70</v>
      </c>
      <c r="H548" s="2">
        <v>6.9726076129491291E-2</v>
      </c>
      <c r="I548" s="2">
        <v>0.9922396399192922</v>
      </c>
      <c r="J548" s="2" t="s">
        <v>70</v>
      </c>
      <c r="K548" s="2">
        <v>0.45833333333333331</v>
      </c>
      <c r="L548" s="2" t="s">
        <v>70</v>
      </c>
      <c r="M548" s="2" t="s">
        <v>70</v>
      </c>
      <c r="N548" s="2" t="s">
        <v>70</v>
      </c>
    </row>
    <row r="549" spans="1:14" x14ac:dyDescent="0.3">
      <c r="A549" t="s">
        <v>148</v>
      </c>
      <c r="B549" t="s">
        <v>17</v>
      </c>
      <c r="C549" s="2">
        <v>0.98534031413612555</v>
      </c>
      <c r="D549" s="2">
        <v>0.97248178650617678</v>
      </c>
      <c r="E549" s="2">
        <v>0.83339427735624827</v>
      </c>
      <c r="F549" s="2">
        <v>0.62860514020914804</v>
      </c>
      <c r="G549" s="2">
        <v>0</v>
      </c>
      <c r="H549" s="2">
        <v>0</v>
      </c>
      <c r="I549" s="2">
        <v>0.99019384264538202</v>
      </c>
      <c r="J549" s="2" t="s">
        <v>70</v>
      </c>
      <c r="K549" s="2" t="s">
        <v>70</v>
      </c>
      <c r="L549" s="2" t="s">
        <v>70</v>
      </c>
      <c r="M549" s="2" t="s">
        <v>70</v>
      </c>
      <c r="N549" s="2" t="s">
        <v>70</v>
      </c>
    </row>
    <row r="550" spans="1:14" x14ac:dyDescent="0.3">
      <c r="A550" t="s">
        <v>148</v>
      </c>
      <c r="B550" t="s">
        <v>25</v>
      </c>
      <c r="C550" s="2">
        <v>0.99557613635790421</v>
      </c>
      <c r="D550" s="2">
        <v>0.91414695284349057</v>
      </c>
      <c r="E550" s="2">
        <v>0.93294863334305322</v>
      </c>
      <c r="F550" s="2" t="s">
        <v>70</v>
      </c>
      <c r="G550" s="2" t="s">
        <v>70</v>
      </c>
      <c r="H550" s="2">
        <v>0.80818613337483469</v>
      </c>
      <c r="I550" s="2">
        <v>0.99156753500978756</v>
      </c>
      <c r="J550" s="2" t="s">
        <v>70</v>
      </c>
      <c r="K550" s="2" t="s">
        <v>70</v>
      </c>
      <c r="L550" s="2" t="s">
        <v>70</v>
      </c>
      <c r="M550" s="2" t="s">
        <v>70</v>
      </c>
      <c r="N550" s="2" t="s">
        <v>70</v>
      </c>
    </row>
    <row r="551" spans="1:14" x14ac:dyDescent="0.3">
      <c r="A551" t="s">
        <v>148</v>
      </c>
      <c r="B551" t="s">
        <v>27</v>
      </c>
      <c r="C551" s="2">
        <v>0.99133926579580101</v>
      </c>
      <c r="D551" s="2">
        <v>0.90211534016956785</v>
      </c>
      <c r="E551" s="2">
        <v>0.88940490126465677</v>
      </c>
      <c r="F551" s="2" t="s">
        <v>70</v>
      </c>
      <c r="G551" s="2" t="s">
        <v>70</v>
      </c>
      <c r="H551" s="2">
        <v>0.82612911457004334</v>
      </c>
      <c r="I551" s="2">
        <v>0.99235832639782096</v>
      </c>
      <c r="J551" s="2" t="s">
        <v>70</v>
      </c>
      <c r="K551" s="2" t="s">
        <v>70</v>
      </c>
      <c r="L551" s="2" t="s">
        <v>70</v>
      </c>
      <c r="M551" s="2" t="s">
        <v>70</v>
      </c>
      <c r="N551" s="2" t="s">
        <v>70</v>
      </c>
    </row>
    <row r="552" spans="1:14" x14ac:dyDescent="0.3">
      <c r="A552" t="s">
        <v>148</v>
      </c>
      <c r="B552" t="s">
        <v>29</v>
      </c>
      <c r="C552" s="2">
        <v>0.99456422819419243</v>
      </c>
      <c r="D552" s="2">
        <v>0.96213913866540479</v>
      </c>
      <c r="E552" s="2">
        <v>0.90045428483217926</v>
      </c>
      <c r="F552" s="2" t="s">
        <v>70</v>
      </c>
      <c r="G552" s="2" t="s">
        <v>70</v>
      </c>
      <c r="H552" s="2">
        <v>0.81607120366094299</v>
      </c>
      <c r="I552" s="2">
        <v>0.98794642857142856</v>
      </c>
      <c r="J552" s="2" t="s">
        <v>70</v>
      </c>
      <c r="K552" s="2" t="s">
        <v>70</v>
      </c>
      <c r="L552" s="2" t="s">
        <v>70</v>
      </c>
      <c r="M552" s="2" t="s">
        <v>70</v>
      </c>
      <c r="N552" s="2" t="s">
        <v>70</v>
      </c>
    </row>
    <row r="553" spans="1:14" x14ac:dyDescent="0.3">
      <c r="A553" t="s">
        <v>148</v>
      </c>
      <c r="B553" t="s">
        <v>33</v>
      </c>
      <c r="C553" s="2">
        <v>0.9970128354725788</v>
      </c>
      <c r="D553" s="2">
        <v>0.95073129457270644</v>
      </c>
      <c r="E553" s="2">
        <v>0.92611589569864261</v>
      </c>
      <c r="F553" s="2">
        <v>0.62296736974941413</v>
      </c>
      <c r="G553" s="2" t="s">
        <v>70</v>
      </c>
      <c r="H553" s="2">
        <v>0.76195127907686677</v>
      </c>
      <c r="I553" s="2">
        <v>0.99389480275516595</v>
      </c>
      <c r="J553" s="2" t="s">
        <v>70</v>
      </c>
      <c r="K553" s="2" t="s">
        <v>70</v>
      </c>
      <c r="L553" s="2" t="s">
        <v>70</v>
      </c>
      <c r="M553" s="2" t="s">
        <v>70</v>
      </c>
      <c r="N553" s="2" t="s">
        <v>70</v>
      </c>
    </row>
    <row r="554" spans="1:14" x14ac:dyDescent="0.3">
      <c r="A554" t="s">
        <v>148</v>
      </c>
      <c r="B554" t="s">
        <v>35</v>
      </c>
      <c r="C554" s="2">
        <v>0.99282556237550001</v>
      </c>
      <c r="D554" s="2">
        <v>0.93373712649996365</v>
      </c>
      <c r="E554" s="2">
        <v>0.92201770408880157</v>
      </c>
      <c r="F554" s="2">
        <v>0.88200931637920177</v>
      </c>
      <c r="G554" s="2" t="s">
        <v>70</v>
      </c>
      <c r="H554" s="2">
        <v>0.76200732285160455</v>
      </c>
      <c r="I554" s="2">
        <v>0.99407920030757402</v>
      </c>
      <c r="J554" s="2" t="s">
        <v>70</v>
      </c>
      <c r="K554" s="2" t="s">
        <v>70</v>
      </c>
      <c r="L554" s="2" t="s">
        <v>70</v>
      </c>
      <c r="M554" s="2" t="s">
        <v>70</v>
      </c>
      <c r="N554" s="2" t="s">
        <v>70</v>
      </c>
    </row>
    <row r="555" spans="1:14" x14ac:dyDescent="0.3">
      <c r="A555" t="s">
        <v>113</v>
      </c>
      <c r="B555" t="s">
        <v>6</v>
      </c>
      <c r="C555" s="2">
        <v>0.98191170392142724</v>
      </c>
      <c r="D555" s="2">
        <v>0.68040155828588555</v>
      </c>
      <c r="E555" s="2">
        <v>0.65553436952292909</v>
      </c>
      <c r="F555" s="2">
        <v>0</v>
      </c>
      <c r="G555" s="2" t="s">
        <v>70</v>
      </c>
      <c r="H555" s="2">
        <v>0.80513981163758486</v>
      </c>
      <c r="I555" s="2">
        <v>0.98048634043830685</v>
      </c>
      <c r="J555" s="2" t="s">
        <v>70</v>
      </c>
      <c r="K555" s="2" t="s">
        <v>70</v>
      </c>
      <c r="L555" s="2" t="s">
        <v>70</v>
      </c>
      <c r="M555" s="2" t="s">
        <v>70</v>
      </c>
      <c r="N555" s="2" t="s">
        <v>70</v>
      </c>
    </row>
    <row r="556" spans="1:14" x14ac:dyDescent="0.3">
      <c r="A556" t="s">
        <v>113</v>
      </c>
      <c r="B556" t="s">
        <v>12</v>
      </c>
      <c r="C556" s="2">
        <v>0.96558744078612535</v>
      </c>
      <c r="D556" s="2">
        <v>0.94558246200489759</v>
      </c>
      <c r="E556" s="2">
        <v>0.7835847071203087</v>
      </c>
      <c r="F556" s="2">
        <v>0</v>
      </c>
      <c r="G556" s="2" t="s">
        <v>70</v>
      </c>
      <c r="H556" s="2">
        <v>0.43413405656722198</v>
      </c>
      <c r="I556" s="2">
        <v>0.99138641300277119</v>
      </c>
      <c r="J556" s="2" t="s">
        <v>70</v>
      </c>
      <c r="K556" s="2" t="s">
        <v>70</v>
      </c>
      <c r="L556" s="2" t="s">
        <v>70</v>
      </c>
      <c r="M556" s="2" t="s">
        <v>70</v>
      </c>
      <c r="N556" s="2" t="s">
        <v>70</v>
      </c>
    </row>
    <row r="557" spans="1:14" x14ac:dyDescent="0.3">
      <c r="A557" t="s">
        <v>113</v>
      </c>
      <c r="B557" t="s">
        <v>13</v>
      </c>
      <c r="C557" s="2">
        <v>0.98987075915559342</v>
      </c>
      <c r="D557" s="2">
        <v>0.89467552137947104</v>
      </c>
      <c r="E557" s="2">
        <v>0.91069064430714919</v>
      </c>
      <c r="F557" s="2">
        <v>0.79311206776836551</v>
      </c>
      <c r="G557" s="2">
        <v>0</v>
      </c>
      <c r="H557" s="2">
        <v>0.76334692292758688</v>
      </c>
      <c r="I557" s="2">
        <v>0.9911544913832544</v>
      </c>
      <c r="J557" s="2">
        <v>0.20260532150776053</v>
      </c>
      <c r="K557" s="2" t="s">
        <v>70</v>
      </c>
      <c r="L557" s="2" t="s">
        <v>70</v>
      </c>
      <c r="M557" s="2" t="s">
        <v>70</v>
      </c>
      <c r="N557" s="2" t="s">
        <v>70</v>
      </c>
    </row>
    <row r="558" spans="1:14" x14ac:dyDescent="0.3">
      <c r="A558" t="s">
        <v>113</v>
      </c>
      <c r="B558" t="s">
        <v>15</v>
      </c>
      <c r="C558" s="2">
        <v>0.98613683896026283</v>
      </c>
      <c r="D558" s="2">
        <v>0.80862783753225287</v>
      </c>
      <c r="E558" s="2">
        <v>0.86926015436189286</v>
      </c>
      <c r="F558" s="2">
        <v>0</v>
      </c>
      <c r="G558" s="2" t="s">
        <v>70</v>
      </c>
      <c r="H558" s="2">
        <v>0.87089297886843897</v>
      </c>
      <c r="I558" s="2">
        <v>0.9858198823351938</v>
      </c>
      <c r="J558" s="2" t="s">
        <v>70</v>
      </c>
      <c r="K558" s="2" t="s">
        <v>70</v>
      </c>
      <c r="L558" s="2" t="s">
        <v>70</v>
      </c>
      <c r="M558" s="2" t="s">
        <v>70</v>
      </c>
      <c r="N558" s="2" t="s">
        <v>70</v>
      </c>
    </row>
    <row r="559" spans="1:14" x14ac:dyDescent="0.3">
      <c r="A559" t="s">
        <v>113</v>
      </c>
      <c r="B559" t="s">
        <v>17</v>
      </c>
      <c r="C559" s="2">
        <v>0.99154878876880659</v>
      </c>
      <c r="D559" s="2">
        <v>0.96779375150590319</v>
      </c>
      <c r="E559" s="2">
        <v>0.90030734341897178</v>
      </c>
      <c r="F559" s="2">
        <v>0.53568662617698615</v>
      </c>
      <c r="G559" s="2" t="s">
        <v>70</v>
      </c>
      <c r="H559" s="2">
        <v>0.57191576434478641</v>
      </c>
      <c r="I559" s="2">
        <v>0.99057513914656758</v>
      </c>
      <c r="J559" s="2" t="s">
        <v>70</v>
      </c>
      <c r="K559" s="2" t="s">
        <v>70</v>
      </c>
      <c r="L559" s="2" t="s">
        <v>70</v>
      </c>
      <c r="M559" s="2" t="s">
        <v>70</v>
      </c>
      <c r="N559" s="2" t="s">
        <v>70</v>
      </c>
    </row>
    <row r="560" spans="1:14" x14ac:dyDescent="0.3">
      <c r="A560" t="s">
        <v>113</v>
      </c>
      <c r="B560" t="s">
        <v>21</v>
      </c>
      <c r="C560" s="2">
        <v>0.96067016415637163</v>
      </c>
      <c r="D560" s="2">
        <v>0.8838524789750698</v>
      </c>
      <c r="E560" s="2">
        <v>0.91426730560141745</v>
      </c>
      <c r="F560" s="2">
        <v>0.71920719168021308</v>
      </c>
      <c r="G560" s="2" t="s">
        <v>70</v>
      </c>
      <c r="H560" s="2">
        <v>0.80701551285019679</v>
      </c>
      <c r="I560" s="2">
        <v>0.98784263384429505</v>
      </c>
      <c r="J560" s="2" t="s">
        <v>70</v>
      </c>
      <c r="K560" s="2">
        <v>0</v>
      </c>
      <c r="L560" s="2" t="s">
        <v>70</v>
      </c>
      <c r="M560" s="2" t="s">
        <v>70</v>
      </c>
      <c r="N560" s="2" t="s">
        <v>70</v>
      </c>
    </row>
    <row r="561" spans="1:14" x14ac:dyDescent="0.3">
      <c r="A561" t="s">
        <v>113</v>
      </c>
      <c r="B561" t="s">
        <v>23</v>
      </c>
      <c r="C561" s="2">
        <v>0.96925122048912438</v>
      </c>
      <c r="D561" s="2">
        <v>0.89049166579306005</v>
      </c>
      <c r="E561" s="2">
        <v>0.90377568902341876</v>
      </c>
      <c r="F561" s="2">
        <v>0.62937477945658105</v>
      </c>
      <c r="G561" s="2" t="s">
        <v>70</v>
      </c>
      <c r="H561" s="2">
        <v>0.80424634844149978</v>
      </c>
      <c r="I561" s="2">
        <v>0.98389458272327956</v>
      </c>
      <c r="J561" s="2" t="s">
        <v>70</v>
      </c>
      <c r="K561" s="2" t="s">
        <v>70</v>
      </c>
      <c r="L561" s="2" t="s">
        <v>70</v>
      </c>
      <c r="M561" s="2" t="s">
        <v>70</v>
      </c>
      <c r="N561" s="2" t="s">
        <v>70</v>
      </c>
    </row>
    <row r="562" spans="1:14" x14ac:dyDescent="0.3">
      <c r="A562" t="s">
        <v>113</v>
      </c>
      <c r="B562" t="s">
        <v>25</v>
      </c>
      <c r="C562" s="2">
        <v>0.99027518480333421</v>
      </c>
      <c r="D562" s="2">
        <v>0.97370303726667684</v>
      </c>
      <c r="E562" s="2">
        <v>0.91570652249447537</v>
      </c>
      <c r="F562" s="2">
        <v>0</v>
      </c>
      <c r="G562" s="2" t="s">
        <v>70</v>
      </c>
      <c r="H562" s="2">
        <v>0.57591093117408909</v>
      </c>
      <c r="I562" s="2">
        <v>0.99312157044593863</v>
      </c>
      <c r="J562" s="2">
        <v>0.45132743362831856</v>
      </c>
      <c r="K562" s="2" t="s">
        <v>70</v>
      </c>
      <c r="L562" s="2" t="s">
        <v>70</v>
      </c>
      <c r="M562" s="2" t="s">
        <v>70</v>
      </c>
      <c r="N562" s="2" t="s">
        <v>70</v>
      </c>
    </row>
    <row r="563" spans="1:14" x14ac:dyDescent="0.3">
      <c r="A563" t="s">
        <v>113</v>
      </c>
      <c r="B563" t="s">
        <v>27</v>
      </c>
      <c r="C563" s="2">
        <v>0.99443413729128016</v>
      </c>
      <c r="D563" s="2">
        <v>0.89511795245468617</v>
      </c>
      <c r="E563" s="2">
        <v>0.86440204746393667</v>
      </c>
      <c r="F563" s="2">
        <v>0.61592751756313524</v>
      </c>
      <c r="G563" s="2">
        <v>0.61542107757939646</v>
      </c>
      <c r="H563" s="2">
        <v>0.84768987527083206</v>
      </c>
      <c r="I563" s="2">
        <v>0.99285714285714277</v>
      </c>
      <c r="J563" s="2" t="s">
        <v>70</v>
      </c>
      <c r="K563" s="2" t="s">
        <v>70</v>
      </c>
      <c r="L563" s="2" t="s">
        <v>70</v>
      </c>
      <c r="M563" s="2" t="s">
        <v>70</v>
      </c>
      <c r="N563" s="2" t="s">
        <v>70</v>
      </c>
    </row>
    <row r="564" spans="1:14" x14ac:dyDescent="0.3">
      <c r="A564" t="s">
        <v>113</v>
      </c>
      <c r="B564" t="s">
        <v>213</v>
      </c>
      <c r="C564" s="2">
        <v>0.99771634730711278</v>
      </c>
      <c r="D564" s="2">
        <v>0.92294179395445475</v>
      </c>
      <c r="E564" s="2">
        <v>0.75116784659122582</v>
      </c>
      <c r="F564" s="2">
        <v>0.81032856146683618</v>
      </c>
      <c r="G564" s="2">
        <v>6.2922070961517848E-2</v>
      </c>
      <c r="H564" s="2">
        <v>0.78014504189681733</v>
      </c>
      <c r="I564" s="2">
        <v>0.99358484802199476</v>
      </c>
      <c r="J564" s="2" t="s">
        <v>70</v>
      </c>
      <c r="K564" s="2" t="s">
        <v>70</v>
      </c>
      <c r="L564" s="2" t="s">
        <v>70</v>
      </c>
      <c r="M564" s="2" t="s">
        <v>70</v>
      </c>
      <c r="N564" s="2" t="s">
        <v>70</v>
      </c>
    </row>
    <row r="565" spans="1:14" x14ac:dyDescent="0.3">
      <c r="A565" t="s">
        <v>113</v>
      </c>
      <c r="B565" t="s">
        <v>29</v>
      </c>
      <c r="C565" s="2">
        <v>0.99753806226835995</v>
      </c>
      <c r="D565" s="2">
        <v>0.86649987603398926</v>
      </c>
      <c r="E565" s="2">
        <v>0.83281903090974763</v>
      </c>
      <c r="F565" s="2">
        <v>0.63519125683060107</v>
      </c>
      <c r="G565" s="2">
        <v>9.3675322606340594E-2</v>
      </c>
      <c r="H565" s="2">
        <v>0.75253715114171804</v>
      </c>
      <c r="I565" s="2">
        <v>0.99412037753365323</v>
      </c>
      <c r="J565" s="2">
        <v>0</v>
      </c>
      <c r="K565" s="2" t="s">
        <v>70</v>
      </c>
      <c r="L565" s="2" t="s">
        <v>70</v>
      </c>
      <c r="M565" s="2" t="s">
        <v>70</v>
      </c>
      <c r="N565" s="2" t="s">
        <v>70</v>
      </c>
    </row>
    <row r="566" spans="1:14" x14ac:dyDescent="0.3">
      <c r="A566" t="s">
        <v>113</v>
      </c>
      <c r="B566" t="s">
        <v>33</v>
      </c>
      <c r="C566" s="2">
        <v>0.99617846957979606</v>
      </c>
      <c r="D566" s="2">
        <v>0.97152407813642538</v>
      </c>
      <c r="E566" s="2">
        <v>0.92354533152909324</v>
      </c>
      <c r="F566" s="2">
        <v>0.78767888353023119</v>
      </c>
      <c r="G566" s="2">
        <v>0.83952702702702697</v>
      </c>
      <c r="H566" s="2">
        <v>0.76332060374613564</v>
      </c>
      <c r="I566" s="2">
        <v>0.99445983379501401</v>
      </c>
      <c r="J566" s="2" t="s">
        <v>70</v>
      </c>
      <c r="K566" s="2" t="s">
        <v>70</v>
      </c>
      <c r="L566" s="2" t="s">
        <v>70</v>
      </c>
      <c r="M566" s="2" t="s">
        <v>70</v>
      </c>
      <c r="N566" s="2" t="s">
        <v>70</v>
      </c>
    </row>
    <row r="567" spans="1:14" x14ac:dyDescent="0.3">
      <c r="A567" t="s">
        <v>119</v>
      </c>
      <c r="B567" t="s">
        <v>6</v>
      </c>
      <c r="C567" s="2">
        <v>0.99089473056747723</v>
      </c>
      <c r="D567" s="2">
        <v>0.97009050423789678</v>
      </c>
      <c r="E567" s="2">
        <v>0.9197590104499892</v>
      </c>
      <c r="F567" s="2" t="s">
        <v>70</v>
      </c>
      <c r="G567" s="2" t="s">
        <v>70</v>
      </c>
      <c r="H567" s="2">
        <v>0.87733777542212465</v>
      </c>
      <c r="I567" s="2">
        <v>0.98553372925232219</v>
      </c>
      <c r="J567" s="2" t="s">
        <v>70</v>
      </c>
      <c r="K567" s="2" t="s">
        <v>70</v>
      </c>
      <c r="L567" s="2" t="s">
        <v>70</v>
      </c>
      <c r="M567" s="2" t="s">
        <v>70</v>
      </c>
      <c r="N567" s="2" t="s">
        <v>70</v>
      </c>
    </row>
    <row r="568" spans="1:14" x14ac:dyDescent="0.3">
      <c r="A568" t="s">
        <v>119</v>
      </c>
      <c r="B568" t="s">
        <v>7</v>
      </c>
      <c r="C568" s="2">
        <v>0.99517784674146559</v>
      </c>
      <c r="D568" s="2">
        <v>0.98920549782098555</v>
      </c>
      <c r="E568" s="2">
        <v>0.96817130793203976</v>
      </c>
      <c r="F568" s="2" t="s">
        <v>70</v>
      </c>
      <c r="G568" s="2" t="s">
        <v>70</v>
      </c>
      <c r="H568" s="2">
        <v>0.84449170565716714</v>
      </c>
      <c r="I568" s="2">
        <v>0.99005874378671477</v>
      </c>
      <c r="J568" s="2" t="s">
        <v>70</v>
      </c>
      <c r="K568" s="2" t="s">
        <v>70</v>
      </c>
      <c r="L568" s="2" t="s">
        <v>70</v>
      </c>
      <c r="M568" s="2" t="s">
        <v>70</v>
      </c>
      <c r="N568" s="2" t="s">
        <v>70</v>
      </c>
    </row>
    <row r="569" spans="1:14" x14ac:dyDescent="0.3">
      <c r="A569" t="s">
        <v>119</v>
      </c>
      <c r="B569" t="s">
        <v>8</v>
      </c>
      <c r="C569" s="2">
        <v>0.99408132122024617</v>
      </c>
      <c r="D569" s="2">
        <v>0.92974748511599259</v>
      </c>
      <c r="E569" s="2">
        <v>0.92575349179122757</v>
      </c>
      <c r="F569" s="2">
        <v>0.51081293269573902</v>
      </c>
      <c r="G569" s="2" t="s">
        <v>70</v>
      </c>
      <c r="H569" s="2">
        <v>0.74883944293260762</v>
      </c>
      <c r="I569" s="2">
        <v>0.99056676125469745</v>
      </c>
      <c r="J569" s="2" t="s">
        <v>70</v>
      </c>
      <c r="K569" s="2" t="s">
        <v>70</v>
      </c>
      <c r="L569" s="2">
        <v>0</v>
      </c>
      <c r="M569" s="2" t="s">
        <v>70</v>
      </c>
      <c r="N569" s="2" t="s">
        <v>70</v>
      </c>
    </row>
    <row r="570" spans="1:14" x14ac:dyDescent="0.3">
      <c r="A570" t="s">
        <v>119</v>
      </c>
      <c r="B570" t="s">
        <v>12</v>
      </c>
      <c r="C570" s="2">
        <v>0.99488643991261805</v>
      </c>
      <c r="D570" s="2">
        <v>0.98126746882867155</v>
      </c>
      <c r="E570" s="2">
        <v>0.91998712066328581</v>
      </c>
      <c r="F570" s="2">
        <v>0.45182585249064411</v>
      </c>
      <c r="G570" s="2" t="s">
        <v>70</v>
      </c>
      <c r="H570" s="2">
        <v>0.82092633208618238</v>
      </c>
      <c r="I570" s="2">
        <v>0.99251160700913599</v>
      </c>
      <c r="J570" s="2" t="s">
        <v>70</v>
      </c>
      <c r="K570" s="2" t="s">
        <v>70</v>
      </c>
      <c r="L570" s="2" t="s">
        <v>70</v>
      </c>
      <c r="M570" s="2" t="s">
        <v>70</v>
      </c>
      <c r="N570" s="2" t="s">
        <v>70</v>
      </c>
    </row>
    <row r="571" spans="1:14" x14ac:dyDescent="0.3">
      <c r="A571" t="s">
        <v>119</v>
      </c>
      <c r="B571" t="s">
        <v>13</v>
      </c>
      <c r="C571" s="2">
        <v>0.99109429987311759</v>
      </c>
      <c r="D571" s="2">
        <v>0.97111850839891478</v>
      </c>
      <c r="E571" s="2">
        <v>0.86221857201521179</v>
      </c>
      <c r="F571" s="2">
        <v>0.60774079180618479</v>
      </c>
      <c r="G571" s="2" t="s">
        <v>70</v>
      </c>
      <c r="H571" s="2">
        <v>0.90643873477326242</v>
      </c>
      <c r="I571" s="2">
        <v>0.991745283018868</v>
      </c>
      <c r="J571" s="2" t="s">
        <v>70</v>
      </c>
      <c r="K571" s="2" t="s">
        <v>70</v>
      </c>
      <c r="L571" s="2" t="s">
        <v>70</v>
      </c>
      <c r="M571" s="2" t="s">
        <v>70</v>
      </c>
      <c r="N571" s="2" t="s">
        <v>70</v>
      </c>
    </row>
    <row r="572" spans="1:14" x14ac:dyDescent="0.3">
      <c r="A572" t="s">
        <v>119</v>
      </c>
      <c r="B572" t="s">
        <v>109</v>
      </c>
      <c r="C572" s="2">
        <v>0.98874324445373385</v>
      </c>
      <c r="D572" s="2">
        <v>0.95331925873797796</v>
      </c>
      <c r="E572" s="2">
        <v>0.97369077306733165</v>
      </c>
      <c r="F572" s="2" t="s">
        <v>70</v>
      </c>
      <c r="G572" s="2" t="s">
        <v>70</v>
      </c>
      <c r="H572" s="2">
        <v>0.91088902044085385</v>
      </c>
      <c r="I572" s="2">
        <v>0.98531637904934921</v>
      </c>
      <c r="J572" s="2" t="s">
        <v>70</v>
      </c>
      <c r="K572" s="2" t="s">
        <v>70</v>
      </c>
      <c r="L572" s="2" t="s">
        <v>70</v>
      </c>
      <c r="M572" s="2" t="s">
        <v>70</v>
      </c>
      <c r="N572" s="2" t="s">
        <v>70</v>
      </c>
    </row>
    <row r="573" spans="1:14" x14ac:dyDescent="0.3">
      <c r="A573" t="s">
        <v>119</v>
      </c>
      <c r="B573" t="s">
        <v>15</v>
      </c>
      <c r="C573" s="2">
        <v>0.99514150140839741</v>
      </c>
      <c r="D573" s="2">
        <v>0.85174561996455778</v>
      </c>
      <c r="E573" s="2">
        <v>0.97211155378486058</v>
      </c>
      <c r="F573" s="2">
        <v>0.86798566449015657</v>
      </c>
      <c r="G573" s="2">
        <v>0</v>
      </c>
      <c r="H573" s="2">
        <v>0.9207926381753514</v>
      </c>
      <c r="I573" s="2">
        <v>0.99421261041730125</v>
      </c>
      <c r="J573" s="2" t="s">
        <v>70</v>
      </c>
      <c r="K573" s="2" t="s">
        <v>70</v>
      </c>
      <c r="L573" s="2" t="s">
        <v>70</v>
      </c>
      <c r="M573" s="2" t="s">
        <v>70</v>
      </c>
      <c r="N573" s="2" t="s">
        <v>70</v>
      </c>
    </row>
    <row r="574" spans="1:14" x14ac:dyDescent="0.3">
      <c r="A574" t="s">
        <v>119</v>
      </c>
      <c r="B574" t="s">
        <v>223</v>
      </c>
      <c r="C574" s="2">
        <v>0.99387266454252365</v>
      </c>
      <c r="D574" s="2">
        <v>0.9848370649523388</v>
      </c>
      <c r="E574" s="2">
        <v>0.97214450194369484</v>
      </c>
      <c r="F574" s="2" t="s">
        <v>70</v>
      </c>
      <c r="G574" s="2">
        <v>0.92667867249807045</v>
      </c>
      <c r="H574" s="2">
        <v>0.92193919474116681</v>
      </c>
      <c r="I574" s="2">
        <v>0.99115839952045559</v>
      </c>
      <c r="J574" s="2" t="s">
        <v>70</v>
      </c>
      <c r="K574" s="2">
        <v>0.85927029039463887</v>
      </c>
      <c r="L574" s="2">
        <v>0.91463414634146345</v>
      </c>
      <c r="M574" s="2" t="s">
        <v>70</v>
      </c>
      <c r="N574" s="2" t="s">
        <v>70</v>
      </c>
    </row>
    <row r="575" spans="1:14" x14ac:dyDescent="0.3">
      <c r="A575" t="s">
        <v>119</v>
      </c>
      <c r="B575" t="s">
        <v>199</v>
      </c>
      <c r="C575" s="2">
        <v>0.99494674648215797</v>
      </c>
      <c r="D575" s="2">
        <v>0.96679061418130519</v>
      </c>
      <c r="E575" s="2">
        <v>0.95612505370637157</v>
      </c>
      <c r="F575" s="2">
        <v>0</v>
      </c>
      <c r="G575" s="2">
        <v>0.91035441278665741</v>
      </c>
      <c r="H575" s="2">
        <v>0.91864514086736304</v>
      </c>
      <c r="I575" s="2">
        <v>0.99438412579558222</v>
      </c>
      <c r="J575" s="2" t="s">
        <v>70</v>
      </c>
      <c r="K575" s="2">
        <v>0.87840088839533592</v>
      </c>
      <c r="L575" s="2">
        <v>0.8125</v>
      </c>
      <c r="M575" s="2" t="s">
        <v>70</v>
      </c>
      <c r="N575" s="2" t="s">
        <v>70</v>
      </c>
    </row>
    <row r="576" spans="1:14" x14ac:dyDescent="0.3">
      <c r="A576" t="s">
        <v>119</v>
      </c>
      <c r="B576" t="s">
        <v>145</v>
      </c>
      <c r="C576" s="2">
        <v>0.99452662721893481</v>
      </c>
      <c r="D576" s="2">
        <v>0.91421841541755877</v>
      </c>
      <c r="E576" s="2">
        <v>0.94701365687826045</v>
      </c>
      <c r="F576" s="2">
        <v>0.84480347988193261</v>
      </c>
      <c r="G576" s="2">
        <v>0.89573170731707319</v>
      </c>
      <c r="H576" s="2">
        <v>0.90036188178528342</v>
      </c>
      <c r="I576" s="2">
        <v>0.99296786389414005</v>
      </c>
      <c r="J576" s="2" t="s">
        <v>70</v>
      </c>
      <c r="K576" s="2">
        <v>0.85914179104477617</v>
      </c>
      <c r="L576" s="2" t="s">
        <v>70</v>
      </c>
      <c r="M576" s="2" t="s">
        <v>70</v>
      </c>
      <c r="N576" s="2" t="s">
        <v>70</v>
      </c>
    </row>
    <row r="577" spans="1:14" x14ac:dyDescent="0.3">
      <c r="A577" t="s">
        <v>119</v>
      </c>
      <c r="B577" t="s">
        <v>17</v>
      </c>
      <c r="C577" s="2">
        <v>0.99412523284138121</v>
      </c>
      <c r="D577" s="2">
        <v>0.89431783652385288</v>
      </c>
      <c r="E577" s="2">
        <v>0.93352614494715624</v>
      </c>
      <c r="F577" s="2">
        <v>0.78601445621112787</v>
      </c>
      <c r="G577" s="2">
        <v>0.81981544439048082</v>
      </c>
      <c r="H577" s="2">
        <v>0.91529235382308838</v>
      </c>
      <c r="I577" s="2">
        <v>0.9912713472485768</v>
      </c>
      <c r="J577" s="2" t="s">
        <v>70</v>
      </c>
      <c r="K577" s="2">
        <v>0.53205741626794256</v>
      </c>
      <c r="L577" s="2" t="s">
        <v>70</v>
      </c>
      <c r="M577" s="2" t="s">
        <v>70</v>
      </c>
      <c r="N577" s="2" t="s">
        <v>70</v>
      </c>
    </row>
    <row r="578" spans="1:14" x14ac:dyDescent="0.3">
      <c r="A578" t="s">
        <v>119</v>
      </c>
      <c r="B578" t="s">
        <v>21</v>
      </c>
      <c r="C578" s="2">
        <v>0.99270757175261981</v>
      </c>
      <c r="D578" s="2">
        <v>0.88924143604207062</v>
      </c>
      <c r="E578" s="2">
        <v>0.87723899189635735</v>
      </c>
      <c r="F578" s="2">
        <v>0.71913499344692</v>
      </c>
      <c r="G578" s="2">
        <v>0.87542446234769289</v>
      </c>
      <c r="H578" s="2">
        <v>0.66501886301548063</v>
      </c>
      <c r="I578" s="2">
        <v>0.99302735422572996</v>
      </c>
      <c r="J578" s="2" t="s">
        <v>70</v>
      </c>
      <c r="K578" s="2" t="s">
        <v>70</v>
      </c>
      <c r="L578" s="2">
        <v>0</v>
      </c>
      <c r="M578" s="2" t="s">
        <v>70</v>
      </c>
      <c r="N578" s="2" t="s">
        <v>70</v>
      </c>
    </row>
    <row r="579" spans="1:14" x14ac:dyDescent="0.3">
      <c r="A579" t="s">
        <v>119</v>
      </c>
      <c r="B579" t="s">
        <v>72</v>
      </c>
      <c r="C579" s="2">
        <v>0.99504507604431902</v>
      </c>
      <c r="D579" s="2">
        <v>0.96482955601750919</v>
      </c>
      <c r="E579" s="2">
        <v>0.92518522644977996</v>
      </c>
      <c r="F579" s="2">
        <v>0.87524351035017978</v>
      </c>
      <c r="G579" s="2" t="s">
        <v>70</v>
      </c>
      <c r="H579" s="2">
        <v>0.89018410583772778</v>
      </c>
      <c r="I579" s="2">
        <v>0.99023152065225761</v>
      </c>
      <c r="J579" s="2" t="s">
        <v>70</v>
      </c>
      <c r="K579" s="2" t="s">
        <v>70</v>
      </c>
      <c r="L579" s="2" t="s">
        <v>70</v>
      </c>
      <c r="M579" s="2" t="s">
        <v>70</v>
      </c>
      <c r="N579" s="2" t="s">
        <v>70</v>
      </c>
    </row>
    <row r="580" spans="1:14" x14ac:dyDescent="0.3">
      <c r="A580" t="s">
        <v>119</v>
      </c>
      <c r="B580" t="s">
        <v>23</v>
      </c>
      <c r="C580" s="2">
        <v>0.99551116597463796</v>
      </c>
      <c r="D580" s="2">
        <v>0.97898400502101601</v>
      </c>
      <c r="E580" s="2">
        <v>0.8712905615179739</v>
      </c>
      <c r="F580" s="2">
        <v>0</v>
      </c>
      <c r="G580" s="2" t="s">
        <v>70</v>
      </c>
      <c r="H580" s="2">
        <v>0.78785261945883711</v>
      </c>
      <c r="I580" s="2">
        <v>0.99168510183843162</v>
      </c>
      <c r="J580" s="2" t="s">
        <v>70</v>
      </c>
      <c r="K580" s="2" t="s">
        <v>70</v>
      </c>
      <c r="L580" s="2" t="s">
        <v>70</v>
      </c>
      <c r="M580" s="2" t="s">
        <v>70</v>
      </c>
      <c r="N580" s="2" t="s">
        <v>70</v>
      </c>
    </row>
    <row r="581" spans="1:14" x14ac:dyDescent="0.3">
      <c r="A581" t="s">
        <v>119</v>
      </c>
      <c r="B581" t="s">
        <v>25</v>
      </c>
      <c r="C581" s="2">
        <v>0.99136953884701795</v>
      </c>
      <c r="D581" s="2">
        <v>0.98453608247422675</v>
      </c>
      <c r="E581" s="2">
        <v>0.96592203518541964</v>
      </c>
      <c r="F581" s="2" t="s">
        <v>70</v>
      </c>
      <c r="G581" s="2">
        <v>0.9645332246229108</v>
      </c>
      <c r="H581" s="2">
        <v>0.90454367828342042</v>
      </c>
      <c r="I581" s="2">
        <v>0.9944210928544136</v>
      </c>
      <c r="J581" s="2">
        <v>0.86838580040187541</v>
      </c>
      <c r="K581" s="2" t="s">
        <v>70</v>
      </c>
      <c r="L581" s="2" t="s">
        <v>70</v>
      </c>
      <c r="M581" s="2" t="s">
        <v>70</v>
      </c>
      <c r="N581" s="2" t="s">
        <v>70</v>
      </c>
    </row>
    <row r="582" spans="1:14" x14ac:dyDescent="0.3">
      <c r="A582" t="s">
        <v>119</v>
      </c>
      <c r="B582" t="s">
        <v>27</v>
      </c>
      <c r="C582" s="2">
        <v>0.99678314620915842</v>
      </c>
      <c r="D582" s="2">
        <v>0.97118357587500515</v>
      </c>
      <c r="E582" s="2">
        <v>0.95414907868462961</v>
      </c>
      <c r="F582" s="2" t="s">
        <v>70</v>
      </c>
      <c r="G582" s="2">
        <v>0.92637578883083405</v>
      </c>
      <c r="H582" s="2">
        <v>0.85580304806565066</v>
      </c>
      <c r="I582" s="2">
        <v>0.98981857153793162</v>
      </c>
      <c r="J582" s="2" t="s">
        <v>70</v>
      </c>
      <c r="K582" s="2" t="s">
        <v>70</v>
      </c>
      <c r="L582" s="2" t="s">
        <v>70</v>
      </c>
      <c r="M582" s="2" t="s">
        <v>70</v>
      </c>
      <c r="N582" s="2" t="s">
        <v>70</v>
      </c>
    </row>
    <row r="583" spans="1:14" x14ac:dyDescent="0.3">
      <c r="A583" t="s">
        <v>119</v>
      </c>
      <c r="B583" t="s">
        <v>29</v>
      </c>
      <c r="C583" s="2">
        <v>0.99723600777324439</v>
      </c>
      <c r="D583" s="2">
        <v>0.95587874672250195</v>
      </c>
      <c r="E583" s="2">
        <v>0.84749360737202684</v>
      </c>
      <c r="F583" s="2" t="s">
        <v>70</v>
      </c>
      <c r="G583" s="2">
        <v>0</v>
      </c>
      <c r="H583" s="2">
        <v>0.63590617644671699</v>
      </c>
      <c r="I583" s="2">
        <v>0.98704120431442544</v>
      </c>
      <c r="J583" s="2" t="s">
        <v>70</v>
      </c>
      <c r="K583" s="2" t="s">
        <v>70</v>
      </c>
      <c r="L583" s="2" t="s">
        <v>70</v>
      </c>
      <c r="M583" s="2" t="s">
        <v>70</v>
      </c>
      <c r="N583" s="2" t="s">
        <v>70</v>
      </c>
    </row>
    <row r="584" spans="1:14" x14ac:dyDescent="0.3">
      <c r="A584" t="s">
        <v>110</v>
      </c>
      <c r="B584" t="s">
        <v>6</v>
      </c>
      <c r="C584" s="2">
        <v>0.98841618534103459</v>
      </c>
      <c r="D584" s="2">
        <v>0.83078979212194548</v>
      </c>
      <c r="E584" s="2">
        <v>0.91937832740468395</v>
      </c>
      <c r="F584" s="2" t="s">
        <v>70</v>
      </c>
      <c r="G584" s="2" t="s">
        <v>70</v>
      </c>
      <c r="H584" s="2">
        <v>0.76537774639697642</v>
      </c>
      <c r="I584" s="2">
        <v>0.980140186915888</v>
      </c>
      <c r="J584" s="2" t="s">
        <v>70</v>
      </c>
      <c r="K584" s="2" t="s">
        <v>70</v>
      </c>
      <c r="L584" s="2" t="s">
        <v>70</v>
      </c>
      <c r="M584" s="2" t="s">
        <v>70</v>
      </c>
      <c r="N584" s="2" t="s">
        <v>70</v>
      </c>
    </row>
    <row r="585" spans="1:14" x14ac:dyDescent="0.3">
      <c r="A585" t="s">
        <v>110</v>
      </c>
      <c r="B585" t="s">
        <v>7</v>
      </c>
      <c r="C585" s="2">
        <v>0.98017271468299982</v>
      </c>
      <c r="D585" s="2">
        <v>0.96488934684650041</v>
      </c>
      <c r="E585" s="2">
        <v>0.93646597558440003</v>
      </c>
      <c r="F585" s="2">
        <v>0.77328864891702354</v>
      </c>
      <c r="G585" s="2" t="s">
        <v>70</v>
      </c>
      <c r="H585" s="2">
        <v>0.89222929936305728</v>
      </c>
      <c r="I585" s="2">
        <v>0.9941625505163898</v>
      </c>
      <c r="J585" s="2">
        <v>0.94135382578960924</v>
      </c>
      <c r="K585" s="2" t="s">
        <v>70</v>
      </c>
      <c r="L585" s="2" t="s">
        <v>70</v>
      </c>
      <c r="M585" s="2" t="s">
        <v>70</v>
      </c>
      <c r="N585" s="2" t="s">
        <v>70</v>
      </c>
    </row>
    <row r="586" spans="1:14" x14ac:dyDescent="0.3">
      <c r="A586" t="s">
        <v>110</v>
      </c>
      <c r="B586" t="s">
        <v>8</v>
      </c>
      <c r="C586" s="2">
        <v>0.99435110081112399</v>
      </c>
      <c r="D586" s="2">
        <v>0.9392595015640014</v>
      </c>
      <c r="E586" s="2">
        <v>0.96827568569784539</v>
      </c>
      <c r="F586" s="2" t="s">
        <v>70</v>
      </c>
      <c r="G586" s="2" t="s">
        <v>70</v>
      </c>
      <c r="H586" s="2">
        <v>0.88072719630096674</v>
      </c>
      <c r="I586" s="2">
        <v>0.99214417744916816</v>
      </c>
      <c r="J586" s="2" t="s">
        <v>70</v>
      </c>
      <c r="K586" s="2" t="s">
        <v>70</v>
      </c>
      <c r="L586" s="2" t="s">
        <v>70</v>
      </c>
      <c r="M586" s="2" t="s">
        <v>70</v>
      </c>
      <c r="N586" s="2" t="s">
        <v>70</v>
      </c>
    </row>
    <row r="587" spans="1:14" x14ac:dyDescent="0.3">
      <c r="A587" t="s">
        <v>110</v>
      </c>
      <c r="B587" t="s">
        <v>12</v>
      </c>
      <c r="C587" s="2">
        <v>0.99082656170645</v>
      </c>
      <c r="D587" s="2">
        <v>0.97104128157732605</v>
      </c>
      <c r="E587" s="2">
        <v>0.92016034741940878</v>
      </c>
      <c r="F587" s="2">
        <v>0</v>
      </c>
      <c r="G587" s="2" t="s">
        <v>70</v>
      </c>
      <c r="H587" s="2">
        <v>0.71994597028365603</v>
      </c>
      <c r="I587" s="2">
        <v>0.9955772456916272</v>
      </c>
      <c r="J587" s="2">
        <v>0.95496283340620902</v>
      </c>
      <c r="K587" s="2" t="s">
        <v>70</v>
      </c>
      <c r="L587" s="2" t="s">
        <v>70</v>
      </c>
      <c r="M587" s="2" t="s">
        <v>70</v>
      </c>
      <c r="N587" s="2" t="s">
        <v>70</v>
      </c>
    </row>
    <row r="588" spans="1:14" x14ac:dyDescent="0.3">
      <c r="A588" t="s">
        <v>110</v>
      </c>
      <c r="B588" t="s">
        <v>13</v>
      </c>
      <c r="C588" s="2">
        <v>0.99257932301203522</v>
      </c>
      <c r="D588" s="2">
        <v>0.9643627781523938</v>
      </c>
      <c r="E588" s="2">
        <v>0.87787046358885856</v>
      </c>
      <c r="F588" s="2" t="s">
        <v>70</v>
      </c>
      <c r="G588" s="2">
        <v>0.87586738627602156</v>
      </c>
      <c r="H588" s="2">
        <v>0.91210064558847881</v>
      </c>
      <c r="I588" s="2">
        <v>0.99470569915914042</v>
      </c>
      <c r="J588" s="2" t="s">
        <v>70</v>
      </c>
      <c r="K588" s="2" t="s">
        <v>70</v>
      </c>
      <c r="L588" s="2" t="s">
        <v>70</v>
      </c>
      <c r="M588" s="2" t="s">
        <v>70</v>
      </c>
      <c r="N588" s="2" t="s">
        <v>70</v>
      </c>
    </row>
    <row r="589" spans="1:14" x14ac:dyDescent="0.3">
      <c r="A589" t="s">
        <v>110</v>
      </c>
      <c r="B589" t="s">
        <v>15</v>
      </c>
      <c r="C589" s="2">
        <v>0.99338561580754081</v>
      </c>
      <c r="D589" s="2">
        <v>0.97672079321741645</v>
      </c>
      <c r="E589" s="2">
        <v>0.92070950047210121</v>
      </c>
      <c r="F589" s="2">
        <v>1.3954623078799707E-2</v>
      </c>
      <c r="G589" s="2">
        <v>0</v>
      </c>
      <c r="H589" s="2">
        <v>0.80430550147410584</v>
      </c>
      <c r="I589" s="2">
        <v>0.99618960524310318</v>
      </c>
      <c r="J589" s="2" t="s">
        <v>70</v>
      </c>
      <c r="K589" s="2" t="s">
        <v>70</v>
      </c>
      <c r="L589" s="2" t="s">
        <v>70</v>
      </c>
      <c r="M589" s="2" t="s">
        <v>70</v>
      </c>
      <c r="N589" s="2" t="s">
        <v>70</v>
      </c>
    </row>
    <row r="590" spans="1:14" x14ac:dyDescent="0.3">
      <c r="A590" t="s">
        <v>110</v>
      </c>
      <c r="B590" t="s">
        <v>17</v>
      </c>
      <c r="C590" s="2">
        <v>0.99145807657983076</v>
      </c>
      <c r="D590" s="2">
        <v>0.97372107122697715</v>
      </c>
      <c r="E590" s="2">
        <v>0.89361093585699269</v>
      </c>
      <c r="F590" s="2">
        <v>0</v>
      </c>
      <c r="G590" s="2" t="s">
        <v>70</v>
      </c>
      <c r="H590" s="2">
        <v>0.59624259941261482</v>
      </c>
      <c r="I590" s="2">
        <v>0.98842645818962216</v>
      </c>
      <c r="J590" s="2" t="s">
        <v>70</v>
      </c>
      <c r="K590" s="2" t="s">
        <v>70</v>
      </c>
      <c r="L590" s="2" t="s">
        <v>70</v>
      </c>
      <c r="M590" s="2" t="s">
        <v>70</v>
      </c>
      <c r="N590" s="2" t="s">
        <v>70</v>
      </c>
    </row>
    <row r="591" spans="1:14" x14ac:dyDescent="0.3">
      <c r="A591" t="s">
        <v>110</v>
      </c>
      <c r="B591" t="s">
        <v>21</v>
      </c>
      <c r="C591" s="2">
        <v>0.99724783167939757</v>
      </c>
      <c r="D591" s="2">
        <v>0.96052377374691422</v>
      </c>
      <c r="E591" s="2">
        <v>0.86459387504086938</v>
      </c>
      <c r="F591" s="2">
        <v>0</v>
      </c>
      <c r="G591" s="2">
        <v>0.85406084725349529</v>
      </c>
      <c r="H591" s="2">
        <v>0.8431278484048933</v>
      </c>
      <c r="I591" s="2">
        <v>0.99621154720412197</v>
      </c>
      <c r="J591" s="2" t="s">
        <v>70</v>
      </c>
      <c r="K591" s="2" t="s">
        <v>70</v>
      </c>
      <c r="L591" s="2" t="s">
        <v>70</v>
      </c>
      <c r="M591" s="2" t="s">
        <v>70</v>
      </c>
      <c r="N591" s="2" t="s">
        <v>70</v>
      </c>
    </row>
    <row r="592" spans="1:14" x14ac:dyDescent="0.3">
      <c r="A592" t="s">
        <v>110</v>
      </c>
      <c r="B592" t="s">
        <v>23</v>
      </c>
      <c r="C592" s="2">
        <v>0.99711858749480597</v>
      </c>
      <c r="D592" s="2">
        <v>0.94869932266614321</v>
      </c>
      <c r="E592" s="2">
        <v>0.92408629850265656</v>
      </c>
      <c r="F592" s="2">
        <v>0</v>
      </c>
      <c r="G592" s="2">
        <v>0.82532030952682989</v>
      </c>
      <c r="H592" s="2">
        <v>0.89579283761077988</v>
      </c>
      <c r="I592" s="2">
        <v>0.99418248622167804</v>
      </c>
      <c r="J592" s="2" t="s">
        <v>70</v>
      </c>
      <c r="K592" s="2" t="s">
        <v>70</v>
      </c>
      <c r="L592" s="2" t="s">
        <v>70</v>
      </c>
      <c r="M592" s="2" t="s">
        <v>70</v>
      </c>
      <c r="N592" s="2" t="s">
        <v>70</v>
      </c>
    </row>
    <row r="593" spans="1:14" x14ac:dyDescent="0.3">
      <c r="A593" t="s">
        <v>110</v>
      </c>
      <c r="B593" t="s">
        <v>25</v>
      </c>
      <c r="C593" s="2">
        <v>0.99796241345202763</v>
      </c>
      <c r="D593" s="2">
        <v>0.97575302233453998</v>
      </c>
      <c r="E593" s="2">
        <v>0.95591109258149398</v>
      </c>
      <c r="F593" s="2">
        <v>0.90556647324906681</v>
      </c>
      <c r="G593" s="2">
        <v>0.96263345195729522</v>
      </c>
      <c r="H593" s="2">
        <v>0.93921413502109719</v>
      </c>
      <c r="I593" s="2">
        <v>0.99501877538508698</v>
      </c>
      <c r="J593" s="2" t="s">
        <v>70</v>
      </c>
      <c r="K593" s="2" t="s">
        <v>70</v>
      </c>
      <c r="L593" s="2" t="s">
        <v>70</v>
      </c>
      <c r="M593" s="2" t="s">
        <v>70</v>
      </c>
      <c r="N593" s="2" t="s">
        <v>70</v>
      </c>
    </row>
    <row r="594" spans="1:14" x14ac:dyDescent="0.3">
      <c r="A594" t="s">
        <v>110</v>
      </c>
      <c r="B594" t="s">
        <v>27</v>
      </c>
      <c r="C594" s="2">
        <v>0.99817633059478983</v>
      </c>
      <c r="D594" s="2">
        <v>0.97494006515992881</v>
      </c>
      <c r="E594" s="2">
        <v>0.9397944199706314</v>
      </c>
      <c r="F594" s="2" t="s">
        <v>70</v>
      </c>
      <c r="G594" s="2" t="s">
        <v>70</v>
      </c>
      <c r="H594" s="2">
        <v>0.90938796028654001</v>
      </c>
      <c r="I594" s="2">
        <v>0.99337340114039141</v>
      </c>
      <c r="J594" s="2" t="s">
        <v>70</v>
      </c>
      <c r="K594" s="2" t="s">
        <v>70</v>
      </c>
      <c r="L594" s="2" t="s">
        <v>70</v>
      </c>
      <c r="M594" s="2" t="s">
        <v>70</v>
      </c>
      <c r="N594" s="2" t="s">
        <v>70</v>
      </c>
    </row>
    <row r="595" spans="1:14" x14ac:dyDescent="0.3">
      <c r="A595" t="s">
        <v>110</v>
      </c>
      <c r="B595" t="s">
        <v>29</v>
      </c>
      <c r="C595" s="2">
        <v>0.9981354972636346</v>
      </c>
      <c r="D595" s="2">
        <v>0.96522810364012079</v>
      </c>
      <c r="E595" s="2">
        <v>0.92379994753869021</v>
      </c>
      <c r="F595" s="2" t="s">
        <v>70</v>
      </c>
      <c r="G595" s="2">
        <v>0</v>
      </c>
      <c r="H595" s="2">
        <v>0.75999193927587827</v>
      </c>
      <c r="I595" s="2">
        <v>0.99457559783023919</v>
      </c>
      <c r="J595" s="2" t="s">
        <v>70</v>
      </c>
      <c r="K595" s="2" t="s">
        <v>70</v>
      </c>
      <c r="L595" s="2" t="s">
        <v>70</v>
      </c>
      <c r="M595" s="2" t="s">
        <v>70</v>
      </c>
      <c r="N595" s="2" t="s">
        <v>70</v>
      </c>
    </row>
    <row r="596" spans="1:14" x14ac:dyDescent="0.3">
      <c r="A596" t="s">
        <v>110</v>
      </c>
      <c r="B596" t="s">
        <v>33</v>
      </c>
      <c r="C596" s="2">
        <v>0.99316036772216543</v>
      </c>
      <c r="D596" s="2">
        <v>0.95620357024060321</v>
      </c>
      <c r="E596" s="2">
        <v>0.92689721778537204</v>
      </c>
      <c r="F596" s="2">
        <v>0.70934661588045711</v>
      </c>
      <c r="G596" s="2" t="s">
        <v>70</v>
      </c>
      <c r="H596" s="2">
        <v>0.866487714226719</v>
      </c>
      <c r="I596" s="2">
        <v>0.99550875019358842</v>
      </c>
      <c r="J596" s="2" t="s">
        <v>70</v>
      </c>
      <c r="K596" s="2" t="s">
        <v>70</v>
      </c>
      <c r="L596" s="2" t="s">
        <v>70</v>
      </c>
      <c r="M596" s="2" t="s">
        <v>70</v>
      </c>
      <c r="N596" s="2" t="s">
        <v>70</v>
      </c>
    </row>
    <row r="597" spans="1:14" x14ac:dyDescent="0.3">
      <c r="A597" t="s">
        <v>131</v>
      </c>
      <c r="B597" t="s">
        <v>6</v>
      </c>
      <c r="C597" s="2">
        <v>0.98601768870237083</v>
      </c>
      <c r="D597" s="2">
        <v>0.93915189298006363</v>
      </c>
      <c r="E597" s="2">
        <v>0.90410425987162035</v>
      </c>
      <c r="F597" s="2" t="s">
        <v>70</v>
      </c>
      <c r="G597" s="2" t="s">
        <v>70</v>
      </c>
      <c r="H597" s="2">
        <v>0.78469148659203336</v>
      </c>
      <c r="I597" s="2">
        <v>0.98754875487548766</v>
      </c>
      <c r="J597" s="2" t="s">
        <v>70</v>
      </c>
      <c r="K597" s="2" t="s">
        <v>70</v>
      </c>
      <c r="L597" s="2" t="s">
        <v>70</v>
      </c>
      <c r="M597" s="2" t="s">
        <v>70</v>
      </c>
      <c r="N597" s="2" t="s">
        <v>70</v>
      </c>
    </row>
    <row r="598" spans="1:14" x14ac:dyDescent="0.3">
      <c r="A598" t="s">
        <v>131</v>
      </c>
      <c r="B598" t="s">
        <v>52</v>
      </c>
      <c r="C598" s="2">
        <v>0.98639300110897921</v>
      </c>
      <c r="D598" s="2">
        <v>0.97338952808712242</v>
      </c>
      <c r="E598" s="2">
        <v>0.91638412185071205</v>
      </c>
      <c r="F598" s="2" t="s">
        <v>70</v>
      </c>
      <c r="G598" s="2" t="s">
        <v>70</v>
      </c>
      <c r="H598" s="2">
        <v>0.85686113393590801</v>
      </c>
      <c r="I598" s="2">
        <v>0.98638045891931903</v>
      </c>
      <c r="J598" s="2" t="s">
        <v>70</v>
      </c>
      <c r="K598" s="2" t="s">
        <v>70</v>
      </c>
      <c r="L598" s="2" t="s">
        <v>70</v>
      </c>
      <c r="M598" s="2" t="s">
        <v>70</v>
      </c>
      <c r="N598" s="2" t="s">
        <v>70</v>
      </c>
    </row>
    <row r="599" spans="1:14" x14ac:dyDescent="0.3">
      <c r="A599" t="s">
        <v>131</v>
      </c>
      <c r="B599" t="s">
        <v>7</v>
      </c>
      <c r="C599" s="2">
        <v>0.98732872156445395</v>
      </c>
      <c r="D599" s="2">
        <v>0.97967316375556379</v>
      </c>
      <c r="E599" s="2">
        <v>0.85517630465444283</v>
      </c>
      <c r="F599" s="2" t="s">
        <v>70</v>
      </c>
      <c r="G599" s="2" t="s">
        <v>70</v>
      </c>
      <c r="H599" s="2">
        <v>0.78806415516598283</v>
      </c>
      <c r="I599" s="2">
        <v>0.98767814726840841</v>
      </c>
      <c r="J599" s="2" t="s">
        <v>70</v>
      </c>
      <c r="K599" s="2" t="s">
        <v>70</v>
      </c>
      <c r="L599" s="2" t="s">
        <v>70</v>
      </c>
      <c r="M599" s="2" t="s">
        <v>70</v>
      </c>
      <c r="N599" s="2" t="s">
        <v>70</v>
      </c>
    </row>
    <row r="600" spans="1:14" x14ac:dyDescent="0.3">
      <c r="A600" t="s">
        <v>131</v>
      </c>
      <c r="B600" t="s">
        <v>63</v>
      </c>
      <c r="C600" s="2">
        <v>0.98293896618259358</v>
      </c>
      <c r="D600" s="2">
        <v>0.98612578350588065</v>
      </c>
      <c r="E600" s="2">
        <v>0.91641320265855597</v>
      </c>
      <c r="F600" s="2" t="s">
        <v>70</v>
      </c>
      <c r="G600" s="2" t="s">
        <v>70</v>
      </c>
      <c r="H600" s="2">
        <v>0.86037601354361581</v>
      </c>
      <c r="I600" s="2">
        <v>0.98482416459944555</v>
      </c>
      <c r="J600" s="2" t="s">
        <v>70</v>
      </c>
      <c r="K600" s="2" t="s">
        <v>70</v>
      </c>
      <c r="L600" s="2" t="s">
        <v>70</v>
      </c>
      <c r="M600" s="2" t="s">
        <v>70</v>
      </c>
      <c r="N600" s="2" t="s">
        <v>70</v>
      </c>
    </row>
    <row r="601" spans="1:14" x14ac:dyDescent="0.3">
      <c r="A601" t="s">
        <v>131</v>
      </c>
      <c r="B601" t="s">
        <v>8</v>
      </c>
      <c r="C601" s="2">
        <v>0.98062729175518937</v>
      </c>
      <c r="D601" s="2">
        <v>0.94661847861799442</v>
      </c>
      <c r="E601" s="2">
        <v>0.84529254060873682</v>
      </c>
      <c r="F601" s="2" t="s">
        <v>70</v>
      </c>
      <c r="G601" s="2" t="s">
        <v>70</v>
      </c>
      <c r="H601" s="2">
        <v>0.80827801639984376</v>
      </c>
      <c r="I601" s="2">
        <v>0.98937651109971436</v>
      </c>
      <c r="J601" s="2">
        <v>0.78181818181818186</v>
      </c>
      <c r="K601" s="2" t="s">
        <v>70</v>
      </c>
      <c r="L601" s="2" t="s">
        <v>70</v>
      </c>
      <c r="M601" s="2" t="s">
        <v>70</v>
      </c>
      <c r="N601" s="2" t="s">
        <v>70</v>
      </c>
    </row>
    <row r="602" spans="1:14" x14ac:dyDescent="0.3">
      <c r="A602" t="s">
        <v>131</v>
      </c>
      <c r="B602" t="s">
        <v>248</v>
      </c>
      <c r="C602" s="2">
        <v>0.98960156799377597</v>
      </c>
      <c r="D602" s="2">
        <v>0.98312894564980757</v>
      </c>
      <c r="E602" s="2">
        <v>0.89043010752688168</v>
      </c>
      <c r="F602" s="2" t="s">
        <v>70</v>
      </c>
      <c r="G602" s="2" t="s">
        <v>70</v>
      </c>
      <c r="H602" s="2">
        <v>0.50273423259205252</v>
      </c>
      <c r="I602" s="2">
        <v>0.98922974077100201</v>
      </c>
      <c r="J602" s="2" t="s">
        <v>70</v>
      </c>
      <c r="K602" s="2" t="s">
        <v>70</v>
      </c>
      <c r="L602" s="2" t="s">
        <v>70</v>
      </c>
      <c r="M602" s="2" t="s">
        <v>70</v>
      </c>
      <c r="N602" s="2" t="s">
        <v>70</v>
      </c>
    </row>
    <row r="603" spans="1:14" x14ac:dyDescent="0.3">
      <c r="A603" t="s">
        <v>131</v>
      </c>
      <c r="B603" t="s">
        <v>12</v>
      </c>
      <c r="C603" s="2">
        <v>0.99341446709867764</v>
      </c>
      <c r="D603" s="2">
        <v>0.94338174632106064</v>
      </c>
      <c r="E603" s="2">
        <v>0.87252709444348875</v>
      </c>
      <c r="F603" s="2" t="s">
        <v>70</v>
      </c>
      <c r="G603" s="2" t="s">
        <v>70</v>
      </c>
      <c r="H603" s="2">
        <v>0.70042952751972831</v>
      </c>
      <c r="I603" s="2">
        <v>0.99185765983112184</v>
      </c>
      <c r="J603" s="2" t="s">
        <v>70</v>
      </c>
      <c r="K603" s="2" t="s">
        <v>70</v>
      </c>
      <c r="L603" s="2" t="s">
        <v>70</v>
      </c>
      <c r="M603" s="2" t="s">
        <v>70</v>
      </c>
      <c r="N603" s="2" t="s">
        <v>70</v>
      </c>
    </row>
    <row r="604" spans="1:14" x14ac:dyDescent="0.3">
      <c r="A604" t="s">
        <v>131</v>
      </c>
      <c r="B604" t="s">
        <v>176</v>
      </c>
      <c r="C604" s="2">
        <v>0.99250035015343085</v>
      </c>
      <c r="D604" s="2">
        <v>0.95897339120588798</v>
      </c>
      <c r="E604" s="2">
        <v>0.93561724748966335</v>
      </c>
      <c r="F604" s="2" t="s">
        <v>70</v>
      </c>
      <c r="G604" s="2" t="s">
        <v>70</v>
      </c>
      <c r="H604" s="2">
        <v>0.8770163011009644</v>
      </c>
      <c r="I604" s="2">
        <v>0.99185643191072237</v>
      </c>
      <c r="J604" s="2" t="s">
        <v>70</v>
      </c>
      <c r="K604" s="2" t="s">
        <v>70</v>
      </c>
      <c r="L604" s="2" t="s">
        <v>70</v>
      </c>
      <c r="M604" s="2" t="s">
        <v>70</v>
      </c>
      <c r="N604" s="2" t="s">
        <v>70</v>
      </c>
    </row>
    <row r="605" spans="1:14" x14ac:dyDescent="0.3">
      <c r="A605" t="s">
        <v>131</v>
      </c>
      <c r="B605" t="s">
        <v>13</v>
      </c>
      <c r="C605" s="2">
        <v>0.98501573855147317</v>
      </c>
      <c r="D605" s="2">
        <v>0.95229681978798597</v>
      </c>
      <c r="E605" s="2">
        <v>0.88380545163014435</v>
      </c>
      <c r="F605" s="2" t="s">
        <v>70</v>
      </c>
      <c r="G605" s="2" t="s">
        <v>70</v>
      </c>
      <c r="H605" s="2">
        <v>0.69586206896551728</v>
      </c>
      <c r="I605" s="2">
        <v>0.99307405434203522</v>
      </c>
      <c r="J605" s="2" t="s">
        <v>70</v>
      </c>
      <c r="K605" s="2" t="s">
        <v>70</v>
      </c>
      <c r="L605" s="2" t="s">
        <v>70</v>
      </c>
      <c r="M605" s="2" t="s">
        <v>70</v>
      </c>
      <c r="N605" s="2" t="s">
        <v>70</v>
      </c>
    </row>
    <row r="606" spans="1:14" x14ac:dyDescent="0.3">
      <c r="A606" t="s">
        <v>131</v>
      </c>
      <c r="B606" t="s">
        <v>15</v>
      </c>
      <c r="C606" s="2">
        <v>0.98889738123013804</v>
      </c>
      <c r="D606" s="2">
        <v>0.98025707804755102</v>
      </c>
      <c r="E606" s="2">
        <v>0.93545364891518723</v>
      </c>
      <c r="F606" s="2" t="s">
        <v>70</v>
      </c>
      <c r="G606" s="2">
        <v>0.95563549160671479</v>
      </c>
      <c r="H606" s="2">
        <v>0.72802264456126164</v>
      </c>
      <c r="I606" s="2">
        <v>0.99201326100060283</v>
      </c>
      <c r="J606" s="2">
        <v>0.74613284804367608</v>
      </c>
      <c r="K606" s="2" t="s">
        <v>70</v>
      </c>
      <c r="L606" s="2" t="s">
        <v>70</v>
      </c>
      <c r="M606" s="2" t="s">
        <v>70</v>
      </c>
      <c r="N606" s="2" t="s">
        <v>70</v>
      </c>
    </row>
    <row r="607" spans="1:14" x14ac:dyDescent="0.3">
      <c r="A607" t="s">
        <v>131</v>
      </c>
      <c r="B607" t="s">
        <v>114</v>
      </c>
      <c r="C607" s="2">
        <v>0.98997939023523562</v>
      </c>
      <c r="D607" s="2">
        <v>0.97029743173281902</v>
      </c>
      <c r="E607" s="2">
        <v>0.9495781130145744</v>
      </c>
      <c r="F607" s="2">
        <v>0</v>
      </c>
      <c r="G607" s="2" t="s">
        <v>70</v>
      </c>
      <c r="H607" s="2">
        <v>0.78007444365249068</v>
      </c>
      <c r="I607" s="2">
        <v>0.99091734786557684</v>
      </c>
      <c r="J607" s="2" t="s">
        <v>70</v>
      </c>
      <c r="K607" s="2" t="s">
        <v>70</v>
      </c>
      <c r="L607" s="2" t="s">
        <v>70</v>
      </c>
      <c r="M607" s="2" t="s">
        <v>70</v>
      </c>
      <c r="N607" s="2" t="s">
        <v>70</v>
      </c>
    </row>
    <row r="608" spans="1:14" x14ac:dyDescent="0.3">
      <c r="A608" t="s">
        <v>131</v>
      </c>
      <c r="B608" t="s">
        <v>17</v>
      </c>
      <c r="C608" s="2">
        <v>0.99512209719894662</v>
      </c>
      <c r="D608" s="2">
        <v>0.9561519452905004</v>
      </c>
      <c r="E608" s="2">
        <v>0.91041673765631925</v>
      </c>
      <c r="F608" s="2" t="s">
        <v>70</v>
      </c>
      <c r="G608" s="2" t="s">
        <v>70</v>
      </c>
      <c r="H608" s="2">
        <v>0.73934461340758195</v>
      </c>
      <c r="I608" s="2">
        <v>0.98439031747228722</v>
      </c>
      <c r="J608" s="2" t="s">
        <v>70</v>
      </c>
      <c r="K608" s="2" t="s">
        <v>70</v>
      </c>
      <c r="L608" s="2" t="s">
        <v>70</v>
      </c>
      <c r="M608" s="2" t="s">
        <v>70</v>
      </c>
      <c r="N608" s="2" t="s">
        <v>70</v>
      </c>
    </row>
    <row r="609" spans="1:14" x14ac:dyDescent="0.3">
      <c r="A609" t="s">
        <v>131</v>
      </c>
      <c r="B609" t="s">
        <v>21</v>
      </c>
      <c r="C609" s="2">
        <v>0.99128821073251205</v>
      </c>
      <c r="D609" s="2">
        <v>0.96263785730362361</v>
      </c>
      <c r="E609" s="2">
        <v>0.64618684643965218</v>
      </c>
      <c r="F609" s="2">
        <v>1.1134398742467909E-2</v>
      </c>
      <c r="G609" s="2">
        <v>0.87695167286245357</v>
      </c>
      <c r="H609" s="2">
        <v>0.74996722171233776</v>
      </c>
      <c r="I609" s="2">
        <v>0.98408812729498163</v>
      </c>
      <c r="J609" s="2" t="s">
        <v>70</v>
      </c>
      <c r="K609" s="2" t="s">
        <v>70</v>
      </c>
      <c r="L609" s="2" t="s">
        <v>70</v>
      </c>
      <c r="M609" s="2" t="s">
        <v>70</v>
      </c>
      <c r="N609" s="2" t="s">
        <v>70</v>
      </c>
    </row>
    <row r="610" spans="1:14" x14ac:dyDescent="0.3">
      <c r="A610" t="s">
        <v>131</v>
      </c>
      <c r="B610" t="s">
        <v>23</v>
      </c>
      <c r="C610" s="2">
        <v>0.99093708754949394</v>
      </c>
      <c r="D610" s="2">
        <v>0.9295322074428336</v>
      </c>
      <c r="E610" s="2">
        <v>0.58447024002219861</v>
      </c>
      <c r="F610" s="2">
        <v>0.8234262668770822</v>
      </c>
      <c r="G610" s="2">
        <v>4.7599164926931108E-2</v>
      </c>
      <c r="H610" s="2">
        <v>0.84573837439072586</v>
      </c>
      <c r="I610" s="2">
        <v>0.99145690312738355</v>
      </c>
      <c r="J610" s="2" t="s">
        <v>70</v>
      </c>
      <c r="K610" s="2" t="s">
        <v>70</v>
      </c>
      <c r="L610" s="2" t="s">
        <v>70</v>
      </c>
      <c r="M610" s="2" t="s">
        <v>70</v>
      </c>
      <c r="N610" s="2" t="s">
        <v>70</v>
      </c>
    </row>
    <row r="611" spans="1:14" x14ac:dyDescent="0.3">
      <c r="A611" t="s">
        <v>131</v>
      </c>
      <c r="B611" t="s">
        <v>25</v>
      </c>
      <c r="C611" s="2">
        <v>0.98389318639398116</v>
      </c>
      <c r="D611" s="2">
        <v>0.96120978382218603</v>
      </c>
      <c r="E611" s="2">
        <v>0.83898488901742463</v>
      </c>
      <c r="F611" s="2">
        <v>0</v>
      </c>
      <c r="G611" s="2">
        <v>0.92330020663190004</v>
      </c>
      <c r="H611" s="2">
        <v>0.76740318365407456</v>
      </c>
      <c r="I611" s="2">
        <v>0.98791540785498477</v>
      </c>
      <c r="J611" s="2" t="s">
        <v>70</v>
      </c>
      <c r="K611" s="2" t="s">
        <v>70</v>
      </c>
      <c r="L611" s="2" t="s">
        <v>70</v>
      </c>
      <c r="M611" s="2" t="s">
        <v>70</v>
      </c>
      <c r="N611" s="2" t="s">
        <v>70</v>
      </c>
    </row>
    <row r="612" spans="1:14" x14ac:dyDescent="0.3">
      <c r="A612" t="s">
        <v>131</v>
      </c>
      <c r="B612" t="s">
        <v>27</v>
      </c>
      <c r="C612" s="2">
        <v>0.9252999022848708</v>
      </c>
      <c r="D612" s="2">
        <v>0.96946899132234698</v>
      </c>
      <c r="E612" s="2">
        <v>0.87968651021640809</v>
      </c>
      <c r="F612" s="2">
        <v>0.25202199080192422</v>
      </c>
      <c r="G612" s="2">
        <v>0.64799118900541108</v>
      </c>
      <c r="H612" s="2">
        <v>0.77919075144508676</v>
      </c>
      <c r="I612" s="2">
        <v>0.98950314905528336</v>
      </c>
      <c r="J612" s="2">
        <v>0</v>
      </c>
      <c r="K612" s="2" t="s">
        <v>70</v>
      </c>
      <c r="L612" s="2" t="s">
        <v>70</v>
      </c>
      <c r="M612" s="2" t="s">
        <v>70</v>
      </c>
      <c r="N612" s="2" t="s">
        <v>70</v>
      </c>
    </row>
    <row r="613" spans="1:14" x14ac:dyDescent="0.3">
      <c r="A613" t="s">
        <v>131</v>
      </c>
      <c r="B613" t="s">
        <v>29</v>
      </c>
      <c r="C613" s="2">
        <v>0.983293725392828</v>
      </c>
      <c r="D613" s="2">
        <v>0.94391244870041036</v>
      </c>
      <c r="E613" s="2">
        <v>0.88552041585651364</v>
      </c>
      <c r="F613" s="2">
        <v>0</v>
      </c>
      <c r="G613" s="2">
        <v>0.81261154074955388</v>
      </c>
      <c r="H613" s="2">
        <v>0.51120211997109133</v>
      </c>
      <c r="I613" s="2">
        <v>0.98816613813906717</v>
      </c>
      <c r="J613" s="2" t="s">
        <v>70</v>
      </c>
      <c r="K613" s="2" t="s">
        <v>70</v>
      </c>
      <c r="L613" s="2" t="s">
        <v>70</v>
      </c>
      <c r="M613" s="2" t="s">
        <v>70</v>
      </c>
      <c r="N613" s="2" t="s">
        <v>70</v>
      </c>
    </row>
    <row r="614" spans="1:14" x14ac:dyDescent="0.3">
      <c r="A614" t="s">
        <v>131</v>
      </c>
      <c r="B614" t="s">
        <v>33</v>
      </c>
      <c r="C614" s="2">
        <v>0.99647487391347844</v>
      </c>
      <c r="D614" s="2">
        <v>0.96492866574345437</v>
      </c>
      <c r="E614" s="2">
        <v>0.78907147782119058</v>
      </c>
      <c r="F614" s="2">
        <v>0.31118428494224992</v>
      </c>
      <c r="G614" s="2">
        <v>0.88068050601729486</v>
      </c>
      <c r="H614" s="2">
        <v>0.66166463095445816</v>
      </c>
      <c r="I614" s="2">
        <v>0.99270865653118201</v>
      </c>
      <c r="J614" s="2" t="s">
        <v>70</v>
      </c>
      <c r="K614" s="2" t="s">
        <v>70</v>
      </c>
      <c r="L614" s="2" t="s">
        <v>70</v>
      </c>
      <c r="M614" s="2" t="s">
        <v>70</v>
      </c>
      <c r="N614" s="2" t="s">
        <v>70</v>
      </c>
    </row>
    <row r="615" spans="1:14" x14ac:dyDescent="0.3">
      <c r="A615" t="s">
        <v>126</v>
      </c>
      <c r="B615" t="s">
        <v>195</v>
      </c>
      <c r="C615" s="2">
        <v>0.99284223706176955</v>
      </c>
      <c r="D615" s="2">
        <v>0.97330142403720477</v>
      </c>
      <c r="E615" s="2">
        <v>0.74780280142817912</v>
      </c>
      <c r="F615" s="2">
        <v>0</v>
      </c>
      <c r="G615" s="2">
        <v>0.91330857102810281</v>
      </c>
      <c r="H615" s="2">
        <v>0.61483550589695846</v>
      </c>
      <c r="I615" s="2">
        <v>0.98647818070067606</v>
      </c>
      <c r="J615" s="2" t="s">
        <v>70</v>
      </c>
      <c r="K615" s="2" t="s">
        <v>70</v>
      </c>
      <c r="L615" s="2" t="s">
        <v>70</v>
      </c>
      <c r="M615" s="2" t="s">
        <v>70</v>
      </c>
      <c r="N615" s="2" t="s">
        <v>70</v>
      </c>
    </row>
    <row r="616" spans="1:14" x14ac:dyDescent="0.3">
      <c r="A616" t="s">
        <v>126</v>
      </c>
      <c r="B616" t="s">
        <v>8</v>
      </c>
      <c r="C616" s="2">
        <v>0.99363195721210096</v>
      </c>
      <c r="D616" s="2">
        <v>0.9554473128754668</v>
      </c>
      <c r="E616" s="2">
        <v>0.93788214633728462</v>
      </c>
      <c r="F616" s="2" t="s">
        <v>70</v>
      </c>
      <c r="G616" s="2" t="s">
        <v>70</v>
      </c>
      <c r="H616" s="2">
        <v>0.80747748774649497</v>
      </c>
      <c r="I616" s="2">
        <v>0.99214879182864557</v>
      </c>
      <c r="J616" s="2" t="s">
        <v>70</v>
      </c>
      <c r="K616" s="2" t="s">
        <v>70</v>
      </c>
      <c r="L616" s="2" t="s">
        <v>70</v>
      </c>
      <c r="M616" s="2" t="s">
        <v>70</v>
      </c>
      <c r="N616" s="2" t="s">
        <v>70</v>
      </c>
    </row>
    <row r="617" spans="1:14" x14ac:dyDescent="0.3">
      <c r="A617" t="s">
        <v>126</v>
      </c>
      <c r="B617" t="s">
        <v>12</v>
      </c>
      <c r="C617" s="2">
        <v>0.94972899299502356</v>
      </c>
      <c r="D617" s="2">
        <v>0.94435016159260965</v>
      </c>
      <c r="E617" s="2">
        <v>0.9188093377386084</v>
      </c>
      <c r="F617" s="2" t="s">
        <v>70</v>
      </c>
      <c r="G617" s="2">
        <v>0.75336234177215189</v>
      </c>
      <c r="H617" s="2">
        <v>0.21810444188314568</v>
      </c>
      <c r="I617" s="2">
        <v>0.99196515731771417</v>
      </c>
      <c r="J617" s="2">
        <v>0</v>
      </c>
      <c r="K617" s="2" t="s">
        <v>70</v>
      </c>
      <c r="L617" s="2" t="s">
        <v>70</v>
      </c>
      <c r="M617" s="2" t="s">
        <v>70</v>
      </c>
      <c r="N617" s="2" t="s">
        <v>70</v>
      </c>
    </row>
    <row r="618" spans="1:14" x14ac:dyDescent="0.3">
      <c r="A618" t="s">
        <v>126</v>
      </c>
      <c r="B618" t="s">
        <v>13</v>
      </c>
      <c r="C618" s="2">
        <v>0.98228053564182338</v>
      </c>
      <c r="D618" s="2">
        <v>0.98006191553181599</v>
      </c>
      <c r="E618" s="2">
        <v>0.84093682803510195</v>
      </c>
      <c r="F618" s="2">
        <v>0.63397940388479568</v>
      </c>
      <c r="G618" s="2">
        <v>0</v>
      </c>
      <c r="H618" s="2" t="s">
        <v>70</v>
      </c>
      <c r="I618" s="2">
        <v>0.99106665648621817</v>
      </c>
      <c r="J618" s="2" t="s">
        <v>70</v>
      </c>
      <c r="K618" s="2">
        <v>0</v>
      </c>
      <c r="L618" s="2" t="s">
        <v>70</v>
      </c>
      <c r="M618" s="2" t="s">
        <v>70</v>
      </c>
      <c r="N618" s="2" t="s">
        <v>70</v>
      </c>
    </row>
    <row r="619" spans="1:14" x14ac:dyDescent="0.3">
      <c r="A619" t="s">
        <v>126</v>
      </c>
      <c r="B619" t="s">
        <v>15</v>
      </c>
      <c r="C619" s="2">
        <v>0.9926336549224456</v>
      </c>
      <c r="D619" s="2">
        <v>0.94832490775207656</v>
      </c>
      <c r="E619" s="2">
        <v>0.78555873925501429</v>
      </c>
      <c r="F619" s="2">
        <v>0.24620639180287876</v>
      </c>
      <c r="G619" s="2">
        <v>0.79065817409766459</v>
      </c>
      <c r="H619" s="2">
        <v>0.86852367688022281</v>
      </c>
      <c r="I619" s="2">
        <v>0.99489243151214979</v>
      </c>
      <c r="J619" s="2" t="s">
        <v>70</v>
      </c>
      <c r="K619" s="2" t="s">
        <v>70</v>
      </c>
      <c r="L619" s="2" t="s">
        <v>70</v>
      </c>
      <c r="M619" s="2" t="s">
        <v>70</v>
      </c>
      <c r="N619" s="2" t="s">
        <v>70</v>
      </c>
    </row>
    <row r="620" spans="1:14" x14ac:dyDescent="0.3">
      <c r="A620" t="s">
        <v>126</v>
      </c>
      <c r="B620" t="s">
        <v>17</v>
      </c>
      <c r="C620" s="2">
        <v>0.98391873874057256</v>
      </c>
      <c r="D620" s="2">
        <v>0.96116067052249776</v>
      </c>
      <c r="E620" s="2">
        <v>0.92817399346629481</v>
      </c>
      <c r="F620" s="2" t="s">
        <v>70</v>
      </c>
      <c r="G620" s="2">
        <v>0.95729132835336161</v>
      </c>
      <c r="H620" s="2">
        <v>0.83705027585670988</v>
      </c>
      <c r="I620" s="2">
        <v>0.99117624491674983</v>
      </c>
      <c r="J620" s="2">
        <v>0</v>
      </c>
      <c r="K620" s="2" t="s">
        <v>70</v>
      </c>
      <c r="L620" s="2" t="s">
        <v>70</v>
      </c>
      <c r="M620" s="2" t="s">
        <v>70</v>
      </c>
      <c r="N620" s="2" t="s">
        <v>70</v>
      </c>
    </row>
    <row r="621" spans="1:14" x14ac:dyDescent="0.3">
      <c r="A621" t="s">
        <v>126</v>
      </c>
      <c r="B621" t="s">
        <v>21</v>
      </c>
      <c r="C621" s="2">
        <v>0.95387157586054416</v>
      </c>
      <c r="D621" s="2">
        <v>0.96562007652487059</v>
      </c>
      <c r="E621" s="2">
        <v>0.93072330496843259</v>
      </c>
      <c r="F621" s="2">
        <v>0.87118672832958544</v>
      </c>
      <c r="G621" s="2" t="s">
        <v>70</v>
      </c>
      <c r="H621" s="2">
        <v>0.60201026518391787</v>
      </c>
      <c r="I621" s="2">
        <v>0.99468650371944745</v>
      </c>
      <c r="J621" s="2">
        <v>0.1038667795653401</v>
      </c>
      <c r="K621" s="2" t="s">
        <v>70</v>
      </c>
      <c r="L621" s="2" t="s">
        <v>70</v>
      </c>
      <c r="M621" s="2" t="s">
        <v>70</v>
      </c>
      <c r="N621" s="2" t="s">
        <v>70</v>
      </c>
    </row>
    <row r="622" spans="1:14" x14ac:dyDescent="0.3">
      <c r="A622" t="s">
        <v>126</v>
      </c>
      <c r="B622" t="s">
        <v>23</v>
      </c>
      <c r="C622" s="2">
        <v>0.99494963062458042</v>
      </c>
      <c r="D622" s="2">
        <v>0.95539008961518201</v>
      </c>
      <c r="E622" s="2">
        <v>0.94248033877797943</v>
      </c>
      <c r="F622" s="2">
        <v>0.87699961945568072</v>
      </c>
      <c r="G622" s="2" t="s">
        <v>70</v>
      </c>
      <c r="H622" s="2">
        <v>0.88968270645093506</v>
      </c>
      <c r="I622" s="2">
        <v>0.9922396399192922</v>
      </c>
      <c r="J622" s="2" t="s">
        <v>70</v>
      </c>
      <c r="K622" s="2" t="s">
        <v>70</v>
      </c>
      <c r="L622" s="2" t="s">
        <v>70</v>
      </c>
      <c r="M622" s="2" t="s">
        <v>70</v>
      </c>
      <c r="N622" s="2" t="s">
        <v>70</v>
      </c>
    </row>
    <row r="623" spans="1:14" x14ac:dyDescent="0.3">
      <c r="A623" t="s">
        <v>126</v>
      </c>
      <c r="B623" t="s">
        <v>65</v>
      </c>
      <c r="C623" s="2">
        <v>0.9945035550400888</v>
      </c>
      <c r="D623" s="2">
        <v>0.9702389678932708</v>
      </c>
      <c r="E623" s="2">
        <v>0.89710710524685622</v>
      </c>
      <c r="F623" s="2">
        <v>0.62669364232726377</v>
      </c>
      <c r="G623" s="2">
        <v>0.92737554052555715</v>
      </c>
      <c r="H623" s="2">
        <v>0.81754925657364685</v>
      </c>
      <c r="I623" s="2">
        <v>0.99441600744532344</v>
      </c>
      <c r="J623" s="2">
        <v>0</v>
      </c>
      <c r="K623" s="2" t="s">
        <v>70</v>
      </c>
      <c r="L623" s="2" t="s">
        <v>70</v>
      </c>
      <c r="M623" s="2" t="s">
        <v>70</v>
      </c>
      <c r="N623" s="2" t="s">
        <v>70</v>
      </c>
    </row>
    <row r="624" spans="1:14" x14ac:dyDescent="0.3">
      <c r="A624" t="s">
        <v>126</v>
      </c>
      <c r="B624" t="s">
        <v>25</v>
      </c>
      <c r="C624" s="2">
        <v>0.9808724546306552</v>
      </c>
      <c r="D624" s="2">
        <v>0.92046635114856279</v>
      </c>
      <c r="E624" s="2">
        <v>0.85093703442327295</v>
      </c>
      <c r="F624" s="2">
        <v>1.0377170225503891E-2</v>
      </c>
      <c r="G624" s="2">
        <v>0</v>
      </c>
      <c r="H624" s="2">
        <v>0.83209509658246661</v>
      </c>
      <c r="I624" s="2">
        <v>0.99495772244201397</v>
      </c>
      <c r="J624" s="2">
        <v>0</v>
      </c>
      <c r="K624" s="2" t="s">
        <v>70</v>
      </c>
      <c r="L624" s="2" t="s">
        <v>70</v>
      </c>
      <c r="M624" s="2" t="s">
        <v>70</v>
      </c>
      <c r="N624" s="2" t="s">
        <v>70</v>
      </c>
    </row>
    <row r="625" spans="1:14" x14ac:dyDescent="0.3">
      <c r="A625" t="s">
        <v>126</v>
      </c>
      <c r="B625" t="s">
        <v>27</v>
      </c>
      <c r="C625" s="2">
        <v>0.99486989602431875</v>
      </c>
      <c r="D625" s="2">
        <v>0.9669667378700032</v>
      </c>
      <c r="E625" s="2">
        <v>0.75274725274725274</v>
      </c>
      <c r="F625" s="2">
        <v>9.7191071237851118E-2</v>
      </c>
      <c r="G625" s="2">
        <v>0</v>
      </c>
      <c r="H625" s="2">
        <v>0.76474173396312661</v>
      </c>
      <c r="I625" s="2">
        <v>0.99556592765460905</v>
      </c>
      <c r="J625" s="2" t="s">
        <v>70</v>
      </c>
      <c r="K625" s="2" t="s">
        <v>70</v>
      </c>
      <c r="L625" s="2">
        <v>0</v>
      </c>
      <c r="M625" s="2" t="s">
        <v>70</v>
      </c>
      <c r="N625" s="2" t="s">
        <v>70</v>
      </c>
    </row>
    <row r="626" spans="1:14" x14ac:dyDescent="0.3">
      <c r="A626" t="s">
        <v>126</v>
      </c>
      <c r="B626" t="s">
        <v>29</v>
      </c>
      <c r="C626" s="2">
        <v>0.8951542435985107</v>
      </c>
      <c r="D626" s="2">
        <v>0.96474534722446204</v>
      </c>
      <c r="E626" s="2">
        <v>0.90208540218470701</v>
      </c>
      <c r="F626" s="2" t="s">
        <v>70</v>
      </c>
      <c r="G626" s="2" t="s">
        <v>70</v>
      </c>
      <c r="H626" s="2">
        <v>0.75820281239282039</v>
      </c>
      <c r="I626" s="2">
        <v>0.9946145560855516</v>
      </c>
      <c r="J626" s="2">
        <v>0.26234998604521353</v>
      </c>
      <c r="K626" s="2" t="s">
        <v>70</v>
      </c>
      <c r="L626" s="2" t="s">
        <v>70</v>
      </c>
      <c r="M626" s="2" t="s">
        <v>70</v>
      </c>
      <c r="N626" s="2" t="s">
        <v>70</v>
      </c>
    </row>
    <row r="627" spans="1:14" x14ac:dyDescent="0.3">
      <c r="A627" t="s">
        <v>126</v>
      </c>
      <c r="B627" t="s">
        <v>33</v>
      </c>
      <c r="C627" s="2">
        <v>0.97917015836180399</v>
      </c>
      <c r="D627" s="2">
        <v>0.89653494257348643</v>
      </c>
      <c r="E627" s="2">
        <v>0.89855838398073928</v>
      </c>
      <c r="F627" s="2" t="s">
        <v>70</v>
      </c>
      <c r="G627" s="2" t="s">
        <v>70</v>
      </c>
      <c r="H627" s="2">
        <v>0.69509453920401953</v>
      </c>
      <c r="I627" s="2">
        <v>0.99121996303142323</v>
      </c>
      <c r="J627" s="2" t="s">
        <v>70</v>
      </c>
      <c r="K627" s="2" t="s">
        <v>70</v>
      </c>
      <c r="L627" s="2" t="s">
        <v>70</v>
      </c>
      <c r="M627" s="2" t="s">
        <v>70</v>
      </c>
      <c r="N627" s="2" t="s">
        <v>70</v>
      </c>
    </row>
    <row r="628" spans="1:14" x14ac:dyDescent="0.3">
      <c r="A628" t="s">
        <v>99</v>
      </c>
      <c r="B628" t="s">
        <v>6</v>
      </c>
      <c r="C628" s="2">
        <v>0.98765432098765438</v>
      </c>
      <c r="D628" s="2">
        <v>0.94762021864031643</v>
      </c>
      <c r="E628" s="2">
        <v>0.85952528983652121</v>
      </c>
      <c r="F628" s="2" t="s">
        <v>70</v>
      </c>
      <c r="G628" s="2">
        <v>0.84779273904891772</v>
      </c>
      <c r="H628" s="2">
        <v>0.71600771456123435</v>
      </c>
      <c r="I628" s="2">
        <v>0.99220857057237044</v>
      </c>
      <c r="J628" s="2">
        <v>0.76178078625357981</v>
      </c>
      <c r="K628" s="2" t="s">
        <v>70</v>
      </c>
      <c r="L628" s="2" t="s">
        <v>70</v>
      </c>
      <c r="M628" s="2" t="s">
        <v>70</v>
      </c>
      <c r="N628" s="2" t="s">
        <v>70</v>
      </c>
    </row>
    <row r="629" spans="1:14" x14ac:dyDescent="0.3">
      <c r="A629" t="s">
        <v>99</v>
      </c>
      <c r="B629" t="s">
        <v>7</v>
      </c>
      <c r="C629" s="2">
        <v>0.99480498848200816</v>
      </c>
      <c r="D629" s="2">
        <v>0.97366063429492922</v>
      </c>
      <c r="E629" s="2">
        <v>0.95711078423782603</v>
      </c>
      <c r="F629" s="2" t="s">
        <v>70</v>
      </c>
      <c r="G629" s="2" t="s">
        <v>70</v>
      </c>
      <c r="H629" s="2">
        <v>0.68438958778384362</v>
      </c>
      <c r="I629" s="2">
        <v>0.99549848719651679</v>
      </c>
      <c r="J629" s="2" t="s">
        <v>70</v>
      </c>
      <c r="K629" s="2" t="s">
        <v>70</v>
      </c>
      <c r="L629" s="2" t="s">
        <v>70</v>
      </c>
      <c r="M629" s="2" t="s">
        <v>70</v>
      </c>
      <c r="N629" s="2" t="s">
        <v>70</v>
      </c>
    </row>
    <row r="630" spans="1:14" x14ac:dyDescent="0.3">
      <c r="A630" t="s">
        <v>99</v>
      </c>
      <c r="B630" t="s">
        <v>234</v>
      </c>
      <c r="C630" s="2">
        <v>0.99397348332663715</v>
      </c>
      <c r="D630" s="2">
        <v>0.95792666842521756</v>
      </c>
      <c r="E630" s="2">
        <v>0.95577422145328716</v>
      </c>
      <c r="F630" s="2" t="s">
        <v>70</v>
      </c>
      <c r="G630" s="2">
        <v>0.92690763052208835</v>
      </c>
      <c r="H630" s="2">
        <v>0.87506148548942453</v>
      </c>
      <c r="I630" s="2">
        <v>0.99193608049123316</v>
      </c>
      <c r="J630" s="2" t="s">
        <v>70</v>
      </c>
      <c r="K630" s="2" t="s">
        <v>70</v>
      </c>
      <c r="L630" s="2" t="s">
        <v>70</v>
      </c>
      <c r="M630" s="2" t="s">
        <v>70</v>
      </c>
      <c r="N630" s="2" t="s">
        <v>70</v>
      </c>
    </row>
    <row r="631" spans="1:14" x14ac:dyDescent="0.3">
      <c r="A631" t="s">
        <v>99</v>
      </c>
      <c r="B631" t="s">
        <v>8</v>
      </c>
      <c r="C631" s="2">
        <v>0.99055995309293476</v>
      </c>
      <c r="D631" s="2">
        <v>0.97505737669423642</v>
      </c>
      <c r="E631" s="2">
        <v>0.92662247572067202</v>
      </c>
      <c r="F631" s="2">
        <v>0.54128528759996142</v>
      </c>
      <c r="G631" s="2">
        <v>0.88033707865168542</v>
      </c>
      <c r="H631" s="2">
        <v>0.6413888888888889</v>
      </c>
      <c r="I631" s="2">
        <v>0.99255849635596483</v>
      </c>
      <c r="J631" s="2">
        <v>0</v>
      </c>
      <c r="K631" s="2" t="s">
        <v>70</v>
      </c>
      <c r="L631" s="2" t="s">
        <v>70</v>
      </c>
      <c r="M631" s="2" t="s">
        <v>70</v>
      </c>
      <c r="N631" s="2" t="s">
        <v>70</v>
      </c>
    </row>
    <row r="632" spans="1:14" x14ac:dyDescent="0.3">
      <c r="A632" t="s">
        <v>99</v>
      </c>
      <c r="B632" t="s">
        <v>12</v>
      </c>
      <c r="C632" s="2">
        <v>0.99533790245457443</v>
      </c>
      <c r="D632" s="2">
        <v>0.9573739374432616</v>
      </c>
      <c r="E632" s="2">
        <v>0.8029056036642096</v>
      </c>
      <c r="F632" s="2">
        <v>0.71588759794650092</v>
      </c>
      <c r="G632" s="2">
        <v>0.25900025900025903</v>
      </c>
      <c r="H632" s="2">
        <v>0.83013739996980218</v>
      </c>
      <c r="I632" s="2">
        <v>0.99402271368798556</v>
      </c>
      <c r="J632" s="2" t="s">
        <v>70</v>
      </c>
      <c r="K632" s="2" t="s">
        <v>70</v>
      </c>
      <c r="L632" s="2" t="s">
        <v>70</v>
      </c>
      <c r="M632" s="2" t="s">
        <v>70</v>
      </c>
      <c r="N632" s="2" t="s">
        <v>70</v>
      </c>
    </row>
    <row r="633" spans="1:14" x14ac:dyDescent="0.3">
      <c r="A633" t="s">
        <v>99</v>
      </c>
      <c r="B633" t="s">
        <v>13</v>
      </c>
      <c r="C633" s="2">
        <v>0.96549520766773156</v>
      </c>
      <c r="D633" s="2">
        <v>0.99026792291884758</v>
      </c>
      <c r="E633" s="2">
        <v>0.89502955682255414</v>
      </c>
      <c r="F633" s="2">
        <v>0.89702412276978971</v>
      </c>
      <c r="G633" s="2" t="s">
        <v>70</v>
      </c>
      <c r="H633" s="2">
        <v>0.18379446640316205</v>
      </c>
      <c r="I633" s="2">
        <v>0.98631775700934576</v>
      </c>
      <c r="J633" s="2" t="s">
        <v>70</v>
      </c>
      <c r="K633" s="2" t="s">
        <v>70</v>
      </c>
      <c r="L633" s="2" t="s">
        <v>70</v>
      </c>
      <c r="M633" s="2" t="s">
        <v>70</v>
      </c>
      <c r="N633" s="2" t="s">
        <v>70</v>
      </c>
    </row>
    <row r="634" spans="1:14" x14ac:dyDescent="0.3">
      <c r="A634" t="s">
        <v>99</v>
      </c>
      <c r="B634" t="s">
        <v>15</v>
      </c>
      <c r="C634" s="2">
        <v>0.98488664987405539</v>
      </c>
      <c r="D634" s="2">
        <v>0.964695367197974</v>
      </c>
      <c r="E634" s="2">
        <v>0.87545817382096602</v>
      </c>
      <c r="F634" s="2">
        <v>0.85758137750207841</v>
      </c>
      <c r="G634" s="2">
        <v>0.54437430375046414</v>
      </c>
      <c r="H634" s="2">
        <v>0.82733374008541793</v>
      </c>
      <c r="I634" s="2">
        <v>0.99184637659071861</v>
      </c>
      <c r="J634" s="2">
        <v>0.19542947202521671</v>
      </c>
      <c r="K634" s="2" t="s">
        <v>70</v>
      </c>
      <c r="L634" s="2" t="s">
        <v>70</v>
      </c>
      <c r="M634" s="2" t="s">
        <v>70</v>
      </c>
      <c r="N634" s="2" t="s">
        <v>70</v>
      </c>
    </row>
    <row r="635" spans="1:14" x14ac:dyDescent="0.3">
      <c r="A635" t="s">
        <v>99</v>
      </c>
      <c r="B635" t="s">
        <v>17</v>
      </c>
      <c r="C635" s="2">
        <v>0.99430877646576599</v>
      </c>
      <c r="D635" s="2">
        <v>0.96393066530716276</v>
      </c>
      <c r="E635" s="2">
        <v>0.88187610752931422</v>
      </c>
      <c r="F635" s="2">
        <v>0.71557271557271562</v>
      </c>
      <c r="G635" s="2">
        <v>0</v>
      </c>
      <c r="H635" s="2">
        <v>0.8569504713452043</v>
      </c>
      <c r="I635" s="2">
        <v>0.99151842678075519</v>
      </c>
      <c r="J635" s="2" t="s">
        <v>70</v>
      </c>
      <c r="K635" s="2" t="s">
        <v>70</v>
      </c>
      <c r="L635" s="2" t="s">
        <v>70</v>
      </c>
      <c r="M635" s="2" t="s">
        <v>70</v>
      </c>
      <c r="N635" s="2">
        <v>0</v>
      </c>
    </row>
    <row r="636" spans="1:14" x14ac:dyDescent="0.3">
      <c r="A636" t="s">
        <v>99</v>
      </c>
      <c r="B636" t="s">
        <v>21</v>
      </c>
      <c r="C636" s="2">
        <v>0.99505365087673381</v>
      </c>
      <c r="D636" s="2">
        <v>0.96731971128553695</v>
      </c>
      <c r="E636" s="2">
        <v>0.91430400910675536</v>
      </c>
      <c r="F636" s="2">
        <v>0.51957765068191819</v>
      </c>
      <c r="G636" s="2">
        <v>0</v>
      </c>
      <c r="H636" s="2">
        <v>0.8058968058968059</v>
      </c>
      <c r="I636" s="2">
        <v>0.98945147679324896</v>
      </c>
      <c r="J636" s="2" t="s">
        <v>70</v>
      </c>
      <c r="K636" s="2" t="s">
        <v>70</v>
      </c>
      <c r="L636" s="2" t="s">
        <v>70</v>
      </c>
      <c r="M636" s="2" t="s">
        <v>70</v>
      </c>
      <c r="N636" s="2" t="s">
        <v>70</v>
      </c>
    </row>
    <row r="637" spans="1:14" x14ac:dyDescent="0.3">
      <c r="A637" t="s">
        <v>99</v>
      </c>
      <c r="B637" t="s">
        <v>23</v>
      </c>
      <c r="C637" s="2">
        <v>0.99689671202241403</v>
      </c>
      <c r="D637" s="2">
        <v>0.98236910082414197</v>
      </c>
      <c r="E637" s="2">
        <v>0.9124223792481112</v>
      </c>
      <c r="F637" s="2">
        <v>0.87984479162108153</v>
      </c>
      <c r="G637" s="2">
        <v>0</v>
      </c>
      <c r="H637" s="2">
        <v>0.8674536903733564</v>
      </c>
      <c r="I637" s="2">
        <v>0.99280030314513079</v>
      </c>
      <c r="J637" s="2" t="s">
        <v>70</v>
      </c>
      <c r="K637" s="2" t="s">
        <v>70</v>
      </c>
      <c r="L637" s="2" t="s">
        <v>70</v>
      </c>
      <c r="M637" s="2" t="s">
        <v>70</v>
      </c>
      <c r="N637" s="2" t="s">
        <v>70</v>
      </c>
    </row>
    <row r="638" spans="1:14" x14ac:dyDescent="0.3">
      <c r="A638" t="s">
        <v>99</v>
      </c>
      <c r="B638" t="s">
        <v>25</v>
      </c>
      <c r="C638" s="2">
        <v>0.99770500233308879</v>
      </c>
      <c r="D638" s="2">
        <v>0.98339362399779995</v>
      </c>
      <c r="E638" s="2">
        <v>0.89632562167512064</v>
      </c>
      <c r="F638" s="2">
        <v>0.85877572226448706</v>
      </c>
      <c r="G638" s="2" t="s">
        <v>70</v>
      </c>
      <c r="H638" s="2">
        <v>0.77434156189777004</v>
      </c>
      <c r="I638" s="2">
        <v>0.99190854428030584</v>
      </c>
      <c r="J638" s="2" t="s">
        <v>70</v>
      </c>
      <c r="K638" s="2" t="s">
        <v>70</v>
      </c>
      <c r="L638" s="2" t="s">
        <v>70</v>
      </c>
      <c r="M638" s="2" t="s">
        <v>70</v>
      </c>
      <c r="N638" s="2" t="s">
        <v>70</v>
      </c>
    </row>
    <row r="639" spans="1:14" x14ac:dyDescent="0.3">
      <c r="A639" t="s">
        <v>99</v>
      </c>
      <c r="B639" t="s">
        <v>27</v>
      </c>
      <c r="C639" s="2">
        <v>0.9953458904944078</v>
      </c>
      <c r="D639" s="2">
        <v>0.946593619558736</v>
      </c>
      <c r="E639" s="2">
        <v>0.89841330046147039</v>
      </c>
      <c r="F639" s="2">
        <v>0.77917381711203726</v>
      </c>
      <c r="G639" s="2" t="s">
        <v>70</v>
      </c>
      <c r="H639" s="2">
        <v>0.58922862529715547</v>
      </c>
      <c r="I639" s="2">
        <v>0.99174805057158</v>
      </c>
      <c r="J639" s="2" t="s">
        <v>70</v>
      </c>
      <c r="K639" s="2" t="s">
        <v>70</v>
      </c>
      <c r="L639" s="2">
        <v>0</v>
      </c>
      <c r="M639" s="2" t="s">
        <v>70</v>
      </c>
      <c r="N639" s="2" t="s">
        <v>70</v>
      </c>
    </row>
    <row r="640" spans="1:14" x14ac:dyDescent="0.3">
      <c r="A640" t="s">
        <v>116</v>
      </c>
      <c r="B640" t="s">
        <v>8</v>
      </c>
      <c r="C640" s="2">
        <v>0.98947715773263922</v>
      </c>
      <c r="D640" s="2">
        <v>0.89306092398306647</v>
      </c>
      <c r="E640" s="2">
        <v>0.84951082774541053</v>
      </c>
      <c r="F640" s="2">
        <v>0.88738323904749372</v>
      </c>
      <c r="G640" s="2" t="s">
        <v>70</v>
      </c>
      <c r="H640" s="2">
        <v>0.90152528766390161</v>
      </c>
      <c r="I640" s="2">
        <v>0.98808473080317738</v>
      </c>
      <c r="J640" s="2" t="s">
        <v>70</v>
      </c>
      <c r="K640" s="2" t="s">
        <v>70</v>
      </c>
      <c r="L640" s="2" t="s">
        <v>70</v>
      </c>
      <c r="M640" s="2" t="s">
        <v>70</v>
      </c>
      <c r="N640" s="2" t="s">
        <v>70</v>
      </c>
    </row>
    <row r="641" spans="1:14" x14ac:dyDescent="0.3">
      <c r="A641" t="s">
        <v>116</v>
      </c>
      <c r="B641" t="s">
        <v>12</v>
      </c>
      <c r="C641" s="2">
        <v>0.9784545817262934</v>
      </c>
      <c r="D641" s="2">
        <v>0.96266556454311081</v>
      </c>
      <c r="E641" s="2">
        <v>0.91325278158574297</v>
      </c>
      <c r="F641" s="2">
        <v>0.50284922708812141</v>
      </c>
      <c r="G641" s="2">
        <v>0.59263235590149632</v>
      </c>
      <c r="H641" s="2">
        <v>0.88023707337012058</v>
      </c>
      <c r="I641" s="2">
        <v>0.98424187589534795</v>
      </c>
      <c r="J641" s="2" t="s">
        <v>70</v>
      </c>
      <c r="K641" s="2" t="s">
        <v>70</v>
      </c>
      <c r="L641" s="2" t="s">
        <v>70</v>
      </c>
      <c r="M641" s="2" t="s">
        <v>70</v>
      </c>
      <c r="N641" s="2" t="s">
        <v>70</v>
      </c>
    </row>
    <row r="642" spans="1:14" x14ac:dyDescent="0.3">
      <c r="A642" t="s">
        <v>116</v>
      </c>
      <c r="B642" t="s">
        <v>147</v>
      </c>
      <c r="C642" s="2">
        <v>0.9830687830687832</v>
      </c>
      <c r="D642" s="2">
        <v>0.96778106825561061</v>
      </c>
      <c r="E642" s="2">
        <v>0.87041114982578394</v>
      </c>
      <c r="F642" s="2">
        <v>0.79046417494611787</v>
      </c>
      <c r="G642" s="2">
        <v>0.79766885833831436</v>
      </c>
      <c r="H642" s="2">
        <v>0.92070160697405723</v>
      </c>
      <c r="I642" s="2">
        <v>0.99082002622849641</v>
      </c>
      <c r="J642" s="2" t="s">
        <v>70</v>
      </c>
      <c r="K642" s="2" t="s">
        <v>70</v>
      </c>
      <c r="L642" s="2" t="s">
        <v>70</v>
      </c>
      <c r="M642" s="2" t="s">
        <v>70</v>
      </c>
      <c r="N642" s="2" t="s">
        <v>70</v>
      </c>
    </row>
    <row r="643" spans="1:14" x14ac:dyDescent="0.3">
      <c r="A643" t="s">
        <v>116</v>
      </c>
      <c r="B643" t="s">
        <v>211</v>
      </c>
      <c r="C643" s="2">
        <v>0.98699137381077862</v>
      </c>
      <c r="D643" s="2">
        <v>0.95719932668847996</v>
      </c>
      <c r="E643" s="2">
        <v>0.93931530404877284</v>
      </c>
      <c r="F643" s="2">
        <v>0.87817425380219927</v>
      </c>
      <c r="G643" s="2" t="s">
        <v>70</v>
      </c>
      <c r="H643" s="2">
        <v>0.83879423328964609</v>
      </c>
      <c r="I643" s="2">
        <v>0.99466950959488276</v>
      </c>
      <c r="J643" s="2" t="s">
        <v>70</v>
      </c>
      <c r="K643" s="2" t="s">
        <v>70</v>
      </c>
      <c r="L643" s="2" t="s">
        <v>70</v>
      </c>
      <c r="M643" s="2" t="s">
        <v>70</v>
      </c>
      <c r="N643" s="2" t="s">
        <v>70</v>
      </c>
    </row>
    <row r="644" spans="1:14" x14ac:dyDescent="0.3">
      <c r="A644" t="s">
        <v>116</v>
      </c>
      <c r="B644" t="s">
        <v>13</v>
      </c>
      <c r="C644" s="2">
        <v>0.98327539093237204</v>
      </c>
      <c r="D644" s="2">
        <v>0.89344863615143499</v>
      </c>
      <c r="E644" s="2">
        <v>0.90330444803971544</v>
      </c>
      <c r="F644" s="2">
        <v>0.77598404455482806</v>
      </c>
      <c r="G644" s="2">
        <v>0</v>
      </c>
      <c r="H644" s="2">
        <v>0.80204996796925043</v>
      </c>
      <c r="I644" s="2">
        <v>0.99281125726521879</v>
      </c>
      <c r="J644" s="2" t="s">
        <v>70</v>
      </c>
      <c r="K644" s="2" t="s">
        <v>70</v>
      </c>
      <c r="L644" s="2" t="s">
        <v>70</v>
      </c>
      <c r="M644" s="2" t="s">
        <v>70</v>
      </c>
      <c r="N644" s="2" t="s">
        <v>70</v>
      </c>
    </row>
    <row r="645" spans="1:14" x14ac:dyDescent="0.3">
      <c r="A645" t="s">
        <v>116</v>
      </c>
      <c r="B645" t="s">
        <v>15</v>
      </c>
      <c r="C645" s="2">
        <v>0.99336702463676563</v>
      </c>
      <c r="D645" s="2">
        <v>0.919982294791718</v>
      </c>
      <c r="E645" s="2">
        <v>0.92569769089106102</v>
      </c>
      <c r="F645" s="2">
        <v>0.76686000617771222</v>
      </c>
      <c r="G645" s="2">
        <v>0.79586563307493541</v>
      </c>
      <c r="H645" s="2">
        <v>0.81190458607192972</v>
      </c>
      <c r="I645" s="2">
        <v>0.99212966570560279</v>
      </c>
      <c r="J645" s="2" t="s">
        <v>70</v>
      </c>
      <c r="K645" s="2" t="s">
        <v>70</v>
      </c>
      <c r="L645" s="2" t="s">
        <v>70</v>
      </c>
      <c r="M645" s="2" t="s">
        <v>70</v>
      </c>
      <c r="N645" s="2" t="s">
        <v>70</v>
      </c>
    </row>
    <row r="646" spans="1:14" x14ac:dyDescent="0.3">
      <c r="A646" t="s">
        <v>116</v>
      </c>
      <c r="B646" t="s">
        <v>17</v>
      </c>
      <c r="C646" s="2">
        <v>0.99238836786473683</v>
      </c>
      <c r="D646" s="2">
        <v>0.83217250794004571</v>
      </c>
      <c r="E646" s="2">
        <v>0.93229278165930363</v>
      </c>
      <c r="F646" s="2">
        <v>0.68805280528052803</v>
      </c>
      <c r="G646" s="2">
        <v>0.78312841530054644</v>
      </c>
      <c r="H646" s="2">
        <v>0.75857605177993526</v>
      </c>
      <c r="I646" s="2">
        <v>0.99342751378711203</v>
      </c>
      <c r="J646" s="2" t="s">
        <v>70</v>
      </c>
      <c r="K646" s="2" t="s">
        <v>70</v>
      </c>
      <c r="L646" s="2" t="s">
        <v>70</v>
      </c>
      <c r="M646" s="2" t="s">
        <v>70</v>
      </c>
      <c r="N646" s="2" t="s">
        <v>70</v>
      </c>
    </row>
    <row r="647" spans="1:14" x14ac:dyDescent="0.3">
      <c r="A647" t="s">
        <v>116</v>
      </c>
      <c r="B647" t="s">
        <v>21</v>
      </c>
      <c r="C647" s="2">
        <v>0.99569474342059583</v>
      </c>
      <c r="D647" s="2">
        <v>0.83653698293095491</v>
      </c>
      <c r="E647" s="2">
        <v>0.90816584680252999</v>
      </c>
      <c r="F647" s="2">
        <v>0.75098860200046524</v>
      </c>
      <c r="G647" s="2">
        <v>0</v>
      </c>
      <c r="H647" s="2" t="s">
        <v>70</v>
      </c>
      <c r="I647" s="2">
        <v>0.98994897170248963</v>
      </c>
      <c r="J647" s="2" t="s">
        <v>70</v>
      </c>
      <c r="K647" s="2" t="s">
        <v>70</v>
      </c>
      <c r="L647" s="2" t="s">
        <v>70</v>
      </c>
      <c r="M647" s="2" t="s">
        <v>70</v>
      </c>
      <c r="N647" s="2" t="s">
        <v>70</v>
      </c>
    </row>
    <row r="648" spans="1:14" x14ac:dyDescent="0.3">
      <c r="A648" t="s">
        <v>116</v>
      </c>
      <c r="B648" t="s">
        <v>23</v>
      </c>
      <c r="C648" s="2">
        <v>0.99317487717434605</v>
      </c>
      <c r="D648" s="2">
        <v>0.9391950085169094</v>
      </c>
      <c r="E648" s="2">
        <v>0.85232067510548526</v>
      </c>
      <c r="F648" s="2">
        <v>0.2677483227282339</v>
      </c>
      <c r="G648" s="2" t="s">
        <v>70</v>
      </c>
      <c r="H648" s="2">
        <v>0.6583471991125901</v>
      </c>
      <c r="I648" s="2">
        <v>0.99368224007487715</v>
      </c>
      <c r="J648" s="2">
        <v>0.96513584996393365</v>
      </c>
      <c r="K648" s="2" t="s">
        <v>70</v>
      </c>
      <c r="L648" s="2" t="s">
        <v>70</v>
      </c>
      <c r="M648" s="2" t="s">
        <v>70</v>
      </c>
      <c r="N648" s="2" t="s">
        <v>70</v>
      </c>
    </row>
    <row r="649" spans="1:14" x14ac:dyDescent="0.3">
      <c r="A649" t="s">
        <v>116</v>
      </c>
      <c r="B649" t="s">
        <v>25</v>
      </c>
      <c r="C649" s="2">
        <v>0.99639158129238481</v>
      </c>
      <c r="D649" s="2">
        <v>0.98177728641683504</v>
      </c>
      <c r="E649" s="2">
        <v>0.89533995416348355</v>
      </c>
      <c r="F649" s="2">
        <v>0.19197271773347324</v>
      </c>
      <c r="G649" s="2">
        <v>0.63041110259410171</v>
      </c>
      <c r="H649" s="2">
        <v>0.66303021603387646</v>
      </c>
      <c r="I649" s="2">
        <v>0.99114368605894043</v>
      </c>
      <c r="J649" s="2">
        <v>0</v>
      </c>
      <c r="K649" s="2" t="s">
        <v>70</v>
      </c>
      <c r="L649" s="2" t="s">
        <v>70</v>
      </c>
      <c r="M649" s="2" t="s">
        <v>70</v>
      </c>
      <c r="N649" s="2">
        <v>0</v>
      </c>
    </row>
    <row r="650" spans="1:14" x14ac:dyDescent="0.3">
      <c r="A650" t="s">
        <v>116</v>
      </c>
      <c r="B650" t="s">
        <v>247</v>
      </c>
      <c r="C650" s="2">
        <v>0.99610611041135444</v>
      </c>
      <c r="D650" s="2">
        <v>0.95610005104645224</v>
      </c>
      <c r="E650" s="2">
        <v>0.90568369028006601</v>
      </c>
      <c r="F650" s="2">
        <v>0.48175248829705042</v>
      </c>
      <c r="G650" s="2">
        <v>0</v>
      </c>
      <c r="H650" s="2">
        <v>0.75263255126547202</v>
      </c>
      <c r="I650" s="2">
        <v>0.99442960702022121</v>
      </c>
      <c r="J650" s="2" t="s">
        <v>70</v>
      </c>
      <c r="K650" s="2">
        <v>0.53594771241830064</v>
      </c>
      <c r="L650" s="2" t="s">
        <v>70</v>
      </c>
      <c r="M650" s="2" t="s">
        <v>70</v>
      </c>
      <c r="N650" s="2" t="s">
        <v>70</v>
      </c>
    </row>
    <row r="651" spans="1:14" x14ac:dyDescent="0.3">
      <c r="A651" t="s">
        <v>116</v>
      </c>
      <c r="B651" t="s">
        <v>27</v>
      </c>
      <c r="C651" s="2">
        <v>0.99771699865827224</v>
      </c>
      <c r="D651" s="2">
        <v>0.93596540178571441</v>
      </c>
      <c r="E651" s="2">
        <v>0.87222858949531679</v>
      </c>
      <c r="F651" s="2">
        <v>0.81725448363224218</v>
      </c>
      <c r="G651" s="2" t="s">
        <v>70</v>
      </c>
      <c r="H651" s="2">
        <v>0.66007264599050008</v>
      </c>
      <c r="I651" s="2">
        <v>0.99466563587166601</v>
      </c>
      <c r="J651" s="2" t="s">
        <v>70</v>
      </c>
      <c r="K651" s="2" t="s">
        <v>70</v>
      </c>
      <c r="L651" s="2" t="s">
        <v>70</v>
      </c>
      <c r="M651" s="2" t="s">
        <v>70</v>
      </c>
      <c r="N651" s="2" t="s">
        <v>70</v>
      </c>
    </row>
    <row r="652" spans="1:14" x14ac:dyDescent="0.3">
      <c r="A652" t="s">
        <v>136</v>
      </c>
      <c r="B652" t="s">
        <v>6</v>
      </c>
      <c r="C652" s="2">
        <v>0.96035675409951204</v>
      </c>
      <c r="D652" s="2">
        <v>0.95952412898609063</v>
      </c>
      <c r="E652" s="2">
        <v>0.69847374847374843</v>
      </c>
      <c r="F652" s="2">
        <v>2.3105360443622922E-2</v>
      </c>
      <c r="G652" s="2" t="s">
        <v>70</v>
      </c>
      <c r="H652" s="2">
        <v>0.9121324771882392</v>
      </c>
      <c r="I652" s="2">
        <v>0.98594865004046195</v>
      </c>
      <c r="J652" s="2" t="s">
        <v>70</v>
      </c>
      <c r="K652" s="2" t="s">
        <v>70</v>
      </c>
      <c r="L652" s="2" t="s">
        <v>70</v>
      </c>
      <c r="M652" s="2" t="s">
        <v>70</v>
      </c>
      <c r="N652" s="2" t="s">
        <v>70</v>
      </c>
    </row>
    <row r="653" spans="1:14" x14ac:dyDescent="0.3">
      <c r="A653" t="s">
        <v>136</v>
      </c>
      <c r="B653" t="s">
        <v>7</v>
      </c>
      <c r="C653" s="2">
        <v>0.99172607944336999</v>
      </c>
      <c r="D653" s="2">
        <v>0.96639629200463495</v>
      </c>
      <c r="E653" s="2">
        <v>0.82661105509212573</v>
      </c>
      <c r="F653" s="2">
        <v>0</v>
      </c>
      <c r="G653" s="2" t="s">
        <v>70</v>
      </c>
      <c r="H653" s="2">
        <v>0.67630449514343804</v>
      </c>
      <c r="I653" s="2">
        <v>0.99405558032397079</v>
      </c>
      <c r="J653" s="2" t="s">
        <v>70</v>
      </c>
      <c r="K653" s="2" t="s">
        <v>70</v>
      </c>
      <c r="L653" s="2" t="s">
        <v>70</v>
      </c>
      <c r="M653" s="2" t="s">
        <v>70</v>
      </c>
      <c r="N653" s="2" t="s">
        <v>70</v>
      </c>
    </row>
    <row r="654" spans="1:14" x14ac:dyDescent="0.3">
      <c r="A654" t="s">
        <v>136</v>
      </c>
      <c r="B654" t="s">
        <v>219</v>
      </c>
      <c r="C654" s="2">
        <v>0.99083516483516476</v>
      </c>
      <c r="D654" s="2">
        <v>0.98754407304192515</v>
      </c>
      <c r="E654" s="2">
        <v>0.9481960048454906</v>
      </c>
      <c r="F654" s="2">
        <v>0</v>
      </c>
      <c r="G654" s="2" t="s">
        <v>70</v>
      </c>
      <c r="H654" s="2">
        <v>0.89119844105228974</v>
      </c>
      <c r="I654" s="2">
        <v>0.9924497271436048</v>
      </c>
      <c r="J654" s="2" t="s">
        <v>70</v>
      </c>
      <c r="K654" s="2" t="s">
        <v>70</v>
      </c>
      <c r="L654" s="2" t="s">
        <v>70</v>
      </c>
      <c r="M654" s="2" t="s">
        <v>70</v>
      </c>
      <c r="N654" s="2" t="s">
        <v>70</v>
      </c>
    </row>
    <row r="655" spans="1:14" x14ac:dyDescent="0.3">
      <c r="A655" t="s">
        <v>136</v>
      </c>
      <c r="B655" t="s">
        <v>8</v>
      </c>
      <c r="C655" s="2">
        <v>0.99334519200585958</v>
      </c>
      <c r="D655" s="2">
        <v>0.98904296594338281</v>
      </c>
      <c r="E655" s="2">
        <v>0.94074496295011278</v>
      </c>
      <c r="F655" s="2" t="s">
        <v>70</v>
      </c>
      <c r="G655" s="2" t="s">
        <v>70</v>
      </c>
      <c r="H655" s="2">
        <v>0.84578976334617506</v>
      </c>
      <c r="I655" s="2">
        <v>0.99214013024927017</v>
      </c>
      <c r="J655" s="2" t="s">
        <v>70</v>
      </c>
      <c r="K655" s="2" t="s">
        <v>70</v>
      </c>
      <c r="L655" s="2" t="s">
        <v>70</v>
      </c>
      <c r="M655" s="2" t="s">
        <v>70</v>
      </c>
      <c r="N655" s="2" t="s">
        <v>70</v>
      </c>
    </row>
    <row r="656" spans="1:14" x14ac:dyDescent="0.3">
      <c r="A656" t="s">
        <v>136</v>
      </c>
      <c r="B656" t="s">
        <v>12</v>
      </c>
      <c r="C656" s="2">
        <v>0.99548154966111624</v>
      </c>
      <c r="D656" s="2">
        <v>0.9706782395815946</v>
      </c>
      <c r="E656" s="2">
        <v>0.96474071602827416</v>
      </c>
      <c r="F656" s="2" t="s">
        <v>70</v>
      </c>
      <c r="G656" s="2" t="s">
        <v>70</v>
      </c>
      <c r="H656" s="2">
        <v>0.82595362350029589</v>
      </c>
      <c r="I656" s="2">
        <v>0.99305765167521876</v>
      </c>
      <c r="J656" s="2" t="s">
        <v>70</v>
      </c>
      <c r="K656" s="2" t="s">
        <v>70</v>
      </c>
      <c r="L656" s="2" t="s">
        <v>70</v>
      </c>
      <c r="M656" s="2" t="s">
        <v>70</v>
      </c>
      <c r="N656" s="2" t="s">
        <v>70</v>
      </c>
    </row>
    <row r="657" spans="1:14" x14ac:dyDescent="0.3">
      <c r="A657" t="s">
        <v>136</v>
      </c>
      <c r="B657" t="s">
        <v>13</v>
      </c>
      <c r="C657" s="2">
        <v>0.99334299180252705</v>
      </c>
      <c r="D657" s="2">
        <v>0.96766939467669399</v>
      </c>
      <c r="E657" s="2">
        <v>0.96525941460745879</v>
      </c>
      <c r="F657" s="2" t="s">
        <v>70</v>
      </c>
      <c r="G657" s="2" t="s">
        <v>70</v>
      </c>
      <c r="H657" s="2">
        <v>0.87228643924443194</v>
      </c>
      <c r="I657" s="2">
        <v>0.99504912788483524</v>
      </c>
      <c r="J657" s="2" t="s">
        <v>70</v>
      </c>
      <c r="K657" s="2" t="s">
        <v>70</v>
      </c>
      <c r="L657" s="2" t="s">
        <v>70</v>
      </c>
      <c r="M657" s="2" t="s">
        <v>70</v>
      </c>
      <c r="N657" s="2" t="s">
        <v>70</v>
      </c>
    </row>
    <row r="658" spans="1:14" x14ac:dyDescent="0.3">
      <c r="A658" t="s">
        <v>136</v>
      </c>
      <c r="B658" t="s">
        <v>15</v>
      </c>
      <c r="C658" s="2">
        <v>0.99280183885797235</v>
      </c>
      <c r="D658" s="2">
        <v>0.95015581935762805</v>
      </c>
      <c r="E658" s="2">
        <v>0.8558930879241049</v>
      </c>
      <c r="F658" s="2">
        <v>0.82809290567230209</v>
      </c>
      <c r="G658" s="2" t="s">
        <v>70</v>
      </c>
      <c r="H658" s="2">
        <v>0.33588967846337858</v>
      </c>
      <c r="I658" s="2">
        <v>0.9957780458383596</v>
      </c>
      <c r="J658" s="2" t="s">
        <v>70</v>
      </c>
      <c r="K658" s="2" t="s">
        <v>70</v>
      </c>
      <c r="L658" s="2" t="s">
        <v>70</v>
      </c>
      <c r="M658" s="2" t="s">
        <v>70</v>
      </c>
      <c r="N658" s="2" t="s">
        <v>70</v>
      </c>
    </row>
    <row r="659" spans="1:14" x14ac:dyDescent="0.3">
      <c r="A659" t="s">
        <v>136</v>
      </c>
      <c r="B659" t="s">
        <v>17</v>
      </c>
      <c r="C659" s="2">
        <v>0.992053959161046</v>
      </c>
      <c r="D659" s="2">
        <v>0.96840781683868604</v>
      </c>
      <c r="E659" s="2">
        <v>0.92847778084460397</v>
      </c>
      <c r="F659" s="2">
        <v>0.83571268165923451</v>
      </c>
      <c r="G659" s="2" t="s">
        <v>70</v>
      </c>
      <c r="H659" s="2">
        <v>0.60749634918059392</v>
      </c>
      <c r="I659" s="2">
        <v>0.9946746932160222</v>
      </c>
      <c r="J659" s="2" t="s">
        <v>70</v>
      </c>
      <c r="K659" s="2" t="s">
        <v>70</v>
      </c>
      <c r="L659" s="2" t="s">
        <v>70</v>
      </c>
      <c r="M659" s="2" t="s">
        <v>70</v>
      </c>
      <c r="N659" s="2" t="s">
        <v>70</v>
      </c>
    </row>
    <row r="660" spans="1:14" x14ac:dyDescent="0.3">
      <c r="A660" t="s">
        <v>136</v>
      </c>
      <c r="B660" t="s">
        <v>21</v>
      </c>
      <c r="C660" s="2">
        <v>0.98735277369856445</v>
      </c>
      <c r="D660" s="2">
        <v>0.922435268362648</v>
      </c>
      <c r="E660" s="2">
        <v>0.81110168114267145</v>
      </c>
      <c r="F660" s="2">
        <v>0</v>
      </c>
      <c r="G660" s="2" t="s">
        <v>70</v>
      </c>
      <c r="H660" s="2">
        <v>0.8435306628855016</v>
      </c>
      <c r="I660" s="2">
        <v>0.99314582840935961</v>
      </c>
      <c r="J660" s="2" t="s">
        <v>70</v>
      </c>
      <c r="K660" s="2" t="s">
        <v>70</v>
      </c>
      <c r="L660" s="2" t="s">
        <v>70</v>
      </c>
      <c r="M660" s="2" t="s">
        <v>70</v>
      </c>
      <c r="N660" s="2" t="s">
        <v>70</v>
      </c>
    </row>
    <row r="661" spans="1:14" x14ac:dyDescent="0.3">
      <c r="A661" t="s">
        <v>136</v>
      </c>
      <c r="B661" t="s">
        <v>23</v>
      </c>
      <c r="C661" s="2">
        <v>0.97467871043548504</v>
      </c>
      <c r="D661" s="2">
        <v>0.96363673278785045</v>
      </c>
      <c r="E661" s="2">
        <v>0.83423340610517449</v>
      </c>
      <c r="F661" s="2">
        <v>0</v>
      </c>
      <c r="G661" s="2">
        <v>0.75891258342829238</v>
      </c>
      <c r="H661" s="2">
        <v>0.80631532132532802</v>
      </c>
      <c r="I661" s="2">
        <v>0.99416115219929924</v>
      </c>
      <c r="J661" s="2">
        <v>0.96943809409216697</v>
      </c>
      <c r="K661" s="2" t="s">
        <v>70</v>
      </c>
      <c r="L661" s="2" t="s">
        <v>70</v>
      </c>
      <c r="M661" s="2" t="s">
        <v>70</v>
      </c>
      <c r="N661" s="2" t="s">
        <v>70</v>
      </c>
    </row>
    <row r="662" spans="1:14" x14ac:dyDescent="0.3">
      <c r="A662" t="s">
        <v>136</v>
      </c>
      <c r="B662" t="s">
        <v>25</v>
      </c>
      <c r="C662" s="2">
        <v>0.99653789014182204</v>
      </c>
      <c r="D662" s="2">
        <v>0.98413360298563479</v>
      </c>
      <c r="E662" s="2">
        <v>0.90260383192343097</v>
      </c>
      <c r="F662" s="2">
        <v>0.78839843336508941</v>
      </c>
      <c r="G662" s="2" t="s">
        <v>70</v>
      </c>
      <c r="H662" s="2">
        <v>0.87832916502128033</v>
      </c>
      <c r="I662" s="2">
        <v>0.99144133908960075</v>
      </c>
      <c r="J662" s="2" t="s">
        <v>70</v>
      </c>
      <c r="K662" s="2" t="s">
        <v>70</v>
      </c>
      <c r="L662" s="2" t="s">
        <v>70</v>
      </c>
      <c r="M662" s="2" t="s">
        <v>70</v>
      </c>
      <c r="N662" s="2" t="s">
        <v>70</v>
      </c>
    </row>
    <row r="663" spans="1:14" x14ac:dyDescent="0.3">
      <c r="A663" t="s">
        <v>78</v>
      </c>
      <c r="B663" t="s">
        <v>6</v>
      </c>
      <c r="C663" s="2">
        <v>0.98713066949438477</v>
      </c>
      <c r="D663" s="2">
        <v>0.96628844920902357</v>
      </c>
      <c r="E663" s="2">
        <v>0.88791410239622892</v>
      </c>
      <c r="F663" s="2">
        <v>0.50830167627447331</v>
      </c>
      <c r="G663" s="2" t="s">
        <v>70</v>
      </c>
      <c r="H663" s="2">
        <v>0.76478781688179032</v>
      </c>
      <c r="I663" s="2">
        <v>0.97965290245362058</v>
      </c>
      <c r="J663" s="2" t="s">
        <v>70</v>
      </c>
      <c r="K663" s="2" t="s">
        <v>70</v>
      </c>
      <c r="L663" s="2" t="s">
        <v>70</v>
      </c>
      <c r="M663" s="2" t="s">
        <v>70</v>
      </c>
      <c r="N663" s="2" t="s">
        <v>70</v>
      </c>
    </row>
    <row r="664" spans="1:14" x14ac:dyDescent="0.3">
      <c r="A664" t="s">
        <v>78</v>
      </c>
      <c r="B664" t="s">
        <v>7</v>
      </c>
      <c r="C664" s="2">
        <v>0.97670597117669278</v>
      </c>
      <c r="D664" s="2">
        <v>0.97652845724062343</v>
      </c>
      <c r="E664" s="2">
        <v>0.83589125191843894</v>
      </c>
      <c r="F664" s="2">
        <v>0.31818181818181818</v>
      </c>
      <c r="G664" s="2" t="s">
        <v>70</v>
      </c>
      <c r="H664" s="2">
        <v>0.7611252576694556</v>
      </c>
      <c r="I664" s="2">
        <v>0.98522093198612581</v>
      </c>
      <c r="J664" s="2" t="s">
        <v>70</v>
      </c>
      <c r="K664" s="2" t="s">
        <v>70</v>
      </c>
      <c r="L664" s="2" t="s">
        <v>70</v>
      </c>
      <c r="M664" s="2" t="s">
        <v>70</v>
      </c>
      <c r="N664" s="2" t="s">
        <v>70</v>
      </c>
    </row>
    <row r="665" spans="1:14" x14ac:dyDescent="0.3">
      <c r="A665" t="s">
        <v>78</v>
      </c>
      <c r="B665" t="s">
        <v>8</v>
      </c>
      <c r="C665" s="2">
        <v>0.98947626040137038</v>
      </c>
      <c r="D665" s="2">
        <v>0.96508455241941704</v>
      </c>
      <c r="E665" s="2">
        <v>0.93474687012603797</v>
      </c>
      <c r="F665" s="2">
        <v>0.76374105740708431</v>
      </c>
      <c r="G665" s="2" t="s">
        <v>70</v>
      </c>
      <c r="H665" s="2">
        <v>0.8340138469731937</v>
      </c>
      <c r="I665" s="2">
        <v>0.9912219373883322</v>
      </c>
      <c r="J665" s="2" t="s">
        <v>70</v>
      </c>
      <c r="K665" s="2" t="s">
        <v>70</v>
      </c>
      <c r="L665" s="2" t="s">
        <v>70</v>
      </c>
      <c r="M665" s="2" t="s">
        <v>70</v>
      </c>
      <c r="N665" s="2" t="s">
        <v>70</v>
      </c>
    </row>
    <row r="666" spans="1:14" x14ac:dyDescent="0.3">
      <c r="A666" t="s">
        <v>78</v>
      </c>
      <c r="B666" t="s">
        <v>49</v>
      </c>
      <c r="C666" s="2">
        <v>0.98550830710678483</v>
      </c>
      <c r="D666" s="2">
        <v>0.978892150128021</v>
      </c>
      <c r="E666" s="2">
        <v>0.94007673526334157</v>
      </c>
      <c r="F666" s="2">
        <v>0.77929487179487178</v>
      </c>
      <c r="G666" s="2" t="s">
        <v>70</v>
      </c>
      <c r="H666" s="2">
        <v>0.82729343549389112</v>
      </c>
      <c r="I666" s="2">
        <v>0.99429732052183439</v>
      </c>
      <c r="J666" s="2" t="s">
        <v>70</v>
      </c>
      <c r="K666" s="2" t="s">
        <v>70</v>
      </c>
      <c r="L666" s="2" t="s">
        <v>70</v>
      </c>
      <c r="M666" s="2" t="s">
        <v>70</v>
      </c>
      <c r="N666" s="2" t="s">
        <v>70</v>
      </c>
    </row>
    <row r="667" spans="1:14" x14ac:dyDescent="0.3">
      <c r="A667" t="s">
        <v>78</v>
      </c>
      <c r="B667" t="s">
        <v>12</v>
      </c>
      <c r="C667" s="2">
        <v>0.97671594287868002</v>
      </c>
      <c r="D667" s="2">
        <v>0.96582462167204663</v>
      </c>
      <c r="E667" s="2">
        <v>0.88434010375450633</v>
      </c>
      <c r="F667" s="2">
        <v>0.43684679575467877</v>
      </c>
      <c r="G667" s="2" t="s">
        <v>70</v>
      </c>
      <c r="H667" s="2">
        <v>0.90249948357777321</v>
      </c>
      <c r="I667" s="2">
        <v>0.9929582914184012</v>
      </c>
      <c r="J667" s="2">
        <v>0.95101295250747264</v>
      </c>
      <c r="K667" s="2" t="s">
        <v>70</v>
      </c>
      <c r="L667" s="2" t="s">
        <v>70</v>
      </c>
      <c r="M667" s="2" t="s">
        <v>70</v>
      </c>
      <c r="N667" s="2" t="s">
        <v>70</v>
      </c>
    </row>
    <row r="668" spans="1:14" x14ac:dyDescent="0.3">
      <c r="A668" t="s">
        <v>78</v>
      </c>
      <c r="B668" t="s">
        <v>13</v>
      </c>
      <c r="C668" s="2">
        <v>0.98750176728403805</v>
      </c>
      <c r="D668" s="2">
        <v>0.95848599639818677</v>
      </c>
      <c r="E668" s="2">
        <v>0.92836928495063198</v>
      </c>
      <c r="F668" s="2">
        <v>0.66363888843508523</v>
      </c>
      <c r="G668" s="2" t="s">
        <v>70</v>
      </c>
      <c r="H668" s="2">
        <v>0.89302550465369268</v>
      </c>
      <c r="I668" s="2">
        <v>0.98799051480149924</v>
      </c>
      <c r="J668" s="2" t="s">
        <v>70</v>
      </c>
      <c r="K668" s="2" t="s">
        <v>70</v>
      </c>
      <c r="L668" s="2" t="s">
        <v>70</v>
      </c>
      <c r="M668" s="2" t="s">
        <v>70</v>
      </c>
      <c r="N668" s="2" t="s">
        <v>70</v>
      </c>
    </row>
    <row r="669" spans="1:14" x14ac:dyDescent="0.3">
      <c r="A669" t="s">
        <v>78</v>
      </c>
      <c r="B669" t="s">
        <v>15</v>
      </c>
      <c r="C669" s="2">
        <v>0.99325687641788563</v>
      </c>
      <c r="D669" s="2">
        <v>0.93962712794450043</v>
      </c>
      <c r="E669" s="2">
        <v>0.92061923002241797</v>
      </c>
      <c r="F669" s="2">
        <v>0.89399363828739498</v>
      </c>
      <c r="G669" s="2" t="s">
        <v>70</v>
      </c>
      <c r="H669" s="2">
        <v>0.89614674056479282</v>
      </c>
      <c r="I669" s="2">
        <v>0.98906273735379002</v>
      </c>
      <c r="J669" s="2" t="s">
        <v>70</v>
      </c>
      <c r="K669" s="2" t="s">
        <v>70</v>
      </c>
      <c r="L669" s="2" t="s">
        <v>70</v>
      </c>
      <c r="M669" s="2" t="s">
        <v>70</v>
      </c>
      <c r="N669" s="2" t="s">
        <v>70</v>
      </c>
    </row>
    <row r="670" spans="1:14" x14ac:dyDescent="0.3">
      <c r="A670" t="s">
        <v>78</v>
      </c>
      <c r="B670" t="s">
        <v>17</v>
      </c>
      <c r="C670" s="2">
        <v>0.99300408095277759</v>
      </c>
      <c r="D670" s="2">
        <v>0.9033301985948996</v>
      </c>
      <c r="E670" s="2">
        <v>0.88411410864017503</v>
      </c>
      <c r="F670" s="2">
        <v>0.8198094071721076</v>
      </c>
      <c r="G670" s="2" t="s">
        <v>70</v>
      </c>
      <c r="H670" s="2">
        <v>0.76676577469441687</v>
      </c>
      <c r="I670" s="2">
        <v>0.99073072763788039</v>
      </c>
      <c r="J670" s="2" t="s">
        <v>70</v>
      </c>
      <c r="K670" s="2" t="s">
        <v>70</v>
      </c>
      <c r="L670" s="2" t="s">
        <v>70</v>
      </c>
      <c r="M670" s="2" t="s">
        <v>70</v>
      </c>
      <c r="N670" s="2" t="s">
        <v>70</v>
      </c>
    </row>
    <row r="671" spans="1:14" x14ac:dyDescent="0.3">
      <c r="A671" t="s">
        <v>78</v>
      </c>
      <c r="B671" t="s">
        <v>170</v>
      </c>
      <c r="C671" s="2">
        <v>0.99404400747904242</v>
      </c>
      <c r="D671" s="2">
        <v>0.94095411123483563</v>
      </c>
      <c r="E671" s="2">
        <v>0.92146111357497085</v>
      </c>
      <c r="F671" s="2">
        <v>0.72453319420069884</v>
      </c>
      <c r="G671" s="2">
        <v>0.78740703633771336</v>
      </c>
      <c r="H671" s="2">
        <v>0.81529556218207333</v>
      </c>
      <c r="I671" s="2">
        <v>0.99392334060454957</v>
      </c>
      <c r="J671" s="2" t="s">
        <v>70</v>
      </c>
      <c r="K671" s="2" t="s">
        <v>70</v>
      </c>
      <c r="L671" s="2" t="s">
        <v>70</v>
      </c>
      <c r="M671" s="2" t="s">
        <v>70</v>
      </c>
      <c r="N671" s="2" t="s">
        <v>70</v>
      </c>
    </row>
    <row r="672" spans="1:14" x14ac:dyDescent="0.3">
      <c r="A672" t="s">
        <v>78</v>
      </c>
      <c r="B672" t="s">
        <v>21</v>
      </c>
      <c r="C672" s="2">
        <v>0.995626089467324</v>
      </c>
      <c r="D672" s="2">
        <v>0.95723507261968799</v>
      </c>
      <c r="E672" s="2">
        <v>0.93472433205254224</v>
      </c>
      <c r="F672" s="2">
        <v>0.79082015800382488</v>
      </c>
      <c r="G672" s="2">
        <v>0</v>
      </c>
      <c r="H672" s="2">
        <v>0.85332040717401847</v>
      </c>
      <c r="I672" s="2">
        <v>0.99317088312897717</v>
      </c>
      <c r="J672" s="2" t="s">
        <v>70</v>
      </c>
      <c r="K672" s="2" t="s">
        <v>70</v>
      </c>
      <c r="L672" s="2" t="s">
        <v>70</v>
      </c>
      <c r="M672" s="2" t="s">
        <v>70</v>
      </c>
      <c r="N672" s="2" t="s">
        <v>70</v>
      </c>
    </row>
    <row r="673" spans="1:14" x14ac:dyDescent="0.3">
      <c r="A673" t="s">
        <v>78</v>
      </c>
      <c r="B673" t="s">
        <v>23</v>
      </c>
      <c r="C673" s="2">
        <v>0.99632591620235278</v>
      </c>
      <c r="D673" s="2">
        <v>0.97163131902379762</v>
      </c>
      <c r="E673" s="2">
        <v>0.84315626455812553</v>
      </c>
      <c r="F673" s="2">
        <v>0.77375515479780888</v>
      </c>
      <c r="G673" s="2" t="s">
        <v>70</v>
      </c>
      <c r="H673" s="2">
        <v>0.69680916594801035</v>
      </c>
      <c r="I673" s="2">
        <v>0.99339173198094355</v>
      </c>
      <c r="J673" s="2" t="s">
        <v>70</v>
      </c>
      <c r="K673" s="2" t="s">
        <v>70</v>
      </c>
      <c r="L673" s="2" t="s">
        <v>70</v>
      </c>
      <c r="M673" s="2" t="s">
        <v>70</v>
      </c>
      <c r="N673" s="2" t="s">
        <v>70</v>
      </c>
    </row>
    <row r="674" spans="1:14" x14ac:dyDescent="0.3">
      <c r="A674" t="s">
        <v>78</v>
      </c>
      <c r="B674" t="s">
        <v>25</v>
      </c>
      <c r="C674" s="2">
        <v>0.98109094096122884</v>
      </c>
      <c r="D674" s="2">
        <v>0.90581549597943045</v>
      </c>
      <c r="E674" s="2">
        <v>0.9169270093723374</v>
      </c>
      <c r="F674" s="2">
        <v>0.64712464727060426</v>
      </c>
      <c r="G674" s="2" t="s">
        <v>70</v>
      </c>
      <c r="H674" s="2">
        <v>0.79679144385026734</v>
      </c>
      <c r="I674" s="2">
        <v>0.99428929046389736</v>
      </c>
      <c r="J674" s="2" t="s">
        <v>70</v>
      </c>
      <c r="K674" s="2" t="s">
        <v>70</v>
      </c>
      <c r="L674" s="2" t="s">
        <v>70</v>
      </c>
      <c r="M674" s="2" t="s">
        <v>70</v>
      </c>
      <c r="N674" s="2" t="s">
        <v>70</v>
      </c>
    </row>
    <row r="675" spans="1:14" x14ac:dyDescent="0.3">
      <c r="A675" t="s">
        <v>78</v>
      </c>
      <c r="B675" t="s">
        <v>27</v>
      </c>
      <c r="C675" s="2">
        <v>0.99578113288360637</v>
      </c>
      <c r="D675" s="2">
        <v>0.93890196621434518</v>
      </c>
      <c r="E675" s="2">
        <v>0.86408522353222816</v>
      </c>
      <c r="F675" s="2">
        <v>0.70573955262701582</v>
      </c>
      <c r="G675" s="2" t="s">
        <v>70</v>
      </c>
      <c r="H675" s="2">
        <v>0.55592344343050959</v>
      </c>
      <c r="I675" s="2">
        <v>0.99291553133514998</v>
      </c>
      <c r="J675" s="2" t="s">
        <v>70</v>
      </c>
      <c r="K675" s="2" t="s">
        <v>70</v>
      </c>
      <c r="L675" s="2" t="s">
        <v>70</v>
      </c>
      <c r="M675" s="2" t="s">
        <v>70</v>
      </c>
      <c r="N675" s="2" t="s">
        <v>70</v>
      </c>
    </row>
    <row r="676" spans="1:14" x14ac:dyDescent="0.3">
      <c r="A676" t="s">
        <v>100</v>
      </c>
      <c r="B676" t="s">
        <v>6</v>
      </c>
      <c r="C676" s="2">
        <v>0.96618926483355683</v>
      </c>
      <c r="D676" s="2">
        <v>0.92626198909861401</v>
      </c>
      <c r="E676" s="2">
        <v>0.93309959460940084</v>
      </c>
      <c r="F676" s="2" t="s">
        <v>70</v>
      </c>
      <c r="G676" s="2" t="s">
        <v>70</v>
      </c>
      <c r="H676" s="2">
        <v>0.91746146311285237</v>
      </c>
      <c r="I676" s="2">
        <v>0.9922785768357304</v>
      </c>
      <c r="J676" s="2" t="s">
        <v>70</v>
      </c>
      <c r="K676" s="2" t="s">
        <v>70</v>
      </c>
      <c r="L676" s="2" t="s">
        <v>70</v>
      </c>
      <c r="M676" s="2" t="s">
        <v>70</v>
      </c>
      <c r="N676" s="2" t="s">
        <v>70</v>
      </c>
    </row>
    <row r="677" spans="1:14" x14ac:dyDescent="0.3">
      <c r="A677" t="s">
        <v>100</v>
      </c>
      <c r="B677" t="s">
        <v>7</v>
      </c>
      <c r="C677" s="2">
        <v>0.98890942698706097</v>
      </c>
      <c r="D677" s="2">
        <v>0.96769510792491598</v>
      </c>
      <c r="E677" s="2">
        <v>0.91623622306300379</v>
      </c>
      <c r="F677" s="2" t="s">
        <v>70</v>
      </c>
      <c r="G677" s="2" t="s">
        <v>70</v>
      </c>
      <c r="H677" s="2">
        <v>0.88734995383194826</v>
      </c>
      <c r="I677" s="2">
        <v>0.99308308074920337</v>
      </c>
      <c r="J677" s="2" t="s">
        <v>70</v>
      </c>
      <c r="K677" s="2" t="s">
        <v>70</v>
      </c>
      <c r="L677" s="2" t="s">
        <v>70</v>
      </c>
      <c r="M677" s="2" t="s">
        <v>70</v>
      </c>
      <c r="N677" s="2" t="s">
        <v>70</v>
      </c>
    </row>
    <row r="678" spans="1:14" x14ac:dyDescent="0.3">
      <c r="A678" t="s">
        <v>100</v>
      </c>
      <c r="B678" t="s">
        <v>62</v>
      </c>
      <c r="C678" s="2">
        <v>0.99219901884566919</v>
      </c>
      <c r="D678" s="2">
        <v>0.93899172382313723</v>
      </c>
      <c r="E678" s="2">
        <v>0.84960176241315033</v>
      </c>
      <c r="F678" s="2">
        <v>0.8285411666391348</v>
      </c>
      <c r="G678" s="2" t="s">
        <v>70</v>
      </c>
      <c r="H678" s="2" t="s">
        <v>70</v>
      </c>
      <c r="I678" s="2">
        <v>0.99363650473381959</v>
      </c>
      <c r="J678" s="2" t="s">
        <v>70</v>
      </c>
      <c r="K678" s="2" t="s">
        <v>70</v>
      </c>
      <c r="L678" s="2" t="s">
        <v>70</v>
      </c>
      <c r="M678" s="2" t="s">
        <v>70</v>
      </c>
      <c r="N678" s="2" t="s">
        <v>70</v>
      </c>
    </row>
    <row r="679" spans="1:14" x14ac:dyDescent="0.3">
      <c r="A679" t="s">
        <v>100</v>
      </c>
      <c r="B679" t="s">
        <v>8</v>
      </c>
      <c r="C679" s="2">
        <v>0.98988552145502362</v>
      </c>
      <c r="D679" s="2">
        <v>0.97134159922785657</v>
      </c>
      <c r="E679" s="2">
        <v>0.90879446904428862</v>
      </c>
      <c r="F679" s="2" t="s">
        <v>70</v>
      </c>
      <c r="G679" s="2" t="s">
        <v>70</v>
      </c>
      <c r="H679" s="2">
        <v>0.79789251844046361</v>
      </c>
      <c r="I679" s="2">
        <v>0.99489795918367363</v>
      </c>
      <c r="J679" s="2">
        <v>0.95513654096228884</v>
      </c>
      <c r="K679" s="2" t="s">
        <v>70</v>
      </c>
      <c r="L679" s="2" t="s">
        <v>70</v>
      </c>
      <c r="M679" s="2" t="s">
        <v>70</v>
      </c>
      <c r="N679" s="2" t="s">
        <v>70</v>
      </c>
    </row>
    <row r="680" spans="1:14" x14ac:dyDescent="0.3">
      <c r="A680" t="s">
        <v>100</v>
      </c>
      <c r="B680" t="s">
        <v>12</v>
      </c>
      <c r="C680" s="2">
        <v>0.99554664785263958</v>
      </c>
      <c r="D680" s="2">
        <v>0.98149360886754478</v>
      </c>
      <c r="E680" s="2">
        <v>0.95718103965526635</v>
      </c>
      <c r="F680" s="2" t="s">
        <v>70</v>
      </c>
      <c r="G680" s="2" t="s">
        <v>70</v>
      </c>
      <c r="H680" s="2">
        <v>0.88133160350015183</v>
      </c>
      <c r="I680" s="2">
        <v>0.99514194625778041</v>
      </c>
      <c r="J680" s="2" t="s">
        <v>70</v>
      </c>
      <c r="K680" s="2" t="s">
        <v>70</v>
      </c>
      <c r="L680" s="2" t="s">
        <v>70</v>
      </c>
      <c r="M680" s="2" t="s">
        <v>70</v>
      </c>
      <c r="N680" s="2" t="s">
        <v>70</v>
      </c>
    </row>
    <row r="681" spans="1:14" x14ac:dyDescent="0.3">
      <c r="A681" t="s">
        <v>100</v>
      </c>
      <c r="B681" t="s">
        <v>13</v>
      </c>
      <c r="C681" s="2">
        <v>0.99530636042056564</v>
      </c>
      <c r="D681" s="2">
        <v>0.96586113057506484</v>
      </c>
      <c r="E681" s="2">
        <v>0.94251871448756885</v>
      </c>
      <c r="F681" s="2" t="s">
        <v>70</v>
      </c>
      <c r="G681" s="2" t="s">
        <v>70</v>
      </c>
      <c r="H681" s="2">
        <v>0.85135086649205272</v>
      </c>
      <c r="I681" s="2">
        <v>0.99609703834085861</v>
      </c>
      <c r="J681" s="2" t="s">
        <v>70</v>
      </c>
      <c r="K681" s="2" t="s">
        <v>70</v>
      </c>
      <c r="L681" s="2" t="s">
        <v>70</v>
      </c>
      <c r="M681" s="2" t="s">
        <v>70</v>
      </c>
      <c r="N681" s="2" t="s">
        <v>70</v>
      </c>
    </row>
    <row r="682" spans="1:14" x14ac:dyDescent="0.3">
      <c r="A682" t="s">
        <v>100</v>
      </c>
      <c r="B682" t="s">
        <v>15</v>
      </c>
      <c r="C682" s="2">
        <v>0.99717915271771596</v>
      </c>
      <c r="D682" s="2">
        <v>0.92365295231537281</v>
      </c>
      <c r="E682" s="2">
        <v>0.90271561256081378</v>
      </c>
      <c r="F682" s="2">
        <v>0.71939715927572379</v>
      </c>
      <c r="G682" s="2" t="s">
        <v>70</v>
      </c>
      <c r="H682" s="2">
        <v>0.84327142391658516</v>
      </c>
      <c r="I682" s="2">
        <v>0.99506933744221882</v>
      </c>
      <c r="J682" s="2" t="s">
        <v>70</v>
      </c>
      <c r="K682" s="2" t="s">
        <v>70</v>
      </c>
      <c r="L682" s="2" t="s">
        <v>70</v>
      </c>
      <c r="M682" s="2" t="s">
        <v>70</v>
      </c>
      <c r="N682" s="2" t="s">
        <v>70</v>
      </c>
    </row>
    <row r="683" spans="1:14" x14ac:dyDescent="0.3">
      <c r="A683" t="s">
        <v>100</v>
      </c>
      <c r="B683" t="s">
        <v>17</v>
      </c>
      <c r="C683" s="2">
        <v>0.99576499692651155</v>
      </c>
      <c r="D683" s="2">
        <v>0.97861092142652595</v>
      </c>
      <c r="E683" s="2">
        <v>0.96160383292514817</v>
      </c>
      <c r="F683" s="2" t="s">
        <v>70</v>
      </c>
      <c r="G683" s="2" t="s">
        <v>70</v>
      </c>
      <c r="H683" s="2">
        <v>0.917656986147247</v>
      </c>
      <c r="I683" s="2">
        <v>0.9957610789980732</v>
      </c>
      <c r="J683" s="2" t="s">
        <v>70</v>
      </c>
      <c r="K683" s="2" t="s">
        <v>70</v>
      </c>
      <c r="L683" s="2" t="s">
        <v>70</v>
      </c>
      <c r="M683" s="2" t="s">
        <v>70</v>
      </c>
      <c r="N683" s="2" t="s">
        <v>70</v>
      </c>
    </row>
    <row r="684" spans="1:14" x14ac:dyDescent="0.3">
      <c r="A684" t="s">
        <v>100</v>
      </c>
      <c r="B684" t="s">
        <v>21</v>
      </c>
      <c r="C684" s="2">
        <v>0.9970183574138658</v>
      </c>
      <c r="D684" s="2">
        <v>0.98611807416371322</v>
      </c>
      <c r="E684" s="2">
        <v>0.9539889502762432</v>
      </c>
      <c r="F684" s="2" t="s">
        <v>70</v>
      </c>
      <c r="G684" s="2" t="s">
        <v>70</v>
      </c>
      <c r="H684" s="2">
        <v>0.93229558958908698</v>
      </c>
      <c r="I684" s="2">
        <v>0.99562568348695524</v>
      </c>
      <c r="J684" s="2" t="s">
        <v>70</v>
      </c>
      <c r="K684" s="2" t="s">
        <v>70</v>
      </c>
      <c r="L684" s="2" t="s">
        <v>70</v>
      </c>
      <c r="M684" s="2" t="s">
        <v>70</v>
      </c>
      <c r="N684" s="2" t="s">
        <v>70</v>
      </c>
    </row>
    <row r="685" spans="1:14" x14ac:dyDescent="0.3">
      <c r="A685" t="s">
        <v>100</v>
      </c>
      <c r="B685" t="s">
        <v>23</v>
      </c>
      <c r="C685" s="2">
        <v>0.99728908066911359</v>
      </c>
      <c r="D685" s="2">
        <v>0.98665916460606784</v>
      </c>
      <c r="E685" s="2">
        <v>0.95174827672416884</v>
      </c>
      <c r="F685" s="2" t="s">
        <v>70</v>
      </c>
      <c r="G685" s="2" t="s">
        <v>70</v>
      </c>
      <c r="H685" s="2">
        <v>0.94404697624190059</v>
      </c>
      <c r="I685" s="2">
        <v>0.99649177516176801</v>
      </c>
      <c r="J685" s="2" t="s">
        <v>70</v>
      </c>
      <c r="K685" s="2" t="s">
        <v>70</v>
      </c>
      <c r="L685" s="2" t="s">
        <v>70</v>
      </c>
      <c r="M685" s="2" t="s">
        <v>70</v>
      </c>
      <c r="N685" s="2" t="s">
        <v>70</v>
      </c>
    </row>
    <row r="686" spans="1:14" x14ac:dyDescent="0.3">
      <c r="A686" t="s">
        <v>100</v>
      </c>
      <c r="B686" t="s">
        <v>25</v>
      </c>
      <c r="C686" s="2">
        <v>0.98443785657592142</v>
      </c>
      <c r="D686" s="2">
        <v>0.91809726990899698</v>
      </c>
      <c r="E686" s="2">
        <v>0.9285168195718656</v>
      </c>
      <c r="F686" s="2" t="s">
        <v>70</v>
      </c>
      <c r="G686" s="2" t="s">
        <v>70</v>
      </c>
      <c r="H686" s="2">
        <v>0.93754075791609304</v>
      </c>
      <c r="I686" s="2">
        <v>0.99489164086687321</v>
      </c>
      <c r="J686" s="2" t="s">
        <v>70</v>
      </c>
      <c r="K686" s="2" t="s">
        <v>70</v>
      </c>
      <c r="L686" s="2" t="s">
        <v>70</v>
      </c>
      <c r="M686" s="2" t="s">
        <v>70</v>
      </c>
      <c r="N686" s="2" t="s">
        <v>70</v>
      </c>
    </row>
    <row r="687" spans="1:14" x14ac:dyDescent="0.3">
      <c r="A687" t="s">
        <v>100</v>
      </c>
      <c r="B687" t="s">
        <v>29</v>
      </c>
      <c r="C687" s="2">
        <v>0.98009756231057121</v>
      </c>
      <c r="D687" s="2">
        <v>0.94841762593549683</v>
      </c>
      <c r="E687" s="2">
        <v>0.92413820327842955</v>
      </c>
      <c r="F687" s="2">
        <v>0.14235753960090516</v>
      </c>
      <c r="G687" s="2" t="s">
        <v>70</v>
      </c>
      <c r="H687" s="2">
        <v>0.77225222086744472</v>
      </c>
      <c r="I687" s="2">
        <v>0.99410761358350119</v>
      </c>
      <c r="J687" s="2" t="s">
        <v>70</v>
      </c>
      <c r="K687" s="2" t="s">
        <v>70</v>
      </c>
      <c r="L687" s="2" t="s">
        <v>70</v>
      </c>
      <c r="M687" s="2" t="s">
        <v>70</v>
      </c>
      <c r="N687" s="2" t="s">
        <v>70</v>
      </c>
    </row>
    <row r="688" spans="1:14" x14ac:dyDescent="0.3">
      <c r="A688" t="s">
        <v>100</v>
      </c>
      <c r="B688" t="s">
        <v>33</v>
      </c>
      <c r="C688" s="2">
        <v>0.97445377515031839</v>
      </c>
      <c r="D688" s="2">
        <v>0.9331554460864806</v>
      </c>
      <c r="E688" s="2">
        <v>0.9694515665061596</v>
      </c>
      <c r="F688" s="2" t="s">
        <v>70</v>
      </c>
      <c r="G688" s="2" t="s">
        <v>70</v>
      </c>
      <c r="H688" s="2">
        <v>0.89829917139119053</v>
      </c>
      <c r="I688" s="2">
        <v>0.99433471137651197</v>
      </c>
      <c r="J688" s="2" t="s">
        <v>70</v>
      </c>
      <c r="K688" s="2" t="s">
        <v>70</v>
      </c>
      <c r="L688" s="2" t="s">
        <v>70</v>
      </c>
      <c r="M688" s="2" t="s">
        <v>70</v>
      </c>
      <c r="N688" s="2" t="s">
        <v>70</v>
      </c>
    </row>
    <row r="689" spans="1:14" x14ac:dyDescent="0.3">
      <c r="A689" t="s">
        <v>156</v>
      </c>
      <c r="B689" t="s">
        <v>6</v>
      </c>
      <c r="C689" s="2">
        <v>0.97123519458544838</v>
      </c>
      <c r="D689" s="2">
        <v>0.94978698070733558</v>
      </c>
      <c r="E689" s="2">
        <v>0.71238419763603456</v>
      </c>
      <c r="F689" s="2" t="s">
        <v>70</v>
      </c>
      <c r="G689" s="2" t="s">
        <v>70</v>
      </c>
      <c r="H689" s="2">
        <v>0.70676100628930816</v>
      </c>
      <c r="I689" s="2">
        <v>0.99075375397588583</v>
      </c>
      <c r="J689" s="2" t="s">
        <v>70</v>
      </c>
      <c r="K689" s="2" t="s">
        <v>70</v>
      </c>
      <c r="L689" s="2" t="s">
        <v>70</v>
      </c>
      <c r="M689" s="2" t="s">
        <v>70</v>
      </c>
      <c r="N689" s="2" t="s">
        <v>70</v>
      </c>
    </row>
    <row r="690" spans="1:14" x14ac:dyDescent="0.3">
      <c r="A690" t="s">
        <v>156</v>
      </c>
      <c r="B690" t="s">
        <v>7</v>
      </c>
      <c r="C690" s="2">
        <v>0.98614040373606504</v>
      </c>
      <c r="D690" s="2">
        <v>0.95312559017941456</v>
      </c>
      <c r="E690" s="2">
        <v>0.89470933271386255</v>
      </c>
      <c r="F690" s="2" t="s">
        <v>70</v>
      </c>
      <c r="G690" s="2" t="s">
        <v>70</v>
      </c>
      <c r="H690" s="2">
        <v>0.80905356986804156</v>
      </c>
      <c r="I690" s="2">
        <v>0.99113981078239977</v>
      </c>
      <c r="J690" s="2" t="s">
        <v>70</v>
      </c>
      <c r="K690" s="2" t="s">
        <v>70</v>
      </c>
      <c r="L690" s="2" t="s">
        <v>70</v>
      </c>
      <c r="M690" s="2" t="s">
        <v>70</v>
      </c>
      <c r="N690" s="2" t="s">
        <v>70</v>
      </c>
    </row>
    <row r="691" spans="1:14" x14ac:dyDescent="0.3">
      <c r="A691" t="s">
        <v>156</v>
      </c>
      <c r="B691" t="s">
        <v>8</v>
      </c>
      <c r="C691" s="2">
        <v>0.99036355672360921</v>
      </c>
      <c r="D691" s="2">
        <v>0.93249864922773085</v>
      </c>
      <c r="E691" s="2">
        <v>0.87866878501546952</v>
      </c>
      <c r="F691" s="2" t="s">
        <v>70</v>
      </c>
      <c r="G691" s="2" t="s">
        <v>70</v>
      </c>
      <c r="H691" s="2">
        <v>0.78304186539480658</v>
      </c>
      <c r="I691" s="2">
        <v>0.99290561381863041</v>
      </c>
      <c r="J691" s="2" t="s">
        <v>70</v>
      </c>
      <c r="K691" s="2" t="s">
        <v>70</v>
      </c>
      <c r="L691" s="2" t="s">
        <v>70</v>
      </c>
      <c r="M691" s="2" t="s">
        <v>70</v>
      </c>
      <c r="N691" s="2" t="s">
        <v>70</v>
      </c>
    </row>
    <row r="692" spans="1:14" x14ac:dyDescent="0.3">
      <c r="A692" t="s">
        <v>156</v>
      </c>
      <c r="B692" t="s">
        <v>12</v>
      </c>
      <c r="C692" s="2">
        <v>0.98955353272648461</v>
      </c>
      <c r="D692" s="2">
        <v>0.95805644593855044</v>
      </c>
      <c r="E692" s="2">
        <v>0.81672973244483138</v>
      </c>
      <c r="F692" s="2" t="s">
        <v>70</v>
      </c>
      <c r="G692" s="2" t="s">
        <v>70</v>
      </c>
      <c r="H692" s="2">
        <v>0.68502508271960727</v>
      </c>
      <c r="I692" s="2">
        <v>0.99370586429229357</v>
      </c>
      <c r="J692" s="2">
        <v>0.4244011098518895</v>
      </c>
      <c r="K692" s="2" t="s">
        <v>70</v>
      </c>
      <c r="L692" s="2" t="s">
        <v>70</v>
      </c>
      <c r="M692" s="2" t="s">
        <v>70</v>
      </c>
      <c r="N692" s="2" t="s">
        <v>70</v>
      </c>
    </row>
    <row r="693" spans="1:14" x14ac:dyDescent="0.3">
      <c r="A693" t="s">
        <v>156</v>
      </c>
      <c r="B693" t="s">
        <v>13</v>
      </c>
      <c r="C693" s="2">
        <v>0.99336234071837681</v>
      </c>
      <c r="D693" s="2">
        <v>0.92574125528108719</v>
      </c>
      <c r="E693" s="2">
        <v>0.92769631675158482</v>
      </c>
      <c r="F693" s="2">
        <v>0</v>
      </c>
      <c r="G693" s="2" t="s">
        <v>70</v>
      </c>
      <c r="H693" s="2">
        <v>0.80763236197043409</v>
      </c>
      <c r="I693" s="2">
        <v>0.99589624467673243</v>
      </c>
      <c r="J693" s="2" t="s">
        <v>70</v>
      </c>
      <c r="K693" s="2" t="s">
        <v>70</v>
      </c>
      <c r="L693" s="2" t="s">
        <v>70</v>
      </c>
      <c r="M693" s="2" t="s">
        <v>70</v>
      </c>
      <c r="N693" s="2" t="s">
        <v>70</v>
      </c>
    </row>
    <row r="694" spans="1:14" x14ac:dyDescent="0.3">
      <c r="A694" t="s">
        <v>156</v>
      </c>
      <c r="B694" t="s">
        <v>15</v>
      </c>
      <c r="C694" s="2">
        <v>0.99361579792612564</v>
      </c>
      <c r="D694" s="2">
        <v>0.950844620301324</v>
      </c>
      <c r="E694" s="2">
        <v>0.97074477459377517</v>
      </c>
      <c r="F694" s="2" t="s">
        <v>70</v>
      </c>
      <c r="G694" s="2" t="s">
        <v>70</v>
      </c>
      <c r="H694" s="2">
        <v>0.89989581524570239</v>
      </c>
      <c r="I694" s="2">
        <v>0.99427174826243037</v>
      </c>
      <c r="J694" s="2" t="s">
        <v>70</v>
      </c>
      <c r="K694" s="2" t="s">
        <v>70</v>
      </c>
      <c r="L694" s="2" t="s">
        <v>70</v>
      </c>
      <c r="M694" s="2" t="s">
        <v>70</v>
      </c>
      <c r="N694" s="2" t="s">
        <v>70</v>
      </c>
    </row>
    <row r="695" spans="1:14" x14ac:dyDescent="0.3">
      <c r="A695" t="s">
        <v>156</v>
      </c>
      <c r="B695" t="s">
        <v>17</v>
      </c>
      <c r="C695" s="2">
        <v>0.99286785798878863</v>
      </c>
      <c r="D695" s="2">
        <v>0.96180308422301319</v>
      </c>
      <c r="E695" s="2">
        <v>0.94652090676495315</v>
      </c>
      <c r="F695" s="2" t="s">
        <v>70</v>
      </c>
      <c r="G695" s="2">
        <v>0.93980794753688801</v>
      </c>
      <c r="H695" s="2">
        <v>0.75749795775469719</v>
      </c>
      <c r="I695" s="2">
        <v>0.994991652754591</v>
      </c>
      <c r="J695" s="2" t="s">
        <v>70</v>
      </c>
      <c r="K695" s="2" t="s">
        <v>70</v>
      </c>
      <c r="L695" s="2" t="s">
        <v>70</v>
      </c>
      <c r="M695" s="2" t="s">
        <v>70</v>
      </c>
      <c r="N695" s="2" t="s">
        <v>70</v>
      </c>
    </row>
    <row r="696" spans="1:14" x14ac:dyDescent="0.3">
      <c r="A696" t="s">
        <v>156</v>
      </c>
      <c r="B696" t="s">
        <v>21</v>
      </c>
      <c r="C696" s="2">
        <v>0.99443692677792817</v>
      </c>
      <c r="D696" s="2">
        <v>0.86036418746699117</v>
      </c>
      <c r="E696" s="2">
        <v>0.98050784061878082</v>
      </c>
      <c r="F696" s="2" t="s">
        <v>70</v>
      </c>
      <c r="G696" s="2">
        <v>0</v>
      </c>
      <c r="H696" s="2">
        <v>0.86043103448275859</v>
      </c>
      <c r="I696" s="2">
        <v>0.98507929068041555</v>
      </c>
      <c r="J696" s="2" t="s">
        <v>70</v>
      </c>
      <c r="K696" s="2" t="s">
        <v>70</v>
      </c>
      <c r="L696" s="2" t="s">
        <v>70</v>
      </c>
      <c r="M696" s="2" t="s">
        <v>70</v>
      </c>
      <c r="N696" s="2" t="s">
        <v>70</v>
      </c>
    </row>
    <row r="697" spans="1:14" x14ac:dyDescent="0.3">
      <c r="A697" t="s">
        <v>156</v>
      </c>
      <c r="B697" t="s">
        <v>23</v>
      </c>
      <c r="C697" s="2">
        <v>0.99685589826459642</v>
      </c>
      <c r="D697" s="2">
        <v>0.92020389037463723</v>
      </c>
      <c r="E697" s="2">
        <v>0.87932561472440063</v>
      </c>
      <c r="F697" s="2">
        <v>0.52283176467756298</v>
      </c>
      <c r="G697" s="2">
        <v>0.98359558085035159</v>
      </c>
      <c r="H697" s="2">
        <v>0.68887465300021355</v>
      </c>
      <c r="I697" s="2">
        <v>0.995481350999464</v>
      </c>
      <c r="J697" s="2" t="s">
        <v>70</v>
      </c>
      <c r="K697" s="2" t="s">
        <v>70</v>
      </c>
      <c r="L697" s="2" t="s">
        <v>70</v>
      </c>
      <c r="M697" s="2" t="s">
        <v>70</v>
      </c>
      <c r="N697" s="2" t="s">
        <v>70</v>
      </c>
    </row>
    <row r="698" spans="1:14" x14ac:dyDescent="0.3">
      <c r="A698" t="s">
        <v>156</v>
      </c>
      <c r="B698" t="s">
        <v>25</v>
      </c>
      <c r="C698" s="2">
        <v>0.99655739059387305</v>
      </c>
      <c r="D698" s="2">
        <v>0.94987317940538141</v>
      </c>
      <c r="E698" s="2">
        <v>0.92329221211008439</v>
      </c>
      <c r="F698" s="2">
        <v>0</v>
      </c>
      <c r="G698" s="2">
        <v>0.95666229794670155</v>
      </c>
      <c r="H698" s="2">
        <v>0.6852678571428571</v>
      </c>
      <c r="I698" s="2">
        <v>0.99509277718141398</v>
      </c>
      <c r="J698" s="2" t="s">
        <v>70</v>
      </c>
      <c r="K698" s="2" t="s">
        <v>70</v>
      </c>
      <c r="L698" s="2" t="s">
        <v>70</v>
      </c>
      <c r="M698" s="2" t="s">
        <v>70</v>
      </c>
      <c r="N698" s="2" t="s">
        <v>70</v>
      </c>
    </row>
    <row r="699" spans="1:14" x14ac:dyDescent="0.3">
      <c r="A699" t="s">
        <v>156</v>
      </c>
      <c r="B699" t="s">
        <v>27</v>
      </c>
      <c r="C699" s="2">
        <v>0.99557698548843243</v>
      </c>
      <c r="D699" s="2">
        <v>0.97297157086532482</v>
      </c>
      <c r="E699" s="2">
        <v>0.89491770663772829</v>
      </c>
      <c r="F699" s="2">
        <v>0.69073329984932197</v>
      </c>
      <c r="G699" s="2" t="s">
        <v>70</v>
      </c>
      <c r="H699" s="2">
        <v>0.86235937788160077</v>
      </c>
      <c r="I699" s="2">
        <v>0.99456978967495224</v>
      </c>
      <c r="J699" s="2" t="s">
        <v>70</v>
      </c>
      <c r="K699" s="2" t="s">
        <v>70</v>
      </c>
      <c r="L699" s="2" t="s">
        <v>70</v>
      </c>
      <c r="M699" s="2" t="s">
        <v>70</v>
      </c>
      <c r="N699" s="2" t="s">
        <v>70</v>
      </c>
    </row>
    <row r="700" spans="1:14" x14ac:dyDescent="0.3">
      <c r="A700" t="s">
        <v>156</v>
      </c>
      <c r="B700" t="s">
        <v>29</v>
      </c>
      <c r="C700" s="2">
        <v>0.99662444056739741</v>
      </c>
      <c r="D700" s="2">
        <v>0.9694282033495194</v>
      </c>
      <c r="E700" s="2">
        <v>0.9652637494494144</v>
      </c>
      <c r="F700" s="2">
        <v>0.88503874428770113</v>
      </c>
      <c r="G700" s="2" t="s">
        <v>70</v>
      </c>
      <c r="H700" s="2">
        <v>0.92205094566524559</v>
      </c>
      <c r="I700" s="2">
        <v>0.99508750383788758</v>
      </c>
      <c r="J700" s="2" t="s">
        <v>70</v>
      </c>
      <c r="K700" s="2" t="s">
        <v>70</v>
      </c>
      <c r="L700" s="2" t="s">
        <v>70</v>
      </c>
      <c r="M700" s="2" t="s">
        <v>70</v>
      </c>
      <c r="N700" s="2" t="s">
        <v>70</v>
      </c>
    </row>
    <row r="701" spans="1:14" x14ac:dyDescent="0.3">
      <c r="A701" t="s">
        <v>156</v>
      </c>
      <c r="B701" t="s">
        <v>33</v>
      </c>
      <c r="C701" s="2">
        <v>0.97516043372427519</v>
      </c>
      <c r="D701" s="2">
        <v>0.95966427822049605</v>
      </c>
      <c r="E701" s="2">
        <v>0.88355753363004452</v>
      </c>
      <c r="F701" s="2">
        <v>0</v>
      </c>
      <c r="G701" s="2">
        <v>0.87708830548926009</v>
      </c>
      <c r="H701" s="2">
        <v>0.58560367077717235</v>
      </c>
      <c r="I701" s="2">
        <v>0.9938459141543976</v>
      </c>
      <c r="J701" s="2">
        <v>0.9496746272931218</v>
      </c>
      <c r="K701" s="2" t="s">
        <v>70</v>
      </c>
      <c r="L701" s="2" t="s">
        <v>70</v>
      </c>
      <c r="M701" s="2" t="s">
        <v>70</v>
      </c>
      <c r="N701" s="2" t="s">
        <v>70</v>
      </c>
    </row>
    <row r="702" spans="1:14" x14ac:dyDescent="0.3">
      <c r="A702" t="s">
        <v>156</v>
      </c>
      <c r="B702" t="s">
        <v>35</v>
      </c>
      <c r="C702" s="2">
        <v>0.98986239662454556</v>
      </c>
      <c r="D702" s="2">
        <v>0.94101489084863377</v>
      </c>
      <c r="E702" s="2">
        <v>0.88856382200637785</v>
      </c>
      <c r="F702" s="2" t="s">
        <v>70</v>
      </c>
      <c r="G702" s="2" t="s">
        <v>70</v>
      </c>
      <c r="H702" s="2">
        <v>0.66387951443106841</v>
      </c>
      <c r="I702" s="2">
        <v>0.99610597846835158</v>
      </c>
      <c r="J702" s="2" t="s">
        <v>70</v>
      </c>
      <c r="K702" s="2" t="s">
        <v>70</v>
      </c>
      <c r="L702" s="2" t="s">
        <v>70</v>
      </c>
      <c r="M702" s="2" t="s">
        <v>70</v>
      </c>
      <c r="N702" s="2" t="s">
        <v>70</v>
      </c>
    </row>
    <row r="703" spans="1:14" x14ac:dyDescent="0.3">
      <c r="A703" t="s">
        <v>104</v>
      </c>
      <c r="B703" t="s">
        <v>7</v>
      </c>
      <c r="C703" s="2">
        <v>0.98614376469411236</v>
      </c>
      <c r="D703" s="2">
        <v>0.89252762851059519</v>
      </c>
      <c r="E703" s="2">
        <v>0.86312854570449393</v>
      </c>
      <c r="F703" s="2">
        <v>0</v>
      </c>
      <c r="G703" s="2" t="s">
        <v>70</v>
      </c>
      <c r="H703" s="2">
        <v>0.8218079775506113</v>
      </c>
      <c r="I703" s="2">
        <v>0.98855076830370603</v>
      </c>
      <c r="J703" s="2">
        <v>0</v>
      </c>
      <c r="K703" s="2" t="s">
        <v>70</v>
      </c>
      <c r="L703" s="2" t="s">
        <v>70</v>
      </c>
      <c r="M703" s="2" t="s">
        <v>70</v>
      </c>
      <c r="N703" s="2" t="s">
        <v>70</v>
      </c>
    </row>
    <row r="704" spans="1:14" x14ac:dyDescent="0.3">
      <c r="A704" t="s">
        <v>104</v>
      </c>
      <c r="B704" t="s">
        <v>8</v>
      </c>
      <c r="C704" s="2">
        <v>0.97323222982553481</v>
      </c>
      <c r="D704" s="2">
        <v>0.76551224749681634</v>
      </c>
      <c r="E704" s="2">
        <v>0.91854072963518241</v>
      </c>
      <c r="F704" s="2">
        <v>0.62295081967213117</v>
      </c>
      <c r="G704" s="2" t="s">
        <v>70</v>
      </c>
      <c r="H704" s="2">
        <v>0.71298578199052132</v>
      </c>
      <c r="I704" s="2">
        <v>0.98622002283974119</v>
      </c>
      <c r="J704" s="2" t="s">
        <v>70</v>
      </c>
      <c r="K704" s="2" t="s">
        <v>70</v>
      </c>
      <c r="L704" s="2" t="s">
        <v>70</v>
      </c>
      <c r="M704" s="2" t="s">
        <v>70</v>
      </c>
      <c r="N704" s="2" t="s">
        <v>70</v>
      </c>
    </row>
    <row r="705" spans="1:14" x14ac:dyDescent="0.3">
      <c r="A705" t="s">
        <v>104</v>
      </c>
      <c r="B705" t="s">
        <v>13</v>
      </c>
      <c r="C705" s="2">
        <v>0.94531931499931121</v>
      </c>
      <c r="D705" s="2">
        <v>0.87399108930070379</v>
      </c>
      <c r="E705" s="2">
        <v>0.88036260145462208</v>
      </c>
      <c r="F705" s="2">
        <v>0.65789926670568388</v>
      </c>
      <c r="G705" s="2" t="s">
        <v>70</v>
      </c>
      <c r="H705" s="2">
        <v>0.8987382037959919</v>
      </c>
      <c r="I705" s="2">
        <v>0.9926104659930628</v>
      </c>
      <c r="J705" s="2" t="s">
        <v>70</v>
      </c>
      <c r="K705" s="2" t="s">
        <v>70</v>
      </c>
      <c r="L705" s="2" t="s">
        <v>70</v>
      </c>
      <c r="M705" s="2" t="s">
        <v>70</v>
      </c>
      <c r="N705" s="2" t="s">
        <v>70</v>
      </c>
    </row>
    <row r="706" spans="1:14" x14ac:dyDescent="0.3">
      <c r="A706" t="s">
        <v>104</v>
      </c>
      <c r="B706" t="s">
        <v>15</v>
      </c>
      <c r="C706" s="2">
        <v>0.99602478243741721</v>
      </c>
      <c r="D706" s="2">
        <v>0.95681207810118318</v>
      </c>
      <c r="E706" s="2">
        <v>0.94784279939028437</v>
      </c>
      <c r="F706" s="2">
        <v>0.87965845414924837</v>
      </c>
      <c r="G706" s="2" t="s">
        <v>70</v>
      </c>
      <c r="H706" s="2">
        <v>0.83716524584517349</v>
      </c>
      <c r="I706" s="2">
        <v>0.99534955820802962</v>
      </c>
      <c r="J706" s="2" t="s">
        <v>70</v>
      </c>
      <c r="K706" s="2" t="s">
        <v>70</v>
      </c>
      <c r="L706" s="2" t="s">
        <v>70</v>
      </c>
      <c r="M706" s="2" t="s">
        <v>70</v>
      </c>
      <c r="N706" s="2" t="s">
        <v>70</v>
      </c>
    </row>
    <row r="707" spans="1:14" x14ac:dyDescent="0.3">
      <c r="A707" t="s">
        <v>104</v>
      </c>
      <c r="B707" t="s">
        <v>17</v>
      </c>
      <c r="C707" s="2">
        <v>0.99525222551928783</v>
      </c>
      <c r="D707" s="2">
        <v>0.941848898180776</v>
      </c>
      <c r="E707" s="2">
        <v>0.92468974022970785</v>
      </c>
      <c r="F707" s="2">
        <v>0.88974596914511073</v>
      </c>
      <c r="G707" s="2" t="s">
        <v>70</v>
      </c>
      <c r="H707" s="2">
        <v>0.82608695652173914</v>
      </c>
      <c r="I707" s="2">
        <v>0.99400725437628124</v>
      </c>
      <c r="J707" s="2" t="s">
        <v>70</v>
      </c>
      <c r="K707" s="2" t="s">
        <v>70</v>
      </c>
      <c r="L707" s="2" t="s">
        <v>70</v>
      </c>
      <c r="M707" s="2" t="s">
        <v>70</v>
      </c>
      <c r="N707" s="2" t="s">
        <v>70</v>
      </c>
    </row>
    <row r="708" spans="1:14" x14ac:dyDescent="0.3">
      <c r="A708" t="s">
        <v>104</v>
      </c>
      <c r="B708" t="s">
        <v>27</v>
      </c>
      <c r="C708" s="2">
        <v>0.99361044565952861</v>
      </c>
      <c r="D708" s="2">
        <v>0.93962486625761521</v>
      </c>
      <c r="E708" s="2">
        <v>0.90750878810580304</v>
      </c>
      <c r="F708" s="2" t="s">
        <v>70</v>
      </c>
      <c r="G708" s="2" t="s">
        <v>70</v>
      </c>
      <c r="H708" s="2">
        <v>0.7898737103719331</v>
      </c>
      <c r="I708" s="2">
        <v>0.99358190709046457</v>
      </c>
      <c r="J708" s="2" t="s">
        <v>70</v>
      </c>
      <c r="K708" s="2" t="s">
        <v>70</v>
      </c>
      <c r="L708" s="2" t="s">
        <v>70</v>
      </c>
      <c r="M708" s="2" t="s">
        <v>70</v>
      </c>
      <c r="N708" s="2" t="s">
        <v>70</v>
      </c>
    </row>
    <row r="709" spans="1:14" x14ac:dyDescent="0.3">
      <c r="A709" t="s">
        <v>104</v>
      </c>
      <c r="B709" t="s">
        <v>29</v>
      </c>
      <c r="C709" s="2">
        <v>0.99595356455480255</v>
      </c>
      <c r="D709" s="2">
        <v>0.97518789747542878</v>
      </c>
      <c r="E709" s="2">
        <v>0.940692131492602</v>
      </c>
      <c r="F709" s="2" t="s">
        <v>70</v>
      </c>
      <c r="G709" s="2" t="s">
        <v>70</v>
      </c>
      <c r="H709" s="2">
        <v>0.85540080100424409</v>
      </c>
      <c r="I709" s="2">
        <v>0.99350996411391923</v>
      </c>
      <c r="J709" s="2" t="s">
        <v>70</v>
      </c>
      <c r="K709" s="2" t="s">
        <v>70</v>
      </c>
      <c r="L709" s="2" t="s">
        <v>70</v>
      </c>
      <c r="M709" s="2" t="s">
        <v>70</v>
      </c>
      <c r="N709" s="2" t="s">
        <v>70</v>
      </c>
    </row>
    <row r="710" spans="1:14" x14ac:dyDescent="0.3">
      <c r="A710" t="s">
        <v>104</v>
      </c>
      <c r="B710" t="s">
        <v>33</v>
      </c>
      <c r="C710" s="2">
        <v>0.99806234468874844</v>
      </c>
      <c r="D710" s="2">
        <v>0.94995881383855041</v>
      </c>
      <c r="E710" s="2">
        <v>0.77073977783030012</v>
      </c>
      <c r="F710" s="2" t="s">
        <v>70</v>
      </c>
      <c r="G710" s="2" t="s">
        <v>70</v>
      </c>
      <c r="H710" s="2">
        <v>0.34171689877364375</v>
      </c>
      <c r="I710" s="2">
        <v>0.99470404984423677</v>
      </c>
      <c r="J710" s="2" t="s">
        <v>70</v>
      </c>
      <c r="K710" s="2" t="s">
        <v>70</v>
      </c>
      <c r="L710" s="2" t="s">
        <v>70</v>
      </c>
      <c r="M710" s="2" t="s">
        <v>70</v>
      </c>
      <c r="N710" s="2" t="s">
        <v>70</v>
      </c>
    </row>
    <row r="711" spans="1:14" x14ac:dyDescent="0.3">
      <c r="A711" t="s">
        <v>158</v>
      </c>
      <c r="B711" t="s">
        <v>7</v>
      </c>
      <c r="C711" s="2">
        <v>0.98981701913218756</v>
      </c>
      <c r="D711" s="2">
        <v>0.94934932997919796</v>
      </c>
      <c r="E711" s="2">
        <v>0.91588636724329475</v>
      </c>
      <c r="F711" s="2">
        <v>0</v>
      </c>
      <c r="G711" s="2" t="s">
        <v>70</v>
      </c>
      <c r="H711" s="2">
        <v>0.86985592613229323</v>
      </c>
      <c r="I711" s="2">
        <v>0.9880752178565968</v>
      </c>
      <c r="J711" s="2" t="s">
        <v>70</v>
      </c>
      <c r="K711" s="2" t="s">
        <v>70</v>
      </c>
      <c r="L711" s="2" t="s">
        <v>70</v>
      </c>
      <c r="M711" s="2" t="s">
        <v>70</v>
      </c>
      <c r="N711" s="2" t="s">
        <v>70</v>
      </c>
    </row>
    <row r="712" spans="1:14" x14ac:dyDescent="0.3">
      <c r="A712" t="s">
        <v>158</v>
      </c>
      <c r="B712" t="s">
        <v>8</v>
      </c>
      <c r="C712" s="2">
        <v>0.993758884037518</v>
      </c>
      <c r="D712" s="2">
        <v>0.95122736282166398</v>
      </c>
      <c r="E712" s="2">
        <v>0.960809869441136</v>
      </c>
      <c r="F712" s="2" t="s">
        <v>70</v>
      </c>
      <c r="G712" s="2" t="s">
        <v>70</v>
      </c>
      <c r="H712" s="2">
        <v>0.86686157652085916</v>
      </c>
      <c r="I712" s="2">
        <v>0.98566417569010223</v>
      </c>
      <c r="J712" s="2" t="s">
        <v>70</v>
      </c>
      <c r="K712" s="2" t="s">
        <v>70</v>
      </c>
      <c r="L712" s="2" t="s">
        <v>70</v>
      </c>
      <c r="M712" s="2" t="s">
        <v>70</v>
      </c>
      <c r="N712" s="2" t="s">
        <v>70</v>
      </c>
    </row>
    <row r="713" spans="1:14" x14ac:dyDescent="0.3">
      <c r="A713" t="s">
        <v>158</v>
      </c>
      <c r="B713" t="s">
        <v>12</v>
      </c>
      <c r="C713" s="2">
        <v>0.99303392886412079</v>
      </c>
      <c r="D713" s="2">
        <v>0.98087068067024763</v>
      </c>
      <c r="E713" s="2">
        <v>0.94476128985975105</v>
      </c>
      <c r="F713" s="2" t="s">
        <v>70</v>
      </c>
      <c r="G713" s="2" t="s">
        <v>70</v>
      </c>
      <c r="H713" s="2">
        <v>0.7117287737736403</v>
      </c>
      <c r="I713" s="2">
        <v>0.99335421281796643</v>
      </c>
      <c r="J713" s="2" t="s">
        <v>70</v>
      </c>
      <c r="K713" s="2" t="s">
        <v>70</v>
      </c>
      <c r="L713" s="2" t="s">
        <v>70</v>
      </c>
      <c r="M713" s="2" t="s">
        <v>70</v>
      </c>
      <c r="N713" s="2" t="s">
        <v>70</v>
      </c>
    </row>
    <row r="714" spans="1:14" x14ac:dyDescent="0.3">
      <c r="A714" t="s">
        <v>158</v>
      </c>
      <c r="B714" t="s">
        <v>13</v>
      </c>
      <c r="C714" s="2">
        <v>0.96515078499505402</v>
      </c>
      <c r="D714" s="2">
        <v>0.97221618912371555</v>
      </c>
      <c r="E714" s="2">
        <v>0.97406367947353156</v>
      </c>
      <c r="F714" s="2" t="s">
        <v>70</v>
      </c>
      <c r="G714" s="2" t="s">
        <v>70</v>
      </c>
      <c r="H714" s="2">
        <v>0.89409932514275825</v>
      </c>
      <c r="I714" s="2">
        <v>0.98877251149122158</v>
      </c>
      <c r="J714" s="2">
        <v>0.43843180563224737</v>
      </c>
      <c r="K714" s="2" t="s">
        <v>70</v>
      </c>
      <c r="L714" s="2" t="s">
        <v>70</v>
      </c>
      <c r="M714" s="2" t="s">
        <v>70</v>
      </c>
      <c r="N714" s="2" t="s">
        <v>70</v>
      </c>
    </row>
    <row r="715" spans="1:14" x14ac:dyDescent="0.3">
      <c r="A715" t="s">
        <v>158</v>
      </c>
      <c r="B715" t="s">
        <v>15</v>
      </c>
      <c r="C715" s="2">
        <v>0.99276626427557979</v>
      </c>
      <c r="D715" s="2">
        <v>0.9891446081627332</v>
      </c>
      <c r="E715" s="2">
        <v>0.95011802109928223</v>
      </c>
      <c r="F715" s="2">
        <v>0.89641784484653142</v>
      </c>
      <c r="G715" s="2" t="s">
        <v>70</v>
      </c>
      <c r="H715" s="2">
        <v>0.6668360003386673</v>
      </c>
      <c r="I715" s="2">
        <v>0.98974594429139884</v>
      </c>
      <c r="J715" s="2" t="s">
        <v>70</v>
      </c>
      <c r="K715" s="2" t="s">
        <v>70</v>
      </c>
      <c r="L715" s="2" t="s">
        <v>70</v>
      </c>
      <c r="M715" s="2" t="s">
        <v>70</v>
      </c>
      <c r="N715" s="2" t="s">
        <v>70</v>
      </c>
    </row>
    <row r="716" spans="1:14" x14ac:dyDescent="0.3">
      <c r="A716" t="s">
        <v>158</v>
      </c>
      <c r="B716" t="s">
        <v>17</v>
      </c>
      <c r="C716" s="2">
        <v>0.99202853356201759</v>
      </c>
      <c r="D716" s="2">
        <v>0.97835640337738861</v>
      </c>
      <c r="E716" s="2">
        <v>0.94345050048219203</v>
      </c>
      <c r="F716" s="2">
        <v>0</v>
      </c>
      <c r="G716" s="2" t="s">
        <v>70</v>
      </c>
      <c r="H716" s="2">
        <v>0.83571428571428574</v>
      </c>
      <c r="I716" s="2">
        <v>0.98613770391360955</v>
      </c>
      <c r="J716" s="2" t="s">
        <v>70</v>
      </c>
      <c r="K716" s="2" t="s">
        <v>70</v>
      </c>
      <c r="L716" s="2" t="s">
        <v>70</v>
      </c>
      <c r="M716" s="2" t="s">
        <v>70</v>
      </c>
      <c r="N716" s="2" t="s">
        <v>70</v>
      </c>
    </row>
    <row r="717" spans="1:14" x14ac:dyDescent="0.3">
      <c r="A717" t="s">
        <v>158</v>
      </c>
      <c r="B717" t="s">
        <v>21</v>
      </c>
      <c r="C717" s="2">
        <v>0.99105326330305676</v>
      </c>
      <c r="D717" s="2">
        <v>0.94735096842263922</v>
      </c>
      <c r="E717" s="2">
        <v>0.84367643725261121</v>
      </c>
      <c r="F717" s="2">
        <v>0.26655535147770915</v>
      </c>
      <c r="G717" s="2">
        <v>0</v>
      </c>
      <c r="H717" s="2">
        <v>0.54557249432371069</v>
      </c>
      <c r="I717" s="2">
        <v>0.98935436930382159</v>
      </c>
      <c r="J717" s="2">
        <v>0.56485311273729977</v>
      </c>
      <c r="K717" s="2" t="s">
        <v>70</v>
      </c>
      <c r="L717" s="2" t="s">
        <v>70</v>
      </c>
      <c r="M717" s="2" t="s">
        <v>70</v>
      </c>
      <c r="N717" s="2" t="s">
        <v>70</v>
      </c>
    </row>
    <row r="718" spans="1:14" x14ac:dyDescent="0.3">
      <c r="A718" t="s">
        <v>158</v>
      </c>
      <c r="B718" t="s">
        <v>23</v>
      </c>
      <c r="C718" s="2">
        <v>0.99615187162959684</v>
      </c>
      <c r="D718" s="2">
        <v>0.93340936631263816</v>
      </c>
      <c r="E718" s="2">
        <v>0.95731873571173876</v>
      </c>
      <c r="F718" s="2" t="s">
        <v>70</v>
      </c>
      <c r="G718" s="2" t="s">
        <v>70</v>
      </c>
      <c r="H718" s="2">
        <v>0.5734063103670316</v>
      </c>
      <c r="I718" s="2">
        <v>0.98955132145052238</v>
      </c>
      <c r="J718" s="2" t="s">
        <v>70</v>
      </c>
      <c r="K718" s="2" t="s">
        <v>70</v>
      </c>
      <c r="L718" s="2" t="s">
        <v>70</v>
      </c>
      <c r="M718" s="2" t="s">
        <v>70</v>
      </c>
      <c r="N718" s="2" t="s">
        <v>70</v>
      </c>
    </row>
    <row r="719" spans="1:14" x14ac:dyDescent="0.3">
      <c r="A719" t="s">
        <v>158</v>
      </c>
      <c r="B719" t="s">
        <v>25</v>
      </c>
      <c r="C719" s="2">
        <v>0.99662107803700717</v>
      </c>
      <c r="D719" s="2">
        <v>0.974650469860188</v>
      </c>
      <c r="E719" s="2">
        <v>0.76569607105762683</v>
      </c>
      <c r="F719" s="2">
        <v>0.51327056618242239</v>
      </c>
      <c r="G719" s="2" t="s">
        <v>70</v>
      </c>
      <c r="H719" s="2">
        <v>0.39139312077901678</v>
      </c>
      <c r="I719" s="2">
        <v>0.99209005171889264</v>
      </c>
      <c r="J719" s="2" t="s">
        <v>70</v>
      </c>
      <c r="K719" s="2" t="s">
        <v>70</v>
      </c>
      <c r="L719" s="2" t="s">
        <v>70</v>
      </c>
      <c r="M719" s="2" t="s">
        <v>70</v>
      </c>
      <c r="N719" s="2" t="s">
        <v>70</v>
      </c>
    </row>
    <row r="720" spans="1:14" x14ac:dyDescent="0.3">
      <c r="A720" t="s">
        <v>292</v>
      </c>
      <c r="B720" t="s">
        <v>6</v>
      </c>
      <c r="C720" s="2">
        <v>0.99667108367538215</v>
      </c>
      <c r="D720" s="2">
        <v>0.97442633497748243</v>
      </c>
      <c r="E720" s="2">
        <v>0.94428245162958402</v>
      </c>
      <c r="F720" s="2" t="s">
        <v>70</v>
      </c>
      <c r="G720" s="2" t="s">
        <v>70</v>
      </c>
      <c r="H720" s="2">
        <v>0.80946634091778769</v>
      </c>
      <c r="I720" s="2">
        <v>0.99254979473924276</v>
      </c>
      <c r="J720" s="2" t="s">
        <v>70</v>
      </c>
      <c r="K720" s="2" t="s">
        <v>70</v>
      </c>
      <c r="L720" s="2" t="s">
        <v>70</v>
      </c>
      <c r="M720" s="2" t="s">
        <v>70</v>
      </c>
      <c r="N720" s="2" t="s">
        <v>70</v>
      </c>
    </row>
    <row r="721" spans="1:14" x14ac:dyDescent="0.3">
      <c r="A721" t="s">
        <v>292</v>
      </c>
      <c r="B721" t="s">
        <v>7</v>
      </c>
      <c r="C721" s="2">
        <v>0.99640183682455796</v>
      </c>
      <c r="D721" s="2">
        <v>0.9874991294658404</v>
      </c>
      <c r="E721" s="2">
        <v>0.97682423952668385</v>
      </c>
      <c r="F721" s="2" t="s">
        <v>70</v>
      </c>
      <c r="G721" s="2" t="s">
        <v>70</v>
      </c>
      <c r="H721" s="2">
        <v>0.92251850581611361</v>
      </c>
      <c r="I721" s="2">
        <v>0.99502712477396038</v>
      </c>
      <c r="J721" s="2" t="s">
        <v>70</v>
      </c>
      <c r="K721" s="2" t="s">
        <v>70</v>
      </c>
      <c r="L721" s="2" t="s">
        <v>70</v>
      </c>
      <c r="M721" s="2" t="s">
        <v>70</v>
      </c>
      <c r="N721" s="2" t="s">
        <v>70</v>
      </c>
    </row>
    <row r="722" spans="1:14" x14ac:dyDescent="0.3">
      <c r="A722" t="s">
        <v>292</v>
      </c>
      <c r="B722" t="s">
        <v>8</v>
      </c>
      <c r="C722" s="2">
        <v>0.99642553502701403</v>
      </c>
      <c r="D722" s="2">
        <v>0.92214487300094083</v>
      </c>
      <c r="E722" s="2">
        <v>0.9808950724360278</v>
      </c>
      <c r="F722" s="2" t="s">
        <v>70</v>
      </c>
      <c r="G722" s="2" t="s">
        <v>70</v>
      </c>
      <c r="H722" s="2">
        <v>0.93183389963015317</v>
      </c>
      <c r="I722" s="2">
        <v>0.99277291745911</v>
      </c>
      <c r="J722" s="2" t="s">
        <v>70</v>
      </c>
      <c r="K722" s="2" t="s">
        <v>70</v>
      </c>
      <c r="L722" s="2" t="s">
        <v>70</v>
      </c>
      <c r="M722" s="2" t="s">
        <v>70</v>
      </c>
      <c r="N722" s="2" t="s">
        <v>70</v>
      </c>
    </row>
    <row r="723" spans="1:14" x14ac:dyDescent="0.3">
      <c r="A723" t="s">
        <v>292</v>
      </c>
      <c r="B723" t="s">
        <v>12</v>
      </c>
      <c r="C723" s="2">
        <v>0.96139374073907757</v>
      </c>
      <c r="D723" s="2">
        <v>0.96310499589119036</v>
      </c>
      <c r="E723" s="2">
        <v>0.95758338577721835</v>
      </c>
      <c r="F723" s="2" t="s">
        <v>70</v>
      </c>
      <c r="G723" s="2" t="s">
        <v>70</v>
      </c>
      <c r="H723" s="2">
        <v>0.92683574558491555</v>
      </c>
      <c r="I723" s="2">
        <v>0.99586333690822737</v>
      </c>
      <c r="J723" s="2">
        <v>0.81581127460649339</v>
      </c>
      <c r="K723" s="2" t="s">
        <v>70</v>
      </c>
      <c r="L723" s="2" t="s">
        <v>70</v>
      </c>
      <c r="M723" s="2" t="s">
        <v>70</v>
      </c>
      <c r="N723" s="2" t="s">
        <v>70</v>
      </c>
    </row>
    <row r="724" spans="1:14" x14ac:dyDescent="0.3">
      <c r="A724" t="s">
        <v>292</v>
      </c>
      <c r="B724" t="s">
        <v>13</v>
      </c>
      <c r="C724" s="2">
        <v>0.99130634774609017</v>
      </c>
      <c r="D724" s="2">
        <v>0.98348279374463243</v>
      </c>
      <c r="E724" s="2">
        <v>0.97759889354229645</v>
      </c>
      <c r="F724" s="2" t="s">
        <v>70</v>
      </c>
      <c r="G724" s="2" t="s">
        <v>70</v>
      </c>
      <c r="H724" s="2">
        <v>0.86459747817652766</v>
      </c>
      <c r="I724" s="2">
        <v>0.99526211218095684</v>
      </c>
      <c r="J724" s="2" t="s">
        <v>70</v>
      </c>
      <c r="K724" s="2" t="s">
        <v>70</v>
      </c>
      <c r="L724" s="2" t="s">
        <v>70</v>
      </c>
      <c r="M724" s="2" t="s">
        <v>70</v>
      </c>
      <c r="N724" s="2" t="s">
        <v>70</v>
      </c>
    </row>
    <row r="725" spans="1:14" x14ac:dyDescent="0.3">
      <c r="A725" t="s">
        <v>292</v>
      </c>
      <c r="B725" t="s">
        <v>296</v>
      </c>
      <c r="C725" s="2">
        <v>0.99386483765416556</v>
      </c>
      <c r="D725" s="2">
        <v>0.97681639846421764</v>
      </c>
      <c r="E725" s="2">
        <v>0.95333318387995902</v>
      </c>
      <c r="F725" s="2">
        <v>0</v>
      </c>
      <c r="G725" s="2">
        <v>0.97302851271512958</v>
      </c>
      <c r="H725" s="2">
        <v>0.87804261770403436</v>
      </c>
      <c r="I725" s="2">
        <v>0.9958512599877074</v>
      </c>
      <c r="J725" s="2" t="s">
        <v>70</v>
      </c>
      <c r="K725" s="2" t="s">
        <v>70</v>
      </c>
      <c r="L725" s="2" t="s">
        <v>70</v>
      </c>
      <c r="M725" s="2" t="s">
        <v>70</v>
      </c>
      <c r="N725" s="2" t="s">
        <v>70</v>
      </c>
    </row>
    <row r="726" spans="1:14" x14ac:dyDescent="0.3">
      <c r="A726" t="s">
        <v>292</v>
      </c>
      <c r="B726" t="s">
        <v>15</v>
      </c>
      <c r="C726" s="2">
        <v>0.9925607813257602</v>
      </c>
      <c r="D726" s="2">
        <v>0.76344730348960166</v>
      </c>
      <c r="E726" s="2">
        <v>0.90685490151654602</v>
      </c>
      <c r="F726" s="2">
        <v>0.6215028406045664</v>
      </c>
      <c r="G726" s="2">
        <v>0</v>
      </c>
      <c r="H726" s="2">
        <v>0.50276679841897232</v>
      </c>
      <c r="I726" s="2">
        <v>0.99425771380445604</v>
      </c>
      <c r="J726" s="2" t="s">
        <v>70</v>
      </c>
      <c r="K726" s="2">
        <v>9.0277777777777776E-2</v>
      </c>
      <c r="L726" s="2" t="s">
        <v>70</v>
      </c>
      <c r="M726" s="2" t="s">
        <v>70</v>
      </c>
      <c r="N726" s="2" t="s">
        <v>70</v>
      </c>
    </row>
    <row r="727" spans="1:14" x14ac:dyDescent="0.3">
      <c r="A727" t="s">
        <v>292</v>
      </c>
      <c r="B727" t="s">
        <v>93</v>
      </c>
      <c r="C727" s="2">
        <v>0.99689536501427845</v>
      </c>
      <c r="D727" s="2">
        <v>0.94589497125457322</v>
      </c>
      <c r="E727" s="2">
        <v>0.93184664731938283</v>
      </c>
      <c r="F727" s="2">
        <v>0.90975756094309002</v>
      </c>
      <c r="G727" s="2">
        <v>0</v>
      </c>
      <c r="H727" s="2">
        <v>0.81073176934325131</v>
      </c>
      <c r="I727" s="2">
        <v>0.99461722488038284</v>
      </c>
      <c r="J727" s="2" t="s">
        <v>70</v>
      </c>
      <c r="K727" s="2">
        <v>0.6962962962962963</v>
      </c>
      <c r="L727" s="2" t="s">
        <v>70</v>
      </c>
      <c r="M727" s="2" t="s">
        <v>70</v>
      </c>
      <c r="N727" s="2" t="s">
        <v>70</v>
      </c>
    </row>
    <row r="728" spans="1:14" x14ac:dyDescent="0.3">
      <c r="A728" t="s">
        <v>292</v>
      </c>
      <c r="B728" t="s">
        <v>17</v>
      </c>
      <c r="C728" s="2">
        <v>0.99608325603971515</v>
      </c>
      <c r="D728" s="2">
        <v>0.89842106535773869</v>
      </c>
      <c r="E728" s="2">
        <v>0.93186242699545763</v>
      </c>
      <c r="F728" s="2">
        <v>0.73029011637436481</v>
      </c>
      <c r="G728" s="2" t="s">
        <v>70</v>
      </c>
      <c r="H728" s="2">
        <v>0.91565722519926163</v>
      </c>
      <c r="I728" s="2">
        <v>0.98892128279883385</v>
      </c>
      <c r="J728" s="2" t="s">
        <v>70</v>
      </c>
      <c r="K728" s="2" t="s">
        <v>70</v>
      </c>
      <c r="L728" s="2" t="s">
        <v>70</v>
      </c>
      <c r="M728" s="2" t="s">
        <v>70</v>
      </c>
      <c r="N728" s="2" t="s">
        <v>70</v>
      </c>
    </row>
    <row r="729" spans="1:14" x14ac:dyDescent="0.3">
      <c r="A729" t="s">
        <v>292</v>
      </c>
      <c r="B729" t="s">
        <v>21</v>
      </c>
      <c r="C729" s="2">
        <v>0.99562421451439798</v>
      </c>
      <c r="D729" s="2">
        <v>0.93070884592852965</v>
      </c>
      <c r="E729" s="2">
        <v>0.96252969548628597</v>
      </c>
      <c r="F729" s="2" t="s">
        <v>70</v>
      </c>
      <c r="G729" s="2">
        <v>0</v>
      </c>
      <c r="H729" s="2">
        <v>0.82775221238938057</v>
      </c>
      <c r="I729" s="2">
        <v>0.99069561364643322</v>
      </c>
      <c r="J729" s="2" t="s">
        <v>70</v>
      </c>
      <c r="K729" s="2" t="s">
        <v>70</v>
      </c>
      <c r="L729" s="2" t="s">
        <v>70</v>
      </c>
      <c r="M729" s="2" t="s">
        <v>70</v>
      </c>
      <c r="N729" s="2" t="s">
        <v>70</v>
      </c>
    </row>
    <row r="730" spans="1:14" x14ac:dyDescent="0.3">
      <c r="A730" t="s">
        <v>292</v>
      </c>
      <c r="B730" t="s">
        <v>23</v>
      </c>
      <c r="C730" s="2">
        <v>0.99580445732583822</v>
      </c>
      <c r="D730" s="2">
        <v>0.97990703979858618</v>
      </c>
      <c r="E730" s="2">
        <v>0.94087885179885844</v>
      </c>
      <c r="F730" s="2">
        <v>0.65486849468382768</v>
      </c>
      <c r="G730" s="2" t="s">
        <v>70</v>
      </c>
      <c r="H730" s="2">
        <v>0.82439117199391176</v>
      </c>
      <c r="I730" s="2">
        <v>0.99642635177128636</v>
      </c>
      <c r="J730" s="2">
        <v>0.93543621828293355</v>
      </c>
      <c r="K730" s="2" t="s">
        <v>70</v>
      </c>
      <c r="L730" s="2" t="s">
        <v>70</v>
      </c>
      <c r="M730" s="2" t="s">
        <v>70</v>
      </c>
      <c r="N730" s="2" t="s">
        <v>70</v>
      </c>
    </row>
    <row r="731" spans="1:14" x14ac:dyDescent="0.3">
      <c r="A731" t="s">
        <v>292</v>
      </c>
      <c r="B731" t="s">
        <v>25</v>
      </c>
      <c r="C731" s="2">
        <v>0.99788211084287182</v>
      </c>
      <c r="D731" s="2">
        <v>0.97086468263713677</v>
      </c>
      <c r="E731" s="2">
        <v>0.91511219544216282</v>
      </c>
      <c r="F731" s="2">
        <v>0.54772393538913366</v>
      </c>
      <c r="G731" s="2">
        <v>0</v>
      </c>
      <c r="H731" s="2">
        <v>0.88857122435851621</v>
      </c>
      <c r="I731" s="2">
        <v>0.99368814774409719</v>
      </c>
      <c r="J731" s="2" t="s">
        <v>70</v>
      </c>
      <c r="K731" s="2" t="s">
        <v>70</v>
      </c>
      <c r="L731" s="2" t="s">
        <v>70</v>
      </c>
      <c r="M731" s="2" t="s">
        <v>70</v>
      </c>
      <c r="N731" s="2" t="s">
        <v>70</v>
      </c>
    </row>
    <row r="732" spans="1:14" x14ac:dyDescent="0.3">
      <c r="A732" t="s">
        <v>292</v>
      </c>
      <c r="B732" t="s">
        <v>27</v>
      </c>
      <c r="C732" s="2">
        <v>0.9988195264217764</v>
      </c>
      <c r="D732" s="2">
        <v>0.96670055922724962</v>
      </c>
      <c r="E732" s="2">
        <v>0.95894180161304576</v>
      </c>
      <c r="F732" s="2" t="s">
        <v>70</v>
      </c>
      <c r="G732" s="2" t="s">
        <v>70</v>
      </c>
      <c r="H732" s="2">
        <v>0.8855765015344147</v>
      </c>
      <c r="I732" s="2">
        <v>0.99473129610115918</v>
      </c>
      <c r="J732" s="2" t="s">
        <v>70</v>
      </c>
      <c r="K732" s="2" t="s">
        <v>70</v>
      </c>
      <c r="L732" s="2" t="s">
        <v>70</v>
      </c>
      <c r="M732" s="2" t="s">
        <v>70</v>
      </c>
      <c r="N732" s="2" t="s">
        <v>70</v>
      </c>
    </row>
    <row r="733" spans="1:14" x14ac:dyDescent="0.3">
      <c r="A733" t="s">
        <v>292</v>
      </c>
      <c r="B733" t="s">
        <v>29</v>
      </c>
      <c r="C733" s="2">
        <v>0.9983729570897788</v>
      </c>
      <c r="D733" s="2">
        <v>0.96166221054062639</v>
      </c>
      <c r="E733" s="2">
        <v>0.96632037800085924</v>
      </c>
      <c r="F733" s="2" t="s">
        <v>70</v>
      </c>
      <c r="G733" s="2" t="s">
        <v>70</v>
      </c>
      <c r="H733" s="2">
        <v>0.82923437271263356</v>
      </c>
      <c r="I733" s="2">
        <v>0.99550830962718961</v>
      </c>
      <c r="J733" s="2" t="s">
        <v>70</v>
      </c>
      <c r="K733" s="2" t="s">
        <v>70</v>
      </c>
      <c r="L733" s="2" t="s">
        <v>70</v>
      </c>
      <c r="M733" s="2" t="s">
        <v>70</v>
      </c>
      <c r="N733" s="2" t="s">
        <v>70</v>
      </c>
    </row>
    <row r="734" spans="1:14" x14ac:dyDescent="0.3">
      <c r="A734" t="s">
        <v>292</v>
      </c>
      <c r="B734" t="s">
        <v>322</v>
      </c>
      <c r="C734" s="2">
        <v>0.99764735804667137</v>
      </c>
      <c r="D734" s="2">
        <v>0.98565121412803536</v>
      </c>
      <c r="E734" s="2">
        <v>0.95186307208593357</v>
      </c>
      <c r="F734" s="2" t="s">
        <v>70</v>
      </c>
      <c r="G734" s="2">
        <v>0.78660287081339708</v>
      </c>
      <c r="H734" s="2">
        <v>0.86965472068868721</v>
      </c>
      <c r="I734" s="2">
        <v>0.99605232603142657</v>
      </c>
      <c r="J734" s="2" t="s">
        <v>70</v>
      </c>
      <c r="K734" s="2">
        <v>0.97067745197168842</v>
      </c>
      <c r="L734" s="2" t="s">
        <v>70</v>
      </c>
      <c r="M734" s="2" t="s">
        <v>70</v>
      </c>
      <c r="N734" s="2" t="s">
        <v>70</v>
      </c>
    </row>
    <row r="735" spans="1:14" x14ac:dyDescent="0.3">
      <c r="A735" t="s">
        <v>292</v>
      </c>
      <c r="B735" t="s">
        <v>163</v>
      </c>
      <c r="C735" s="2">
        <v>0.99686577635342422</v>
      </c>
      <c r="D735" s="2">
        <v>0.9645131518227964</v>
      </c>
      <c r="E735" s="2">
        <v>0.9425426600164678</v>
      </c>
      <c r="F735" s="2" t="s">
        <v>70</v>
      </c>
      <c r="G735" s="2">
        <v>0.736595053258711</v>
      </c>
      <c r="H735" s="2">
        <v>0.82711078574914587</v>
      </c>
      <c r="I735" s="2">
        <v>0.99486943870127875</v>
      </c>
      <c r="J735" s="2">
        <v>0</v>
      </c>
      <c r="K735" s="2">
        <v>0.95105973025048163</v>
      </c>
      <c r="L735" s="2" t="s">
        <v>70</v>
      </c>
      <c r="M735" s="2" t="s">
        <v>70</v>
      </c>
      <c r="N735" s="2" t="s">
        <v>70</v>
      </c>
    </row>
    <row r="736" spans="1:14" x14ac:dyDescent="0.3">
      <c r="A736" t="s">
        <v>292</v>
      </c>
      <c r="B736" t="s">
        <v>204</v>
      </c>
      <c r="C736" s="2">
        <v>0.99044332491212117</v>
      </c>
      <c r="D736" s="2">
        <v>0.971805694829878</v>
      </c>
      <c r="E736" s="2">
        <v>0.94643316195372762</v>
      </c>
      <c r="F736" s="2" t="s">
        <v>70</v>
      </c>
      <c r="G736" s="2" t="s">
        <v>70</v>
      </c>
      <c r="H736" s="2">
        <v>0.62890103740691317</v>
      </c>
      <c r="I736" s="2">
        <v>0.99469271594492736</v>
      </c>
      <c r="J736" s="2" t="s">
        <v>70</v>
      </c>
      <c r="K736" s="2">
        <v>4.4585987261146494E-2</v>
      </c>
      <c r="L736" s="2">
        <v>0.84662576687116564</v>
      </c>
      <c r="M736" s="2" t="s">
        <v>70</v>
      </c>
      <c r="N736" s="2" t="s">
        <v>70</v>
      </c>
    </row>
    <row r="737" spans="1:14" x14ac:dyDescent="0.3">
      <c r="A737" t="s">
        <v>292</v>
      </c>
      <c r="B737" t="s">
        <v>33</v>
      </c>
      <c r="C737" s="2">
        <v>0.99754760530871323</v>
      </c>
      <c r="D737" s="2">
        <v>0.92475088252379478</v>
      </c>
      <c r="E737" s="2">
        <v>0.96107118780211442</v>
      </c>
      <c r="F737" s="2" t="s">
        <v>70</v>
      </c>
      <c r="G737" s="2">
        <v>0</v>
      </c>
      <c r="H737" s="2">
        <v>0.71337998403231107</v>
      </c>
      <c r="I737" s="2">
        <v>0.99544928654068643</v>
      </c>
      <c r="J737" s="2" t="s">
        <v>70</v>
      </c>
      <c r="K737" s="2">
        <v>0.87374749498997994</v>
      </c>
      <c r="L737" s="2" t="s">
        <v>70</v>
      </c>
      <c r="M737" s="2" t="s">
        <v>70</v>
      </c>
      <c r="N737" s="2" t="s">
        <v>70</v>
      </c>
    </row>
    <row r="738" spans="1:14" x14ac:dyDescent="0.3">
      <c r="A738" t="s">
        <v>292</v>
      </c>
      <c r="B738" t="s">
        <v>35</v>
      </c>
      <c r="C738" s="2">
        <v>0.99721311475409835</v>
      </c>
      <c r="D738" s="2">
        <v>0.9458309699376064</v>
      </c>
      <c r="E738" s="2">
        <v>0.93623743197122045</v>
      </c>
      <c r="F738" s="2" t="s">
        <v>70</v>
      </c>
      <c r="G738" s="2" t="s">
        <v>70</v>
      </c>
      <c r="H738" s="2">
        <v>0.83107471852610026</v>
      </c>
      <c r="I738" s="2">
        <v>0.996638141809291</v>
      </c>
      <c r="J738" s="2" t="s">
        <v>70</v>
      </c>
      <c r="K738" s="2" t="s">
        <v>70</v>
      </c>
      <c r="L738" s="2" t="s">
        <v>70</v>
      </c>
      <c r="M738" s="2" t="s">
        <v>70</v>
      </c>
      <c r="N738" s="2" t="s">
        <v>70</v>
      </c>
    </row>
    <row r="739" spans="1:14" x14ac:dyDescent="0.3">
      <c r="A739" t="s">
        <v>270</v>
      </c>
      <c r="B739" t="s">
        <v>6</v>
      </c>
      <c r="C739" s="2">
        <v>0.98997591110420402</v>
      </c>
      <c r="D739" s="2">
        <v>0.97446158209002243</v>
      </c>
      <c r="E739" s="2">
        <v>0.94738224622810319</v>
      </c>
      <c r="F739" s="2" t="s">
        <v>70</v>
      </c>
      <c r="G739" s="2" t="s">
        <v>70</v>
      </c>
      <c r="H739" s="2">
        <v>0.60640794716445612</v>
      </c>
      <c r="I739" s="2">
        <v>0.99529575075190879</v>
      </c>
      <c r="J739" s="2" t="s">
        <v>70</v>
      </c>
      <c r="K739" s="2" t="s">
        <v>70</v>
      </c>
      <c r="L739" s="2" t="s">
        <v>70</v>
      </c>
      <c r="M739" s="2" t="s">
        <v>70</v>
      </c>
      <c r="N739" s="2" t="s">
        <v>70</v>
      </c>
    </row>
    <row r="740" spans="1:14" x14ac:dyDescent="0.3">
      <c r="A740" t="s">
        <v>270</v>
      </c>
      <c r="B740" t="s">
        <v>7</v>
      </c>
      <c r="C740" s="2">
        <v>0.99475493763645961</v>
      </c>
      <c r="D740" s="2">
        <v>0.95502413339183856</v>
      </c>
      <c r="E740" s="2">
        <v>0.95152895664456683</v>
      </c>
      <c r="F740" s="2" t="s">
        <v>70</v>
      </c>
      <c r="G740" s="2" t="s">
        <v>70</v>
      </c>
      <c r="H740" s="2">
        <v>0.81143109345691278</v>
      </c>
      <c r="I740" s="2">
        <v>0.99266503667481665</v>
      </c>
      <c r="J740" s="2" t="s">
        <v>70</v>
      </c>
      <c r="K740" s="2" t="s">
        <v>70</v>
      </c>
      <c r="L740" s="2" t="s">
        <v>70</v>
      </c>
      <c r="M740" s="2" t="s">
        <v>70</v>
      </c>
      <c r="N740" s="2" t="s">
        <v>70</v>
      </c>
    </row>
    <row r="741" spans="1:14" x14ac:dyDescent="0.3">
      <c r="A741" t="s">
        <v>270</v>
      </c>
      <c r="B741" t="s">
        <v>8</v>
      </c>
      <c r="C741" s="2">
        <v>0.99596302363678924</v>
      </c>
      <c r="D741" s="2">
        <v>0.91136819605122521</v>
      </c>
      <c r="E741" s="2">
        <v>0.82176947663673328</v>
      </c>
      <c r="F741" s="2">
        <v>0.84754395946788041</v>
      </c>
      <c r="G741" s="2" t="s">
        <v>70</v>
      </c>
      <c r="H741" s="2">
        <v>0.84608000000000005</v>
      </c>
      <c r="I741" s="2">
        <v>0.99246976496539119</v>
      </c>
      <c r="J741" s="2" t="s">
        <v>70</v>
      </c>
      <c r="K741" s="2" t="s">
        <v>70</v>
      </c>
      <c r="L741" s="2" t="s">
        <v>70</v>
      </c>
      <c r="M741" s="2" t="s">
        <v>70</v>
      </c>
      <c r="N741" s="2" t="s">
        <v>70</v>
      </c>
    </row>
    <row r="742" spans="1:14" x14ac:dyDescent="0.3">
      <c r="A742" t="s">
        <v>270</v>
      </c>
      <c r="B742" t="s">
        <v>12</v>
      </c>
      <c r="C742" s="2">
        <v>0.98846996931170539</v>
      </c>
      <c r="D742" s="2">
        <v>0.91741513167909883</v>
      </c>
      <c r="E742" s="2">
        <v>0.76965502325078405</v>
      </c>
      <c r="F742" s="2">
        <v>0</v>
      </c>
      <c r="G742" s="2" t="s">
        <v>70</v>
      </c>
      <c r="H742" s="2">
        <v>0.89881494986326349</v>
      </c>
      <c r="I742" s="2">
        <v>0.9911941912559864</v>
      </c>
      <c r="J742" s="2">
        <v>0.84489937543372662</v>
      </c>
      <c r="K742" s="2" t="s">
        <v>70</v>
      </c>
      <c r="L742" s="2" t="s">
        <v>70</v>
      </c>
      <c r="M742" s="2" t="s">
        <v>70</v>
      </c>
      <c r="N742" s="2" t="s">
        <v>70</v>
      </c>
    </row>
    <row r="743" spans="1:14" x14ac:dyDescent="0.3">
      <c r="A743" t="s">
        <v>270</v>
      </c>
      <c r="B743" t="s">
        <v>176</v>
      </c>
      <c r="C743" s="2">
        <v>0.98651035024036104</v>
      </c>
      <c r="D743" s="2">
        <v>0.97590381344035404</v>
      </c>
      <c r="E743" s="2">
        <v>0.94274492448968317</v>
      </c>
      <c r="F743" s="2">
        <v>0.89863294969471008</v>
      </c>
      <c r="G743" s="2" t="s">
        <v>70</v>
      </c>
      <c r="H743" s="2">
        <v>0.94027691671833025</v>
      </c>
      <c r="I743" s="2">
        <v>0.99233599019006757</v>
      </c>
      <c r="J743" s="2" t="s">
        <v>70</v>
      </c>
      <c r="K743" s="2" t="s">
        <v>70</v>
      </c>
      <c r="L743" s="2" t="s">
        <v>70</v>
      </c>
      <c r="M743" s="2" t="s">
        <v>70</v>
      </c>
      <c r="N743" s="2" t="s">
        <v>70</v>
      </c>
    </row>
    <row r="744" spans="1:14" x14ac:dyDescent="0.3">
      <c r="A744" t="s">
        <v>270</v>
      </c>
      <c r="B744" t="s">
        <v>13</v>
      </c>
      <c r="C744" s="2">
        <v>0.99377448014520919</v>
      </c>
      <c r="D744" s="2">
        <v>0.98321051681410121</v>
      </c>
      <c r="E744" s="2">
        <v>0.92408029047064477</v>
      </c>
      <c r="F744" s="2" t="s">
        <v>70</v>
      </c>
      <c r="G744" s="2" t="s">
        <v>70</v>
      </c>
      <c r="H744" s="2">
        <v>0.83447342995169083</v>
      </c>
      <c r="I744" s="2">
        <v>0.98924238956282917</v>
      </c>
      <c r="J744" s="2" t="s">
        <v>70</v>
      </c>
      <c r="K744" s="2" t="s">
        <v>70</v>
      </c>
      <c r="L744" s="2" t="s">
        <v>70</v>
      </c>
      <c r="M744" s="2" t="s">
        <v>70</v>
      </c>
      <c r="N744" s="2" t="s">
        <v>70</v>
      </c>
    </row>
    <row r="745" spans="1:14" x14ac:dyDescent="0.3">
      <c r="A745" t="s">
        <v>270</v>
      </c>
      <c r="B745" t="s">
        <v>15</v>
      </c>
      <c r="C745" s="2">
        <v>0.99733599578238197</v>
      </c>
      <c r="D745" s="2">
        <v>0.96741912962531995</v>
      </c>
      <c r="E745" s="2">
        <v>0.9234609535145144</v>
      </c>
      <c r="F745" s="2" t="s">
        <v>70</v>
      </c>
      <c r="G745" s="2" t="s">
        <v>70</v>
      </c>
      <c r="H745" s="2">
        <v>0.84469740968753626</v>
      </c>
      <c r="I745" s="2">
        <v>0.99336839698147716</v>
      </c>
      <c r="J745" s="2" t="s">
        <v>70</v>
      </c>
      <c r="K745" s="2" t="s">
        <v>70</v>
      </c>
      <c r="L745" s="2" t="s">
        <v>70</v>
      </c>
      <c r="M745" s="2" t="s">
        <v>70</v>
      </c>
      <c r="N745" s="2" t="s">
        <v>70</v>
      </c>
    </row>
    <row r="746" spans="1:14" x14ac:dyDescent="0.3">
      <c r="A746" t="s">
        <v>270</v>
      </c>
      <c r="B746" t="s">
        <v>17</v>
      </c>
      <c r="C746" s="2">
        <v>0.99698374461021477</v>
      </c>
      <c r="D746" s="2">
        <v>0.98165874411234844</v>
      </c>
      <c r="E746" s="2">
        <v>0.89530346317329801</v>
      </c>
      <c r="F746" s="2">
        <v>0</v>
      </c>
      <c r="G746" s="2" t="s">
        <v>70</v>
      </c>
      <c r="H746" s="2">
        <v>0.76565244220819295</v>
      </c>
      <c r="I746" s="2">
        <v>0.99455646707045919</v>
      </c>
      <c r="J746" s="2" t="s">
        <v>70</v>
      </c>
      <c r="K746" s="2" t="s">
        <v>70</v>
      </c>
      <c r="L746" s="2" t="s">
        <v>70</v>
      </c>
      <c r="M746" s="2" t="s">
        <v>70</v>
      </c>
      <c r="N746" s="2" t="s">
        <v>70</v>
      </c>
    </row>
    <row r="747" spans="1:14" x14ac:dyDescent="0.3">
      <c r="A747" t="s">
        <v>275</v>
      </c>
      <c r="B747" t="s">
        <v>6</v>
      </c>
      <c r="C747" s="2">
        <v>0.98244538137217319</v>
      </c>
      <c r="D747" s="2">
        <v>0.97462463070136385</v>
      </c>
      <c r="E747" s="2">
        <v>0.95479131886477464</v>
      </c>
      <c r="F747" s="2" t="s">
        <v>70</v>
      </c>
      <c r="G747" s="2" t="s">
        <v>70</v>
      </c>
      <c r="H747" s="2">
        <v>0.94084876290348995</v>
      </c>
      <c r="I747" s="2">
        <v>0.99549414238510059</v>
      </c>
      <c r="J747" s="2" t="s">
        <v>70</v>
      </c>
      <c r="K747" s="2" t="s">
        <v>70</v>
      </c>
      <c r="L747" s="2" t="s">
        <v>70</v>
      </c>
      <c r="M747" s="2" t="s">
        <v>70</v>
      </c>
      <c r="N747" s="2" t="s">
        <v>70</v>
      </c>
    </row>
    <row r="748" spans="1:14" x14ac:dyDescent="0.3">
      <c r="A748" t="s">
        <v>275</v>
      </c>
      <c r="B748" t="s">
        <v>7</v>
      </c>
      <c r="C748" s="2">
        <v>0.98380917068347562</v>
      </c>
      <c r="D748" s="2">
        <v>0.97354778678718601</v>
      </c>
      <c r="E748" s="2">
        <v>0.97060131429418439</v>
      </c>
      <c r="F748" s="2" t="s">
        <v>70</v>
      </c>
      <c r="G748" s="2" t="s">
        <v>70</v>
      </c>
      <c r="H748" s="2">
        <v>0.87077694235588976</v>
      </c>
      <c r="I748" s="2">
        <v>0.99457784663051896</v>
      </c>
      <c r="J748" s="2" t="s">
        <v>70</v>
      </c>
      <c r="K748" s="2" t="s">
        <v>70</v>
      </c>
      <c r="L748" s="2" t="s">
        <v>70</v>
      </c>
      <c r="M748" s="2" t="s">
        <v>70</v>
      </c>
      <c r="N748" s="2" t="s">
        <v>70</v>
      </c>
    </row>
    <row r="749" spans="1:14" x14ac:dyDescent="0.3">
      <c r="A749" t="s">
        <v>275</v>
      </c>
      <c r="B749" t="s">
        <v>8</v>
      </c>
      <c r="C749" s="2">
        <v>0.98762600926854904</v>
      </c>
      <c r="D749" s="2">
        <v>0.97919417579672396</v>
      </c>
      <c r="E749" s="2">
        <v>0.94624285580436618</v>
      </c>
      <c r="F749" s="2" t="s">
        <v>70</v>
      </c>
      <c r="G749" s="2">
        <v>0.6919723005898949</v>
      </c>
      <c r="H749" s="2">
        <v>0.77327336973980088</v>
      </c>
      <c r="I749" s="2">
        <v>0.99468165932229158</v>
      </c>
      <c r="J749" s="2" t="s">
        <v>70</v>
      </c>
      <c r="K749" s="2" t="s">
        <v>70</v>
      </c>
      <c r="L749" s="2" t="s">
        <v>70</v>
      </c>
      <c r="M749" s="2" t="s">
        <v>70</v>
      </c>
      <c r="N749" s="2" t="s">
        <v>70</v>
      </c>
    </row>
    <row r="750" spans="1:14" x14ac:dyDescent="0.3">
      <c r="A750" t="s">
        <v>275</v>
      </c>
      <c r="B750" t="s">
        <v>12</v>
      </c>
      <c r="C750" s="2">
        <v>0.98765367512424795</v>
      </c>
      <c r="D750" s="2">
        <v>0.97164260852665241</v>
      </c>
      <c r="E750" s="2">
        <v>0.98114704894848759</v>
      </c>
      <c r="F750" s="2" t="s">
        <v>70</v>
      </c>
      <c r="G750" s="2" t="s">
        <v>70</v>
      </c>
      <c r="H750" s="2">
        <v>0.89405705229793975</v>
      </c>
      <c r="I750" s="2">
        <v>0.99177420572032304</v>
      </c>
      <c r="J750" s="2" t="s">
        <v>70</v>
      </c>
      <c r="K750" s="2" t="s">
        <v>70</v>
      </c>
      <c r="L750" s="2" t="s">
        <v>70</v>
      </c>
      <c r="M750" s="2" t="s">
        <v>70</v>
      </c>
      <c r="N750" s="2" t="s">
        <v>70</v>
      </c>
    </row>
    <row r="751" spans="1:14" x14ac:dyDescent="0.3">
      <c r="A751" t="s">
        <v>275</v>
      </c>
      <c r="B751" t="s">
        <v>13</v>
      </c>
      <c r="C751" s="2">
        <v>0.99020233056988816</v>
      </c>
      <c r="D751" s="2">
        <v>0.96290912027782838</v>
      </c>
      <c r="E751" s="2">
        <v>0.98695318495778961</v>
      </c>
      <c r="F751" s="2" t="s">
        <v>70</v>
      </c>
      <c r="G751" s="2" t="s">
        <v>70</v>
      </c>
      <c r="H751" s="2">
        <v>0.94600961085461222</v>
      </c>
      <c r="I751" s="2">
        <v>0.99592589745560756</v>
      </c>
      <c r="J751" s="2" t="s">
        <v>70</v>
      </c>
      <c r="K751" s="2" t="s">
        <v>70</v>
      </c>
      <c r="L751" s="2" t="s">
        <v>70</v>
      </c>
      <c r="M751" s="2" t="s">
        <v>70</v>
      </c>
      <c r="N751" s="2" t="s">
        <v>70</v>
      </c>
    </row>
    <row r="752" spans="1:14" x14ac:dyDescent="0.3">
      <c r="A752" t="s">
        <v>275</v>
      </c>
      <c r="B752" t="s">
        <v>15</v>
      </c>
      <c r="C752" s="2">
        <v>0.99544155368266762</v>
      </c>
      <c r="D752" s="2">
        <v>0.9378545128868544</v>
      </c>
      <c r="E752" s="2">
        <v>0.94058068872383516</v>
      </c>
      <c r="F752" s="2">
        <v>0</v>
      </c>
      <c r="G752" s="2">
        <v>0.8294464737285755</v>
      </c>
      <c r="H752" s="2">
        <v>0.9361907386990076</v>
      </c>
      <c r="I752" s="2">
        <v>0.9935552354234588</v>
      </c>
      <c r="J752" s="2" t="s">
        <v>70</v>
      </c>
      <c r="K752" s="2" t="s">
        <v>70</v>
      </c>
      <c r="L752" s="2" t="s">
        <v>70</v>
      </c>
      <c r="M752" s="2" t="s">
        <v>70</v>
      </c>
      <c r="N752" s="2" t="s">
        <v>70</v>
      </c>
    </row>
    <row r="753" spans="1:14" x14ac:dyDescent="0.3">
      <c r="A753" t="s">
        <v>275</v>
      </c>
      <c r="B753" t="s">
        <v>17</v>
      </c>
      <c r="C753" s="2">
        <v>0.99497117093683618</v>
      </c>
      <c r="D753" s="2">
        <v>0.973598834385624</v>
      </c>
      <c r="E753" s="2">
        <v>0.97820265638389037</v>
      </c>
      <c r="F753" s="2">
        <v>0.75541374620776236</v>
      </c>
      <c r="G753" s="2">
        <v>0.15922538999462077</v>
      </c>
      <c r="H753" s="2">
        <v>0.91289669142471319</v>
      </c>
      <c r="I753" s="2">
        <v>0.99404398289554063</v>
      </c>
      <c r="J753" s="2" t="s">
        <v>70</v>
      </c>
      <c r="K753" s="2" t="s">
        <v>70</v>
      </c>
      <c r="L753" s="2" t="s">
        <v>70</v>
      </c>
      <c r="M753" s="2" t="s">
        <v>70</v>
      </c>
      <c r="N753" s="2" t="s">
        <v>70</v>
      </c>
    </row>
    <row r="754" spans="1:14" x14ac:dyDescent="0.3">
      <c r="A754" t="s">
        <v>275</v>
      </c>
      <c r="B754" t="s">
        <v>21</v>
      </c>
      <c r="C754" s="2">
        <v>0.87252701633304364</v>
      </c>
      <c r="D754" s="2">
        <v>0.96285527135622195</v>
      </c>
      <c r="E754" s="2">
        <v>0.92592722922091641</v>
      </c>
      <c r="F754" s="2">
        <v>0.69289640092193128</v>
      </c>
      <c r="G754" s="2">
        <v>0</v>
      </c>
      <c r="H754" s="2">
        <v>0.49556918882072254</v>
      </c>
      <c r="I754" s="2">
        <v>0.99521894209607642</v>
      </c>
      <c r="J754" s="2">
        <v>0.27560762238028225</v>
      </c>
      <c r="K754" s="2" t="s">
        <v>70</v>
      </c>
      <c r="L754" s="2" t="s">
        <v>70</v>
      </c>
      <c r="M754" s="2" t="s">
        <v>70</v>
      </c>
      <c r="N754" s="2" t="s">
        <v>70</v>
      </c>
    </row>
    <row r="755" spans="1:14" x14ac:dyDescent="0.3">
      <c r="A755" t="s">
        <v>276</v>
      </c>
      <c r="B755" t="s">
        <v>6</v>
      </c>
      <c r="C755" s="2">
        <v>0.99390515054016582</v>
      </c>
      <c r="D755" s="2">
        <v>0.95936926582380577</v>
      </c>
      <c r="E755" s="2">
        <v>0.92922899884925203</v>
      </c>
      <c r="F755" s="2" t="s">
        <v>70</v>
      </c>
      <c r="G755" s="2" t="s">
        <v>70</v>
      </c>
      <c r="H755" s="2">
        <v>0.76872757965815575</v>
      </c>
      <c r="I755" s="2">
        <v>0.99435913506737683</v>
      </c>
      <c r="J755" s="2">
        <v>0.86542643150519449</v>
      </c>
      <c r="K755" s="2" t="s">
        <v>70</v>
      </c>
      <c r="L755" s="2" t="s">
        <v>70</v>
      </c>
      <c r="M755" s="2" t="s">
        <v>70</v>
      </c>
      <c r="N755" s="2" t="s">
        <v>70</v>
      </c>
    </row>
    <row r="756" spans="1:14" x14ac:dyDescent="0.3">
      <c r="A756" t="s">
        <v>276</v>
      </c>
      <c r="B756" t="s">
        <v>7</v>
      </c>
      <c r="C756" s="2">
        <v>0.9969696009798642</v>
      </c>
      <c r="D756" s="2">
        <v>0.96901916726245196</v>
      </c>
      <c r="E756" s="2">
        <v>0.92325047002297878</v>
      </c>
      <c r="F756" s="2" t="s">
        <v>70</v>
      </c>
      <c r="G756" s="2" t="s">
        <v>70</v>
      </c>
      <c r="H756" s="2">
        <v>0.90047528517110265</v>
      </c>
      <c r="I756" s="2">
        <v>0.99451135843878635</v>
      </c>
      <c r="J756" s="2" t="s">
        <v>70</v>
      </c>
      <c r="K756" s="2" t="s">
        <v>70</v>
      </c>
      <c r="L756" s="2" t="s">
        <v>70</v>
      </c>
      <c r="M756" s="2" t="s">
        <v>70</v>
      </c>
      <c r="N756" s="2" t="s">
        <v>70</v>
      </c>
    </row>
    <row r="757" spans="1:14" x14ac:dyDescent="0.3">
      <c r="A757" t="s">
        <v>276</v>
      </c>
      <c r="B757" t="s">
        <v>8</v>
      </c>
      <c r="C757" s="2">
        <v>0.99402169502529281</v>
      </c>
      <c r="D757" s="2">
        <v>0.95641181553429122</v>
      </c>
      <c r="E757" s="2">
        <v>0.82789201408511937</v>
      </c>
      <c r="F757" s="2">
        <v>0</v>
      </c>
      <c r="G757" s="2">
        <v>0</v>
      </c>
      <c r="H757" s="2">
        <v>0.87876596770306092</v>
      </c>
      <c r="I757" s="2">
        <v>0.99541938875122038</v>
      </c>
      <c r="J757" s="2" t="s">
        <v>70</v>
      </c>
      <c r="K757" s="2" t="s">
        <v>70</v>
      </c>
      <c r="L757" s="2" t="s">
        <v>70</v>
      </c>
      <c r="M757" s="2" t="s">
        <v>70</v>
      </c>
      <c r="N757" s="2" t="s">
        <v>70</v>
      </c>
    </row>
    <row r="758" spans="1:14" x14ac:dyDescent="0.3">
      <c r="A758" t="s">
        <v>276</v>
      </c>
      <c r="B758" t="s">
        <v>324</v>
      </c>
      <c r="C758" s="2">
        <v>0.83556218587386999</v>
      </c>
      <c r="D758" s="2">
        <v>0.93025931686944663</v>
      </c>
      <c r="E758" s="2">
        <v>0.86953419631026396</v>
      </c>
      <c r="F758" s="2">
        <v>0.82712153518123666</v>
      </c>
      <c r="G758" s="2">
        <v>0.72138470128419874</v>
      </c>
      <c r="H758" s="2">
        <v>0.73169211592396388</v>
      </c>
      <c r="I758" s="2">
        <v>0.99517199758599884</v>
      </c>
      <c r="J758" s="2">
        <v>0.89921975863036763</v>
      </c>
      <c r="K758" s="2">
        <v>0</v>
      </c>
      <c r="L758" s="2">
        <v>0</v>
      </c>
      <c r="M758" s="2" t="s">
        <v>70</v>
      </c>
      <c r="N758" s="2" t="s">
        <v>70</v>
      </c>
    </row>
    <row r="759" spans="1:14" x14ac:dyDescent="0.3">
      <c r="A759" t="s">
        <v>276</v>
      </c>
      <c r="B759" t="s">
        <v>12</v>
      </c>
      <c r="C759" s="2">
        <v>0.92054482221162459</v>
      </c>
      <c r="D759" s="2">
        <v>0.96414492209498781</v>
      </c>
      <c r="E759" s="2">
        <v>0.83817581702384825</v>
      </c>
      <c r="F759" s="2">
        <v>0.84710009243677564</v>
      </c>
      <c r="G759" s="2">
        <v>0.70870244919228764</v>
      </c>
      <c r="H759" s="2">
        <v>0.78528428093645486</v>
      </c>
      <c r="I759" s="2">
        <v>0.99639585523351859</v>
      </c>
      <c r="J759" s="2">
        <v>0.13094742682757665</v>
      </c>
      <c r="K759" s="2">
        <v>0</v>
      </c>
      <c r="L759" s="2" t="s">
        <v>70</v>
      </c>
      <c r="M759" s="2" t="s">
        <v>70</v>
      </c>
      <c r="N759" s="2" t="s">
        <v>70</v>
      </c>
    </row>
    <row r="760" spans="1:14" x14ac:dyDescent="0.3">
      <c r="A760" t="s">
        <v>276</v>
      </c>
      <c r="B760" t="s">
        <v>13</v>
      </c>
      <c r="C760" s="2">
        <v>0.99476792374637379</v>
      </c>
      <c r="D760" s="2">
        <v>0.95846458134935164</v>
      </c>
      <c r="E760" s="2">
        <v>0.79121453784808471</v>
      </c>
      <c r="F760" s="2">
        <v>0.78672515617007421</v>
      </c>
      <c r="G760" s="2">
        <v>0.77080957810718354</v>
      </c>
      <c r="H760" s="2">
        <v>0.94216281895504239</v>
      </c>
      <c r="I760" s="2">
        <v>0.98955575169167398</v>
      </c>
      <c r="J760" s="2" t="s">
        <v>70</v>
      </c>
      <c r="K760" s="2" t="s">
        <v>70</v>
      </c>
      <c r="L760" s="2" t="s">
        <v>70</v>
      </c>
      <c r="M760" s="2" t="s">
        <v>70</v>
      </c>
      <c r="N760" s="2">
        <v>0</v>
      </c>
    </row>
    <row r="761" spans="1:14" x14ac:dyDescent="0.3">
      <c r="A761" t="s">
        <v>276</v>
      </c>
      <c r="B761" t="s">
        <v>331</v>
      </c>
      <c r="C761" s="2">
        <v>0.99459557654752717</v>
      </c>
      <c r="D761" s="2">
        <v>0.96552244436061863</v>
      </c>
      <c r="E761" s="2">
        <v>0.9026015969654908</v>
      </c>
      <c r="F761" s="2">
        <v>0.76856992137456359</v>
      </c>
      <c r="G761" s="2">
        <v>0.84130274861231857</v>
      </c>
      <c r="H761" s="2">
        <v>0.92401960784313719</v>
      </c>
      <c r="I761" s="2">
        <v>0.99190696943505918</v>
      </c>
      <c r="J761" s="2" t="s">
        <v>70</v>
      </c>
      <c r="K761" s="2" t="s">
        <v>70</v>
      </c>
      <c r="L761" s="2" t="s">
        <v>70</v>
      </c>
      <c r="M761" s="2" t="s">
        <v>70</v>
      </c>
      <c r="N761" s="2">
        <v>0.94769582328297564</v>
      </c>
    </row>
    <row r="762" spans="1:14" x14ac:dyDescent="0.3">
      <c r="A762" t="s">
        <v>276</v>
      </c>
      <c r="B762" t="s">
        <v>142</v>
      </c>
      <c r="C762" s="2">
        <v>0.9817229065860924</v>
      </c>
      <c r="D762" s="2">
        <v>0.98105343657394117</v>
      </c>
      <c r="E762" s="2">
        <v>0.89994458298697699</v>
      </c>
      <c r="F762" s="2">
        <v>0.72655053350294663</v>
      </c>
      <c r="G762" s="2">
        <v>0.91811455648848617</v>
      </c>
      <c r="H762" s="2">
        <v>0.87616157784942161</v>
      </c>
      <c r="I762" s="2">
        <v>0.98604722477767559</v>
      </c>
      <c r="J762" s="2" t="s">
        <v>70</v>
      </c>
      <c r="K762" s="2" t="s">
        <v>70</v>
      </c>
      <c r="L762" s="2" t="s">
        <v>70</v>
      </c>
      <c r="M762" s="2" t="s">
        <v>70</v>
      </c>
      <c r="N762" s="2">
        <v>0.93326321828090641</v>
      </c>
    </row>
    <row r="763" spans="1:14" x14ac:dyDescent="0.3">
      <c r="A763" t="s">
        <v>276</v>
      </c>
      <c r="B763" t="s">
        <v>246</v>
      </c>
      <c r="C763" s="2">
        <v>0.96554598499583222</v>
      </c>
      <c r="D763" s="2">
        <v>0.97933632485734878</v>
      </c>
      <c r="E763" s="2">
        <v>0.94277728907546199</v>
      </c>
      <c r="F763" s="2">
        <v>0.6950086600535349</v>
      </c>
      <c r="G763" s="2">
        <v>0.83292307692307688</v>
      </c>
      <c r="H763" s="2">
        <v>0.85905044510385753</v>
      </c>
      <c r="I763" s="2">
        <v>0.9936732982696852</v>
      </c>
      <c r="J763" s="2" t="s">
        <v>70</v>
      </c>
      <c r="K763" s="2" t="s">
        <v>70</v>
      </c>
      <c r="L763" s="2" t="s">
        <v>70</v>
      </c>
      <c r="M763" s="2" t="s">
        <v>70</v>
      </c>
      <c r="N763" s="2">
        <v>0.78062428958643004</v>
      </c>
    </row>
    <row r="764" spans="1:14" x14ac:dyDescent="0.3">
      <c r="A764" t="s">
        <v>276</v>
      </c>
      <c r="B764" t="s">
        <v>15</v>
      </c>
      <c r="C764" s="2">
        <v>0.99766324022616915</v>
      </c>
      <c r="D764" s="2">
        <v>0.93144496899009521</v>
      </c>
      <c r="E764" s="2">
        <v>0.87242190979069911</v>
      </c>
      <c r="F764" s="2">
        <v>0.79065817409766459</v>
      </c>
      <c r="G764" s="2">
        <v>0.95447116507121177</v>
      </c>
      <c r="H764" s="2">
        <v>0.68814553990610328</v>
      </c>
      <c r="I764" s="2">
        <v>0.99510778168475755</v>
      </c>
      <c r="J764" s="2" t="s">
        <v>70</v>
      </c>
      <c r="K764" s="2" t="s">
        <v>70</v>
      </c>
      <c r="L764" s="2" t="s">
        <v>70</v>
      </c>
      <c r="M764" s="2" t="s">
        <v>70</v>
      </c>
      <c r="N764" s="2" t="s">
        <v>70</v>
      </c>
    </row>
    <row r="765" spans="1:14" x14ac:dyDescent="0.3">
      <c r="A765" t="s">
        <v>276</v>
      </c>
      <c r="B765" t="s">
        <v>17</v>
      </c>
      <c r="C765" s="2">
        <v>0.9967683694679188</v>
      </c>
      <c r="D765" s="2">
        <v>0.91386830846290301</v>
      </c>
      <c r="E765" s="2">
        <v>0.97520491201269122</v>
      </c>
      <c r="F765" s="2" t="s">
        <v>70</v>
      </c>
      <c r="G765" s="2" t="s">
        <v>70</v>
      </c>
      <c r="H765" s="2">
        <v>0.88444318101058916</v>
      </c>
      <c r="I765" s="2">
        <v>0.99347099908897663</v>
      </c>
      <c r="J765" s="2" t="s">
        <v>70</v>
      </c>
      <c r="K765" s="2" t="s">
        <v>70</v>
      </c>
      <c r="L765" s="2" t="s">
        <v>70</v>
      </c>
      <c r="M765" s="2" t="s">
        <v>70</v>
      </c>
      <c r="N765" s="2" t="s">
        <v>70</v>
      </c>
    </row>
    <row r="766" spans="1:14" x14ac:dyDescent="0.3">
      <c r="A766" t="s">
        <v>276</v>
      </c>
      <c r="B766" t="s">
        <v>21</v>
      </c>
      <c r="C766" s="2">
        <v>0.99609186195848798</v>
      </c>
      <c r="D766" s="2">
        <v>0.97859161955437324</v>
      </c>
      <c r="E766" s="2">
        <v>0.82936555891238672</v>
      </c>
      <c r="F766" s="2">
        <v>0</v>
      </c>
      <c r="G766" s="2">
        <v>0.15698753646247679</v>
      </c>
      <c r="H766" s="2">
        <v>0.65032839181835245</v>
      </c>
      <c r="I766" s="2">
        <v>0.99673525168931743</v>
      </c>
      <c r="J766" s="2" t="s">
        <v>70</v>
      </c>
      <c r="K766" s="2" t="s">
        <v>70</v>
      </c>
      <c r="L766" s="2" t="s">
        <v>70</v>
      </c>
      <c r="M766" s="2" t="s">
        <v>70</v>
      </c>
      <c r="N766" s="2" t="s">
        <v>70</v>
      </c>
    </row>
    <row r="767" spans="1:14" x14ac:dyDescent="0.3">
      <c r="A767" t="s">
        <v>276</v>
      </c>
      <c r="B767" t="s">
        <v>23</v>
      </c>
      <c r="C767" s="2">
        <v>0.98906917274829464</v>
      </c>
      <c r="D767" s="2">
        <v>0.97403678122659565</v>
      </c>
      <c r="E767" s="2">
        <v>0.92174294555027003</v>
      </c>
      <c r="F767" s="2" t="s">
        <v>70</v>
      </c>
      <c r="G767" s="2">
        <v>0.82855685874553797</v>
      </c>
      <c r="H767" s="2">
        <v>0.82151171814372181</v>
      </c>
      <c r="I767" s="2">
        <v>0.99461484429875924</v>
      </c>
      <c r="J767" s="2" t="s">
        <v>70</v>
      </c>
      <c r="K767" s="2" t="s">
        <v>70</v>
      </c>
      <c r="L767" s="2" t="s">
        <v>70</v>
      </c>
      <c r="M767" s="2" t="s">
        <v>70</v>
      </c>
      <c r="N767" s="2" t="s">
        <v>70</v>
      </c>
    </row>
    <row r="768" spans="1:14" x14ac:dyDescent="0.3">
      <c r="A768" t="s">
        <v>276</v>
      </c>
      <c r="B768" t="s">
        <v>27</v>
      </c>
      <c r="C768" s="2">
        <v>0.99479266085867635</v>
      </c>
      <c r="D768" s="2">
        <v>0.98434942047017238</v>
      </c>
      <c r="E768" s="2">
        <v>0.89745795206068579</v>
      </c>
      <c r="F768" s="2">
        <v>0</v>
      </c>
      <c r="G768" s="2" t="s">
        <v>70</v>
      </c>
      <c r="H768" s="2">
        <v>0.84382073336351293</v>
      </c>
      <c r="I768" s="2">
        <v>0.99763449065242282</v>
      </c>
      <c r="J768" s="2" t="s">
        <v>70</v>
      </c>
      <c r="K768" s="2" t="s">
        <v>70</v>
      </c>
      <c r="L768" s="2" t="s">
        <v>70</v>
      </c>
      <c r="M768" s="2" t="s">
        <v>70</v>
      </c>
      <c r="N768" s="2" t="s">
        <v>70</v>
      </c>
    </row>
    <row r="769" spans="1:14" x14ac:dyDescent="0.3">
      <c r="A769" t="s">
        <v>281</v>
      </c>
      <c r="B769" t="s">
        <v>6</v>
      </c>
      <c r="C769" s="2">
        <v>0.99054544299878544</v>
      </c>
      <c r="D769" s="2">
        <v>0.95117326380658918</v>
      </c>
      <c r="E769" s="2">
        <v>0.95978829148647782</v>
      </c>
      <c r="F769" s="2" t="s">
        <v>70</v>
      </c>
      <c r="G769" s="2" t="s">
        <v>70</v>
      </c>
      <c r="H769" s="2">
        <v>0.93052821786970397</v>
      </c>
      <c r="I769" s="2">
        <v>0.99357921457368958</v>
      </c>
      <c r="J769" s="2" t="s">
        <v>70</v>
      </c>
      <c r="K769" s="2" t="s">
        <v>70</v>
      </c>
      <c r="L769" s="2" t="s">
        <v>70</v>
      </c>
      <c r="M769" s="2" t="s">
        <v>70</v>
      </c>
      <c r="N769" s="2" t="s">
        <v>70</v>
      </c>
    </row>
    <row r="770" spans="1:14" x14ac:dyDescent="0.3">
      <c r="A770" t="s">
        <v>281</v>
      </c>
      <c r="B770" t="s">
        <v>7</v>
      </c>
      <c r="C770" s="2">
        <v>0.99209546636748436</v>
      </c>
      <c r="D770" s="2">
        <v>0.92926508903770377</v>
      </c>
      <c r="E770" s="2">
        <v>0.91203314130364421</v>
      </c>
      <c r="F770" s="2" t="s">
        <v>70</v>
      </c>
      <c r="G770" s="2" t="s">
        <v>70</v>
      </c>
      <c r="H770" s="2">
        <v>0.88622964626614265</v>
      </c>
      <c r="I770" s="2">
        <v>0.98711874444773484</v>
      </c>
      <c r="J770" s="2" t="s">
        <v>70</v>
      </c>
      <c r="K770" s="2" t="s">
        <v>70</v>
      </c>
      <c r="L770" s="2" t="s">
        <v>70</v>
      </c>
      <c r="M770" s="2" t="s">
        <v>70</v>
      </c>
      <c r="N770" s="2" t="s">
        <v>70</v>
      </c>
    </row>
    <row r="771" spans="1:14" x14ac:dyDescent="0.3">
      <c r="A771" t="s">
        <v>281</v>
      </c>
      <c r="B771" t="s">
        <v>8</v>
      </c>
      <c r="C771" s="2">
        <v>0.99464056024010283</v>
      </c>
      <c r="D771" s="2">
        <v>0.98420686091703558</v>
      </c>
      <c r="E771" s="2">
        <v>0.96461387238770879</v>
      </c>
      <c r="F771" s="2" t="s">
        <v>70</v>
      </c>
      <c r="G771" s="2" t="s">
        <v>70</v>
      </c>
      <c r="H771" s="2">
        <v>0.92945177696652004</v>
      </c>
      <c r="I771" s="2">
        <v>0.9927832750539396</v>
      </c>
      <c r="J771" s="2" t="s">
        <v>70</v>
      </c>
      <c r="K771" s="2" t="s">
        <v>70</v>
      </c>
      <c r="L771" s="2" t="s">
        <v>70</v>
      </c>
      <c r="M771" s="2" t="s">
        <v>70</v>
      </c>
      <c r="N771" s="2" t="s">
        <v>70</v>
      </c>
    </row>
    <row r="772" spans="1:14" x14ac:dyDescent="0.3">
      <c r="A772" t="s">
        <v>281</v>
      </c>
      <c r="B772" t="s">
        <v>12</v>
      </c>
      <c r="C772" s="2">
        <v>0.9943935570840966</v>
      </c>
      <c r="D772" s="2">
        <v>0.98382420906684598</v>
      </c>
      <c r="E772" s="2">
        <v>0.962216097407808</v>
      </c>
      <c r="F772" s="2" t="s">
        <v>70</v>
      </c>
      <c r="G772" s="2" t="s">
        <v>70</v>
      </c>
      <c r="H772" s="2">
        <v>0.90697372688939359</v>
      </c>
      <c r="I772" s="2">
        <v>0.99483046981906642</v>
      </c>
      <c r="J772" s="2" t="s">
        <v>70</v>
      </c>
      <c r="K772" s="2" t="s">
        <v>70</v>
      </c>
      <c r="L772" s="2" t="s">
        <v>70</v>
      </c>
      <c r="M772" s="2" t="s">
        <v>70</v>
      </c>
      <c r="N772" s="2" t="s">
        <v>70</v>
      </c>
    </row>
    <row r="773" spans="1:14" x14ac:dyDescent="0.3">
      <c r="A773" t="s">
        <v>281</v>
      </c>
      <c r="B773" t="s">
        <v>13</v>
      </c>
      <c r="C773" s="2">
        <v>0.99495983848243197</v>
      </c>
      <c r="D773" s="2">
        <v>0.9850845901912928</v>
      </c>
      <c r="E773" s="2">
        <v>0.95488734233713002</v>
      </c>
      <c r="F773" s="2" t="s">
        <v>70</v>
      </c>
      <c r="G773" s="2" t="s">
        <v>70</v>
      </c>
      <c r="H773" s="2">
        <v>0.83752334434707654</v>
      </c>
      <c r="I773" s="2">
        <v>0.99481944232820363</v>
      </c>
      <c r="J773" s="2" t="s">
        <v>70</v>
      </c>
      <c r="K773" s="2" t="s">
        <v>70</v>
      </c>
      <c r="L773" s="2" t="s">
        <v>70</v>
      </c>
      <c r="M773" s="2" t="s">
        <v>70</v>
      </c>
      <c r="N773" s="2" t="s">
        <v>70</v>
      </c>
    </row>
    <row r="774" spans="1:14" x14ac:dyDescent="0.3">
      <c r="A774" t="s">
        <v>281</v>
      </c>
      <c r="B774" t="s">
        <v>15</v>
      </c>
      <c r="C774" s="2">
        <v>0.91634003819040644</v>
      </c>
      <c r="D774" s="2">
        <v>0.96245258470616257</v>
      </c>
      <c r="E774" s="2">
        <v>0.94393213470025583</v>
      </c>
      <c r="F774" s="2">
        <v>0.83995305164319245</v>
      </c>
      <c r="G774" s="2">
        <v>0</v>
      </c>
      <c r="H774" s="2">
        <v>0.75003270111183784</v>
      </c>
      <c r="I774" s="2">
        <v>0.99465482195287203</v>
      </c>
      <c r="J774" s="2">
        <v>0.65010893246187362</v>
      </c>
      <c r="K774" s="2" t="s">
        <v>70</v>
      </c>
      <c r="L774" s="2" t="s">
        <v>70</v>
      </c>
      <c r="M774" s="2" t="s">
        <v>70</v>
      </c>
      <c r="N774" s="2" t="s">
        <v>70</v>
      </c>
    </row>
    <row r="775" spans="1:14" x14ac:dyDescent="0.3">
      <c r="A775" t="s">
        <v>281</v>
      </c>
      <c r="B775" t="s">
        <v>17</v>
      </c>
      <c r="C775" s="2">
        <v>0.99498868099761995</v>
      </c>
      <c r="D775" s="2">
        <v>0.94248629293946518</v>
      </c>
      <c r="E775" s="2">
        <v>0.81095187165775406</v>
      </c>
      <c r="F775" s="2">
        <v>0</v>
      </c>
      <c r="G775" s="2">
        <v>0.54548837209302325</v>
      </c>
      <c r="H775" s="2">
        <v>0.7082184225041368</v>
      </c>
      <c r="I775" s="2">
        <v>0.99616512519738321</v>
      </c>
      <c r="J775" s="2" t="s">
        <v>70</v>
      </c>
      <c r="K775" s="2" t="s">
        <v>70</v>
      </c>
      <c r="L775" s="2" t="s">
        <v>70</v>
      </c>
      <c r="M775" s="2" t="s">
        <v>70</v>
      </c>
      <c r="N775" s="2" t="s">
        <v>70</v>
      </c>
    </row>
    <row r="776" spans="1:14" x14ac:dyDescent="0.3">
      <c r="A776" t="s">
        <v>281</v>
      </c>
      <c r="B776" t="s">
        <v>21</v>
      </c>
      <c r="C776" s="2">
        <v>0.99233586752439285</v>
      </c>
      <c r="D776" s="2">
        <v>0.92558092611897635</v>
      </c>
      <c r="E776" s="2">
        <v>0.85268708627846967</v>
      </c>
      <c r="F776" s="2" t="s">
        <v>70</v>
      </c>
      <c r="G776" s="2">
        <v>0.87493699243909273</v>
      </c>
      <c r="H776" s="2">
        <v>0.85901386748844377</v>
      </c>
      <c r="I776" s="2">
        <v>0.99275690357627877</v>
      </c>
      <c r="J776" s="2" t="s">
        <v>70</v>
      </c>
      <c r="K776" s="2" t="s">
        <v>70</v>
      </c>
      <c r="L776" s="2" t="s">
        <v>70</v>
      </c>
      <c r="M776" s="2" t="s">
        <v>70</v>
      </c>
      <c r="N776" s="2" t="s">
        <v>70</v>
      </c>
    </row>
    <row r="777" spans="1:14" x14ac:dyDescent="0.3">
      <c r="A777" t="s">
        <v>281</v>
      </c>
      <c r="B777" t="s">
        <v>23</v>
      </c>
      <c r="C777" s="2">
        <v>0.99157060733327362</v>
      </c>
      <c r="D777" s="2">
        <v>0.97756804360107685</v>
      </c>
      <c r="E777" s="2">
        <v>0.96221456375672521</v>
      </c>
      <c r="F777" s="2" t="s">
        <v>70</v>
      </c>
      <c r="G777" s="2">
        <v>0</v>
      </c>
      <c r="H777" s="2">
        <v>0.92724124150792597</v>
      </c>
      <c r="I777" s="2">
        <v>0.99484574587286179</v>
      </c>
      <c r="J777" s="2" t="s">
        <v>70</v>
      </c>
      <c r="K777" s="2" t="s">
        <v>70</v>
      </c>
      <c r="L777" s="2" t="s">
        <v>70</v>
      </c>
      <c r="M777" s="2" t="s">
        <v>70</v>
      </c>
      <c r="N777" s="2" t="s">
        <v>70</v>
      </c>
    </row>
    <row r="778" spans="1:14" x14ac:dyDescent="0.3">
      <c r="A778" t="s">
        <v>281</v>
      </c>
      <c r="B778" t="s">
        <v>25</v>
      </c>
      <c r="C778" s="2">
        <v>0.994380563037504</v>
      </c>
      <c r="D778" s="2">
        <v>0.97059902520832242</v>
      </c>
      <c r="E778" s="2">
        <v>0.95427668049111003</v>
      </c>
      <c r="F778" s="2" t="s">
        <v>70</v>
      </c>
      <c r="G778" s="2">
        <v>0.91624938635247921</v>
      </c>
      <c r="H778" s="2">
        <v>0.88406484026921983</v>
      </c>
      <c r="I778" s="2">
        <v>0.9936040458128812</v>
      </c>
      <c r="J778" s="2" t="s">
        <v>70</v>
      </c>
      <c r="K778" s="2" t="s">
        <v>70</v>
      </c>
      <c r="L778" s="2" t="s">
        <v>70</v>
      </c>
      <c r="M778" s="2" t="s">
        <v>70</v>
      </c>
      <c r="N778" s="2" t="s">
        <v>70</v>
      </c>
    </row>
    <row r="779" spans="1:14" x14ac:dyDescent="0.3">
      <c r="A779" t="s">
        <v>281</v>
      </c>
      <c r="B779" t="s">
        <v>27</v>
      </c>
      <c r="C779" s="2">
        <v>0.99385831397367075</v>
      </c>
      <c r="D779" s="2">
        <v>0.9757460755563222</v>
      </c>
      <c r="E779" s="2">
        <v>0.9167801309076592</v>
      </c>
      <c r="F779" s="2">
        <v>0.78188887495296622</v>
      </c>
      <c r="G779" s="2">
        <v>0.84730961859509435</v>
      </c>
      <c r="H779" s="2">
        <v>0.85668208632177567</v>
      </c>
      <c r="I779" s="2">
        <v>0.99354152420028885</v>
      </c>
      <c r="J779" s="2" t="s">
        <v>70</v>
      </c>
      <c r="K779" s="2" t="s">
        <v>70</v>
      </c>
      <c r="L779" s="2">
        <v>0</v>
      </c>
      <c r="M779" s="2" t="s">
        <v>70</v>
      </c>
      <c r="N779" s="2" t="s">
        <v>70</v>
      </c>
    </row>
    <row r="780" spans="1:14" x14ac:dyDescent="0.3">
      <c r="A780" t="s">
        <v>281</v>
      </c>
      <c r="B780" t="s">
        <v>29</v>
      </c>
      <c r="C780" s="2">
        <v>0.99560685285780437</v>
      </c>
      <c r="D780" s="2">
        <v>0.94660233342477695</v>
      </c>
      <c r="E780" s="2">
        <v>0.82680137026069789</v>
      </c>
      <c r="F780" s="2">
        <v>0.74694464414090578</v>
      </c>
      <c r="G780" s="2">
        <v>0.24600014479113877</v>
      </c>
      <c r="H780" s="2">
        <v>0.93993528380746938</v>
      </c>
      <c r="I780" s="2">
        <v>0.99218984680084121</v>
      </c>
      <c r="J780" s="2" t="s">
        <v>70</v>
      </c>
      <c r="K780" s="2" t="s">
        <v>70</v>
      </c>
      <c r="L780" s="2" t="s">
        <v>70</v>
      </c>
      <c r="M780" s="2" t="s">
        <v>70</v>
      </c>
      <c r="N780" s="2" t="s">
        <v>70</v>
      </c>
    </row>
    <row r="781" spans="1:14" x14ac:dyDescent="0.3">
      <c r="A781" t="s">
        <v>341</v>
      </c>
      <c r="B781" t="s">
        <v>6</v>
      </c>
      <c r="C781" s="2">
        <v>0.99455362504918321</v>
      </c>
      <c r="D781" s="2">
        <v>0.97990476959083195</v>
      </c>
      <c r="E781" s="2">
        <v>0.95801064222116838</v>
      </c>
      <c r="F781" s="2" t="s">
        <v>70</v>
      </c>
      <c r="G781" s="2" t="s">
        <v>70</v>
      </c>
      <c r="H781" s="2">
        <v>0.95749629942905479</v>
      </c>
      <c r="I781" s="2">
        <v>0.99335648497659679</v>
      </c>
      <c r="J781" s="2" t="s">
        <v>70</v>
      </c>
      <c r="K781" s="2" t="s">
        <v>70</v>
      </c>
      <c r="L781" s="2" t="s">
        <v>70</v>
      </c>
      <c r="M781" s="2" t="s">
        <v>70</v>
      </c>
      <c r="N781" s="2" t="s">
        <v>70</v>
      </c>
    </row>
    <row r="782" spans="1:14" x14ac:dyDescent="0.3">
      <c r="A782" t="s">
        <v>341</v>
      </c>
      <c r="B782" t="s">
        <v>7</v>
      </c>
      <c r="C782" s="2">
        <v>0.97640532049996642</v>
      </c>
      <c r="D782" s="2">
        <v>0.96019438290573855</v>
      </c>
      <c r="E782" s="2">
        <v>0.84430656095599221</v>
      </c>
      <c r="F782" s="2" t="s">
        <v>70</v>
      </c>
      <c r="G782" s="2" t="s">
        <v>70</v>
      </c>
      <c r="H782" s="2">
        <v>0.82165641054592675</v>
      </c>
      <c r="I782" s="2">
        <v>0.993361312476154</v>
      </c>
      <c r="J782" s="2">
        <v>0</v>
      </c>
      <c r="K782" s="2" t="s">
        <v>70</v>
      </c>
      <c r="L782" s="2" t="s">
        <v>70</v>
      </c>
      <c r="M782" s="2" t="s">
        <v>70</v>
      </c>
      <c r="N782" s="2" t="s">
        <v>70</v>
      </c>
    </row>
    <row r="783" spans="1:14" x14ac:dyDescent="0.3">
      <c r="A783" t="s">
        <v>341</v>
      </c>
      <c r="B783" t="s">
        <v>8</v>
      </c>
      <c r="C783" s="2">
        <v>0.99624585600258764</v>
      </c>
      <c r="D783" s="2">
        <v>0.98757805680521038</v>
      </c>
      <c r="E783" s="2">
        <v>0.94540801819732723</v>
      </c>
      <c r="F783" s="2" t="s">
        <v>70</v>
      </c>
      <c r="G783" s="2" t="s">
        <v>70</v>
      </c>
      <c r="H783" s="2">
        <v>0.9300621776642406</v>
      </c>
      <c r="I783" s="2">
        <v>0.99628421930689315</v>
      </c>
      <c r="J783" s="2" t="s">
        <v>70</v>
      </c>
      <c r="K783" s="2" t="s">
        <v>70</v>
      </c>
      <c r="L783" s="2" t="s">
        <v>70</v>
      </c>
      <c r="M783" s="2" t="s">
        <v>70</v>
      </c>
      <c r="N783" s="2" t="s">
        <v>70</v>
      </c>
    </row>
    <row r="784" spans="1:14" x14ac:dyDescent="0.3">
      <c r="A784" t="s">
        <v>341</v>
      </c>
      <c r="B784" t="s">
        <v>12</v>
      </c>
      <c r="C784" s="2">
        <v>0.99525606300198843</v>
      </c>
      <c r="D784" s="2">
        <v>0.94083046321736763</v>
      </c>
      <c r="E784" s="2">
        <v>0.96340114993365755</v>
      </c>
      <c r="F784" s="2" t="s">
        <v>70</v>
      </c>
      <c r="G784" s="2">
        <v>0.86849073256840248</v>
      </c>
      <c r="H784" s="2">
        <v>0.92167669515093276</v>
      </c>
      <c r="I784" s="2">
        <v>0.99630439701334939</v>
      </c>
      <c r="J784" s="2">
        <v>0.95771348248799359</v>
      </c>
      <c r="K784" s="2" t="s">
        <v>70</v>
      </c>
      <c r="L784" s="2" t="s">
        <v>70</v>
      </c>
      <c r="M784" s="2" t="s">
        <v>70</v>
      </c>
      <c r="N784" s="2" t="s">
        <v>70</v>
      </c>
    </row>
    <row r="785" spans="1:14" x14ac:dyDescent="0.3">
      <c r="A785" t="s">
        <v>341</v>
      </c>
      <c r="B785" t="s">
        <v>13</v>
      </c>
      <c r="C785" s="2">
        <v>0.99397939099224264</v>
      </c>
      <c r="D785" s="2">
        <v>0.96416938110749184</v>
      </c>
      <c r="E785" s="2">
        <v>0.98142289283686202</v>
      </c>
      <c r="F785" s="2" t="s">
        <v>70</v>
      </c>
      <c r="G785" s="2" t="s">
        <v>70</v>
      </c>
      <c r="H785" s="2">
        <v>0.91735131820968718</v>
      </c>
      <c r="I785" s="2">
        <v>0.99465567262177434</v>
      </c>
      <c r="J785" s="2" t="s">
        <v>70</v>
      </c>
      <c r="K785" s="2" t="s">
        <v>70</v>
      </c>
      <c r="L785" s="2" t="s">
        <v>70</v>
      </c>
      <c r="M785" s="2" t="s">
        <v>70</v>
      </c>
      <c r="N785" s="2" t="s">
        <v>70</v>
      </c>
    </row>
    <row r="786" spans="1:14" x14ac:dyDescent="0.3">
      <c r="A786" t="s">
        <v>341</v>
      </c>
      <c r="B786" t="s">
        <v>15</v>
      </c>
      <c r="C786" s="2">
        <v>0.99554273484390277</v>
      </c>
      <c r="D786" s="2">
        <v>0.96659088148006722</v>
      </c>
      <c r="E786" s="2">
        <v>0.94568719936487178</v>
      </c>
      <c r="F786" s="2" t="s">
        <v>70</v>
      </c>
      <c r="G786" s="2" t="s">
        <v>70</v>
      </c>
      <c r="H786" s="2">
        <v>0.924853711117955</v>
      </c>
      <c r="I786" s="2">
        <v>0.99473194917880381</v>
      </c>
      <c r="J786" s="2">
        <v>0.93211668740494957</v>
      </c>
      <c r="K786" s="2" t="s">
        <v>70</v>
      </c>
      <c r="L786" s="2" t="s">
        <v>70</v>
      </c>
      <c r="M786" s="2" t="s">
        <v>70</v>
      </c>
      <c r="N786" s="2" t="s">
        <v>70</v>
      </c>
    </row>
    <row r="787" spans="1:14" x14ac:dyDescent="0.3">
      <c r="A787" t="s">
        <v>341</v>
      </c>
      <c r="B787" t="s">
        <v>17</v>
      </c>
      <c r="C787" s="2">
        <v>0.98927734513693277</v>
      </c>
      <c r="D787" s="2">
        <v>0.96815179576813837</v>
      </c>
      <c r="E787" s="2">
        <v>0.91861046317894035</v>
      </c>
      <c r="F787" s="2" t="s">
        <v>70</v>
      </c>
      <c r="G787" s="2" t="s">
        <v>70</v>
      </c>
      <c r="H787" s="2">
        <v>0.93784893267651881</v>
      </c>
      <c r="I787" s="2">
        <v>0.99149528374826035</v>
      </c>
      <c r="J787" s="2" t="s">
        <v>70</v>
      </c>
      <c r="K787" s="2" t="s">
        <v>70</v>
      </c>
      <c r="L787" s="2" t="s">
        <v>70</v>
      </c>
      <c r="M787" s="2" t="s">
        <v>70</v>
      </c>
      <c r="N787" s="2" t="s">
        <v>70</v>
      </c>
    </row>
    <row r="788" spans="1:14" x14ac:dyDescent="0.3">
      <c r="A788" t="s">
        <v>341</v>
      </c>
      <c r="B788" t="s">
        <v>21</v>
      </c>
      <c r="C788" s="2">
        <v>0.99618399833948035</v>
      </c>
      <c r="D788" s="2">
        <v>0.95861033669311602</v>
      </c>
      <c r="E788" s="2">
        <v>0.91409912926992642</v>
      </c>
      <c r="F788" s="2">
        <v>0.56646005509641872</v>
      </c>
      <c r="G788" s="2">
        <v>0.77593013518363441</v>
      </c>
      <c r="H788" s="2">
        <v>0.94764535648513559</v>
      </c>
      <c r="I788" s="2">
        <v>0.99309507549889964</v>
      </c>
      <c r="J788" s="2" t="s">
        <v>70</v>
      </c>
      <c r="K788" s="2" t="s">
        <v>70</v>
      </c>
      <c r="L788" s="2" t="s">
        <v>70</v>
      </c>
      <c r="M788" s="2" t="s">
        <v>70</v>
      </c>
      <c r="N788" s="2" t="s">
        <v>70</v>
      </c>
    </row>
    <row r="789" spans="1:14" x14ac:dyDescent="0.3">
      <c r="A789" t="s">
        <v>341</v>
      </c>
      <c r="B789" t="s">
        <v>230</v>
      </c>
      <c r="C789" s="2">
        <v>0.99457661709404943</v>
      </c>
      <c r="D789" s="2">
        <v>0.97245084383987845</v>
      </c>
      <c r="E789" s="2">
        <v>0.88609908968810625</v>
      </c>
      <c r="F789" s="2">
        <v>0</v>
      </c>
      <c r="G789" s="2">
        <v>0.51261682242990658</v>
      </c>
      <c r="H789" s="2">
        <v>0.86214581343521168</v>
      </c>
      <c r="I789" s="2">
        <v>0.99446676267717715</v>
      </c>
      <c r="J789" s="2" t="s">
        <v>70</v>
      </c>
      <c r="K789" s="2" t="s">
        <v>70</v>
      </c>
      <c r="L789" s="2" t="s">
        <v>70</v>
      </c>
      <c r="M789" s="2" t="s">
        <v>70</v>
      </c>
      <c r="N789" s="2">
        <v>0.20960698689956331</v>
      </c>
    </row>
    <row r="790" spans="1:14" x14ac:dyDescent="0.3">
      <c r="A790" t="s">
        <v>341</v>
      </c>
      <c r="B790" t="s">
        <v>196</v>
      </c>
      <c r="C790" s="2">
        <v>0.99456148273221678</v>
      </c>
      <c r="D790" s="2">
        <v>0.97134971018492955</v>
      </c>
      <c r="E790" s="2">
        <v>0.95040017422551315</v>
      </c>
      <c r="F790" s="2" t="s">
        <v>70</v>
      </c>
      <c r="G790" s="2">
        <v>0.71423120946203744</v>
      </c>
      <c r="H790" s="2">
        <v>0.87368248593741471</v>
      </c>
      <c r="I790" s="2">
        <v>0.9944970956893916</v>
      </c>
      <c r="J790" s="2" t="s">
        <v>70</v>
      </c>
      <c r="K790" s="2" t="s">
        <v>70</v>
      </c>
      <c r="L790" s="2" t="s">
        <v>70</v>
      </c>
      <c r="M790" s="2" t="s">
        <v>70</v>
      </c>
      <c r="N790" s="2">
        <v>0.96667766413724843</v>
      </c>
    </row>
    <row r="791" spans="1:14" x14ac:dyDescent="0.3">
      <c r="A791" t="s">
        <v>341</v>
      </c>
      <c r="B791" t="s">
        <v>171</v>
      </c>
      <c r="C791" s="2">
        <v>0.98920494522062519</v>
      </c>
      <c r="D791" s="2">
        <v>0.9606018389523544</v>
      </c>
      <c r="E791" s="2">
        <v>0.96925198609249641</v>
      </c>
      <c r="F791" s="2" t="s">
        <v>70</v>
      </c>
      <c r="G791" s="2">
        <v>0.93031784841075804</v>
      </c>
      <c r="H791" s="2">
        <v>0.8833997590138104</v>
      </c>
      <c r="I791" s="2">
        <v>0.99262413504676439</v>
      </c>
      <c r="J791" s="2" t="s">
        <v>70</v>
      </c>
      <c r="K791" s="2" t="s">
        <v>70</v>
      </c>
      <c r="L791" s="2" t="s">
        <v>70</v>
      </c>
      <c r="M791" s="2" t="s">
        <v>70</v>
      </c>
      <c r="N791" s="2">
        <v>0.9641715503462972</v>
      </c>
    </row>
    <row r="792" spans="1:14" x14ac:dyDescent="0.3">
      <c r="A792" t="s">
        <v>341</v>
      </c>
      <c r="B792" t="s">
        <v>155</v>
      </c>
      <c r="C792" s="2">
        <v>0.99458079635093</v>
      </c>
      <c r="D792" s="2">
        <v>0.97286680730341157</v>
      </c>
      <c r="E792" s="2">
        <v>0.96806743121124939</v>
      </c>
      <c r="F792" s="2" t="s">
        <v>70</v>
      </c>
      <c r="G792" s="2">
        <v>0.89438202247191012</v>
      </c>
      <c r="H792" s="2">
        <v>0.93544723969252275</v>
      </c>
      <c r="I792" s="2">
        <v>0.99191580231848675</v>
      </c>
      <c r="J792" s="2" t="s">
        <v>70</v>
      </c>
      <c r="K792" s="2" t="s">
        <v>70</v>
      </c>
      <c r="L792" s="2" t="s">
        <v>70</v>
      </c>
      <c r="M792" s="2" t="s">
        <v>70</v>
      </c>
      <c r="N792" s="2">
        <v>0.97106854838709677</v>
      </c>
    </row>
    <row r="793" spans="1:14" x14ac:dyDescent="0.3">
      <c r="A793" t="s">
        <v>341</v>
      </c>
      <c r="B793" t="s">
        <v>182</v>
      </c>
      <c r="C793" s="2">
        <v>0.99355974410716597</v>
      </c>
      <c r="D793" s="2">
        <v>0.98886198547215498</v>
      </c>
      <c r="E793" s="2">
        <v>0.96688661296198841</v>
      </c>
      <c r="F793" s="2" t="s">
        <v>70</v>
      </c>
      <c r="G793" s="2">
        <v>0.81135225375626041</v>
      </c>
      <c r="H793" s="2">
        <v>0.92767537702096836</v>
      </c>
      <c r="I793" s="2">
        <v>0.99395885906553483</v>
      </c>
      <c r="J793" s="2" t="s">
        <v>70</v>
      </c>
      <c r="K793" s="2" t="s">
        <v>70</v>
      </c>
      <c r="L793" s="2" t="s">
        <v>70</v>
      </c>
      <c r="M793" s="2" t="s">
        <v>70</v>
      </c>
      <c r="N793" s="2">
        <v>0.983393118108144</v>
      </c>
    </row>
    <row r="794" spans="1:14" x14ac:dyDescent="0.3">
      <c r="A794" t="s">
        <v>341</v>
      </c>
      <c r="B794" t="s">
        <v>326</v>
      </c>
      <c r="C794" s="2">
        <v>0.99248857684163605</v>
      </c>
      <c r="D794" s="2">
        <v>0.95396240672522903</v>
      </c>
      <c r="E794" s="2">
        <v>0.97091475154643403</v>
      </c>
      <c r="F794" s="2" t="s">
        <v>70</v>
      </c>
      <c r="G794" s="2">
        <v>0.47854356306892065</v>
      </c>
      <c r="H794" s="2">
        <v>0.95074818298418118</v>
      </c>
      <c r="I794" s="2">
        <v>0.9974132684114424</v>
      </c>
      <c r="J794" s="2" t="s">
        <v>70</v>
      </c>
      <c r="K794" s="2">
        <v>0</v>
      </c>
      <c r="L794" s="2" t="s">
        <v>70</v>
      </c>
      <c r="M794" s="2" t="s">
        <v>70</v>
      </c>
      <c r="N794" s="2">
        <v>0.98283944416541102</v>
      </c>
    </row>
    <row r="795" spans="1:14" x14ac:dyDescent="0.3">
      <c r="A795" t="s">
        <v>341</v>
      </c>
      <c r="B795" t="s">
        <v>159</v>
      </c>
      <c r="C795" s="2">
        <v>0.9945067626829156</v>
      </c>
      <c r="D795" s="2">
        <v>0.93532067671217978</v>
      </c>
      <c r="E795" s="2">
        <v>0.97431961745085305</v>
      </c>
      <c r="F795" s="2" t="s">
        <v>70</v>
      </c>
      <c r="G795" s="2">
        <v>0.74831763122476447</v>
      </c>
      <c r="H795" s="2">
        <v>0.93940299782209502</v>
      </c>
      <c r="I795" s="2">
        <v>0.99511897498474677</v>
      </c>
      <c r="J795" s="2" t="s">
        <v>70</v>
      </c>
      <c r="K795" s="2" t="s">
        <v>70</v>
      </c>
      <c r="L795" s="2" t="s">
        <v>70</v>
      </c>
      <c r="M795" s="2" t="s">
        <v>70</v>
      </c>
      <c r="N795" s="2">
        <v>0.990216271884655</v>
      </c>
    </row>
    <row r="796" spans="1:14" x14ac:dyDescent="0.3">
      <c r="A796" t="s">
        <v>341</v>
      </c>
      <c r="B796" t="s">
        <v>330</v>
      </c>
      <c r="C796" s="2">
        <v>0.99608449751051398</v>
      </c>
      <c r="D796" s="2">
        <v>0.96251874062968523</v>
      </c>
      <c r="E796" s="2">
        <v>0.95343958909212101</v>
      </c>
      <c r="F796" s="2" t="s">
        <v>70</v>
      </c>
      <c r="G796" s="2">
        <v>0.51838879159369522</v>
      </c>
      <c r="H796" s="2">
        <v>0.91797179198753998</v>
      </c>
      <c r="I796" s="2">
        <v>0.99648533007334961</v>
      </c>
      <c r="J796" s="2" t="s">
        <v>70</v>
      </c>
      <c r="K796" s="2" t="s">
        <v>70</v>
      </c>
      <c r="L796" s="2" t="s">
        <v>70</v>
      </c>
      <c r="M796" s="2" t="s">
        <v>70</v>
      </c>
      <c r="N796" s="2">
        <v>0.98846398401308022</v>
      </c>
    </row>
    <row r="797" spans="1:14" x14ac:dyDescent="0.3">
      <c r="A797" t="s">
        <v>341</v>
      </c>
      <c r="B797" t="s">
        <v>415</v>
      </c>
      <c r="C797" s="2">
        <v>0.99569362507156545</v>
      </c>
      <c r="D797" s="2">
        <v>0.97765981755224718</v>
      </c>
      <c r="E797" s="2">
        <v>0.96869851729818779</v>
      </c>
      <c r="F797" s="2" t="s">
        <v>70</v>
      </c>
      <c r="G797" s="2">
        <v>0.89023336214347448</v>
      </c>
      <c r="H797" s="2">
        <v>0.89115676842152591</v>
      </c>
      <c r="I797" s="2">
        <v>0.99649603900060924</v>
      </c>
      <c r="J797" s="2" t="s">
        <v>70</v>
      </c>
      <c r="K797" s="2" t="s">
        <v>70</v>
      </c>
      <c r="L797" s="2" t="s">
        <v>70</v>
      </c>
      <c r="M797" s="2" t="s">
        <v>70</v>
      </c>
      <c r="N797" s="2">
        <v>0.98090810169156195</v>
      </c>
    </row>
    <row r="798" spans="1:14" x14ac:dyDescent="0.3">
      <c r="A798" t="s">
        <v>341</v>
      </c>
      <c r="B798" t="s">
        <v>403</v>
      </c>
      <c r="C798" s="2">
        <v>0.99532520874429165</v>
      </c>
      <c r="D798" s="2">
        <v>0.96407838722161643</v>
      </c>
      <c r="E798" s="2">
        <v>0.96264738637769798</v>
      </c>
      <c r="F798" s="2" t="s">
        <v>70</v>
      </c>
      <c r="G798" s="2">
        <v>0.84793814432989689</v>
      </c>
      <c r="H798" s="2">
        <v>0.8543976974519597</v>
      </c>
      <c r="I798" s="2">
        <v>0.99703218933110116</v>
      </c>
      <c r="J798" s="2" t="s">
        <v>70</v>
      </c>
      <c r="K798" s="2" t="s">
        <v>70</v>
      </c>
      <c r="L798" s="2" t="s">
        <v>70</v>
      </c>
      <c r="M798" s="2" t="s">
        <v>70</v>
      </c>
      <c r="N798" s="2">
        <v>0.98487909397000317</v>
      </c>
    </row>
    <row r="799" spans="1:14" x14ac:dyDescent="0.3">
      <c r="A799" t="s">
        <v>341</v>
      </c>
      <c r="B799" t="s">
        <v>149</v>
      </c>
      <c r="C799" s="2">
        <v>0.99072936445884063</v>
      </c>
      <c r="D799" s="2">
        <v>0.94237012987013002</v>
      </c>
      <c r="E799" s="2">
        <v>0.972381462630592</v>
      </c>
      <c r="F799" s="2" t="s">
        <v>70</v>
      </c>
      <c r="G799" s="2">
        <v>0.92020373514431242</v>
      </c>
      <c r="H799" s="2">
        <v>0.89101971282550496</v>
      </c>
      <c r="I799" s="2">
        <v>0.99489368188400285</v>
      </c>
      <c r="J799" s="2">
        <v>0</v>
      </c>
      <c r="K799" s="2" t="s">
        <v>70</v>
      </c>
      <c r="L799" s="2" t="s">
        <v>70</v>
      </c>
      <c r="M799" s="2" t="s">
        <v>70</v>
      </c>
      <c r="N799" s="2">
        <v>0.95584108698862802</v>
      </c>
    </row>
    <row r="800" spans="1:14" x14ac:dyDescent="0.3">
      <c r="A800" t="s">
        <v>341</v>
      </c>
      <c r="B800" t="s">
        <v>386</v>
      </c>
      <c r="C800" s="2">
        <v>0.98541674599246076</v>
      </c>
      <c r="D800" s="2">
        <v>0.93707563025210083</v>
      </c>
      <c r="E800" s="2">
        <v>0.96062197367523683</v>
      </c>
      <c r="F800" s="2" t="s">
        <v>70</v>
      </c>
      <c r="G800" s="2">
        <v>0.82106375484325467</v>
      </c>
      <c r="H800" s="2">
        <v>0.87071498530852109</v>
      </c>
      <c r="I800" s="2">
        <v>0.99497410904660355</v>
      </c>
      <c r="J800" s="2">
        <v>0.87819370172311351</v>
      </c>
      <c r="K800" s="2">
        <v>0</v>
      </c>
      <c r="L800" s="2">
        <v>0.89600000000000002</v>
      </c>
      <c r="M800" s="2" t="s">
        <v>70</v>
      </c>
      <c r="N800" s="2">
        <v>0.98446833930704902</v>
      </c>
    </row>
    <row r="801" spans="1:14" x14ac:dyDescent="0.3">
      <c r="A801" t="s">
        <v>341</v>
      </c>
      <c r="B801" t="s">
        <v>373</v>
      </c>
      <c r="C801" s="2">
        <v>0.9416892736306276</v>
      </c>
      <c r="D801" s="2">
        <v>0.97117190690077582</v>
      </c>
      <c r="E801" s="2">
        <v>0.97173477800023556</v>
      </c>
      <c r="F801" s="2" t="s">
        <v>70</v>
      </c>
      <c r="G801" s="2">
        <v>0.92311394537360125</v>
      </c>
      <c r="H801" s="2">
        <v>0.91886186727648522</v>
      </c>
      <c r="I801" s="2">
        <v>0.99673921286115119</v>
      </c>
      <c r="J801" s="2">
        <v>0.95976027397260277</v>
      </c>
      <c r="K801" s="2" t="s">
        <v>70</v>
      </c>
      <c r="L801" s="2">
        <v>0</v>
      </c>
      <c r="M801" s="2" t="s">
        <v>70</v>
      </c>
      <c r="N801" s="2">
        <v>0.16316793893129772</v>
      </c>
    </row>
    <row r="802" spans="1:14" x14ac:dyDescent="0.3">
      <c r="A802" t="s">
        <v>341</v>
      </c>
      <c r="B802" t="s">
        <v>23</v>
      </c>
      <c r="C802" s="2">
        <v>0.99000734154498737</v>
      </c>
      <c r="D802" s="2">
        <v>0.98198849867988003</v>
      </c>
      <c r="E802" s="2">
        <v>0.98192508076956664</v>
      </c>
      <c r="F802" s="2" t="s">
        <v>70</v>
      </c>
      <c r="G802" s="2">
        <v>0.85535465924895693</v>
      </c>
      <c r="H802" s="2">
        <v>0.94032137665501125</v>
      </c>
      <c r="I802" s="2">
        <v>0.99654245101805605</v>
      </c>
      <c r="J802" s="2" t="s">
        <v>70</v>
      </c>
      <c r="K802" s="2">
        <v>0.88888888888888884</v>
      </c>
      <c r="L802" s="2" t="s">
        <v>70</v>
      </c>
      <c r="M802" s="2" t="s">
        <v>70</v>
      </c>
      <c r="N802" s="2">
        <v>0</v>
      </c>
    </row>
    <row r="803" spans="1:14" x14ac:dyDescent="0.3">
      <c r="A803" t="s">
        <v>341</v>
      </c>
      <c r="B803" t="s">
        <v>377</v>
      </c>
      <c r="C803" s="2">
        <v>0.99464073431683964</v>
      </c>
      <c r="D803" s="2">
        <v>0.97318812350739325</v>
      </c>
      <c r="E803" s="2">
        <v>0.97424114161325437</v>
      </c>
      <c r="F803" s="2" t="s">
        <v>70</v>
      </c>
      <c r="G803" s="2">
        <v>0.8128313891834571</v>
      </c>
      <c r="H803" s="2">
        <v>0.93601062583014283</v>
      </c>
      <c r="I803" s="2">
        <v>0.99732395443076682</v>
      </c>
      <c r="J803" s="2" t="s">
        <v>70</v>
      </c>
      <c r="K803" s="2">
        <v>0.93165969316596919</v>
      </c>
      <c r="L803" s="2" t="s">
        <v>70</v>
      </c>
      <c r="M803" s="2" t="s">
        <v>70</v>
      </c>
      <c r="N803" s="2">
        <v>0</v>
      </c>
    </row>
    <row r="804" spans="1:14" x14ac:dyDescent="0.3">
      <c r="A804" t="s">
        <v>341</v>
      </c>
      <c r="B804" t="s">
        <v>395</v>
      </c>
      <c r="C804" s="2">
        <v>0.99297507399351004</v>
      </c>
      <c r="D804" s="2">
        <v>0.97350700584954442</v>
      </c>
      <c r="E804" s="2">
        <v>0.95558684668268035</v>
      </c>
      <c r="F804" s="2" t="s">
        <v>70</v>
      </c>
      <c r="G804" s="2">
        <v>0.7962039177515513</v>
      </c>
      <c r="H804" s="2">
        <v>0.95324191894253041</v>
      </c>
      <c r="I804" s="2">
        <v>0.99650774369875483</v>
      </c>
      <c r="J804" s="2" t="s">
        <v>70</v>
      </c>
      <c r="K804" s="2">
        <v>0</v>
      </c>
      <c r="L804" s="2" t="s">
        <v>70</v>
      </c>
      <c r="M804" s="2" t="s">
        <v>70</v>
      </c>
      <c r="N804" s="2">
        <v>0.93480441323971919</v>
      </c>
    </row>
    <row r="805" spans="1:14" x14ac:dyDescent="0.3">
      <c r="A805" t="s">
        <v>341</v>
      </c>
      <c r="B805" t="s">
        <v>384</v>
      </c>
      <c r="C805" s="2">
        <v>0.99531102415328565</v>
      </c>
      <c r="D805" s="2">
        <v>0.97963512940178199</v>
      </c>
      <c r="E805" s="2">
        <v>0.94593773485345156</v>
      </c>
      <c r="F805" s="2" t="s">
        <v>70</v>
      </c>
      <c r="G805" s="2">
        <v>0.67499189101524493</v>
      </c>
      <c r="H805" s="2">
        <v>0.94345194153255563</v>
      </c>
      <c r="I805" s="2">
        <v>0.99534741819845918</v>
      </c>
      <c r="J805" s="2" t="s">
        <v>70</v>
      </c>
      <c r="K805" s="2" t="s">
        <v>70</v>
      </c>
      <c r="L805" s="2" t="s">
        <v>70</v>
      </c>
      <c r="M805" s="2" t="s">
        <v>70</v>
      </c>
      <c r="N805" s="2">
        <v>0.89897750511247443</v>
      </c>
    </row>
    <row r="806" spans="1:14" x14ac:dyDescent="0.3">
      <c r="A806" t="s">
        <v>341</v>
      </c>
      <c r="B806" t="s">
        <v>361</v>
      </c>
      <c r="C806" s="2">
        <v>0.9949259973738388</v>
      </c>
      <c r="D806" s="2">
        <v>0.97971694543252841</v>
      </c>
      <c r="E806" s="2">
        <v>0.92360069438592363</v>
      </c>
      <c r="F806" s="2" t="s">
        <v>70</v>
      </c>
      <c r="G806" s="2">
        <v>0.62371210989995518</v>
      </c>
      <c r="H806" s="2">
        <v>0.88118070122864844</v>
      </c>
      <c r="I806" s="2">
        <v>0.9959631350445578</v>
      </c>
      <c r="J806" s="2" t="s">
        <v>70</v>
      </c>
      <c r="K806" s="2" t="s">
        <v>70</v>
      </c>
      <c r="L806" s="2" t="s">
        <v>70</v>
      </c>
      <c r="M806" s="2" t="s">
        <v>70</v>
      </c>
      <c r="N806" s="2">
        <v>0.12419538053767512</v>
      </c>
    </row>
    <row r="807" spans="1:14" x14ac:dyDescent="0.3">
      <c r="A807" t="s">
        <v>341</v>
      </c>
      <c r="B807" t="s">
        <v>385</v>
      </c>
      <c r="C807" s="2">
        <v>0.9941652104374612</v>
      </c>
      <c r="D807" s="2">
        <v>0.97131348320722877</v>
      </c>
      <c r="E807" s="2">
        <v>0.91274548569922243</v>
      </c>
      <c r="F807" s="2" t="s">
        <v>70</v>
      </c>
      <c r="G807" s="2">
        <v>0.78156646583771316</v>
      </c>
      <c r="H807" s="2">
        <v>0.9187072715972654</v>
      </c>
      <c r="I807" s="2">
        <v>0.99613959234095117</v>
      </c>
      <c r="J807" s="2" t="s">
        <v>70</v>
      </c>
      <c r="K807" s="2" t="s">
        <v>70</v>
      </c>
      <c r="L807" s="2" t="s">
        <v>70</v>
      </c>
      <c r="M807" s="2" t="s">
        <v>70</v>
      </c>
      <c r="N807" s="2">
        <v>0.94548207975769816</v>
      </c>
    </row>
    <row r="808" spans="1:14" x14ac:dyDescent="0.3">
      <c r="A808" t="s">
        <v>341</v>
      </c>
      <c r="B808" t="s">
        <v>25</v>
      </c>
      <c r="C808" s="2">
        <v>0.99332560951037685</v>
      </c>
      <c r="D808" s="2">
        <v>0.97700483890979761</v>
      </c>
      <c r="E808" s="2">
        <v>0.86473335582745825</v>
      </c>
      <c r="F808" s="2" t="s">
        <v>70</v>
      </c>
      <c r="G808" s="2">
        <v>0.98678046467520164</v>
      </c>
      <c r="H808" s="2">
        <v>0.71430927019094415</v>
      </c>
      <c r="I808" s="2">
        <v>0.99672829643156058</v>
      </c>
      <c r="J808" s="2">
        <v>0</v>
      </c>
      <c r="K808" s="2" t="s">
        <v>70</v>
      </c>
      <c r="L808" s="2" t="s">
        <v>70</v>
      </c>
      <c r="M808" s="2" t="s">
        <v>70</v>
      </c>
      <c r="N808" s="2" t="s">
        <v>70</v>
      </c>
    </row>
    <row r="809" spans="1:14" x14ac:dyDescent="0.3">
      <c r="A809" t="s">
        <v>341</v>
      </c>
      <c r="B809" t="s">
        <v>27</v>
      </c>
      <c r="C809" s="2">
        <v>0.99316502888178038</v>
      </c>
      <c r="D809" s="2">
        <v>0.95859601294939523</v>
      </c>
      <c r="E809" s="2">
        <v>0.93698574817855995</v>
      </c>
      <c r="F809" s="2" t="s">
        <v>70</v>
      </c>
      <c r="G809" s="2">
        <v>0.97831333853907843</v>
      </c>
      <c r="H809" s="2">
        <v>0.76525232237007279</v>
      </c>
      <c r="I809" s="2">
        <v>0.994990892531876</v>
      </c>
      <c r="J809" s="2" t="s">
        <v>70</v>
      </c>
      <c r="K809" s="2" t="s">
        <v>70</v>
      </c>
      <c r="L809" s="2" t="s">
        <v>70</v>
      </c>
      <c r="M809" s="2" t="s">
        <v>70</v>
      </c>
      <c r="N809" s="2" t="s">
        <v>70</v>
      </c>
    </row>
    <row r="810" spans="1:14" x14ac:dyDescent="0.3">
      <c r="A810" t="s">
        <v>341</v>
      </c>
      <c r="B810" t="s">
        <v>29</v>
      </c>
      <c r="C810" s="2">
        <v>0.99319932935214661</v>
      </c>
      <c r="D810" s="2">
        <v>0.95311439239646978</v>
      </c>
      <c r="E810" s="2">
        <v>0.82531713658164862</v>
      </c>
      <c r="F810" s="2">
        <v>0.78038053351180803</v>
      </c>
      <c r="G810" s="2">
        <v>0.67660208643815201</v>
      </c>
      <c r="H810" s="2">
        <v>0.89080352125866269</v>
      </c>
      <c r="I810" s="2">
        <v>0.9971640990265962</v>
      </c>
      <c r="J810" s="2" t="s">
        <v>70</v>
      </c>
      <c r="K810" s="2" t="s">
        <v>70</v>
      </c>
      <c r="L810" s="2" t="s">
        <v>70</v>
      </c>
      <c r="M810" s="2" t="s">
        <v>70</v>
      </c>
      <c r="N810" s="2" t="s">
        <v>70</v>
      </c>
    </row>
    <row r="811" spans="1:14" x14ac:dyDescent="0.3">
      <c r="A811" t="s">
        <v>300</v>
      </c>
      <c r="B811" t="s">
        <v>6</v>
      </c>
      <c r="C811" s="2">
        <v>0.99215776007322198</v>
      </c>
      <c r="D811" s="2">
        <v>0.95294942772297919</v>
      </c>
      <c r="E811" s="2">
        <v>0.88767299645960729</v>
      </c>
      <c r="F811" s="2" t="s">
        <v>70</v>
      </c>
      <c r="G811" s="2" t="s">
        <v>70</v>
      </c>
      <c r="H811" s="2">
        <v>0.83307792723764118</v>
      </c>
      <c r="I811" s="2">
        <v>0.99618378873454438</v>
      </c>
      <c r="J811" s="2" t="s">
        <v>70</v>
      </c>
      <c r="K811" s="2" t="s">
        <v>70</v>
      </c>
      <c r="L811" s="2" t="s">
        <v>70</v>
      </c>
      <c r="M811" s="2" t="s">
        <v>70</v>
      </c>
      <c r="N811" s="2" t="s">
        <v>70</v>
      </c>
    </row>
    <row r="812" spans="1:14" x14ac:dyDescent="0.3">
      <c r="A812" t="s">
        <v>300</v>
      </c>
      <c r="B812" t="s">
        <v>7</v>
      </c>
      <c r="C812" s="2">
        <v>0.99479964611699723</v>
      </c>
      <c r="D812" s="2">
        <v>0.98444753946146701</v>
      </c>
      <c r="E812" s="2">
        <v>0.95768429820907963</v>
      </c>
      <c r="F812" s="2">
        <v>0.77794248443522085</v>
      </c>
      <c r="G812" s="2" t="s">
        <v>70</v>
      </c>
      <c r="H812" s="2">
        <v>0.90282495236517279</v>
      </c>
      <c r="I812" s="2">
        <v>0.98904609767229579</v>
      </c>
      <c r="J812" s="2" t="s">
        <v>70</v>
      </c>
      <c r="K812" s="2" t="s">
        <v>70</v>
      </c>
      <c r="L812" s="2" t="s">
        <v>70</v>
      </c>
      <c r="M812" s="2" t="s">
        <v>70</v>
      </c>
      <c r="N812" s="2" t="s">
        <v>70</v>
      </c>
    </row>
    <row r="813" spans="1:14" x14ac:dyDescent="0.3">
      <c r="A813" t="s">
        <v>300</v>
      </c>
      <c r="B813" t="s">
        <v>314</v>
      </c>
      <c r="C813" s="2">
        <v>0.99346114249144379</v>
      </c>
      <c r="D813" s="2">
        <v>0.9732808010598214</v>
      </c>
      <c r="E813" s="2">
        <v>0.93442622950819676</v>
      </c>
      <c r="F813" s="2" t="s">
        <v>70</v>
      </c>
      <c r="G813" s="2">
        <v>0.9274765122795452</v>
      </c>
      <c r="H813" s="2">
        <v>0.92614302461899178</v>
      </c>
      <c r="I813" s="2">
        <v>0.99228595432673961</v>
      </c>
      <c r="J813" s="2" t="s">
        <v>70</v>
      </c>
      <c r="K813" s="2" t="s">
        <v>70</v>
      </c>
      <c r="L813" s="2" t="s">
        <v>70</v>
      </c>
      <c r="M813" s="2" t="s">
        <v>70</v>
      </c>
      <c r="N813" s="2" t="s">
        <v>70</v>
      </c>
    </row>
    <row r="814" spans="1:14" x14ac:dyDescent="0.3">
      <c r="A814" t="s">
        <v>300</v>
      </c>
      <c r="B814" t="s">
        <v>8</v>
      </c>
      <c r="C814" s="2">
        <v>0.9868049375072554</v>
      </c>
      <c r="D814" s="2">
        <v>0.98257205099817879</v>
      </c>
      <c r="E814" s="2">
        <v>0.87606468337242316</v>
      </c>
      <c r="F814" s="2">
        <v>0</v>
      </c>
      <c r="G814" s="2">
        <v>0.88021803629338302</v>
      </c>
      <c r="H814" s="2">
        <v>0.87579774177712322</v>
      </c>
      <c r="I814" s="2">
        <v>0.9968204730515704</v>
      </c>
      <c r="J814" s="2" t="s">
        <v>70</v>
      </c>
      <c r="K814" s="2" t="s">
        <v>70</v>
      </c>
      <c r="L814" s="2" t="s">
        <v>70</v>
      </c>
      <c r="M814" s="2" t="s">
        <v>70</v>
      </c>
      <c r="N814" s="2" t="s">
        <v>70</v>
      </c>
    </row>
    <row r="815" spans="1:14" x14ac:dyDescent="0.3">
      <c r="A815" t="s">
        <v>300</v>
      </c>
      <c r="B815" t="s">
        <v>12</v>
      </c>
      <c r="C815" s="2">
        <v>0.92526144969347279</v>
      </c>
      <c r="D815" s="2">
        <v>0.9354628138735368</v>
      </c>
      <c r="E815" s="2">
        <v>0.6764732788114971</v>
      </c>
      <c r="F815" s="2" t="s">
        <v>70</v>
      </c>
      <c r="G815" s="2">
        <v>0.92423566620712039</v>
      </c>
      <c r="H815" s="2">
        <v>0.23069139966273183</v>
      </c>
      <c r="I815" s="2">
        <v>0.99548342647171395</v>
      </c>
      <c r="J815" s="2">
        <v>0.86435743346646265</v>
      </c>
      <c r="K815" s="2" t="s">
        <v>70</v>
      </c>
      <c r="L815" s="2" t="s">
        <v>70</v>
      </c>
      <c r="M815" s="2" t="s">
        <v>70</v>
      </c>
      <c r="N815" s="2" t="s">
        <v>70</v>
      </c>
    </row>
    <row r="816" spans="1:14" x14ac:dyDescent="0.3">
      <c r="A816" t="s">
        <v>300</v>
      </c>
      <c r="B816" t="s">
        <v>13</v>
      </c>
      <c r="C816" s="2">
        <v>0.99404779221383721</v>
      </c>
      <c r="D816" s="2">
        <v>0.95048166886132079</v>
      </c>
      <c r="E816" s="2">
        <v>0.82423353154683754</v>
      </c>
      <c r="F816" s="2" t="s">
        <v>70</v>
      </c>
      <c r="G816" s="2">
        <v>0.92795496409131362</v>
      </c>
      <c r="H816" s="2">
        <v>0.81953625013115095</v>
      </c>
      <c r="I816" s="2">
        <v>0.99593963073622915</v>
      </c>
      <c r="J816" s="2" t="s">
        <v>70</v>
      </c>
      <c r="K816" s="2" t="s">
        <v>70</v>
      </c>
      <c r="L816" s="2" t="s">
        <v>70</v>
      </c>
      <c r="M816" s="2" t="s">
        <v>70</v>
      </c>
      <c r="N816" s="2" t="s">
        <v>70</v>
      </c>
    </row>
    <row r="817" spans="1:14" x14ac:dyDescent="0.3">
      <c r="A817" t="s">
        <v>300</v>
      </c>
      <c r="B817" t="s">
        <v>15</v>
      </c>
      <c r="C817" s="2">
        <v>0.99794210720456622</v>
      </c>
      <c r="D817" s="2">
        <v>0.96240163217720798</v>
      </c>
      <c r="E817" s="2">
        <v>0.91797628458498037</v>
      </c>
      <c r="F817" s="2" t="s">
        <v>70</v>
      </c>
      <c r="G817" s="2">
        <v>0.94453214305154864</v>
      </c>
      <c r="H817" s="2">
        <v>0.79384096182240038</v>
      </c>
      <c r="I817" s="2">
        <v>0.99435631482611364</v>
      </c>
      <c r="J817" s="2">
        <v>0</v>
      </c>
      <c r="K817" s="2" t="s">
        <v>70</v>
      </c>
      <c r="L817" s="2" t="s">
        <v>70</v>
      </c>
      <c r="M817" s="2" t="s">
        <v>70</v>
      </c>
      <c r="N817" s="2" t="s">
        <v>70</v>
      </c>
    </row>
    <row r="818" spans="1:14" x14ac:dyDescent="0.3">
      <c r="A818" t="s">
        <v>300</v>
      </c>
      <c r="B818" t="s">
        <v>17</v>
      </c>
      <c r="C818" s="2">
        <v>0.99785079534047039</v>
      </c>
      <c r="D818" s="2">
        <v>0.99171100316138483</v>
      </c>
      <c r="E818" s="2">
        <v>0.83050492937124376</v>
      </c>
      <c r="F818" s="2">
        <v>0</v>
      </c>
      <c r="G818" s="2">
        <v>0</v>
      </c>
      <c r="H818" s="2">
        <v>0.58829869130100076</v>
      </c>
      <c r="I818" s="2">
        <v>0.99476836757904319</v>
      </c>
      <c r="J818" s="2" t="s">
        <v>70</v>
      </c>
      <c r="K818" s="2" t="s">
        <v>70</v>
      </c>
      <c r="L818" s="2" t="s">
        <v>70</v>
      </c>
      <c r="M818" s="2" t="s">
        <v>70</v>
      </c>
      <c r="N818" s="2" t="s">
        <v>70</v>
      </c>
    </row>
    <row r="819" spans="1:14" x14ac:dyDescent="0.3">
      <c r="A819" t="s">
        <v>288</v>
      </c>
      <c r="B819" t="s">
        <v>6</v>
      </c>
      <c r="C819" s="2">
        <v>0.97455947136563881</v>
      </c>
      <c r="D819" s="2">
        <v>0.93984514592019064</v>
      </c>
      <c r="E819" s="2">
        <v>0.95176848874598075</v>
      </c>
      <c r="F819" s="2" t="s">
        <v>70</v>
      </c>
      <c r="G819" s="2" t="s">
        <v>70</v>
      </c>
      <c r="H819" s="2">
        <v>0.92990260911386324</v>
      </c>
      <c r="I819" s="2">
        <v>0.989368998628258</v>
      </c>
      <c r="J819" s="2" t="s">
        <v>70</v>
      </c>
      <c r="K819" s="2" t="s">
        <v>70</v>
      </c>
      <c r="L819" s="2" t="s">
        <v>70</v>
      </c>
      <c r="M819" s="2" t="s">
        <v>70</v>
      </c>
      <c r="N819" s="2" t="s">
        <v>70</v>
      </c>
    </row>
    <row r="820" spans="1:14" x14ac:dyDescent="0.3">
      <c r="A820" t="s">
        <v>288</v>
      </c>
      <c r="B820" t="s">
        <v>7</v>
      </c>
      <c r="C820" s="2">
        <v>0.98867140981404</v>
      </c>
      <c r="D820" s="2">
        <v>0.94468685593330481</v>
      </c>
      <c r="E820" s="2">
        <v>0.9415204678362572</v>
      </c>
      <c r="F820" s="2" t="s">
        <v>70</v>
      </c>
      <c r="G820" s="2" t="s">
        <v>70</v>
      </c>
      <c r="H820" s="2">
        <v>0.90735373054213642</v>
      </c>
      <c r="I820" s="2">
        <v>0.98932851748481365</v>
      </c>
      <c r="J820" s="2" t="s">
        <v>70</v>
      </c>
      <c r="K820" s="2" t="s">
        <v>70</v>
      </c>
      <c r="L820" s="2" t="s">
        <v>70</v>
      </c>
      <c r="M820" s="2" t="s">
        <v>70</v>
      </c>
      <c r="N820" s="2" t="s">
        <v>70</v>
      </c>
    </row>
    <row r="821" spans="1:14" x14ac:dyDescent="0.3">
      <c r="A821" t="s">
        <v>288</v>
      </c>
      <c r="B821" t="s">
        <v>8</v>
      </c>
      <c r="C821" s="2">
        <v>0.97903848159349238</v>
      </c>
      <c r="D821" s="2">
        <v>0.96105619319312685</v>
      </c>
      <c r="E821" s="2">
        <v>0.91549173946890405</v>
      </c>
      <c r="F821" s="2" t="s">
        <v>70</v>
      </c>
      <c r="G821" s="2" t="s">
        <v>70</v>
      </c>
      <c r="H821" s="2">
        <v>0.84422110552763818</v>
      </c>
      <c r="I821" s="2">
        <v>0.98175732217573219</v>
      </c>
      <c r="J821" s="2">
        <v>0.55905511811023623</v>
      </c>
      <c r="K821" s="2" t="s">
        <v>70</v>
      </c>
      <c r="L821" s="2" t="s">
        <v>70</v>
      </c>
      <c r="M821" s="2" t="s">
        <v>70</v>
      </c>
      <c r="N821" s="2" t="s">
        <v>70</v>
      </c>
    </row>
    <row r="822" spans="1:14" x14ac:dyDescent="0.3">
      <c r="A822" t="s">
        <v>288</v>
      </c>
      <c r="B822" t="s">
        <v>12</v>
      </c>
      <c r="C822" s="2">
        <v>0.9852312304368912</v>
      </c>
      <c r="D822" s="2">
        <v>0.94912887932288181</v>
      </c>
      <c r="E822" s="2">
        <v>0.93180881747012778</v>
      </c>
      <c r="F822" s="2" t="s">
        <v>70</v>
      </c>
      <c r="G822" s="2" t="s">
        <v>70</v>
      </c>
      <c r="H822" s="2">
        <v>0.87361485474693024</v>
      </c>
      <c r="I822" s="2">
        <v>0.99212598425196841</v>
      </c>
      <c r="J822" s="2" t="s">
        <v>70</v>
      </c>
      <c r="K822" s="2" t="s">
        <v>70</v>
      </c>
      <c r="L822" s="2" t="s">
        <v>70</v>
      </c>
      <c r="M822" s="2" t="s">
        <v>70</v>
      </c>
      <c r="N822" s="2" t="s">
        <v>70</v>
      </c>
    </row>
    <row r="823" spans="1:14" x14ac:dyDescent="0.3">
      <c r="A823" t="s">
        <v>288</v>
      </c>
      <c r="B823" t="s">
        <v>13</v>
      </c>
      <c r="C823" s="2">
        <v>0.99075717243419104</v>
      </c>
      <c r="D823" s="2">
        <v>0.95232014858237324</v>
      </c>
      <c r="E823" s="2">
        <v>0.87430505197002661</v>
      </c>
      <c r="F823" s="2" t="s">
        <v>70</v>
      </c>
      <c r="G823" s="2" t="s">
        <v>70</v>
      </c>
      <c r="H823" s="2">
        <v>0.76363636363636367</v>
      </c>
      <c r="I823" s="2">
        <v>0.99164820180671565</v>
      </c>
      <c r="J823" s="2">
        <v>0.96773775589530964</v>
      </c>
      <c r="K823" s="2" t="s">
        <v>70</v>
      </c>
      <c r="L823" s="2" t="s">
        <v>70</v>
      </c>
      <c r="M823" s="2" t="s">
        <v>70</v>
      </c>
      <c r="N823" s="2" t="s">
        <v>70</v>
      </c>
    </row>
    <row r="824" spans="1:14" x14ac:dyDescent="0.3">
      <c r="A824" t="s">
        <v>288</v>
      </c>
      <c r="B824" t="s">
        <v>15</v>
      </c>
      <c r="C824" s="2">
        <v>0.80510122963990327</v>
      </c>
      <c r="D824" s="2">
        <v>0.93754479622352405</v>
      </c>
      <c r="E824" s="2">
        <v>0.82789401718221922</v>
      </c>
      <c r="F824" s="2" t="s">
        <v>70</v>
      </c>
      <c r="G824" s="2" t="s">
        <v>70</v>
      </c>
      <c r="H824" s="2">
        <v>0.63645393593245592</v>
      </c>
      <c r="I824" s="2">
        <v>0.98926592797783919</v>
      </c>
      <c r="J824" s="2">
        <v>0.63244694451546923</v>
      </c>
      <c r="K824" s="2" t="s">
        <v>70</v>
      </c>
      <c r="L824" s="2" t="s">
        <v>70</v>
      </c>
      <c r="M824" s="2" t="s">
        <v>70</v>
      </c>
      <c r="N824" s="2" t="s">
        <v>70</v>
      </c>
    </row>
    <row r="825" spans="1:14" x14ac:dyDescent="0.3">
      <c r="A825" t="s">
        <v>288</v>
      </c>
      <c r="B825" t="s">
        <v>17</v>
      </c>
      <c r="C825" s="2">
        <v>0.99404561285248838</v>
      </c>
      <c r="D825" s="2">
        <v>0.93419407368635321</v>
      </c>
      <c r="E825" s="2">
        <v>0.80825980852262058</v>
      </c>
      <c r="F825" s="2">
        <v>0</v>
      </c>
      <c r="G825" s="2">
        <v>0.75457665903890159</v>
      </c>
      <c r="H825" s="2">
        <v>0.85869218500797451</v>
      </c>
      <c r="I825" s="2">
        <v>0.99413995174077918</v>
      </c>
      <c r="J825" s="2" t="s">
        <v>70</v>
      </c>
      <c r="K825" s="2" t="s">
        <v>70</v>
      </c>
      <c r="L825" s="2" t="s">
        <v>70</v>
      </c>
      <c r="M825" s="2" t="s">
        <v>70</v>
      </c>
      <c r="N825" s="2" t="s">
        <v>70</v>
      </c>
    </row>
    <row r="826" spans="1:14" x14ac:dyDescent="0.3">
      <c r="A826" t="s">
        <v>288</v>
      </c>
      <c r="B826" t="s">
        <v>21</v>
      </c>
      <c r="C826" s="2">
        <v>0.98464872674733595</v>
      </c>
      <c r="D826" s="2">
        <v>0.96041499413326759</v>
      </c>
      <c r="E826" s="2">
        <v>0.88288590604026851</v>
      </c>
      <c r="F826" s="2">
        <v>0.54795868175110674</v>
      </c>
      <c r="G826" s="2">
        <v>0</v>
      </c>
      <c r="H826" s="2">
        <v>0.67092243855729328</v>
      </c>
      <c r="I826" s="2">
        <v>0.99311768754301444</v>
      </c>
      <c r="J826" s="2" t="s">
        <v>70</v>
      </c>
      <c r="K826" s="2" t="s">
        <v>70</v>
      </c>
      <c r="L826" s="2" t="s">
        <v>70</v>
      </c>
      <c r="M826" s="2" t="s">
        <v>70</v>
      </c>
      <c r="N826" s="2" t="s">
        <v>70</v>
      </c>
    </row>
    <row r="827" spans="1:14" x14ac:dyDescent="0.3">
      <c r="A827" t="s">
        <v>288</v>
      </c>
      <c r="B827" t="s">
        <v>23</v>
      </c>
      <c r="C827" s="2">
        <v>0.98707522019370297</v>
      </c>
      <c r="D827" s="2">
        <v>0.9732455117743064</v>
      </c>
      <c r="E827" s="2">
        <v>0.97405465084184362</v>
      </c>
      <c r="F827" s="2" t="s">
        <v>70</v>
      </c>
      <c r="G827" s="2" t="s">
        <v>70</v>
      </c>
      <c r="H827" s="2">
        <v>0.80764705882352938</v>
      </c>
      <c r="I827" s="2">
        <v>0.981509754028838</v>
      </c>
      <c r="J827" s="2" t="s">
        <v>70</v>
      </c>
      <c r="K827" s="2" t="s">
        <v>70</v>
      </c>
      <c r="L827" s="2" t="s">
        <v>70</v>
      </c>
      <c r="M827" s="2" t="s">
        <v>70</v>
      </c>
      <c r="N827" s="2" t="s">
        <v>70</v>
      </c>
    </row>
    <row r="828" spans="1:14" x14ac:dyDescent="0.3">
      <c r="A828" t="s">
        <v>288</v>
      </c>
      <c r="B828" t="s">
        <v>25</v>
      </c>
      <c r="C828" s="2">
        <v>0.99061898652982683</v>
      </c>
      <c r="D828" s="2">
        <v>0.94932591684736478</v>
      </c>
      <c r="E828" s="2">
        <v>0.89162479757505297</v>
      </c>
      <c r="F828" s="2">
        <v>0</v>
      </c>
      <c r="G828" s="2">
        <v>0.92621735659710358</v>
      </c>
      <c r="H828" s="2">
        <v>0.79991467576791808</v>
      </c>
      <c r="I828" s="2">
        <v>0.99076096086007059</v>
      </c>
      <c r="J828" s="2" t="s">
        <v>70</v>
      </c>
      <c r="K828" s="2" t="s">
        <v>70</v>
      </c>
      <c r="L828" s="2" t="s">
        <v>70</v>
      </c>
      <c r="M828" s="2" t="s">
        <v>70</v>
      </c>
      <c r="N828" s="2" t="s">
        <v>70</v>
      </c>
    </row>
    <row r="829" spans="1:14" x14ac:dyDescent="0.3">
      <c r="A829" t="s">
        <v>288</v>
      </c>
      <c r="B829" t="s">
        <v>27</v>
      </c>
      <c r="C829" s="2">
        <v>0.98218061008758684</v>
      </c>
      <c r="D829" s="2">
        <v>0.87872637655183317</v>
      </c>
      <c r="E829" s="2">
        <v>0.92398740818467995</v>
      </c>
      <c r="F829" s="2">
        <v>0.89892310598904213</v>
      </c>
      <c r="G829" s="2" t="s">
        <v>70</v>
      </c>
      <c r="H829" s="2">
        <v>0.90650326151413319</v>
      </c>
      <c r="I829" s="2">
        <v>0.99008207934336523</v>
      </c>
      <c r="J829" s="2">
        <v>0.96339113680154143</v>
      </c>
      <c r="K829" s="2" t="s">
        <v>70</v>
      </c>
      <c r="L829" s="2" t="s">
        <v>70</v>
      </c>
      <c r="M829" s="2" t="s">
        <v>70</v>
      </c>
      <c r="N829" s="2" t="s">
        <v>70</v>
      </c>
    </row>
    <row r="830" spans="1:14" x14ac:dyDescent="0.3">
      <c r="A830" t="s">
        <v>285</v>
      </c>
      <c r="B830" t="s">
        <v>6</v>
      </c>
      <c r="C830" s="2">
        <v>0.99448935864349242</v>
      </c>
      <c r="D830" s="2">
        <v>0.94705309303458363</v>
      </c>
      <c r="E830" s="2">
        <v>0.97571626685550739</v>
      </c>
      <c r="F830" s="2" t="s">
        <v>70</v>
      </c>
      <c r="G830" s="2" t="s">
        <v>70</v>
      </c>
      <c r="H830" s="2">
        <v>0.92406580237498637</v>
      </c>
      <c r="I830" s="2">
        <v>0.9919336600075388</v>
      </c>
      <c r="J830" s="2">
        <v>0.29166666666666669</v>
      </c>
      <c r="K830" s="2" t="s">
        <v>70</v>
      </c>
      <c r="L830" s="2" t="s">
        <v>70</v>
      </c>
      <c r="M830" s="2" t="s">
        <v>70</v>
      </c>
      <c r="N830" s="2" t="s">
        <v>70</v>
      </c>
    </row>
    <row r="831" spans="1:14" x14ac:dyDescent="0.3">
      <c r="A831" t="s">
        <v>285</v>
      </c>
      <c r="B831" t="s">
        <v>7</v>
      </c>
      <c r="C831" s="2">
        <v>0.98518518518518516</v>
      </c>
      <c r="D831" s="2">
        <v>0.95155127617300916</v>
      </c>
      <c r="E831" s="2">
        <v>0.91881893061566378</v>
      </c>
      <c r="F831" s="2" t="s">
        <v>70</v>
      </c>
      <c r="G831" s="2" t="s">
        <v>70</v>
      </c>
      <c r="H831" s="2">
        <v>0.21040327293980129</v>
      </c>
      <c r="I831" s="2">
        <v>0.98873939748464479</v>
      </c>
      <c r="J831" s="2">
        <v>0</v>
      </c>
      <c r="K831" s="2" t="s">
        <v>70</v>
      </c>
      <c r="L831" s="2" t="s">
        <v>70</v>
      </c>
      <c r="M831" s="2" t="s">
        <v>70</v>
      </c>
      <c r="N831" s="2" t="s">
        <v>70</v>
      </c>
    </row>
    <row r="832" spans="1:14" x14ac:dyDescent="0.3">
      <c r="A832" t="s">
        <v>285</v>
      </c>
      <c r="B832" t="s">
        <v>8</v>
      </c>
      <c r="C832" s="2">
        <v>0.98765249416329604</v>
      </c>
      <c r="D832" s="2">
        <v>0.91606016496846199</v>
      </c>
      <c r="E832" s="2">
        <v>0.94175802172498357</v>
      </c>
      <c r="F832" s="2">
        <v>0</v>
      </c>
      <c r="G832" s="2">
        <v>0</v>
      </c>
      <c r="H832" s="2">
        <v>0.79382857142857144</v>
      </c>
      <c r="I832" s="2">
        <v>0.99108680997678078</v>
      </c>
      <c r="J832" s="2" t="s">
        <v>70</v>
      </c>
      <c r="K832" s="2" t="s">
        <v>70</v>
      </c>
      <c r="L832" s="2" t="s">
        <v>70</v>
      </c>
      <c r="M832" s="2" t="s">
        <v>70</v>
      </c>
      <c r="N832" s="2" t="s">
        <v>70</v>
      </c>
    </row>
    <row r="833" spans="1:14" x14ac:dyDescent="0.3">
      <c r="A833" t="s">
        <v>285</v>
      </c>
      <c r="B833" t="s">
        <v>12</v>
      </c>
      <c r="C833" s="2">
        <v>0.99509441341257077</v>
      </c>
      <c r="D833" s="2">
        <v>0.96175556748491198</v>
      </c>
      <c r="E833" s="2">
        <v>0.93390569105691057</v>
      </c>
      <c r="F833" s="2" t="s">
        <v>70</v>
      </c>
      <c r="G833" s="2">
        <v>0.89859531772575252</v>
      </c>
      <c r="H833" s="2">
        <v>0.86878773803994425</v>
      </c>
      <c r="I833" s="2">
        <v>0.99002569140093699</v>
      </c>
      <c r="J833" s="2">
        <v>0</v>
      </c>
      <c r="K833" s="2" t="s">
        <v>70</v>
      </c>
      <c r="L833" s="2" t="s">
        <v>70</v>
      </c>
      <c r="M833" s="2" t="s">
        <v>70</v>
      </c>
      <c r="N833" s="2" t="s">
        <v>70</v>
      </c>
    </row>
    <row r="834" spans="1:14" x14ac:dyDescent="0.3">
      <c r="A834" t="s">
        <v>285</v>
      </c>
      <c r="B834" t="s">
        <v>13</v>
      </c>
      <c r="C834" s="2">
        <v>0.98752058409221677</v>
      </c>
      <c r="D834" s="2">
        <v>0.95225572823486304</v>
      </c>
      <c r="E834" s="2">
        <v>0.8786126127746845</v>
      </c>
      <c r="F834" s="2">
        <v>0.81374360057001105</v>
      </c>
      <c r="G834" s="2" t="s">
        <v>70</v>
      </c>
      <c r="H834" s="2">
        <v>0.20045428733674048</v>
      </c>
      <c r="I834" s="2">
        <v>0.99665811766534562</v>
      </c>
      <c r="J834" s="2" t="s">
        <v>70</v>
      </c>
      <c r="K834" s="2" t="s">
        <v>70</v>
      </c>
      <c r="L834" s="2">
        <v>0</v>
      </c>
      <c r="M834" s="2" t="s">
        <v>70</v>
      </c>
      <c r="N834" s="2" t="s">
        <v>70</v>
      </c>
    </row>
    <row r="835" spans="1:14" x14ac:dyDescent="0.3">
      <c r="A835" t="s">
        <v>285</v>
      </c>
      <c r="B835" t="s">
        <v>15</v>
      </c>
      <c r="C835" s="2">
        <v>0.99750334551700715</v>
      </c>
      <c r="D835" s="2">
        <v>0.91788816868830858</v>
      </c>
      <c r="E835" s="2">
        <v>0.95677593879984879</v>
      </c>
      <c r="F835" s="2">
        <v>0.79123190844833391</v>
      </c>
      <c r="G835" s="2">
        <v>0</v>
      </c>
      <c r="H835" s="2">
        <v>0.9182099289816168</v>
      </c>
      <c r="I835" s="2">
        <v>0.99376203311513278</v>
      </c>
      <c r="J835" s="2" t="s">
        <v>70</v>
      </c>
      <c r="K835" s="2" t="s">
        <v>70</v>
      </c>
      <c r="L835" s="2" t="s">
        <v>70</v>
      </c>
      <c r="M835" s="2" t="s">
        <v>70</v>
      </c>
      <c r="N835" s="2" t="s">
        <v>70</v>
      </c>
    </row>
    <row r="836" spans="1:14" x14ac:dyDescent="0.3">
      <c r="A836" t="s">
        <v>285</v>
      </c>
      <c r="B836" t="s">
        <v>17</v>
      </c>
      <c r="C836" s="2">
        <v>0.99862769757751002</v>
      </c>
      <c r="D836" s="2">
        <v>0.9212155922253642</v>
      </c>
      <c r="E836" s="2">
        <v>0.95143158264535399</v>
      </c>
      <c r="F836" s="2">
        <v>0.9229645465882772</v>
      </c>
      <c r="G836" s="2" t="s">
        <v>70</v>
      </c>
      <c r="H836" s="2">
        <v>0.86986540205035223</v>
      </c>
      <c r="I836" s="2">
        <v>0.99375761266747864</v>
      </c>
      <c r="J836" s="2" t="s">
        <v>70</v>
      </c>
      <c r="K836" s="2" t="s">
        <v>70</v>
      </c>
      <c r="L836" s="2">
        <v>0</v>
      </c>
      <c r="M836" s="2" t="s">
        <v>70</v>
      </c>
      <c r="N836" s="2" t="s">
        <v>70</v>
      </c>
    </row>
    <row r="837" spans="1:14" x14ac:dyDescent="0.3">
      <c r="A837" t="s">
        <v>285</v>
      </c>
      <c r="B837" t="s">
        <v>315</v>
      </c>
      <c r="C837" s="2">
        <v>0.99871204040973216</v>
      </c>
      <c r="D837" s="2">
        <v>0.956125</v>
      </c>
      <c r="E837" s="2">
        <v>0.97167449139280115</v>
      </c>
      <c r="F837" s="2">
        <v>0.91281880313385555</v>
      </c>
      <c r="G837" s="2" t="s">
        <v>70</v>
      </c>
      <c r="H837" s="2">
        <v>0.92115675944558761</v>
      </c>
      <c r="I837" s="2">
        <v>0.99561841801829498</v>
      </c>
      <c r="J837" s="2" t="s">
        <v>70</v>
      </c>
      <c r="K837" s="2" t="s">
        <v>70</v>
      </c>
      <c r="L837" s="2">
        <v>0.98190892077354963</v>
      </c>
      <c r="M837" s="2" t="s">
        <v>70</v>
      </c>
      <c r="N837" s="2" t="s">
        <v>70</v>
      </c>
    </row>
    <row r="838" spans="1:14" x14ac:dyDescent="0.3">
      <c r="A838" t="s">
        <v>285</v>
      </c>
      <c r="B838" t="s">
        <v>307</v>
      </c>
      <c r="C838" s="2">
        <v>0.99841955887392742</v>
      </c>
      <c r="D838" s="2">
        <v>0.9648445171849428</v>
      </c>
      <c r="E838" s="2">
        <v>0.96892003851407316</v>
      </c>
      <c r="F838" s="2">
        <v>0.94605855230265001</v>
      </c>
      <c r="G838" s="2" t="s">
        <v>70</v>
      </c>
      <c r="H838" s="2">
        <v>0.91348950465582923</v>
      </c>
      <c r="I838" s="2">
        <v>0.99591017825449479</v>
      </c>
      <c r="J838" s="2" t="s">
        <v>70</v>
      </c>
      <c r="K838" s="2" t="s">
        <v>70</v>
      </c>
      <c r="L838" s="2">
        <v>0.96208724011414604</v>
      </c>
      <c r="M838" s="2" t="s">
        <v>70</v>
      </c>
      <c r="N838" s="2" t="s">
        <v>70</v>
      </c>
    </row>
    <row r="839" spans="1:14" x14ac:dyDescent="0.3">
      <c r="A839" t="s">
        <v>285</v>
      </c>
      <c r="B839" t="s">
        <v>303</v>
      </c>
      <c r="C839" s="2">
        <v>0.99847387117119757</v>
      </c>
      <c r="D839" s="2">
        <v>0.9748096074985354</v>
      </c>
      <c r="E839" s="2">
        <v>0.94990887377036204</v>
      </c>
      <c r="F839" s="2">
        <v>0.95564423650291275</v>
      </c>
      <c r="G839" s="2" t="s">
        <v>70</v>
      </c>
      <c r="H839" s="2">
        <v>0.87991142937906341</v>
      </c>
      <c r="I839" s="2">
        <v>0.99623858140784516</v>
      </c>
      <c r="J839" s="2" t="s">
        <v>70</v>
      </c>
      <c r="K839" s="2" t="s">
        <v>70</v>
      </c>
      <c r="L839" s="2">
        <v>0.95371233302267799</v>
      </c>
      <c r="M839" s="2" t="s">
        <v>70</v>
      </c>
      <c r="N839" s="2" t="s">
        <v>70</v>
      </c>
    </row>
    <row r="840" spans="1:14" x14ac:dyDescent="0.3">
      <c r="A840" t="s">
        <v>285</v>
      </c>
      <c r="B840" t="s">
        <v>323</v>
      </c>
      <c r="C840" s="2">
        <v>0.99873192837004521</v>
      </c>
      <c r="D840" s="2">
        <v>0.97100361601964935</v>
      </c>
      <c r="E840" s="2">
        <v>0.95759741917515717</v>
      </c>
      <c r="F840" s="2">
        <v>0.88889896196908569</v>
      </c>
      <c r="G840" s="2" t="s">
        <v>70</v>
      </c>
      <c r="H840" s="2">
        <v>0.90420690936106984</v>
      </c>
      <c r="I840" s="2">
        <v>0.99586523736600319</v>
      </c>
      <c r="J840" s="2" t="s">
        <v>70</v>
      </c>
      <c r="K840" s="2" t="s">
        <v>70</v>
      </c>
      <c r="L840" s="2">
        <v>0.94088259783513739</v>
      </c>
      <c r="M840" s="2" t="s">
        <v>70</v>
      </c>
      <c r="N840" s="2" t="s">
        <v>70</v>
      </c>
    </row>
    <row r="841" spans="1:14" x14ac:dyDescent="0.3">
      <c r="A841" t="s">
        <v>285</v>
      </c>
      <c r="B841" t="s">
        <v>333</v>
      </c>
      <c r="C841" s="2">
        <v>0.99875516670151343</v>
      </c>
      <c r="D841" s="2">
        <v>0.96715493321288004</v>
      </c>
      <c r="E841" s="2">
        <v>0.95571534487425402</v>
      </c>
      <c r="F841" s="2">
        <v>0.68159442910313361</v>
      </c>
      <c r="G841" s="2" t="s">
        <v>70</v>
      </c>
      <c r="H841" s="2">
        <v>0.88711048867103481</v>
      </c>
      <c r="I841" s="2">
        <v>0.99645772370244878</v>
      </c>
      <c r="J841" s="2" t="s">
        <v>70</v>
      </c>
      <c r="K841" s="2" t="s">
        <v>70</v>
      </c>
      <c r="L841" s="2">
        <v>0.95061728395061718</v>
      </c>
      <c r="M841" s="2" t="s">
        <v>70</v>
      </c>
      <c r="N841" s="2" t="s">
        <v>70</v>
      </c>
    </row>
    <row r="842" spans="1:14" x14ac:dyDescent="0.3">
      <c r="A842" t="s">
        <v>285</v>
      </c>
      <c r="B842" t="s">
        <v>311</v>
      </c>
      <c r="C842" s="2">
        <v>0.997967876446888</v>
      </c>
      <c r="D842" s="2">
        <v>0.9678289346946638</v>
      </c>
      <c r="E842" s="2">
        <v>0.96634665857897761</v>
      </c>
      <c r="F842" s="2">
        <v>0</v>
      </c>
      <c r="G842" s="2" t="s">
        <v>70</v>
      </c>
      <c r="H842" s="2">
        <v>0.90681761974114483</v>
      </c>
      <c r="I842" s="2">
        <v>0.99435203094777558</v>
      </c>
      <c r="J842" s="2" t="s">
        <v>70</v>
      </c>
      <c r="K842" s="2" t="s">
        <v>70</v>
      </c>
      <c r="L842" s="2">
        <v>0.96254681647940077</v>
      </c>
      <c r="M842" s="2" t="s">
        <v>70</v>
      </c>
      <c r="N842" s="2" t="s">
        <v>70</v>
      </c>
    </row>
    <row r="843" spans="1:14" x14ac:dyDescent="0.3">
      <c r="A843" t="s">
        <v>285</v>
      </c>
      <c r="B843" t="s">
        <v>21</v>
      </c>
      <c r="C843" s="2">
        <v>0.99829952928999199</v>
      </c>
      <c r="D843" s="2">
        <v>0.96165878501273205</v>
      </c>
      <c r="E843" s="2">
        <v>0.95774406235446963</v>
      </c>
      <c r="F843" s="2">
        <v>0.87397277460636091</v>
      </c>
      <c r="G843" s="2" t="s">
        <v>70</v>
      </c>
      <c r="H843" s="2">
        <v>0.85307011341459971</v>
      </c>
      <c r="I843" s="2">
        <v>0.99560015438054805</v>
      </c>
      <c r="J843" s="2" t="s">
        <v>70</v>
      </c>
      <c r="K843" s="2" t="s">
        <v>70</v>
      </c>
      <c r="L843" s="2" t="s">
        <v>70</v>
      </c>
      <c r="M843" s="2" t="s">
        <v>70</v>
      </c>
      <c r="N843" s="2" t="s">
        <v>70</v>
      </c>
    </row>
    <row r="844" spans="1:14" x14ac:dyDescent="0.3">
      <c r="A844" t="s">
        <v>285</v>
      </c>
      <c r="B844" t="s">
        <v>23</v>
      </c>
      <c r="C844" s="2">
        <v>0.99493731229441762</v>
      </c>
      <c r="D844" s="2">
        <v>0.9294506949040372</v>
      </c>
      <c r="E844" s="2">
        <v>0.79760145666701621</v>
      </c>
      <c r="F844" s="2">
        <v>0</v>
      </c>
      <c r="G844" s="2">
        <v>0</v>
      </c>
      <c r="H844" s="2">
        <v>0.51302314329489562</v>
      </c>
      <c r="I844" s="2">
        <v>0.99236641221374045</v>
      </c>
      <c r="J844" s="2">
        <v>0</v>
      </c>
      <c r="K844" s="2" t="s">
        <v>70</v>
      </c>
      <c r="L844" s="2" t="s">
        <v>70</v>
      </c>
      <c r="M844" s="2" t="s">
        <v>70</v>
      </c>
      <c r="N844" s="2">
        <v>0</v>
      </c>
    </row>
    <row r="845" spans="1:14" x14ac:dyDescent="0.3">
      <c r="A845" t="s">
        <v>268</v>
      </c>
      <c r="B845" t="s">
        <v>6</v>
      </c>
      <c r="C845" s="2">
        <v>0.98871585192311562</v>
      </c>
      <c r="D845" s="2">
        <v>0.94094839874560476</v>
      </c>
      <c r="E845" s="2">
        <v>0.90041963399557734</v>
      </c>
      <c r="F845" s="2">
        <v>0.69046500704556124</v>
      </c>
      <c r="G845" s="2" t="s">
        <v>70</v>
      </c>
      <c r="H845" s="2">
        <v>0.74485683987274653</v>
      </c>
      <c r="I845" s="2">
        <v>0.99292364990688997</v>
      </c>
      <c r="J845" s="2" t="s">
        <v>70</v>
      </c>
      <c r="K845" s="2" t="s">
        <v>70</v>
      </c>
      <c r="L845" s="2" t="s">
        <v>70</v>
      </c>
      <c r="M845" s="2" t="s">
        <v>70</v>
      </c>
      <c r="N845" s="2" t="s">
        <v>70</v>
      </c>
    </row>
    <row r="846" spans="1:14" x14ac:dyDescent="0.3">
      <c r="A846" t="s">
        <v>268</v>
      </c>
      <c r="B846" t="s">
        <v>7</v>
      </c>
      <c r="C846" s="2">
        <v>0.99260000465408516</v>
      </c>
      <c r="D846" s="2">
        <v>0.97713627478358001</v>
      </c>
      <c r="E846" s="2">
        <v>0.973762077294686</v>
      </c>
      <c r="F846" s="2" t="s">
        <v>70</v>
      </c>
      <c r="G846" s="2" t="s">
        <v>70</v>
      </c>
      <c r="H846" s="2">
        <v>0.89729982831278288</v>
      </c>
      <c r="I846" s="2">
        <v>0.99622306154187956</v>
      </c>
      <c r="J846" s="2" t="s">
        <v>70</v>
      </c>
      <c r="K846" s="2" t="s">
        <v>70</v>
      </c>
      <c r="L846" s="2" t="s">
        <v>70</v>
      </c>
      <c r="M846" s="2" t="s">
        <v>70</v>
      </c>
      <c r="N846" s="2" t="s">
        <v>70</v>
      </c>
    </row>
    <row r="847" spans="1:14" x14ac:dyDescent="0.3">
      <c r="A847" t="s">
        <v>268</v>
      </c>
      <c r="B847" t="s">
        <v>8</v>
      </c>
      <c r="C847" s="2">
        <v>0.98752841007418357</v>
      </c>
      <c r="D847" s="2">
        <v>0.97765279960301044</v>
      </c>
      <c r="E847" s="2">
        <v>0.947546594248726</v>
      </c>
      <c r="F847" s="2" t="s">
        <v>70</v>
      </c>
      <c r="G847" s="2">
        <v>0.95239401838386595</v>
      </c>
      <c r="H847" s="2">
        <v>0.88467684169926719</v>
      </c>
      <c r="I847" s="2">
        <v>0.99164260750645805</v>
      </c>
      <c r="J847" s="2" t="s">
        <v>70</v>
      </c>
      <c r="K847" s="2" t="s">
        <v>70</v>
      </c>
      <c r="L847" s="2" t="s">
        <v>70</v>
      </c>
      <c r="M847" s="2" t="s">
        <v>70</v>
      </c>
      <c r="N847" s="2" t="s">
        <v>70</v>
      </c>
    </row>
    <row r="848" spans="1:14" x14ac:dyDescent="0.3">
      <c r="A848" t="s">
        <v>268</v>
      </c>
      <c r="B848" t="s">
        <v>12</v>
      </c>
      <c r="C848" s="2">
        <v>0.99598607618127599</v>
      </c>
      <c r="D848" s="2">
        <v>0.94698309033049777</v>
      </c>
      <c r="E848" s="2">
        <v>0.87468363247962477</v>
      </c>
      <c r="F848" s="2">
        <v>0.63802483959326106</v>
      </c>
      <c r="G848" s="2">
        <v>0</v>
      </c>
      <c r="H848" s="2">
        <v>0.90020556905251359</v>
      </c>
      <c r="I848" s="2">
        <v>0.99614673242910001</v>
      </c>
      <c r="J848" s="2">
        <v>0.98959318826868481</v>
      </c>
      <c r="K848" s="2" t="s">
        <v>70</v>
      </c>
      <c r="L848" s="2" t="s">
        <v>70</v>
      </c>
      <c r="M848" s="2" t="s">
        <v>70</v>
      </c>
      <c r="N848" s="2">
        <v>0</v>
      </c>
    </row>
    <row r="849" spans="1:14" x14ac:dyDescent="0.3">
      <c r="A849" t="s">
        <v>268</v>
      </c>
      <c r="B849" t="s">
        <v>13</v>
      </c>
      <c r="C849" s="2">
        <v>0.99556309108324437</v>
      </c>
      <c r="D849" s="2">
        <v>0.92930527441469657</v>
      </c>
      <c r="E849" s="2">
        <v>0.93981286143307441</v>
      </c>
      <c r="F849" s="2">
        <v>0</v>
      </c>
      <c r="G849" s="2">
        <v>0.9640839816689758</v>
      </c>
      <c r="H849" s="2">
        <v>0.84585030549898166</v>
      </c>
      <c r="I849" s="2">
        <v>0.99318582038128778</v>
      </c>
      <c r="J849" s="2" t="s">
        <v>70</v>
      </c>
      <c r="K849" s="2" t="s">
        <v>70</v>
      </c>
      <c r="L849" s="2" t="s">
        <v>70</v>
      </c>
      <c r="M849" s="2" t="s">
        <v>70</v>
      </c>
      <c r="N849" s="2" t="s">
        <v>70</v>
      </c>
    </row>
    <row r="850" spans="1:14" x14ac:dyDescent="0.3">
      <c r="A850" t="s">
        <v>268</v>
      </c>
      <c r="B850" t="s">
        <v>15</v>
      </c>
      <c r="C850" s="2">
        <v>0.99397937399044378</v>
      </c>
      <c r="D850" s="2">
        <v>0.98346448127062402</v>
      </c>
      <c r="E850" s="2">
        <v>0.97049915086576677</v>
      </c>
      <c r="F850" s="2" t="s">
        <v>70</v>
      </c>
      <c r="G850" s="2" t="s">
        <v>70</v>
      </c>
      <c r="H850" s="2">
        <v>0.91240440957393998</v>
      </c>
      <c r="I850" s="2">
        <v>0.99548342647171395</v>
      </c>
      <c r="J850" s="2">
        <v>0.97707538935085236</v>
      </c>
      <c r="K850" s="2" t="s">
        <v>70</v>
      </c>
      <c r="L850" s="2" t="s">
        <v>70</v>
      </c>
      <c r="M850" s="2" t="s">
        <v>70</v>
      </c>
      <c r="N850" s="2" t="s">
        <v>70</v>
      </c>
    </row>
    <row r="851" spans="1:14" x14ac:dyDescent="0.3">
      <c r="A851" t="s">
        <v>268</v>
      </c>
      <c r="B851" t="s">
        <v>223</v>
      </c>
      <c r="C851" s="2">
        <v>0.99122634069400639</v>
      </c>
      <c r="D851" s="2">
        <v>0.97646768275472762</v>
      </c>
      <c r="E851" s="2">
        <v>0.94847584229767756</v>
      </c>
      <c r="F851" s="2">
        <v>0.9401244561368004</v>
      </c>
      <c r="G851" s="2" t="s">
        <v>70</v>
      </c>
      <c r="H851" s="2">
        <v>0.78684322938914997</v>
      </c>
      <c r="I851" s="2">
        <v>0.99621384219294262</v>
      </c>
      <c r="J851" s="2" t="s">
        <v>70</v>
      </c>
      <c r="K851" s="2" t="s">
        <v>70</v>
      </c>
      <c r="L851" s="2" t="s">
        <v>70</v>
      </c>
      <c r="M851" s="2" t="s">
        <v>70</v>
      </c>
      <c r="N851" s="2" t="s">
        <v>70</v>
      </c>
    </row>
    <row r="852" spans="1:14" x14ac:dyDescent="0.3">
      <c r="A852" t="s">
        <v>268</v>
      </c>
      <c r="B852" t="s">
        <v>17</v>
      </c>
      <c r="C852" s="2">
        <v>0.97941660313766399</v>
      </c>
      <c r="D852" s="2">
        <v>0.95091609762693519</v>
      </c>
      <c r="E852" s="2">
        <v>0.89363872197955696</v>
      </c>
      <c r="F852" s="2">
        <v>0.72140099679275727</v>
      </c>
      <c r="G852" s="2" t="s">
        <v>70</v>
      </c>
      <c r="H852" s="2" t="s">
        <v>70</v>
      </c>
      <c r="I852" s="2">
        <v>0.99494517458589316</v>
      </c>
      <c r="J852" s="2">
        <v>0</v>
      </c>
      <c r="K852" s="2" t="s">
        <v>70</v>
      </c>
      <c r="L852" s="2" t="s">
        <v>70</v>
      </c>
      <c r="M852" s="2" t="s">
        <v>70</v>
      </c>
      <c r="N852" s="2">
        <v>0</v>
      </c>
    </row>
    <row r="853" spans="1:14" x14ac:dyDescent="0.3">
      <c r="A853" t="s">
        <v>268</v>
      </c>
      <c r="B853" t="s">
        <v>21</v>
      </c>
      <c r="C853" s="2">
        <v>0.99577959890162715</v>
      </c>
      <c r="D853" s="2">
        <v>0.95131811193987359</v>
      </c>
      <c r="E853" s="2">
        <v>0.93081054687499998</v>
      </c>
      <c r="F853" s="2">
        <v>0.40043152684350808</v>
      </c>
      <c r="G853" s="2">
        <v>0.48072215422276621</v>
      </c>
      <c r="H853" s="2">
        <v>0.96613461700869863</v>
      </c>
      <c r="I853" s="2">
        <v>0.9956816779765576</v>
      </c>
      <c r="J853" s="2" t="s">
        <v>70</v>
      </c>
      <c r="K853" s="2" t="s">
        <v>70</v>
      </c>
      <c r="L853" s="2" t="s">
        <v>70</v>
      </c>
      <c r="M853" s="2" t="s">
        <v>70</v>
      </c>
      <c r="N853" s="2" t="s">
        <v>70</v>
      </c>
    </row>
    <row r="854" spans="1:14" x14ac:dyDescent="0.3">
      <c r="A854" t="s">
        <v>268</v>
      </c>
      <c r="B854" t="s">
        <v>23</v>
      </c>
      <c r="C854" s="2">
        <v>0.99064002427843523</v>
      </c>
      <c r="D854" s="2">
        <v>0.94539598887424958</v>
      </c>
      <c r="E854" s="2">
        <v>0.84145436557012121</v>
      </c>
      <c r="F854" s="2">
        <v>0</v>
      </c>
      <c r="G854" s="2">
        <v>0.73403159950292918</v>
      </c>
      <c r="H854" s="2">
        <v>0.84120425029515944</v>
      </c>
      <c r="I854" s="2">
        <v>0.99558599695586003</v>
      </c>
      <c r="J854" s="2">
        <v>0</v>
      </c>
      <c r="K854" s="2" t="s">
        <v>70</v>
      </c>
      <c r="L854" s="2" t="s">
        <v>70</v>
      </c>
      <c r="M854" s="2" t="s">
        <v>70</v>
      </c>
      <c r="N854" s="2" t="s">
        <v>70</v>
      </c>
    </row>
    <row r="855" spans="1:14" x14ac:dyDescent="0.3">
      <c r="A855" t="s">
        <v>268</v>
      </c>
      <c r="B855" t="s">
        <v>25</v>
      </c>
      <c r="C855" s="2">
        <v>0.99754969440008801</v>
      </c>
      <c r="D855" s="2">
        <v>0.93470641685777323</v>
      </c>
      <c r="E855" s="2">
        <v>0.94898067342684522</v>
      </c>
      <c r="F855" s="2" t="s">
        <v>70</v>
      </c>
      <c r="G855" s="2">
        <v>0.96814556569081622</v>
      </c>
      <c r="H855" s="2">
        <v>0.90227039147902444</v>
      </c>
      <c r="I855" s="2">
        <v>0.99682834377659157</v>
      </c>
      <c r="J855" s="2" t="s">
        <v>70</v>
      </c>
      <c r="K855" s="2" t="s">
        <v>70</v>
      </c>
      <c r="L855" s="2" t="s">
        <v>70</v>
      </c>
      <c r="M855" s="2" t="s">
        <v>70</v>
      </c>
      <c r="N855" s="2" t="s">
        <v>70</v>
      </c>
    </row>
    <row r="856" spans="1:14" x14ac:dyDescent="0.3">
      <c r="A856" t="s">
        <v>268</v>
      </c>
      <c r="B856" t="s">
        <v>27</v>
      </c>
      <c r="C856" s="2">
        <v>0.99238814783656759</v>
      </c>
      <c r="D856" s="2">
        <v>0.97039103049557618</v>
      </c>
      <c r="E856" s="2">
        <v>0.86716386701052484</v>
      </c>
      <c r="F856" s="2">
        <v>0.26034155597722958</v>
      </c>
      <c r="G856" s="2" t="s">
        <v>70</v>
      </c>
      <c r="H856" s="2">
        <v>0.82834158415841586</v>
      </c>
      <c r="I856" s="2">
        <v>0.99518753341990684</v>
      </c>
      <c r="J856" s="2">
        <v>0.97793401085897258</v>
      </c>
      <c r="K856" s="2" t="s">
        <v>70</v>
      </c>
      <c r="L856" s="2" t="s">
        <v>70</v>
      </c>
      <c r="M856" s="2" t="s">
        <v>70</v>
      </c>
      <c r="N856" s="2" t="s">
        <v>70</v>
      </c>
    </row>
    <row r="857" spans="1:14" x14ac:dyDescent="0.3">
      <c r="A857" t="s">
        <v>268</v>
      </c>
      <c r="B857" t="s">
        <v>29</v>
      </c>
      <c r="C857" s="2">
        <v>0.99782276800531045</v>
      </c>
      <c r="D857" s="2">
        <v>0.98453234804028122</v>
      </c>
      <c r="E857" s="2">
        <v>0.94000386656069423</v>
      </c>
      <c r="F857" s="2">
        <v>0.81717736773259864</v>
      </c>
      <c r="G857" s="2" t="s">
        <v>70</v>
      </c>
      <c r="H857" s="2">
        <v>0.92650217402692636</v>
      </c>
      <c r="I857" s="2">
        <v>0.99570090588054661</v>
      </c>
      <c r="J857" s="2" t="s">
        <v>70</v>
      </c>
      <c r="K857" s="2" t="s">
        <v>70</v>
      </c>
      <c r="L857" s="2" t="s">
        <v>70</v>
      </c>
      <c r="M857" s="2" t="s">
        <v>70</v>
      </c>
      <c r="N857" s="2" t="s">
        <v>70</v>
      </c>
    </row>
    <row r="858" spans="1:14" x14ac:dyDescent="0.3">
      <c r="A858" t="s">
        <v>268</v>
      </c>
      <c r="B858" t="s">
        <v>33</v>
      </c>
      <c r="C858" s="2">
        <v>0.99802518797188355</v>
      </c>
      <c r="D858" s="2">
        <v>0.99137947085218481</v>
      </c>
      <c r="E858" s="2">
        <v>0.93341434647414123</v>
      </c>
      <c r="F858" s="2" t="s">
        <v>70</v>
      </c>
      <c r="G858" s="2" t="s">
        <v>70</v>
      </c>
      <c r="H858" s="2">
        <v>0.8887094031627274</v>
      </c>
      <c r="I858" s="2">
        <v>0.99599198396793598</v>
      </c>
      <c r="J858" s="2" t="s">
        <v>70</v>
      </c>
      <c r="K858" s="2" t="s">
        <v>70</v>
      </c>
      <c r="L858" s="2" t="s">
        <v>70</v>
      </c>
      <c r="M858" s="2" t="s">
        <v>70</v>
      </c>
      <c r="N858" s="2" t="s">
        <v>70</v>
      </c>
    </row>
    <row r="859" spans="1:14" x14ac:dyDescent="0.3">
      <c r="A859" t="s">
        <v>268</v>
      </c>
      <c r="B859" t="s">
        <v>35</v>
      </c>
      <c r="C859" s="2">
        <v>0.99417084791499755</v>
      </c>
      <c r="D859" s="2">
        <v>0.98789264562560919</v>
      </c>
      <c r="E859" s="2">
        <v>0.95475158055013076</v>
      </c>
      <c r="F859" s="2" t="s">
        <v>70</v>
      </c>
      <c r="G859" s="2" t="s">
        <v>70</v>
      </c>
      <c r="H859" s="2">
        <v>0.91402793441485197</v>
      </c>
      <c r="I859" s="2">
        <v>0.99637852306723362</v>
      </c>
      <c r="J859" s="2">
        <v>0.89984518280338222</v>
      </c>
      <c r="K859" s="2" t="s">
        <v>70</v>
      </c>
      <c r="L859" s="2" t="s">
        <v>70</v>
      </c>
      <c r="M859" s="2" t="s">
        <v>70</v>
      </c>
      <c r="N859" s="2" t="s">
        <v>70</v>
      </c>
    </row>
    <row r="860" spans="1:14" x14ac:dyDescent="0.3">
      <c r="A860" t="s">
        <v>282</v>
      </c>
      <c r="B860" t="s">
        <v>6</v>
      </c>
      <c r="C860" s="2">
        <v>0.99667026127097635</v>
      </c>
      <c r="D860" s="2">
        <v>0.92916986664804857</v>
      </c>
      <c r="E860" s="2">
        <v>0.96746297181079799</v>
      </c>
      <c r="F860" s="2" t="s">
        <v>70</v>
      </c>
      <c r="G860" s="2" t="s">
        <v>70</v>
      </c>
      <c r="H860" s="2">
        <v>0.91259617878447319</v>
      </c>
      <c r="I860" s="2">
        <v>0.99365423309085277</v>
      </c>
      <c r="J860" s="2" t="s">
        <v>70</v>
      </c>
      <c r="K860" s="2" t="s">
        <v>70</v>
      </c>
      <c r="L860" s="2" t="s">
        <v>70</v>
      </c>
      <c r="M860" s="2" t="s">
        <v>70</v>
      </c>
      <c r="N860" s="2" t="s">
        <v>70</v>
      </c>
    </row>
    <row r="861" spans="1:14" x14ac:dyDescent="0.3">
      <c r="A861" t="s">
        <v>282</v>
      </c>
      <c r="B861" t="s">
        <v>7</v>
      </c>
      <c r="C861" s="2">
        <v>0.99538393498811439</v>
      </c>
      <c r="D861" s="2">
        <v>0.9268364492860296</v>
      </c>
      <c r="E861" s="2">
        <v>0.88535190251181295</v>
      </c>
      <c r="F861" s="2">
        <v>0</v>
      </c>
      <c r="G861" s="2" t="s">
        <v>70</v>
      </c>
      <c r="H861" s="2">
        <v>0.82456028141989124</v>
      </c>
      <c r="I861" s="2">
        <v>0.992659856223988</v>
      </c>
      <c r="J861" s="2" t="s">
        <v>70</v>
      </c>
      <c r="K861" s="2" t="s">
        <v>70</v>
      </c>
      <c r="L861" s="2" t="s">
        <v>70</v>
      </c>
      <c r="M861" s="2" t="s">
        <v>70</v>
      </c>
      <c r="N861" s="2" t="s">
        <v>70</v>
      </c>
    </row>
    <row r="862" spans="1:14" x14ac:dyDescent="0.3">
      <c r="A862" t="s">
        <v>282</v>
      </c>
      <c r="B862" t="s">
        <v>8</v>
      </c>
      <c r="C862" s="2">
        <v>0.96770449888479881</v>
      </c>
      <c r="D862" s="2">
        <v>0.96552015430751681</v>
      </c>
      <c r="E862" s="2">
        <v>0.81425381798696084</v>
      </c>
      <c r="F862" s="2">
        <v>0.75188209338822298</v>
      </c>
      <c r="G862" s="2">
        <v>0.86911357340720219</v>
      </c>
      <c r="H862" s="2">
        <v>0.91987779639302258</v>
      </c>
      <c r="I862" s="2">
        <v>0.99531762135164659</v>
      </c>
      <c r="J862" s="2">
        <v>0.72575123621148729</v>
      </c>
      <c r="K862" s="2">
        <v>0</v>
      </c>
      <c r="L862" s="2" t="s">
        <v>70</v>
      </c>
      <c r="M862" s="2" t="s">
        <v>70</v>
      </c>
      <c r="N862" s="2" t="s">
        <v>70</v>
      </c>
    </row>
    <row r="863" spans="1:14" x14ac:dyDescent="0.3">
      <c r="A863" t="s">
        <v>282</v>
      </c>
      <c r="B863" t="s">
        <v>12</v>
      </c>
      <c r="C863" s="2">
        <v>0.97504928189242479</v>
      </c>
      <c r="D863" s="2">
        <v>0.92458819022601657</v>
      </c>
      <c r="E863" s="2">
        <v>0.91760048075223599</v>
      </c>
      <c r="F863" s="2">
        <v>0.91540676125295239</v>
      </c>
      <c r="G863" s="2">
        <v>0</v>
      </c>
      <c r="H863" s="2">
        <v>0.91460344104070501</v>
      </c>
      <c r="I863" s="2">
        <v>0.99181519161630838</v>
      </c>
      <c r="J863" s="2">
        <v>0</v>
      </c>
      <c r="K863" s="2" t="s">
        <v>70</v>
      </c>
      <c r="L863" s="2" t="s">
        <v>70</v>
      </c>
      <c r="M863" s="2" t="s">
        <v>70</v>
      </c>
      <c r="N863" s="2" t="s">
        <v>70</v>
      </c>
    </row>
    <row r="864" spans="1:14" x14ac:dyDescent="0.3">
      <c r="A864" t="s">
        <v>282</v>
      </c>
      <c r="B864" t="s">
        <v>321</v>
      </c>
      <c r="C864" s="2">
        <v>0.94884788220671201</v>
      </c>
      <c r="D864" s="2">
        <v>0.91150295893628885</v>
      </c>
      <c r="E864" s="2">
        <v>0.94166318040254715</v>
      </c>
      <c r="F864" s="2">
        <v>0.88925660570000176</v>
      </c>
      <c r="G864" s="2" t="s">
        <v>70</v>
      </c>
      <c r="H864" s="2">
        <v>0.86316742081447961</v>
      </c>
      <c r="I864" s="2">
        <v>0.99439711413001763</v>
      </c>
      <c r="J864" s="2" t="s">
        <v>70</v>
      </c>
      <c r="K864" s="2" t="s">
        <v>70</v>
      </c>
      <c r="L864" s="2" t="s">
        <v>70</v>
      </c>
      <c r="M864" s="2" t="s">
        <v>70</v>
      </c>
      <c r="N864" s="2" t="s">
        <v>70</v>
      </c>
    </row>
    <row r="865" spans="1:14" x14ac:dyDescent="0.3">
      <c r="A865" t="s">
        <v>282</v>
      </c>
      <c r="B865" t="s">
        <v>13</v>
      </c>
      <c r="C865" s="2">
        <v>0.98419700861157278</v>
      </c>
      <c r="D865" s="2">
        <v>0.97469495923587979</v>
      </c>
      <c r="E865" s="2">
        <v>0.95452626731647416</v>
      </c>
      <c r="F865" s="2">
        <v>0.92870060831917578</v>
      </c>
      <c r="G865" s="2" t="s">
        <v>70</v>
      </c>
      <c r="H865" s="2">
        <v>0.90259740259740262</v>
      </c>
      <c r="I865" s="2">
        <v>0.99566093289942659</v>
      </c>
      <c r="J865" s="2">
        <v>0.92923377257198636</v>
      </c>
      <c r="K865" s="2" t="s">
        <v>70</v>
      </c>
      <c r="L865" s="2" t="s">
        <v>70</v>
      </c>
      <c r="M865" s="2" t="s">
        <v>70</v>
      </c>
      <c r="N865" s="2" t="s">
        <v>70</v>
      </c>
    </row>
    <row r="866" spans="1:14" x14ac:dyDescent="0.3">
      <c r="A866" t="s">
        <v>282</v>
      </c>
      <c r="B866" t="s">
        <v>151</v>
      </c>
      <c r="C866" s="2">
        <v>0.99150123264564682</v>
      </c>
      <c r="D866" s="2">
        <v>0.94479680526192156</v>
      </c>
      <c r="E866" s="2">
        <v>0.93524173027989821</v>
      </c>
      <c r="F866" s="2">
        <v>0.9440637248704008</v>
      </c>
      <c r="G866" s="2" t="s">
        <v>70</v>
      </c>
      <c r="H866" s="2">
        <v>0.93888664784187159</v>
      </c>
      <c r="I866" s="2">
        <v>0.9961994880943148</v>
      </c>
      <c r="J866" s="2" t="s">
        <v>70</v>
      </c>
      <c r="K866" s="2" t="s">
        <v>70</v>
      </c>
      <c r="L866" s="2" t="s">
        <v>70</v>
      </c>
      <c r="M866" s="2" t="s">
        <v>70</v>
      </c>
      <c r="N866" s="2" t="s">
        <v>70</v>
      </c>
    </row>
    <row r="867" spans="1:14" x14ac:dyDescent="0.3">
      <c r="A867" t="s">
        <v>282</v>
      </c>
      <c r="B867" t="s">
        <v>304</v>
      </c>
      <c r="C867" s="2">
        <v>0.99540563772712443</v>
      </c>
      <c r="D867" s="2">
        <v>0.94577896629627922</v>
      </c>
      <c r="E867" s="2">
        <v>0.94012396210969484</v>
      </c>
      <c r="F867" s="2">
        <v>0.94278962138742561</v>
      </c>
      <c r="G867" s="2" t="s">
        <v>70</v>
      </c>
      <c r="H867" s="2">
        <v>0.95712068296468755</v>
      </c>
      <c r="I867" s="2">
        <v>0.9958943372840654</v>
      </c>
      <c r="J867" s="2" t="s">
        <v>70</v>
      </c>
      <c r="K867" s="2" t="s">
        <v>70</v>
      </c>
      <c r="L867" s="2" t="s">
        <v>70</v>
      </c>
      <c r="M867" s="2" t="s">
        <v>70</v>
      </c>
      <c r="N867" s="2">
        <v>0.95301516833148359</v>
      </c>
    </row>
    <row r="868" spans="1:14" x14ac:dyDescent="0.3">
      <c r="A868" t="s">
        <v>282</v>
      </c>
      <c r="B868" t="s">
        <v>296</v>
      </c>
      <c r="C868" s="2">
        <v>0.98918044672485439</v>
      </c>
      <c r="D868" s="2">
        <v>0.92477386007014961</v>
      </c>
      <c r="E868" s="2">
        <v>0.9151569887903096</v>
      </c>
      <c r="F868" s="2">
        <v>0.91932287562973036</v>
      </c>
      <c r="G868" s="2" t="s">
        <v>70</v>
      </c>
      <c r="H868" s="2">
        <v>0.92700796776261563</v>
      </c>
      <c r="I868" s="2">
        <v>0.99428218204296082</v>
      </c>
      <c r="J868" s="2" t="s">
        <v>70</v>
      </c>
      <c r="K868" s="2" t="s">
        <v>70</v>
      </c>
      <c r="L868" s="2" t="s">
        <v>70</v>
      </c>
      <c r="M868" s="2" t="s">
        <v>70</v>
      </c>
      <c r="N868" s="2">
        <v>0.75151057401812693</v>
      </c>
    </row>
    <row r="869" spans="1:14" x14ac:dyDescent="0.3">
      <c r="A869" t="s">
        <v>282</v>
      </c>
      <c r="B869" t="s">
        <v>317</v>
      </c>
      <c r="C869" s="2">
        <v>0.99072629241991761</v>
      </c>
      <c r="D869" s="2">
        <v>0.94397703652380482</v>
      </c>
      <c r="E869" s="2">
        <v>0.92389412949903837</v>
      </c>
      <c r="F869" s="2">
        <v>0.91319492502883504</v>
      </c>
      <c r="G869" s="2" t="s">
        <v>70</v>
      </c>
      <c r="H869" s="2">
        <v>0.94736842105263164</v>
      </c>
      <c r="I869" s="2">
        <v>0.99668133055491237</v>
      </c>
      <c r="J869" s="2" t="s">
        <v>70</v>
      </c>
      <c r="K869" s="2" t="s">
        <v>70</v>
      </c>
      <c r="L869" s="2" t="s">
        <v>70</v>
      </c>
      <c r="M869" s="2" t="s">
        <v>70</v>
      </c>
      <c r="N869" s="2">
        <v>0.72281776416539045</v>
      </c>
    </row>
    <row r="870" spans="1:14" x14ac:dyDescent="0.3">
      <c r="A870" t="s">
        <v>282</v>
      </c>
      <c r="B870" t="s">
        <v>15</v>
      </c>
      <c r="C870" s="2">
        <v>0.99688936440006337</v>
      </c>
      <c r="D870" s="2">
        <v>0.92460216870863243</v>
      </c>
      <c r="E870" s="2">
        <v>0.84603311448592966</v>
      </c>
      <c r="F870" s="2">
        <v>0.72767428068955642</v>
      </c>
      <c r="G870" s="2">
        <v>0</v>
      </c>
      <c r="H870" s="2">
        <v>0.93027059173357118</v>
      </c>
      <c r="I870" s="2">
        <v>0.99506416584402757</v>
      </c>
      <c r="J870" s="2" t="s">
        <v>70</v>
      </c>
      <c r="K870" s="2" t="s">
        <v>70</v>
      </c>
      <c r="L870" s="2" t="s">
        <v>70</v>
      </c>
      <c r="M870" s="2" t="s">
        <v>70</v>
      </c>
      <c r="N870" s="2" t="s">
        <v>70</v>
      </c>
    </row>
    <row r="871" spans="1:14" x14ac:dyDescent="0.3">
      <c r="A871" t="s">
        <v>282</v>
      </c>
      <c r="B871" t="s">
        <v>17</v>
      </c>
      <c r="C871" s="2">
        <v>0.99496273073877239</v>
      </c>
      <c r="D871" s="2">
        <v>0.98781387872923199</v>
      </c>
      <c r="E871" s="2">
        <v>0.94012868515758485</v>
      </c>
      <c r="F871" s="2">
        <v>0.73960483633146568</v>
      </c>
      <c r="G871" s="2">
        <v>0.79751111111111106</v>
      </c>
      <c r="H871" s="2">
        <v>0.87535651738804099</v>
      </c>
      <c r="I871" s="2">
        <v>0.99634497239287656</v>
      </c>
      <c r="J871" s="2">
        <v>0.91466988450267195</v>
      </c>
      <c r="K871" s="2" t="s">
        <v>70</v>
      </c>
      <c r="L871" s="2" t="s">
        <v>70</v>
      </c>
      <c r="M871" s="2" t="s">
        <v>70</v>
      </c>
      <c r="N871" s="2" t="s">
        <v>70</v>
      </c>
    </row>
    <row r="872" spans="1:14" x14ac:dyDescent="0.3">
      <c r="A872" t="s">
        <v>282</v>
      </c>
      <c r="B872" t="s">
        <v>21</v>
      </c>
      <c r="C872" s="2">
        <v>0.99390649623533522</v>
      </c>
      <c r="D872" s="2">
        <v>0.96276876299215042</v>
      </c>
      <c r="E872" s="2">
        <v>0.92741702741702736</v>
      </c>
      <c r="F872" s="2" t="s">
        <v>70</v>
      </c>
      <c r="G872" s="2" t="s">
        <v>70</v>
      </c>
      <c r="H872" s="2">
        <v>0.84438673591689972</v>
      </c>
      <c r="I872" s="2">
        <v>0.9956264866109108</v>
      </c>
      <c r="J872" s="2" t="s">
        <v>70</v>
      </c>
      <c r="K872" s="2" t="s">
        <v>70</v>
      </c>
      <c r="L872" s="2" t="s">
        <v>70</v>
      </c>
      <c r="M872" s="2" t="s">
        <v>70</v>
      </c>
      <c r="N872" s="2" t="s">
        <v>70</v>
      </c>
    </row>
    <row r="873" spans="1:14" x14ac:dyDescent="0.3">
      <c r="A873" t="s">
        <v>282</v>
      </c>
      <c r="B873" t="s">
        <v>23</v>
      </c>
      <c r="C873" s="2">
        <v>0.99648590918486879</v>
      </c>
      <c r="D873" s="2">
        <v>0.95326501908780403</v>
      </c>
      <c r="E873" s="2">
        <v>0.92233535730966842</v>
      </c>
      <c r="F873" s="2" t="s">
        <v>70</v>
      </c>
      <c r="G873" s="2" t="s">
        <v>70</v>
      </c>
      <c r="H873" s="2">
        <v>0.81688818260618323</v>
      </c>
      <c r="I873" s="2">
        <v>0.99414016720056242</v>
      </c>
      <c r="J873" s="2" t="s">
        <v>70</v>
      </c>
      <c r="K873" s="2" t="s">
        <v>70</v>
      </c>
      <c r="L873" s="2" t="s">
        <v>70</v>
      </c>
      <c r="M873" s="2" t="s">
        <v>70</v>
      </c>
      <c r="N873" s="2" t="s">
        <v>70</v>
      </c>
    </row>
    <row r="874" spans="1:14" x14ac:dyDescent="0.3">
      <c r="A874" t="s">
        <v>274</v>
      </c>
      <c r="B874" t="s">
        <v>6</v>
      </c>
      <c r="C874" s="2">
        <v>0.99521597174957344</v>
      </c>
      <c r="D874" s="2">
        <v>0.9643601190476192</v>
      </c>
      <c r="E874" s="2">
        <v>0.97185658906239736</v>
      </c>
      <c r="F874" s="2" t="s">
        <v>70</v>
      </c>
      <c r="G874" s="2" t="s">
        <v>70</v>
      </c>
      <c r="H874" s="2">
        <v>0.91652285723953564</v>
      </c>
      <c r="I874" s="2">
        <v>0.99462695732268958</v>
      </c>
      <c r="J874" s="2" t="s">
        <v>70</v>
      </c>
      <c r="K874" s="2" t="s">
        <v>70</v>
      </c>
      <c r="L874" s="2" t="s">
        <v>70</v>
      </c>
      <c r="M874" s="2" t="s">
        <v>70</v>
      </c>
      <c r="N874" s="2" t="s">
        <v>70</v>
      </c>
    </row>
    <row r="875" spans="1:14" x14ac:dyDescent="0.3">
      <c r="A875" t="s">
        <v>274</v>
      </c>
      <c r="B875" t="s">
        <v>7</v>
      </c>
      <c r="C875" s="2">
        <v>0.9964412198085324</v>
      </c>
      <c r="D875" s="2">
        <v>0.93512676285970475</v>
      </c>
      <c r="E875" s="2">
        <v>0.93626368623523237</v>
      </c>
      <c r="F875" s="2" t="s">
        <v>70</v>
      </c>
      <c r="G875" s="2">
        <v>0</v>
      </c>
      <c r="H875" s="2">
        <v>0.93260651269545258</v>
      </c>
      <c r="I875" s="2">
        <v>0.99521676410295357</v>
      </c>
      <c r="J875" s="2" t="s">
        <v>70</v>
      </c>
      <c r="K875" s="2" t="s">
        <v>70</v>
      </c>
      <c r="L875" s="2" t="s">
        <v>70</v>
      </c>
      <c r="M875" s="2" t="s">
        <v>70</v>
      </c>
      <c r="N875" s="2" t="s">
        <v>70</v>
      </c>
    </row>
    <row r="876" spans="1:14" x14ac:dyDescent="0.3">
      <c r="A876" t="s">
        <v>274</v>
      </c>
      <c r="B876" t="s">
        <v>8</v>
      </c>
      <c r="C876" s="2">
        <v>0.99367342602865838</v>
      </c>
      <c r="D876" s="2">
        <v>0.97309628697293882</v>
      </c>
      <c r="E876" s="2">
        <v>0.98165952205917439</v>
      </c>
      <c r="F876" s="2" t="s">
        <v>70</v>
      </c>
      <c r="G876" s="2" t="s">
        <v>70</v>
      </c>
      <c r="H876" s="2">
        <v>0.8740938255145404</v>
      </c>
      <c r="I876" s="2">
        <v>0.99367850692353998</v>
      </c>
      <c r="J876" s="2" t="s">
        <v>70</v>
      </c>
      <c r="K876" s="2" t="s">
        <v>70</v>
      </c>
      <c r="L876" s="2" t="s">
        <v>70</v>
      </c>
      <c r="M876" s="2" t="s">
        <v>70</v>
      </c>
      <c r="N876" s="2" t="s">
        <v>70</v>
      </c>
    </row>
    <row r="877" spans="1:14" x14ac:dyDescent="0.3">
      <c r="A877" t="s">
        <v>274</v>
      </c>
      <c r="B877" t="s">
        <v>12</v>
      </c>
      <c r="C877" s="2">
        <v>0.98737736360623796</v>
      </c>
      <c r="D877" s="2">
        <v>0.95152578286468559</v>
      </c>
      <c r="E877" s="2">
        <v>0.97148260047384083</v>
      </c>
      <c r="F877" s="2" t="s">
        <v>70</v>
      </c>
      <c r="G877" s="2">
        <v>0</v>
      </c>
      <c r="H877" s="2">
        <v>0.90041431935378102</v>
      </c>
      <c r="I877" s="2">
        <v>0.99349629961874864</v>
      </c>
      <c r="J877" s="2" t="s">
        <v>70</v>
      </c>
      <c r="K877" s="2" t="s">
        <v>70</v>
      </c>
      <c r="L877" s="2" t="s">
        <v>70</v>
      </c>
      <c r="M877" s="2" t="s">
        <v>70</v>
      </c>
      <c r="N877" s="2" t="s">
        <v>70</v>
      </c>
    </row>
    <row r="878" spans="1:14" x14ac:dyDescent="0.3">
      <c r="A878" t="s">
        <v>274</v>
      </c>
      <c r="B878" t="s">
        <v>13</v>
      </c>
      <c r="C878" s="2">
        <v>0.99489535477284319</v>
      </c>
      <c r="D878" s="2">
        <v>0.97415890918923098</v>
      </c>
      <c r="E878" s="2">
        <v>0.94876246312054724</v>
      </c>
      <c r="F878" s="2" t="s">
        <v>70</v>
      </c>
      <c r="G878" s="2">
        <v>0.29492777964393685</v>
      </c>
      <c r="H878" s="2">
        <v>0.8909113070328688</v>
      </c>
      <c r="I878" s="2">
        <v>0.99306349569326924</v>
      </c>
      <c r="J878" s="2" t="s">
        <v>70</v>
      </c>
      <c r="K878" s="2" t="s">
        <v>70</v>
      </c>
      <c r="L878" s="2" t="s">
        <v>70</v>
      </c>
      <c r="M878" s="2" t="s">
        <v>70</v>
      </c>
      <c r="N878" s="2" t="s">
        <v>70</v>
      </c>
    </row>
    <row r="879" spans="1:14" x14ac:dyDescent="0.3">
      <c r="A879" t="s">
        <v>274</v>
      </c>
      <c r="B879" t="s">
        <v>15</v>
      </c>
      <c r="C879" s="2">
        <v>0.98591793083837143</v>
      </c>
      <c r="D879" s="2">
        <v>0.96546706416808636</v>
      </c>
      <c r="E879" s="2">
        <v>0.943968564746832</v>
      </c>
      <c r="F879" s="2" t="s">
        <v>70</v>
      </c>
      <c r="G879" s="2" t="s">
        <v>70</v>
      </c>
      <c r="H879" s="2">
        <v>0.58809257185516983</v>
      </c>
      <c r="I879" s="2">
        <v>0.99366229062924405</v>
      </c>
      <c r="J879" s="2">
        <v>0.96900452488687783</v>
      </c>
      <c r="K879" s="2" t="s">
        <v>70</v>
      </c>
      <c r="L879" s="2" t="s">
        <v>70</v>
      </c>
      <c r="M879" s="2" t="s">
        <v>70</v>
      </c>
      <c r="N879" s="2" t="s">
        <v>70</v>
      </c>
    </row>
    <row r="880" spans="1:14" x14ac:dyDescent="0.3">
      <c r="A880" t="s">
        <v>274</v>
      </c>
      <c r="B880" t="s">
        <v>17</v>
      </c>
      <c r="C880" s="2">
        <v>0.99642802728919444</v>
      </c>
      <c r="D880" s="2">
        <v>0.9528140042305836</v>
      </c>
      <c r="E880" s="2">
        <v>0.92059458260220639</v>
      </c>
      <c r="F880" s="2">
        <v>0.75471265684982525</v>
      </c>
      <c r="G880" s="2">
        <v>0.66611124996528648</v>
      </c>
      <c r="H880" s="2">
        <v>0.65432687720637339</v>
      </c>
      <c r="I880" s="2">
        <v>0.99416372293042543</v>
      </c>
      <c r="J880" s="2" t="s">
        <v>70</v>
      </c>
      <c r="K880" s="2" t="s">
        <v>70</v>
      </c>
      <c r="L880" s="2" t="s">
        <v>70</v>
      </c>
      <c r="M880" s="2" t="s">
        <v>70</v>
      </c>
      <c r="N880" s="2" t="s">
        <v>70</v>
      </c>
    </row>
    <row r="881" spans="1:14" x14ac:dyDescent="0.3">
      <c r="A881" t="s">
        <v>274</v>
      </c>
      <c r="B881" t="s">
        <v>21</v>
      </c>
      <c r="C881" s="2">
        <v>0.91324965373214184</v>
      </c>
      <c r="D881" s="2">
        <v>0.96597480611467257</v>
      </c>
      <c r="E881" s="2">
        <v>0.94781755470980023</v>
      </c>
      <c r="F881" s="2" t="s">
        <v>70</v>
      </c>
      <c r="G881" s="2">
        <v>0.93274893850157525</v>
      </c>
      <c r="H881" s="2">
        <v>0.82567910885284346</v>
      </c>
      <c r="I881" s="2">
        <v>0.99437206075090601</v>
      </c>
      <c r="J881" s="2">
        <v>0.63883241359279697</v>
      </c>
      <c r="K881" s="2" t="s">
        <v>70</v>
      </c>
      <c r="L881" s="2" t="s">
        <v>70</v>
      </c>
      <c r="M881" s="2" t="s">
        <v>70</v>
      </c>
      <c r="N881" s="2" t="s">
        <v>70</v>
      </c>
    </row>
    <row r="882" spans="1:14" x14ac:dyDescent="0.3">
      <c r="A882" t="s">
        <v>274</v>
      </c>
      <c r="B882" t="s">
        <v>23</v>
      </c>
      <c r="C882" s="2">
        <v>0.99438825376953399</v>
      </c>
      <c r="D882" s="2">
        <v>0.95960346964064436</v>
      </c>
      <c r="E882" s="2">
        <v>0.91755602637154399</v>
      </c>
      <c r="F882" s="2">
        <v>0</v>
      </c>
      <c r="G882" s="2" t="s">
        <v>70</v>
      </c>
      <c r="H882" s="2">
        <v>0.59474244035860813</v>
      </c>
      <c r="I882" s="2">
        <v>0.99412310547479121</v>
      </c>
      <c r="J882" s="2" t="s">
        <v>70</v>
      </c>
      <c r="K882" s="2" t="s">
        <v>70</v>
      </c>
      <c r="L882" s="2" t="s">
        <v>70</v>
      </c>
      <c r="M882" s="2" t="s">
        <v>70</v>
      </c>
      <c r="N882" s="2" t="s">
        <v>70</v>
      </c>
    </row>
    <row r="883" spans="1:14" x14ac:dyDescent="0.3">
      <c r="A883" t="s">
        <v>274</v>
      </c>
      <c r="B883" t="s">
        <v>25</v>
      </c>
      <c r="C883" s="2">
        <v>0.99318499559544715</v>
      </c>
      <c r="D883" s="2">
        <v>0.96923466111424639</v>
      </c>
      <c r="E883" s="2">
        <v>0.904325402800783</v>
      </c>
      <c r="F883" s="2">
        <v>0</v>
      </c>
      <c r="G883" s="2">
        <v>0</v>
      </c>
      <c r="H883" s="2">
        <v>0.85205364626990776</v>
      </c>
      <c r="I883" s="2">
        <v>0.99409463915944485</v>
      </c>
      <c r="J883" s="2" t="s">
        <v>70</v>
      </c>
      <c r="K883" s="2" t="s">
        <v>70</v>
      </c>
      <c r="L883" s="2" t="s">
        <v>70</v>
      </c>
      <c r="M883" s="2" t="s">
        <v>70</v>
      </c>
      <c r="N883" s="2" t="s">
        <v>70</v>
      </c>
    </row>
    <row r="884" spans="1:14" x14ac:dyDescent="0.3">
      <c r="A884" t="s">
        <v>274</v>
      </c>
      <c r="B884" t="s">
        <v>27</v>
      </c>
      <c r="C884" s="2">
        <v>0.98387689214530116</v>
      </c>
      <c r="D884" s="2">
        <v>0.92126307156038545</v>
      </c>
      <c r="E884" s="2">
        <v>0.86795231217965052</v>
      </c>
      <c r="F884" s="2">
        <v>0</v>
      </c>
      <c r="G884" s="2" t="s">
        <v>70</v>
      </c>
      <c r="H884" s="2">
        <v>0.78943278943278938</v>
      </c>
      <c r="I884" s="2">
        <v>0.99429701163409623</v>
      </c>
      <c r="J884" s="2" t="s">
        <v>70</v>
      </c>
      <c r="K884" s="2" t="s">
        <v>70</v>
      </c>
      <c r="L884" s="2" t="s">
        <v>70</v>
      </c>
      <c r="M884" s="2" t="s">
        <v>70</v>
      </c>
      <c r="N884" s="2" t="s">
        <v>70</v>
      </c>
    </row>
    <row r="885" spans="1:14" x14ac:dyDescent="0.3">
      <c r="A885" t="s">
        <v>274</v>
      </c>
      <c r="B885" t="s">
        <v>29</v>
      </c>
      <c r="C885" s="2">
        <v>0.98295715157485797</v>
      </c>
      <c r="D885" s="2">
        <v>0.93801910473912076</v>
      </c>
      <c r="E885" s="2">
        <v>0.94380173531465039</v>
      </c>
      <c r="F885" s="2" t="s">
        <v>70</v>
      </c>
      <c r="G885" s="2" t="s">
        <v>70</v>
      </c>
      <c r="H885" s="2">
        <v>0.81779806046776948</v>
      </c>
      <c r="I885" s="2">
        <v>0.99160569888332695</v>
      </c>
      <c r="J885" s="2" t="s">
        <v>70</v>
      </c>
      <c r="K885" s="2" t="s">
        <v>70</v>
      </c>
      <c r="L885" s="2" t="s">
        <v>70</v>
      </c>
      <c r="M885" s="2" t="s">
        <v>70</v>
      </c>
      <c r="N885" s="2" t="s">
        <v>70</v>
      </c>
    </row>
    <row r="886" spans="1:14" x14ac:dyDescent="0.3">
      <c r="A886" t="s">
        <v>289</v>
      </c>
      <c r="B886" t="s">
        <v>6</v>
      </c>
      <c r="C886" s="2">
        <v>0.97640169018260881</v>
      </c>
      <c r="D886" s="2">
        <v>0.93283222810641242</v>
      </c>
      <c r="E886" s="2">
        <v>0.92522283459209365</v>
      </c>
      <c r="F886" s="2" t="s">
        <v>70</v>
      </c>
      <c r="G886" s="2" t="s">
        <v>70</v>
      </c>
      <c r="H886" s="2">
        <v>0.94397783357866483</v>
      </c>
      <c r="I886" s="2">
        <v>0.98846096208601841</v>
      </c>
      <c r="J886" s="2" t="s">
        <v>70</v>
      </c>
      <c r="K886" s="2" t="s">
        <v>70</v>
      </c>
      <c r="L886" s="2" t="s">
        <v>70</v>
      </c>
      <c r="M886" s="2" t="s">
        <v>70</v>
      </c>
      <c r="N886" s="2" t="s">
        <v>70</v>
      </c>
    </row>
    <row r="887" spans="1:14" x14ac:dyDescent="0.3">
      <c r="A887" t="s">
        <v>289</v>
      </c>
      <c r="B887" t="s">
        <v>7</v>
      </c>
      <c r="C887" s="2">
        <v>0.97556329849012779</v>
      </c>
      <c r="D887" s="2">
        <v>0.88733845691468805</v>
      </c>
      <c r="E887" s="2">
        <v>0.92218119852314684</v>
      </c>
      <c r="F887" s="2" t="s">
        <v>70</v>
      </c>
      <c r="G887" s="2" t="s">
        <v>70</v>
      </c>
      <c r="H887" s="2">
        <v>0.95023314963967798</v>
      </c>
      <c r="I887" s="2">
        <v>0.98659978502328916</v>
      </c>
      <c r="J887" s="2" t="s">
        <v>70</v>
      </c>
      <c r="K887" s="2" t="s">
        <v>70</v>
      </c>
      <c r="L887" s="2" t="s">
        <v>70</v>
      </c>
      <c r="M887" s="2" t="s">
        <v>70</v>
      </c>
      <c r="N887" s="2" t="s">
        <v>70</v>
      </c>
    </row>
    <row r="888" spans="1:14" x14ac:dyDescent="0.3">
      <c r="A888" t="s">
        <v>289</v>
      </c>
      <c r="B888" t="s">
        <v>8</v>
      </c>
      <c r="C888" s="2">
        <v>0.98225305097462756</v>
      </c>
      <c r="D888" s="2">
        <v>0.90875361916815478</v>
      </c>
      <c r="E888" s="2">
        <v>0.93411851306588156</v>
      </c>
      <c r="F888" s="2" t="s">
        <v>70</v>
      </c>
      <c r="G888" s="2" t="s">
        <v>70</v>
      </c>
      <c r="H888" s="2">
        <v>0.95453470963675036</v>
      </c>
      <c r="I888" s="2">
        <v>0.99084420733905276</v>
      </c>
      <c r="J888" s="2" t="s">
        <v>70</v>
      </c>
      <c r="K888" s="2" t="s">
        <v>70</v>
      </c>
      <c r="L888" s="2" t="s">
        <v>70</v>
      </c>
      <c r="M888" s="2" t="s">
        <v>70</v>
      </c>
      <c r="N888" s="2" t="s">
        <v>70</v>
      </c>
    </row>
    <row r="889" spans="1:14" x14ac:dyDescent="0.3">
      <c r="A889" t="s">
        <v>289</v>
      </c>
      <c r="B889" t="s">
        <v>12</v>
      </c>
      <c r="C889" s="2">
        <v>0.98445186345983515</v>
      </c>
      <c r="D889" s="2">
        <v>0.85150701624112257</v>
      </c>
      <c r="E889" s="2">
        <v>0.92776172482773944</v>
      </c>
      <c r="F889" s="2" t="s">
        <v>70</v>
      </c>
      <c r="G889" s="2" t="s">
        <v>70</v>
      </c>
      <c r="H889" s="2">
        <v>0.94664590999150877</v>
      </c>
      <c r="I889" s="2">
        <v>0.98975501113585762</v>
      </c>
      <c r="J889" s="2" t="s">
        <v>70</v>
      </c>
      <c r="K889" s="2" t="s">
        <v>70</v>
      </c>
      <c r="L889" s="2" t="s">
        <v>70</v>
      </c>
      <c r="M889" s="2" t="s">
        <v>70</v>
      </c>
      <c r="N889" s="2" t="s">
        <v>70</v>
      </c>
    </row>
    <row r="890" spans="1:14" x14ac:dyDescent="0.3">
      <c r="A890" t="s">
        <v>289</v>
      </c>
      <c r="B890" t="s">
        <v>13</v>
      </c>
      <c r="C890" s="2">
        <v>0.98555688759490778</v>
      </c>
      <c r="D890" s="2">
        <v>0.93561370936047383</v>
      </c>
      <c r="E890" s="2">
        <v>0.95560523794314922</v>
      </c>
      <c r="F890" s="2" t="s">
        <v>70</v>
      </c>
      <c r="G890" s="2" t="s">
        <v>70</v>
      </c>
      <c r="H890" s="2">
        <v>0.94087060862609162</v>
      </c>
      <c r="I890" s="2">
        <v>0.98831000144320957</v>
      </c>
      <c r="J890" s="2" t="s">
        <v>70</v>
      </c>
      <c r="K890" s="2" t="s">
        <v>70</v>
      </c>
      <c r="L890" s="2" t="s">
        <v>70</v>
      </c>
      <c r="M890" s="2" t="s">
        <v>70</v>
      </c>
      <c r="N890" s="2" t="s">
        <v>70</v>
      </c>
    </row>
    <row r="891" spans="1:14" x14ac:dyDescent="0.3">
      <c r="A891" t="s">
        <v>289</v>
      </c>
      <c r="B891" t="s">
        <v>15</v>
      </c>
      <c r="C891" s="2">
        <v>0.98782122586349519</v>
      </c>
      <c r="D891" s="2">
        <v>0.95376464922138382</v>
      </c>
      <c r="E891" s="2">
        <v>0.94570863788902682</v>
      </c>
      <c r="F891" s="2" t="s">
        <v>70</v>
      </c>
      <c r="G891" s="2" t="s">
        <v>70</v>
      </c>
      <c r="H891" s="2">
        <v>0.94722069680883525</v>
      </c>
      <c r="I891" s="2">
        <v>0.98900259660913403</v>
      </c>
      <c r="J891" s="2" t="s">
        <v>70</v>
      </c>
      <c r="K891" s="2" t="s">
        <v>70</v>
      </c>
      <c r="L891" s="2" t="s">
        <v>70</v>
      </c>
      <c r="M891" s="2" t="s">
        <v>70</v>
      </c>
      <c r="N891" s="2" t="s">
        <v>70</v>
      </c>
    </row>
    <row r="892" spans="1:14" x14ac:dyDescent="0.3">
      <c r="A892" t="s">
        <v>289</v>
      </c>
      <c r="B892" t="s">
        <v>332</v>
      </c>
      <c r="C892" s="2">
        <v>0.98963430676137842</v>
      </c>
      <c r="D892" s="2">
        <v>0.96389774880968881</v>
      </c>
      <c r="E892" s="2">
        <v>0.89984355348323564</v>
      </c>
      <c r="F892" s="2">
        <v>0</v>
      </c>
      <c r="G892" s="2" t="s">
        <v>70</v>
      </c>
      <c r="H892" s="2">
        <v>0.91774313288789899</v>
      </c>
      <c r="I892" s="2">
        <v>0.99398982894128518</v>
      </c>
      <c r="J892" s="2" t="s">
        <v>70</v>
      </c>
      <c r="K892" s="2" t="s">
        <v>70</v>
      </c>
      <c r="L892" s="2" t="s">
        <v>70</v>
      </c>
      <c r="M892" s="2" t="s">
        <v>70</v>
      </c>
      <c r="N892" s="2" t="s">
        <v>70</v>
      </c>
    </row>
    <row r="893" spans="1:14" x14ac:dyDescent="0.3">
      <c r="A893" t="s">
        <v>289</v>
      </c>
      <c r="B893" t="s">
        <v>17</v>
      </c>
      <c r="C893" s="2">
        <v>0.98878282909992998</v>
      </c>
      <c r="D893" s="2">
        <v>0.97233337501563077</v>
      </c>
      <c r="E893" s="2">
        <v>0.97168265855370939</v>
      </c>
      <c r="F893" s="2" t="s">
        <v>70</v>
      </c>
      <c r="G893" s="2" t="s">
        <v>70</v>
      </c>
      <c r="H893" s="2">
        <v>0.94649204864359215</v>
      </c>
      <c r="I893" s="2">
        <v>0.99080318822808078</v>
      </c>
      <c r="J893" s="2" t="s">
        <v>70</v>
      </c>
      <c r="K893" s="2" t="s">
        <v>70</v>
      </c>
      <c r="L893" s="2" t="s">
        <v>70</v>
      </c>
      <c r="M893" s="2" t="s">
        <v>70</v>
      </c>
      <c r="N893" s="2" t="s">
        <v>70</v>
      </c>
    </row>
    <row r="894" spans="1:14" x14ac:dyDescent="0.3">
      <c r="A894" t="s">
        <v>289</v>
      </c>
      <c r="B894" t="s">
        <v>21</v>
      </c>
      <c r="C894" s="2">
        <v>0.98475230271346781</v>
      </c>
      <c r="D894" s="2">
        <v>0.93607280597097764</v>
      </c>
      <c r="E894" s="2">
        <v>0.94166481010283398</v>
      </c>
      <c r="F894" s="2" t="s">
        <v>70</v>
      </c>
      <c r="G894" s="2" t="s">
        <v>70</v>
      </c>
      <c r="H894" s="2">
        <v>0.8795112933043967</v>
      </c>
      <c r="I894" s="2">
        <v>0.99048203868590723</v>
      </c>
      <c r="J894" s="2">
        <v>0</v>
      </c>
      <c r="K894" s="2" t="s">
        <v>70</v>
      </c>
      <c r="L894" s="2" t="s">
        <v>70</v>
      </c>
      <c r="M894" s="2" t="s">
        <v>70</v>
      </c>
      <c r="N894" s="2" t="s">
        <v>70</v>
      </c>
    </row>
    <row r="895" spans="1:14" x14ac:dyDescent="0.3">
      <c r="A895" t="s">
        <v>289</v>
      </c>
      <c r="B895" t="s">
        <v>23</v>
      </c>
      <c r="C895" s="2">
        <v>0.99431468583101557</v>
      </c>
      <c r="D895" s="2">
        <v>0.94963053576446876</v>
      </c>
      <c r="E895" s="2">
        <v>0.95662435098005116</v>
      </c>
      <c r="F895" s="2" t="s">
        <v>70</v>
      </c>
      <c r="G895" s="2" t="s">
        <v>70</v>
      </c>
      <c r="H895" s="2">
        <v>0.86958675346730818</v>
      </c>
      <c r="I895" s="2">
        <v>0.99663405088062618</v>
      </c>
      <c r="J895" s="2" t="s">
        <v>70</v>
      </c>
      <c r="K895" s="2" t="s">
        <v>70</v>
      </c>
      <c r="L895" s="2" t="s">
        <v>70</v>
      </c>
      <c r="M895" s="2" t="s">
        <v>70</v>
      </c>
      <c r="N895" s="2" t="s">
        <v>70</v>
      </c>
    </row>
    <row r="896" spans="1:14" x14ac:dyDescent="0.3">
      <c r="A896" t="s">
        <v>289</v>
      </c>
      <c r="B896" t="s">
        <v>25</v>
      </c>
      <c r="C896" s="2">
        <v>0.99132961745509984</v>
      </c>
      <c r="D896" s="2">
        <v>0.94916349292709479</v>
      </c>
      <c r="E896" s="2">
        <v>0.95057080105230118</v>
      </c>
      <c r="F896" s="2" t="s">
        <v>70</v>
      </c>
      <c r="G896" s="2" t="s">
        <v>70</v>
      </c>
      <c r="H896" s="2">
        <v>0.81615120274914088</v>
      </c>
      <c r="I896" s="2">
        <v>0.99644289714674938</v>
      </c>
      <c r="J896" s="2" t="s">
        <v>70</v>
      </c>
      <c r="K896" s="2" t="s">
        <v>70</v>
      </c>
      <c r="L896" s="2" t="s">
        <v>70</v>
      </c>
      <c r="M896" s="2" t="s">
        <v>70</v>
      </c>
      <c r="N896" s="2" t="s">
        <v>70</v>
      </c>
    </row>
    <row r="897" spans="1:14" x14ac:dyDescent="0.3">
      <c r="A897" t="s">
        <v>289</v>
      </c>
      <c r="B897" t="s">
        <v>27</v>
      </c>
      <c r="C897" s="2">
        <v>0.99287332191591637</v>
      </c>
      <c r="D897" s="2">
        <v>0.98779661016949161</v>
      </c>
      <c r="E897" s="2">
        <v>0.95189313465847925</v>
      </c>
      <c r="F897" s="2" t="s">
        <v>70</v>
      </c>
      <c r="G897" s="2" t="s">
        <v>70</v>
      </c>
      <c r="H897" s="2">
        <v>0.86254705720319524</v>
      </c>
      <c r="I897" s="2">
        <v>0.99237782095351956</v>
      </c>
      <c r="J897" s="2" t="s">
        <v>70</v>
      </c>
      <c r="K897" s="2" t="s">
        <v>70</v>
      </c>
      <c r="L897" s="2" t="s">
        <v>70</v>
      </c>
      <c r="M897" s="2" t="s">
        <v>70</v>
      </c>
      <c r="N897" s="2" t="s">
        <v>70</v>
      </c>
    </row>
    <row r="898" spans="1:14" x14ac:dyDescent="0.3">
      <c r="A898" t="s">
        <v>289</v>
      </c>
      <c r="B898" t="s">
        <v>29</v>
      </c>
      <c r="C898" s="2">
        <v>0.99377334993773359</v>
      </c>
      <c r="D898" s="2">
        <v>0.95192573354699683</v>
      </c>
      <c r="E898" s="2">
        <v>0.97151479919355843</v>
      </c>
      <c r="F898" s="2" t="s">
        <v>70</v>
      </c>
      <c r="G898" s="2" t="s">
        <v>70</v>
      </c>
      <c r="H898" s="2">
        <v>0.85075707495199426</v>
      </c>
      <c r="I898" s="2">
        <v>0.99444187123668359</v>
      </c>
      <c r="J898" s="2" t="s">
        <v>70</v>
      </c>
      <c r="K898" s="2" t="s">
        <v>70</v>
      </c>
      <c r="L898" s="2" t="s">
        <v>70</v>
      </c>
      <c r="M898" s="2" t="s">
        <v>70</v>
      </c>
      <c r="N898" s="2" t="s">
        <v>70</v>
      </c>
    </row>
    <row r="899" spans="1:14" x14ac:dyDescent="0.3">
      <c r="A899" t="s">
        <v>289</v>
      </c>
      <c r="B899" t="s">
        <v>33</v>
      </c>
      <c r="C899" s="2">
        <v>0.9951608197430506</v>
      </c>
      <c r="D899" s="2">
        <v>0.95234531604971284</v>
      </c>
      <c r="E899" s="2">
        <v>0.97372745573312525</v>
      </c>
      <c r="F899" s="2" t="s">
        <v>70</v>
      </c>
      <c r="G899" s="2" t="s">
        <v>70</v>
      </c>
      <c r="H899" s="2">
        <v>0.91170965058236275</v>
      </c>
      <c r="I899" s="2">
        <v>0.99436047823144602</v>
      </c>
      <c r="J899" s="2">
        <v>0.27505827505827507</v>
      </c>
      <c r="K899" s="2" t="s">
        <v>70</v>
      </c>
      <c r="L899" s="2" t="s">
        <v>70</v>
      </c>
      <c r="M899" s="2" t="s">
        <v>70</v>
      </c>
      <c r="N899" s="2" t="s">
        <v>70</v>
      </c>
    </row>
    <row r="900" spans="1:14" x14ac:dyDescent="0.3">
      <c r="A900" t="s">
        <v>289</v>
      </c>
      <c r="B900" t="s">
        <v>35</v>
      </c>
      <c r="C900" s="2">
        <v>0.9942480819922016</v>
      </c>
      <c r="D900" s="2">
        <v>0.97911767911923642</v>
      </c>
      <c r="E900" s="2">
        <v>0.87400606323083585</v>
      </c>
      <c r="F900" s="2" t="s">
        <v>70</v>
      </c>
      <c r="G900" s="2" t="s">
        <v>70</v>
      </c>
      <c r="H900" s="2">
        <v>0.77915685102492882</v>
      </c>
      <c r="I900" s="2">
        <v>0.99576499576499578</v>
      </c>
      <c r="J900" s="2" t="s">
        <v>70</v>
      </c>
      <c r="K900" s="2" t="s">
        <v>70</v>
      </c>
      <c r="L900" s="2" t="s">
        <v>70</v>
      </c>
      <c r="M900" s="2" t="s">
        <v>70</v>
      </c>
      <c r="N900" s="2" t="s">
        <v>70</v>
      </c>
    </row>
    <row r="901" spans="1:14" x14ac:dyDescent="0.3">
      <c r="A901" t="s">
        <v>284</v>
      </c>
      <c r="B901" t="s">
        <v>6</v>
      </c>
      <c r="C901" s="2">
        <v>0.99039535934193956</v>
      </c>
      <c r="D901" s="2">
        <v>0.975472181864798</v>
      </c>
      <c r="E901" s="2">
        <v>0.95450266708503295</v>
      </c>
      <c r="F901" s="2" t="s">
        <v>70</v>
      </c>
      <c r="G901" s="2" t="s">
        <v>70</v>
      </c>
      <c r="H901" s="2">
        <v>0.95510983763132762</v>
      </c>
      <c r="I901" s="2">
        <v>0.99136312429590678</v>
      </c>
      <c r="J901" s="2" t="s">
        <v>70</v>
      </c>
      <c r="K901" s="2" t="s">
        <v>70</v>
      </c>
      <c r="L901" s="2" t="s">
        <v>70</v>
      </c>
      <c r="M901" s="2" t="s">
        <v>70</v>
      </c>
      <c r="N901" s="2" t="s">
        <v>70</v>
      </c>
    </row>
    <row r="902" spans="1:14" x14ac:dyDescent="0.3">
      <c r="A902" t="s">
        <v>284</v>
      </c>
      <c r="B902" t="s">
        <v>7</v>
      </c>
      <c r="C902" s="2">
        <v>0.98039949041012642</v>
      </c>
      <c r="D902" s="2">
        <v>0.97444759206798881</v>
      </c>
      <c r="E902" s="2">
        <v>0.92714558169103622</v>
      </c>
      <c r="F902" s="2" t="s">
        <v>70</v>
      </c>
      <c r="G902" s="2" t="s">
        <v>70</v>
      </c>
      <c r="H902" s="2">
        <v>0.93424405052312043</v>
      </c>
      <c r="I902" s="2">
        <v>0.98869365928189457</v>
      </c>
      <c r="J902" s="2">
        <v>0.91672638669915441</v>
      </c>
      <c r="K902" s="2" t="s">
        <v>70</v>
      </c>
      <c r="L902" s="2" t="s">
        <v>70</v>
      </c>
      <c r="M902" s="2" t="s">
        <v>70</v>
      </c>
      <c r="N902" s="2" t="s">
        <v>70</v>
      </c>
    </row>
    <row r="903" spans="1:14" x14ac:dyDescent="0.3">
      <c r="A903" t="s">
        <v>284</v>
      </c>
      <c r="B903" t="s">
        <v>8</v>
      </c>
      <c r="C903" s="2">
        <v>0.99199663016006745</v>
      </c>
      <c r="D903" s="2">
        <v>0.9748429678283328</v>
      </c>
      <c r="E903" s="2">
        <v>0.8762434259954921</v>
      </c>
      <c r="F903" s="2">
        <v>0</v>
      </c>
      <c r="G903" s="2" t="s">
        <v>70</v>
      </c>
      <c r="H903" s="2">
        <v>0.85038019552912925</v>
      </c>
      <c r="I903" s="2">
        <v>0.9842794083481764</v>
      </c>
      <c r="J903" s="2" t="s">
        <v>70</v>
      </c>
      <c r="K903" s="2" t="s">
        <v>70</v>
      </c>
      <c r="L903" s="2" t="s">
        <v>70</v>
      </c>
      <c r="M903" s="2" t="s">
        <v>70</v>
      </c>
      <c r="N903" s="2" t="s">
        <v>70</v>
      </c>
    </row>
    <row r="904" spans="1:14" x14ac:dyDescent="0.3">
      <c r="A904" t="s">
        <v>284</v>
      </c>
      <c r="B904" t="s">
        <v>12</v>
      </c>
      <c r="C904" s="2">
        <v>0.97915331920555915</v>
      </c>
      <c r="D904" s="2">
        <v>0.94959693836006842</v>
      </c>
      <c r="E904" s="2">
        <v>0.93003408316291758</v>
      </c>
      <c r="F904" s="2">
        <v>0</v>
      </c>
      <c r="G904" s="2">
        <v>0.98414782853390859</v>
      </c>
      <c r="H904" s="2">
        <v>0.80562060889929743</v>
      </c>
      <c r="I904" s="2">
        <v>0.99014740701138015</v>
      </c>
      <c r="J904" s="2">
        <v>0.83934426229508197</v>
      </c>
      <c r="K904" s="2" t="s">
        <v>70</v>
      </c>
      <c r="L904" s="2" t="s">
        <v>70</v>
      </c>
      <c r="M904" s="2" t="s">
        <v>70</v>
      </c>
      <c r="N904" s="2" t="s">
        <v>70</v>
      </c>
    </row>
    <row r="905" spans="1:14" x14ac:dyDescent="0.3">
      <c r="A905" t="s">
        <v>284</v>
      </c>
      <c r="B905" t="s">
        <v>13</v>
      </c>
      <c r="C905" s="2">
        <v>0.98181101845163843</v>
      </c>
      <c r="D905" s="2">
        <v>0.9436778372289496</v>
      </c>
      <c r="E905" s="2">
        <v>0.81657483930211205</v>
      </c>
      <c r="F905" s="2">
        <v>0.75778603362508656</v>
      </c>
      <c r="G905" s="2">
        <v>0.88467322942302429</v>
      </c>
      <c r="H905" s="2" t="s">
        <v>70</v>
      </c>
      <c r="I905" s="2">
        <v>0.98660644759383276</v>
      </c>
      <c r="J905" s="2" t="s">
        <v>70</v>
      </c>
      <c r="K905" s="2" t="s">
        <v>70</v>
      </c>
      <c r="L905" s="2" t="s">
        <v>70</v>
      </c>
      <c r="M905" s="2" t="s">
        <v>70</v>
      </c>
      <c r="N905" s="2" t="s">
        <v>70</v>
      </c>
    </row>
    <row r="906" spans="1:14" x14ac:dyDescent="0.3">
      <c r="A906" t="s">
        <v>284</v>
      </c>
      <c r="B906" t="s">
        <v>109</v>
      </c>
      <c r="C906" s="2">
        <v>0.98639965309260058</v>
      </c>
      <c r="D906" s="2">
        <v>0.88310793145247546</v>
      </c>
      <c r="E906" s="2">
        <v>0.93998558038932944</v>
      </c>
      <c r="F906" s="2">
        <v>0.80876350848371281</v>
      </c>
      <c r="G906" s="2" t="s">
        <v>70</v>
      </c>
      <c r="H906" s="2">
        <v>0.76299589603283169</v>
      </c>
      <c r="I906" s="2">
        <v>0.98636123879134963</v>
      </c>
      <c r="J906" s="2" t="s">
        <v>70</v>
      </c>
      <c r="K906" s="2" t="s">
        <v>70</v>
      </c>
      <c r="L906" s="2" t="s">
        <v>70</v>
      </c>
      <c r="M906" s="2" t="s">
        <v>70</v>
      </c>
      <c r="N906" s="2" t="s">
        <v>70</v>
      </c>
    </row>
    <row r="907" spans="1:14" x14ac:dyDescent="0.3">
      <c r="A907" t="s">
        <v>284</v>
      </c>
      <c r="B907" t="s">
        <v>298</v>
      </c>
      <c r="C907" s="2">
        <v>0.98687258687258683</v>
      </c>
      <c r="D907" s="2">
        <v>0.95273940710848981</v>
      </c>
      <c r="E907" s="2">
        <v>0.93307055326859201</v>
      </c>
      <c r="F907" s="2">
        <v>0.87187143923617938</v>
      </c>
      <c r="G907" s="2">
        <v>0.93601583113456477</v>
      </c>
      <c r="H907" s="2">
        <v>0.90336058128973662</v>
      </c>
      <c r="I907" s="2">
        <v>0.98718629160664195</v>
      </c>
      <c r="J907" s="2" t="s">
        <v>70</v>
      </c>
      <c r="K907" s="2" t="s">
        <v>70</v>
      </c>
      <c r="L907" s="2" t="s">
        <v>70</v>
      </c>
      <c r="M907" s="2" t="s">
        <v>70</v>
      </c>
      <c r="N907" s="2" t="s">
        <v>70</v>
      </c>
    </row>
    <row r="908" spans="1:14" x14ac:dyDescent="0.3">
      <c r="A908" t="s">
        <v>284</v>
      </c>
      <c r="B908" t="s">
        <v>15</v>
      </c>
      <c r="C908" s="2">
        <v>0.98940568475452195</v>
      </c>
      <c r="D908" s="2">
        <v>0.92950225493179883</v>
      </c>
      <c r="E908" s="2">
        <v>0.93916231667909522</v>
      </c>
      <c r="F908" s="2">
        <v>0.85581890003038585</v>
      </c>
      <c r="G908" s="2">
        <v>0.90039075889490638</v>
      </c>
      <c r="H908" s="2">
        <v>0.86463910901692009</v>
      </c>
      <c r="I908" s="2">
        <v>0.9947227533460804</v>
      </c>
      <c r="J908" s="2" t="s">
        <v>70</v>
      </c>
      <c r="K908" s="2" t="s">
        <v>70</v>
      </c>
      <c r="L908" s="2" t="s">
        <v>70</v>
      </c>
      <c r="M908" s="2" t="s">
        <v>70</v>
      </c>
      <c r="N908" s="2" t="s">
        <v>70</v>
      </c>
    </row>
    <row r="909" spans="1:14" x14ac:dyDescent="0.3">
      <c r="A909" t="s">
        <v>284</v>
      </c>
      <c r="B909" t="s">
        <v>17</v>
      </c>
      <c r="C909" s="2">
        <v>0.9681331681462092</v>
      </c>
      <c r="D909" s="2">
        <v>0.98467041389882481</v>
      </c>
      <c r="E909" s="2">
        <v>0.97065863830417298</v>
      </c>
      <c r="F909" s="2" t="s">
        <v>70</v>
      </c>
      <c r="G909" s="2" t="s">
        <v>70</v>
      </c>
      <c r="H909" s="2">
        <v>0.86721620816367062</v>
      </c>
      <c r="I909" s="2">
        <v>0.99272420923642479</v>
      </c>
      <c r="J909" s="2">
        <v>0.8701554631048829</v>
      </c>
      <c r="K909" s="2" t="s">
        <v>70</v>
      </c>
      <c r="L909" s="2" t="s">
        <v>70</v>
      </c>
      <c r="M909" s="2" t="s">
        <v>70</v>
      </c>
      <c r="N909" s="2" t="s">
        <v>70</v>
      </c>
    </row>
    <row r="910" spans="1:14" x14ac:dyDescent="0.3">
      <c r="A910" t="s">
        <v>280</v>
      </c>
      <c r="B910" t="s">
        <v>6</v>
      </c>
      <c r="C910" s="2">
        <v>0.99452489585399717</v>
      </c>
      <c r="D910" s="2">
        <v>0.97519954389965802</v>
      </c>
      <c r="E910" s="2">
        <v>0.97068010075566757</v>
      </c>
      <c r="F910" s="2" t="s">
        <v>70</v>
      </c>
      <c r="G910" s="2" t="s">
        <v>70</v>
      </c>
      <c r="H910" s="2">
        <v>0.9585081585081584</v>
      </c>
      <c r="I910" s="2">
        <v>0.99153531815528317</v>
      </c>
      <c r="J910" s="2" t="s">
        <v>70</v>
      </c>
      <c r="K910" s="2" t="s">
        <v>70</v>
      </c>
      <c r="L910" s="2" t="s">
        <v>70</v>
      </c>
      <c r="M910" s="2" t="s">
        <v>70</v>
      </c>
      <c r="N910" s="2" t="s">
        <v>70</v>
      </c>
    </row>
    <row r="911" spans="1:14" x14ac:dyDescent="0.3">
      <c r="A911" t="s">
        <v>280</v>
      </c>
      <c r="B911" t="s">
        <v>7</v>
      </c>
      <c r="C911" s="2">
        <v>0.97780703573779659</v>
      </c>
      <c r="D911" s="2">
        <v>0.94751529987760097</v>
      </c>
      <c r="E911" s="2">
        <v>0.91796561859802261</v>
      </c>
      <c r="F911" s="2" t="s">
        <v>70</v>
      </c>
      <c r="G911" s="2" t="s">
        <v>70</v>
      </c>
      <c r="H911" s="2">
        <v>0.95215589044280002</v>
      </c>
      <c r="I911" s="2">
        <v>0.99086084905660377</v>
      </c>
      <c r="J911" s="2" t="s">
        <v>70</v>
      </c>
      <c r="K911" s="2" t="s">
        <v>70</v>
      </c>
      <c r="L911" s="2" t="s">
        <v>70</v>
      </c>
      <c r="M911" s="2" t="s">
        <v>70</v>
      </c>
      <c r="N911" s="2" t="s">
        <v>70</v>
      </c>
    </row>
    <row r="912" spans="1:14" x14ac:dyDescent="0.3">
      <c r="A912" t="s">
        <v>280</v>
      </c>
      <c r="B912" t="s">
        <v>8</v>
      </c>
      <c r="C912" s="2">
        <v>0.99013756919027096</v>
      </c>
      <c r="D912" s="2">
        <v>0.97105303145418642</v>
      </c>
      <c r="E912" s="2">
        <v>0.93946731234866843</v>
      </c>
      <c r="F912" s="2" t="s">
        <v>70</v>
      </c>
      <c r="G912" s="2" t="s">
        <v>70</v>
      </c>
      <c r="H912" s="2">
        <v>0.90071681634670842</v>
      </c>
      <c r="I912" s="2">
        <v>0.99130180542358015</v>
      </c>
      <c r="J912" s="2" t="s">
        <v>70</v>
      </c>
      <c r="K912" s="2" t="s">
        <v>70</v>
      </c>
      <c r="L912" s="2" t="s">
        <v>70</v>
      </c>
      <c r="M912" s="2" t="s">
        <v>70</v>
      </c>
      <c r="N912" s="2" t="s">
        <v>70</v>
      </c>
    </row>
    <row r="913" spans="1:14" x14ac:dyDescent="0.3">
      <c r="A913" t="s">
        <v>280</v>
      </c>
      <c r="B913" t="s">
        <v>12</v>
      </c>
      <c r="C913" s="2">
        <v>0.98321738950932025</v>
      </c>
      <c r="D913" s="2">
        <v>0.94603815289990878</v>
      </c>
      <c r="E913" s="2">
        <v>0.90398720231807084</v>
      </c>
      <c r="F913" s="2" t="s">
        <v>70</v>
      </c>
      <c r="G913" s="2" t="s">
        <v>70</v>
      </c>
      <c r="H913" s="2">
        <v>0.46292193405447674</v>
      </c>
      <c r="I913" s="2">
        <v>0.98890221955608881</v>
      </c>
      <c r="J913" s="2">
        <v>0.96836820083681996</v>
      </c>
      <c r="K913" s="2" t="s">
        <v>70</v>
      </c>
      <c r="L913" s="2" t="s">
        <v>70</v>
      </c>
      <c r="M913" s="2" t="s">
        <v>70</v>
      </c>
      <c r="N913" s="2" t="s">
        <v>70</v>
      </c>
    </row>
    <row r="914" spans="1:14" x14ac:dyDescent="0.3">
      <c r="A914" t="s">
        <v>280</v>
      </c>
      <c r="B914" t="s">
        <v>13</v>
      </c>
      <c r="C914" s="2">
        <v>0.99263840617388677</v>
      </c>
      <c r="D914" s="2">
        <v>0.91244027780058123</v>
      </c>
      <c r="E914" s="2">
        <v>0.93888193575302459</v>
      </c>
      <c r="F914" s="2">
        <v>0.88072500487234462</v>
      </c>
      <c r="G914" s="2" t="s">
        <v>70</v>
      </c>
      <c r="H914" s="2">
        <v>0.46586102719033234</v>
      </c>
      <c r="I914" s="2">
        <v>0.99213194129217719</v>
      </c>
      <c r="J914" s="2" t="s">
        <v>70</v>
      </c>
      <c r="K914" s="2" t="s">
        <v>70</v>
      </c>
      <c r="L914" s="2" t="s">
        <v>70</v>
      </c>
      <c r="M914" s="2" t="s">
        <v>70</v>
      </c>
      <c r="N914" s="2" t="s">
        <v>70</v>
      </c>
    </row>
    <row r="915" spans="1:14" x14ac:dyDescent="0.3">
      <c r="A915" t="s">
        <v>280</v>
      </c>
      <c r="B915" t="s">
        <v>15</v>
      </c>
      <c r="C915" s="2">
        <v>0.99099877255989444</v>
      </c>
      <c r="D915" s="2">
        <v>0.95783345366288264</v>
      </c>
      <c r="E915" s="2">
        <v>0.97456983624407223</v>
      </c>
      <c r="F915" s="2" t="s">
        <v>70</v>
      </c>
      <c r="G915" s="2" t="s">
        <v>70</v>
      </c>
      <c r="H915" s="2">
        <v>0.80045769499713937</v>
      </c>
      <c r="I915" s="2">
        <v>0.9928631724349628</v>
      </c>
      <c r="J915" s="2">
        <v>0</v>
      </c>
      <c r="K915" s="2" t="s">
        <v>70</v>
      </c>
      <c r="L915" s="2" t="s">
        <v>70</v>
      </c>
      <c r="M915" s="2" t="s">
        <v>70</v>
      </c>
      <c r="N915" s="2" t="s">
        <v>70</v>
      </c>
    </row>
    <row r="916" spans="1:14" x14ac:dyDescent="0.3">
      <c r="A916" t="s">
        <v>280</v>
      </c>
      <c r="B916" t="s">
        <v>329</v>
      </c>
      <c r="C916" s="2">
        <v>0.98029986514001644</v>
      </c>
      <c r="D916" s="2">
        <v>0.93681910157830839</v>
      </c>
      <c r="E916" s="2">
        <v>0.95320648343904157</v>
      </c>
      <c r="F916" s="2">
        <v>0.90882841261820557</v>
      </c>
      <c r="G916" s="2" t="s">
        <v>70</v>
      </c>
      <c r="H916" s="2">
        <v>0.81978798586572443</v>
      </c>
      <c r="I916" s="2">
        <v>0.98383580181941199</v>
      </c>
      <c r="J916" s="2" t="s">
        <v>70</v>
      </c>
      <c r="K916" s="2" t="s">
        <v>70</v>
      </c>
      <c r="L916" s="2" t="s">
        <v>70</v>
      </c>
      <c r="M916" s="2" t="s">
        <v>70</v>
      </c>
      <c r="N916" s="2" t="s">
        <v>70</v>
      </c>
    </row>
    <row r="917" spans="1:14" x14ac:dyDescent="0.3">
      <c r="A917" t="s">
        <v>280</v>
      </c>
      <c r="B917" t="s">
        <v>17</v>
      </c>
      <c r="C917" s="2">
        <v>0.98373448482853443</v>
      </c>
      <c r="D917" s="2">
        <v>0.96543155986098761</v>
      </c>
      <c r="E917" s="2">
        <v>0.94246031746031744</v>
      </c>
      <c r="F917" s="2" t="s">
        <v>70</v>
      </c>
      <c r="G917" s="2" t="s">
        <v>70</v>
      </c>
      <c r="H917" s="2">
        <v>0.7791850220264317</v>
      </c>
      <c r="I917" s="2">
        <v>0.98845093510170623</v>
      </c>
      <c r="J917" s="2" t="s">
        <v>70</v>
      </c>
      <c r="K917" s="2" t="s">
        <v>70</v>
      </c>
      <c r="L917" s="2" t="s">
        <v>70</v>
      </c>
      <c r="M917" s="2" t="s">
        <v>70</v>
      </c>
      <c r="N917" s="2" t="s">
        <v>70</v>
      </c>
    </row>
    <row r="918" spans="1:14" x14ac:dyDescent="0.3">
      <c r="A918" t="s">
        <v>280</v>
      </c>
      <c r="B918" t="s">
        <v>21</v>
      </c>
      <c r="C918" s="2">
        <v>0.99344549958711803</v>
      </c>
      <c r="D918" s="2">
        <v>0.92570559948550801</v>
      </c>
      <c r="E918" s="2">
        <v>0.94665134602757717</v>
      </c>
      <c r="F918" s="2">
        <v>0.85027142169999315</v>
      </c>
      <c r="G918" s="2" t="s">
        <v>70</v>
      </c>
      <c r="H918" s="2">
        <v>0.72401040953294071</v>
      </c>
      <c r="I918" s="2">
        <v>0.98957302686658044</v>
      </c>
      <c r="J918" s="2" t="s">
        <v>70</v>
      </c>
      <c r="K918" s="2" t="s">
        <v>70</v>
      </c>
      <c r="L918" s="2" t="s">
        <v>70</v>
      </c>
      <c r="M918" s="2" t="s">
        <v>70</v>
      </c>
      <c r="N918" s="2" t="s">
        <v>70</v>
      </c>
    </row>
    <row r="919" spans="1:14" x14ac:dyDescent="0.3">
      <c r="A919" t="s">
        <v>280</v>
      </c>
      <c r="B919" t="s">
        <v>23</v>
      </c>
      <c r="C919" s="2">
        <v>0.99268037643778317</v>
      </c>
      <c r="D919" s="2">
        <v>0.89245426829268293</v>
      </c>
      <c r="E919" s="2">
        <v>0.950428738139936</v>
      </c>
      <c r="F919" s="2">
        <v>0.82193573718997448</v>
      </c>
      <c r="G919" s="2" t="s">
        <v>70</v>
      </c>
      <c r="H919" s="2">
        <v>0.76524800662731696</v>
      </c>
      <c r="I919" s="2">
        <v>0.99063302613687865</v>
      </c>
      <c r="J919" s="2" t="s">
        <v>70</v>
      </c>
      <c r="K919" s="2" t="s">
        <v>70</v>
      </c>
      <c r="L919" s="2" t="s">
        <v>70</v>
      </c>
      <c r="M919" s="2" t="s">
        <v>70</v>
      </c>
      <c r="N919" s="2" t="s">
        <v>70</v>
      </c>
    </row>
    <row r="920" spans="1:14" x14ac:dyDescent="0.3">
      <c r="A920" t="s">
        <v>280</v>
      </c>
      <c r="B920" t="s">
        <v>25</v>
      </c>
      <c r="C920" s="2">
        <v>0.99639526455665617</v>
      </c>
      <c r="D920" s="2">
        <v>0.94687409341456341</v>
      </c>
      <c r="E920" s="2">
        <v>0.96755280165234203</v>
      </c>
      <c r="F920" s="2">
        <v>0</v>
      </c>
      <c r="G920" s="2" t="s">
        <v>70</v>
      </c>
      <c r="H920" s="2">
        <v>0.92085397499410238</v>
      </c>
      <c r="I920" s="2">
        <v>0.99009900990098998</v>
      </c>
      <c r="J920" s="2" t="s">
        <v>70</v>
      </c>
      <c r="K920" s="2" t="s">
        <v>70</v>
      </c>
      <c r="L920" s="2" t="s">
        <v>70</v>
      </c>
      <c r="M920" s="2" t="s">
        <v>70</v>
      </c>
      <c r="N920" s="2" t="s">
        <v>70</v>
      </c>
    </row>
    <row r="921" spans="1:14" x14ac:dyDescent="0.3">
      <c r="A921" t="s">
        <v>280</v>
      </c>
      <c r="B921" t="s">
        <v>27</v>
      </c>
      <c r="C921" s="2">
        <v>0.99608605730012123</v>
      </c>
      <c r="D921" s="2">
        <v>0.93112904489540083</v>
      </c>
      <c r="E921" s="2">
        <v>0.82602801626751021</v>
      </c>
      <c r="F921" s="2" t="s">
        <v>70</v>
      </c>
      <c r="G921" s="2" t="s">
        <v>70</v>
      </c>
      <c r="H921" s="2">
        <v>0.89036392767223616</v>
      </c>
      <c r="I921" s="2">
        <v>0.98919659160073037</v>
      </c>
      <c r="J921" s="2" t="s">
        <v>70</v>
      </c>
      <c r="K921" s="2" t="s">
        <v>70</v>
      </c>
      <c r="L921" s="2" t="s">
        <v>70</v>
      </c>
      <c r="M921" s="2" t="s">
        <v>70</v>
      </c>
      <c r="N921" s="2" t="s">
        <v>70</v>
      </c>
    </row>
    <row r="922" spans="1:14" x14ac:dyDescent="0.3">
      <c r="A922" t="s">
        <v>280</v>
      </c>
      <c r="B922" t="s">
        <v>33</v>
      </c>
      <c r="C922" s="2">
        <v>0.99735963616484236</v>
      </c>
      <c r="D922" s="2">
        <v>0.9499647959299552</v>
      </c>
      <c r="E922" s="2">
        <v>0.92049851006733518</v>
      </c>
      <c r="F922" s="2">
        <v>0.79668253079507279</v>
      </c>
      <c r="G922" s="2" t="s">
        <v>70</v>
      </c>
      <c r="H922" s="2">
        <v>0.92823220749892077</v>
      </c>
      <c r="I922" s="2">
        <v>0.98932764140875118</v>
      </c>
      <c r="J922" s="2" t="s">
        <v>70</v>
      </c>
      <c r="K922" s="2" t="s">
        <v>70</v>
      </c>
      <c r="L922" s="2" t="s">
        <v>70</v>
      </c>
      <c r="M922" s="2" t="s">
        <v>70</v>
      </c>
      <c r="N922" s="2" t="s">
        <v>70</v>
      </c>
    </row>
    <row r="923" spans="1:14" x14ac:dyDescent="0.3">
      <c r="A923" t="s">
        <v>280</v>
      </c>
      <c r="B923" t="s">
        <v>35</v>
      </c>
      <c r="C923" s="2">
        <v>0.99619760930974754</v>
      </c>
      <c r="D923" s="2">
        <v>0.9266585781857184</v>
      </c>
      <c r="E923" s="2">
        <v>0.92401352874859077</v>
      </c>
      <c r="F923" s="2" t="s">
        <v>70</v>
      </c>
      <c r="G923" s="2" t="s">
        <v>70</v>
      </c>
      <c r="H923" s="2">
        <v>0.76924489046628319</v>
      </c>
      <c r="I923" s="2">
        <v>0.98954387028337643</v>
      </c>
      <c r="J923" s="2" t="s">
        <v>70</v>
      </c>
      <c r="K923" s="2" t="s">
        <v>70</v>
      </c>
      <c r="L923" s="2" t="s">
        <v>70</v>
      </c>
      <c r="M923" s="2" t="s">
        <v>70</v>
      </c>
      <c r="N923" s="2" t="s">
        <v>70</v>
      </c>
    </row>
    <row r="924" spans="1:14" x14ac:dyDescent="0.3">
      <c r="A924" t="s">
        <v>339</v>
      </c>
      <c r="B924" t="s">
        <v>6</v>
      </c>
      <c r="C924" s="2">
        <v>0.97613032816177636</v>
      </c>
      <c r="D924" s="2">
        <v>0.97680818321716301</v>
      </c>
      <c r="E924" s="2">
        <v>0.86006825938566556</v>
      </c>
      <c r="F924" s="2" t="s">
        <v>70</v>
      </c>
      <c r="G924" s="2" t="s">
        <v>70</v>
      </c>
      <c r="H924" s="2">
        <v>0.80356971499856056</v>
      </c>
      <c r="I924" s="2">
        <v>0.99030321686932443</v>
      </c>
      <c r="J924" s="2">
        <v>0.87575730174518496</v>
      </c>
      <c r="K924" s="2" t="s">
        <v>70</v>
      </c>
      <c r="L924" s="2" t="s">
        <v>70</v>
      </c>
      <c r="M924" s="2" t="s">
        <v>70</v>
      </c>
      <c r="N924" s="2" t="s">
        <v>70</v>
      </c>
    </row>
    <row r="925" spans="1:14" x14ac:dyDescent="0.3">
      <c r="A925" t="s">
        <v>339</v>
      </c>
      <c r="B925" t="s">
        <v>7</v>
      </c>
      <c r="C925" s="2">
        <v>0.99346571084184476</v>
      </c>
      <c r="D925" s="2">
        <v>0.93863602595215678</v>
      </c>
      <c r="E925" s="2">
        <v>0.83708707444030794</v>
      </c>
      <c r="F925" s="2" t="s">
        <v>70</v>
      </c>
      <c r="G925" s="2" t="s">
        <v>70</v>
      </c>
      <c r="H925" s="2">
        <v>0.62309197651663406</v>
      </c>
      <c r="I925" s="2">
        <v>0.98850749676535521</v>
      </c>
      <c r="J925" s="2" t="s">
        <v>70</v>
      </c>
      <c r="K925" s="2" t="s">
        <v>70</v>
      </c>
      <c r="L925" s="2" t="s">
        <v>70</v>
      </c>
      <c r="M925" s="2" t="s">
        <v>70</v>
      </c>
      <c r="N925" s="2" t="s">
        <v>70</v>
      </c>
    </row>
    <row r="926" spans="1:14" x14ac:dyDescent="0.3">
      <c r="A926" t="s">
        <v>339</v>
      </c>
      <c r="B926" t="s">
        <v>8</v>
      </c>
      <c r="C926" s="2">
        <v>0.98492977651046165</v>
      </c>
      <c r="D926" s="2">
        <v>0.9459000360323262</v>
      </c>
      <c r="E926" s="2">
        <v>0.90591772383955416</v>
      </c>
      <c r="F926" s="2" t="s">
        <v>70</v>
      </c>
      <c r="G926" s="2" t="s">
        <v>70</v>
      </c>
      <c r="H926" s="2">
        <v>0.76479782534828411</v>
      </c>
      <c r="I926" s="2">
        <v>0.9882943143812708</v>
      </c>
      <c r="J926" s="2">
        <v>0.60172387721155296</v>
      </c>
      <c r="K926" s="2" t="s">
        <v>70</v>
      </c>
      <c r="L926" s="2" t="s">
        <v>70</v>
      </c>
      <c r="M926" s="2" t="s">
        <v>70</v>
      </c>
      <c r="N926" s="2" t="s">
        <v>70</v>
      </c>
    </row>
    <row r="927" spans="1:14" x14ac:dyDescent="0.3">
      <c r="A927" t="s">
        <v>339</v>
      </c>
      <c r="B927" t="s">
        <v>12</v>
      </c>
      <c r="C927" s="2">
        <v>0.98820547171546025</v>
      </c>
      <c r="D927" s="2">
        <v>0.95737721674247456</v>
      </c>
      <c r="E927" s="2">
        <v>0.92772972659197761</v>
      </c>
      <c r="F927" s="2" t="s">
        <v>70</v>
      </c>
      <c r="G927" s="2" t="s">
        <v>70</v>
      </c>
      <c r="H927" s="2">
        <v>0.80310915849949305</v>
      </c>
      <c r="I927" s="2">
        <v>0.99195140470766896</v>
      </c>
      <c r="J927" s="2" t="s">
        <v>70</v>
      </c>
      <c r="K927" s="2" t="s">
        <v>70</v>
      </c>
      <c r="L927" s="2" t="s">
        <v>70</v>
      </c>
      <c r="M927" s="2" t="s">
        <v>70</v>
      </c>
      <c r="N927" s="2" t="s">
        <v>70</v>
      </c>
    </row>
    <row r="928" spans="1:14" x14ac:dyDescent="0.3">
      <c r="A928" t="s">
        <v>339</v>
      </c>
      <c r="B928" t="s">
        <v>13</v>
      </c>
      <c r="C928" s="2">
        <v>0.96849629545348082</v>
      </c>
      <c r="D928" s="2">
        <v>0.97094635322483425</v>
      </c>
      <c r="E928" s="2">
        <v>0.85859416096791163</v>
      </c>
      <c r="F928" s="2" t="s">
        <v>70</v>
      </c>
      <c r="G928" s="2" t="s">
        <v>70</v>
      </c>
      <c r="H928" s="2">
        <v>0.66474476163690055</v>
      </c>
      <c r="I928" s="2">
        <v>0.99136647811848755</v>
      </c>
      <c r="J928" s="2" t="s">
        <v>70</v>
      </c>
      <c r="K928" s="2" t="s">
        <v>70</v>
      </c>
      <c r="L928" s="2" t="s">
        <v>70</v>
      </c>
      <c r="M928" s="2" t="s">
        <v>70</v>
      </c>
      <c r="N928" s="2" t="s">
        <v>70</v>
      </c>
    </row>
    <row r="929" spans="1:14" x14ac:dyDescent="0.3">
      <c r="A929" t="s">
        <v>339</v>
      </c>
      <c r="B929" t="s">
        <v>15</v>
      </c>
      <c r="C929" s="2">
        <v>0.98908660475038357</v>
      </c>
      <c r="D929" s="2">
        <v>0.94038655426132101</v>
      </c>
      <c r="E929" s="2">
        <v>0.90540217996658445</v>
      </c>
      <c r="F929" s="2" t="s">
        <v>70</v>
      </c>
      <c r="G929" s="2" t="s">
        <v>70</v>
      </c>
      <c r="H929" s="2">
        <v>0.62472527472527473</v>
      </c>
      <c r="I929" s="2">
        <v>0.99216671593260419</v>
      </c>
      <c r="J929" s="2" t="s">
        <v>70</v>
      </c>
      <c r="K929" s="2" t="s">
        <v>70</v>
      </c>
      <c r="L929" s="2" t="s">
        <v>70</v>
      </c>
      <c r="M929" s="2" t="s">
        <v>70</v>
      </c>
      <c r="N929" s="2" t="s">
        <v>70</v>
      </c>
    </row>
    <row r="930" spans="1:14" x14ac:dyDescent="0.3">
      <c r="A930" t="s">
        <v>339</v>
      </c>
      <c r="B930" t="s">
        <v>17</v>
      </c>
      <c r="C930" s="2">
        <v>0.99287614608297958</v>
      </c>
      <c r="D930" s="2">
        <v>0.96845027070107459</v>
      </c>
      <c r="E930" s="2">
        <v>0.92719073099287996</v>
      </c>
      <c r="F930" s="2" t="s">
        <v>70</v>
      </c>
      <c r="G930" s="2" t="s">
        <v>70</v>
      </c>
      <c r="H930" s="2">
        <v>0.77534537725823593</v>
      </c>
      <c r="I930" s="2">
        <v>0.98608644168146842</v>
      </c>
      <c r="J930" s="2" t="s">
        <v>70</v>
      </c>
      <c r="K930" s="2" t="s">
        <v>70</v>
      </c>
      <c r="L930" s="2" t="s">
        <v>70</v>
      </c>
      <c r="M930" s="2" t="s">
        <v>70</v>
      </c>
      <c r="N930" s="2" t="s">
        <v>70</v>
      </c>
    </row>
    <row r="931" spans="1:14" x14ac:dyDescent="0.3">
      <c r="A931" t="s">
        <v>339</v>
      </c>
      <c r="B931" t="s">
        <v>21</v>
      </c>
      <c r="C931" s="2">
        <v>0.99327347787176301</v>
      </c>
      <c r="D931" s="2">
        <v>0.9643052779628396</v>
      </c>
      <c r="E931" s="2">
        <v>0.83599757930006346</v>
      </c>
      <c r="F931" s="2" t="s">
        <v>70</v>
      </c>
      <c r="G931" s="2" t="s">
        <v>70</v>
      </c>
      <c r="H931" s="2">
        <v>0.590598350835154</v>
      </c>
      <c r="I931" s="2">
        <v>0.98972602739726023</v>
      </c>
      <c r="J931" s="2" t="s">
        <v>70</v>
      </c>
      <c r="K931" s="2" t="s">
        <v>70</v>
      </c>
      <c r="L931" s="2" t="s">
        <v>70</v>
      </c>
      <c r="M931" s="2" t="s">
        <v>70</v>
      </c>
      <c r="N931" s="2" t="s">
        <v>70</v>
      </c>
    </row>
    <row r="932" spans="1:14" x14ac:dyDescent="0.3">
      <c r="A932" t="s">
        <v>339</v>
      </c>
      <c r="B932" t="s">
        <v>23</v>
      </c>
      <c r="C932" s="2">
        <v>0.99400867075288357</v>
      </c>
      <c r="D932" s="2">
        <v>0.94852045738506063</v>
      </c>
      <c r="E932" s="2">
        <v>0.92832537725786424</v>
      </c>
      <c r="F932" s="2" t="s">
        <v>70</v>
      </c>
      <c r="G932" s="2" t="s">
        <v>70</v>
      </c>
      <c r="H932" s="2">
        <v>0.83054393305439334</v>
      </c>
      <c r="I932" s="2">
        <v>0.98980356875093722</v>
      </c>
      <c r="J932" s="2" t="s">
        <v>70</v>
      </c>
      <c r="K932" s="2" t="s">
        <v>70</v>
      </c>
      <c r="L932" s="2" t="s">
        <v>70</v>
      </c>
      <c r="M932" s="2" t="s">
        <v>70</v>
      </c>
      <c r="N932" s="2" t="s">
        <v>70</v>
      </c>
    </row>
    <row r="933" spans="1:14" x14ac:dyDescent="0.3">
      <c r="A933" t="s">
        <v>339</v>
      </c>
      <c r="B933" t="s">
        <v>25</v>
      </c>
      <c r="C933" s="2">
        <v>0.99461800647546095</v>
      </c>
      <c r="D933" s="2">
        <v>0.98746926214421404</v>
      </c>
      <c r="E933" s="2">
        <v>0.88327821247075911</v>
      </c>
      <c r="F933" s="2" t="s">
        <v>70</v>
      </c>
      <c r="G933" s="2" t="s">
        <v>70</v>
      </c>
      <c r="H933" s="2">
        <v>0.76350333548525928</v>
      </c>
      <c r="I933" s="2">
        <v>0.98507010231148162</v>
      </c>
      <c r="J933" s="2" t="s">
        <v>70</v>
      </c>
      <c r="K933" s="2" t="s">
        <v>70</v>
      </c>
      <c r="L933" s="2" t="s">
        <v>70</v>
      </c>
      <c r="M933" s="2" t="s">
        <v>70</v>
      </c>
      <c r="N933" s="2" t="s">
        <v>70</v>
      </c>
    </row>
    <row r="934" spans="1:14" x14ac:dyDescent="0.3">
      <c r="A934" t="s">
        <v>339</v>
      </c>
      <c r="B934" t="s">
        <v>27</v>
      </c>
      <c r="C934" s="2">
        <v>0.9959719301801232</v>
      </c>
      <c r="D934" s="2">
        <v>0.94945539101701137</v>
      </c>
      <c r="E934" s="2">
        <v>0.935991445157348</v>
      </c>
      <c r="F934" s="2" t="s">
        <v>70</v>
      </c>
      <c r="G934" s="2" t="s">
        <v>70</v>
      </c>
      <c r="H934" s="2">
        <v>0.81120065009819187</v>
      </c>
      <c r="I934" s="2">
        <v>0.98956848030018763</v>
      </c>
      <c r="J934" s="2" t="s">
        <v>70</v>
      </c>
      <c r="K934" s="2" t="s">
        <v>70</v>
      </c>
      <c r="L934" s="2" t="s">
        <v>70</v>
      </c>
      <c r="M934" s="2" t="s">
        <v>70</v>
      </c>
      <c r="N934" s="2" t="s">
        <v>70</v>
      </c>
    </row>
    <row r="935" spans="1:14" x14ac:dyDescent="0.3">
      <c r="A935" t="s">
        <v>339</v>
      </c>
      <c r="B935" t="s">
        <v>29</v>
      </c>
      <c r="C935" s="2">
        <v>0.99651672272514036</v>
      </c>
      <c r="D935" s="2">
        <v>0.98512117471249439</v>
      </c>
      <c r="E935" s="2">
        <v>0.91674831552132163</v>
      </c>
      <c r="F935" s="2" t="s">
        <v>70</v>
      </c>
      <c r="G935" s="2" t="s">
        <v>70</v>
      </c>
      <c r="H935" s="2">
        <v>0.78575279901043482</v>
      </c>
      <c r="I935" s="2">
        <v>0.99019755692957323</v>
      </c>
      <c r="J935" s="2" t="s">
        <v>70</v>
      </c>
      <c r="K935" s="2" t="s">
        <v>70</v>
      </c>
      <c r="L935" s="2" t="s">
        <v>70</v>
      </c>
      <c r="M935" s="2" t="s">
        <v>70</v>
      </c>
      <c r="N935" s="2" t="s">
        <v>70</v>
      </c>
    </row>
    <row r="936" spans="1:14" x14ac:dyDescent="0.3">
      <c r="A936" t="s">
        <v>339</v>
      </c>
      <c r="B936" t="s">
        <v>33</v>
      </c>
      <c r="C936" s="2">
        <v>0.99027126866265758</v>
      </c>
      <c r="D936" s="2">
        <v>0.96130346232179242</v>
      </c>
      <c r="E936" s="2">
        <v>0.91549119960054925</v>
      </c>
      <c r="F936" s="2" t="s">
        <v>70</v>
      </c>
      <c r="G936" s="2" t="s">
        <v>70</v>
      </c>
      <c r="H936" s="2">
        <v>0.67923119985071845</v>
      </c>
      <c r="I936" s="2">
        <v>0.98902915539525083</v>
      </c>
      <c r="J936" s="2" t="s">
        <v>70</v>
      </c>
      <c r="K936" s="2" t="s">
        <v>70</v>
      </c>
      <c r="L936" s="2" t="s">
        <v>70</v>
      </c>
      <c r="M936" s="2" t="s">
        <v>70</v>
      </c>
      <c r="N936" s="2" t="s">
        <v>70</v>
      </c>
    </row>
    <row r="937" spans="1:14" x14ac:dyDescent="0.3">
      <c r="A937" t="s">
        <v>339</v>
      </c>
      <c r="B937" t="s">
        <v>35</v>
      </c>
      <c r="C937" s="2">
        <v>0.99230101116246161</v>
      </c>
      <c r="D937" s="2">
        <v>0.97804088536350642</v>
      </c>
      <c r="E937" s="2">
        <v>0.95211208332602715</v>
      </c>
      <c r="F937" s="2" t="s">
        <v>70</v>
      </c>
      <c r="G937" s="2" t="s">
        <v>70</v>
      </c>
      <c r="H937" s="2">
        <v>0.86003012804418777</v>
      </c>
      <c r="I937" s="2">
        <v>0.98824599984833561</v>
      </c>
      <c r="J937" s="2">
        <v>0.94187479727538115</v>
      </c>
      <c r="K937" s="2" t="s">
        <v>70</v>
      </c>
      <c r="L937" s="2" t="s">
        <v>70</v>
      </c>
      <c r="M937" s="2" t="s">
        <v>70</v>
      </c>
      <c r="N937" s="2" t="s">
        <v>70</v>
      </c>
    </row>
    <row r="938" spans="1:14" x14ac:dyDescent="0.3">
      <c r="A938" t="s">
        <v>334</v>
      </c>
      <c r="B938" t="s">
        <v>13</v>
      </c>
      <c r="C938" s="2">
        <v>0.95632421043390481</v>
      </c>
      <c r="D938" s="2">
        <v>0.90472428503713065</v>
      </c>
      <c r="E938" s="2">
        <v>0.92488862922661219</v>
      </c>
      <c r="F938" s="2" t="s">
        <v>70</v>
      </c>
      <c r="G938" s="2" t="s">
        <v>70</v>
      </c>
      <c r="H938" s="2">
        <v>0.87917587688201193</v>
      </c>
      <c r="I938" s="2">
        <v>0.98536002390200184</v>
      </c>
      <c r="J938" s="2" t="s">
        <v>70</v>
      </c>
      <c r="K938" s="2" t="s">
        <v>70</v>
      </c>
      <c r="L938" s="2" t="s">
        <v>70</v>
      </c>
      <c r="M938" s="2" t="s">
        <v>70</v>
      </c>
      <c r="N938" s="2" t="s">
        <v>70</v>
      </c>
    </row>
    <row r="939" spans="1:14" x14ac:dyDescent="0.3">
      <c r="A939" t="s">
        <v>334</v>
      </c>
      <c r="B939" t="s">
        <v>15</v>
      </c>
      <c r="C939" s="2">
        <v>0.95074402273867242</v>
      </c>
      <c r="D939" s="2">
        <v>0.92069036087045497</v>
      </c>
      <c r="E939" s="2">
        <v>0.90182516810758884</v>
      </c>
      <c r="F939" s="2">
        <v>0.85464193883691664</v>
      </c>
      <c r="G939" s="2">
        <v>0.89860484414708786</v>
      </c>
      <c r="H939" s="2">
        <v>0.80881030866047343</v>
      </c>
      <c r="I939" s="2">
        <v>0.99462569071228524</v>
      </c>
      <c r="J939" s="2">
        <v>0.90037649194948066</v>
      </c>
      <c r="K939" s="2" t="s">
        <v>70</v>
      </c>
      <c r="L939" s="2" t="s">
        <v>70</v>
      </c>
      <c r="M939" s="2" t="s">
        <v>70</v>
      </c>
      <c r="N939" s="2" t="s">
        <v>70</v>
      </c>
    </row>
    <row r="940" spans="1:14" x14ac:dyDescent="0.3">
      <c r="A940" t="s">
        <v>334</v>
      </c>
      <c r="B940" t="s">
        <v>17</v>
      </c>
      <c r="C940" s="2">
        <v>0.98834428456789636</v>
      </c>
      <c r="D940" s="2">
        <v>0.86902046650244802</v>
      </c>
      <c r="E940" s="2">
        <v>0.91810337633726657</v>
      </c>
      <c r="F940" s="2">
        <v>0.84283589489340605</v>
      </c>
      <c r="G940" s="2" t="s">
        <v>70</v>
      </c>
      <c r="H940" s="2">
        <v>0.8969225064886911</v>
      </c>
      <c r="I940" s="2">
        <v>0.97284938553872535</v>
      </c>
      <c r="J940" s="2" t="s">
        <v>70</v>
      </c>
      <c r="K940" s="2" t="s">
        <v>70</v>
      </c>
      <c r="L940" s="2" t="s">
        <v>70</v>
      </c>
      <c r="M940" s="2" t="s">
        <v>70</v>
      </c>
      <c r="N940" s="2" t="s">
        <v>70</v>
      </c>
    </row>
    <row r="941" spans="1:14" x14ac:dyDescent="0.3">
      <c r="A941" t="s">
        <v>334</v>
      </c>
      <c r="B941" t="s">
        <v>25</v>
      </c>
      <c r="C941" s="2">
        <v>0.98914293511100715</v>
      </c>
      <c r="D941" s="2">
        <v>0.90996468254608198</v>
      </c>
      <c r="E941" s="2">
        <v>0.92230320699708457</v>
      </c>
      <c r="F941" s="2" t="s">
        <v>70</v>
      </c>
      <c r="G941" s="2" t="s">
        <v>70</v>
      </c>
      <c r="H941" s="2">
        <v>0.90532594086021501</v>
      </c>
      <c r="I941" s="2">
        <v>0.98884219678307494</v>
      </c>
      <c r="J941" s="2" t="s">
        <v>70</v>
      </c>
      <c r="K941" s="2" t="s">
        <v>70</v>
      </c>
      <c r="L941" s="2" t="s">
        <v>70</v>
      </c>
      <c r="M941" s="2" t="s">
        <v>70</v>
      </c>
      <c r="N941" s="2" t="s">
        <v>70</v>
      </c>
    </row>
    <row r="942" spans="1:14" x14ac:dyDescent="0.3">
      <c r="A942" t="s">
        <v>334</v>
      </c>
      <c r="B942" t="s">
        <v>27</v>
      </c>
      <c r="C942" s="2">
        <v>0.98463625980093261</v>
      </c>
      <c r="D942" s="2">
        <v>0.94408166070937583</v>
      </c>
      <c r="E942" s="2">
        <v>0.92461765118563199</v>
      </c>
      <c r="F942" s="2">
        <v>0.9191542288557214</v>
      </c>
      <c r="G942" s="2" t="s">
        <v>70</v>
      </c>
      <c r="H942" s="2">
        <v>0.85753463520733841</v>
      </c>
      <c r="I942" s="2">
        <v>0.98002894356005799</v>
      </c>
      <c r="J942" s="2" t="s">
        <v>70</v>
      </c>
      <c r="K942" s="2" t="s">
        <v>70</v>
      </c>
      <c r="L942" s="2" t="s">
        <v>70</v>
      </c>
      <c r="M942" s="2" t="s">
        <v>70</v>
      </c>
      <c r="N942" s="2" t="s">
        <v>70</v>
      </c>
    </row>
    <row r="943" spans="1:14" x14ac:dyDescent="0.3">
      <c r="A943" t="s">
        <v>334</v>
      </c>
      <c r="B943" t="s">
        <v>29</v>
      </c>
      <c r="C943" s="2">
        <v>0.99002465634215919</v>
      </c>
      <c r="D943" s="2">
        <v>0.97244516773310641</v>
      </c>
      <c r="E943" s="2">
        <v>0.93449044517064517</v>
      </c>
      <c r="F943" s="2" t="s">
        <v>70</v>
      </c>
      <c r="G943" s="2" t="s">
        <v>70</v>
      </c>
      <c r="H943" s="2">
        <v>0.74658212799682977</v>
      </c>
      <c r="I943" s="2">
        <v>0.98760390841475865</v>
      </c>
      <c r="J943" s="2" t="s">
        <v>70</v>
      </c>
      <c r="K943" s="2" t="s">
        <v>70</v>
      </c>
      <c r="L943" s="2" t="s">
        <v>70</v>
      </c>
      <c r="M943" s="2" t="s">
        <v>70</v>
      </c>
      <c r="N943" s="2" t="s">
        <v>70</v>
      </c>
    </row>
    <row r="944" spans="1:14" x14ac:dyDescent="0.3">
      <c r="A944" t="s">
        <v>334</v>
      </c>
      <c r="B944" t="s">
        <v>33</v>
      </c>
      <c r="C944" s="2">
        <v>0.99185742436823776</v>
      </c>
      <c r="D944" s="2">
        <v>0.96617857469024937</v>
      </c>
      <c r="E944" s="2">
        <v>0.94576341757921478</v>
      </c>
      <c r="F944" s="2">
        <v>0</v>
      </c>
      <c r="G944" s="2" t="s">
        <v>70</v>
      </c>
      <c r="H944" s="2">
        <v>0.83124343257443079</v>
      </c>
      <c r="I944" s="2">
        <v>0.98978169995355325</v>
      </c>
      <c r="J944" s="2" t="s">
        <v>70</v>
      </c>
      <c r="K944" s="2" t="s">
        <v>70</v>
      </c>
      <c r="L944" s="2" t="s">
        <v>70</v>
      </c>
      <c r="M944" s="2" t="s">
        <v>70</v>
      </c>
      <c r="N944" s="2" t="s">
        <v>70</v>
      </c>
    </row>
    <row r="945" spans="1:14" x14ac:dyDescent="0.3">
      <c r="A945" t="s">
        <v>267</v>
      </c>
      <c r="B945" t="s">
        <v>6</v>
      </c>
      <c r="C945" s="2">
        <v>0.98003220611916264</v>
      </c>
      <c r="D945" s="2">
        <v>0.82845547863451896</v>
      </c>
      <c r="E945" s="2">
        <v>0.90137907057596478</v>
      </c>
      <c r="F945" s="2" t="s">
        <v>70</v>
      </c>
      <c r="G945" s="2" t="s">
        <v>70</v>
      </c>
      <c r="H945" s="2">
        <v>0.86923549907767983</v>
      </c>
      <c r="I945" s="2">
        <v>0.9847368029186212</v>
      </c>
      <c r="J945" s="2" t="s">
        <v>70</v>
      </c>
      <c r="K945" s="2" t="s">
        <v>70</v>
      </c>
      <c r="L945" s="2" t="s">
        <v>70</v>
      </c>
      <c r="M945" s="2" t="s">
        <v>70</v>
      </c>
      <c r="N945" s="2" t="s">
        <v>70</v>
      </c>
    </row>
    <row r="946" spans="1:14" x14ac:dyDescent="0.3">
      <c r="A946" t="s">
        <v>267</v>
      </c>
      <c r="B946" t="s">
        <v>7</v>
      </c>
      <c r="C946" s="2">
        <v>0.97221698014300395</v>
      </c>
      <c r="D946" s="2">
        <v>0.90869296818003242</v>
      </c>
      <c r="E946" s="2">
        <v>0.84196547144754319</v>
      </c>
      <c r="F946" s="2" t="s">
        <v>70</v>
      </c>
      <c r="G946" s="2" t="s">
        <v>70</v>
      </c>
      <c r="H946" s="2">
        <v>0.87770736782370185</v>
      </c>
      <c r="I946" s="2">
        <v>0.98075775656324582</v>
      </c>
      <c r="J946" s="2" t="s">
        <v>70</v>
      </c>
      <c r="K946" s="2" t="s">
        <v>70</v>
      </c>
      <c r="L946" s="2" t="s">
        <v>70</v>
      </c>
      <c r="M946" s="2" t="s">
        <v>70</v>
      </c>
      <c r="N946" s="2" t="s">
        <v>70</v>
      </c>
    </row>
    <row r="947" spans="1:14" x14ac:dyDescent="0.3">
      <c r="A947" t="s">
        <v>267</v>
      </c>
      <c r="B947" t="s">
        <v>8</v>
      </c>
      <c r="C947" s="2">
        <v>0.98054925316695041</v>
      </c>
      <c r="D947" s="2">
        <v>0.88148448662092327</v>
      </c>
      <c r="E947" s="2">
        <v>0.89180629342051487</v>
      </c>
      <c r="F947" s="2" t="s">
        <v>70</v>
      </c>
      <c r="G947" s="2" t="s">
        <v>70</v>
      </c>
      <c r="H947" s="2">
        <v>0.88110014104372358</v>
      </c>
      <c r="I947" s="2">
        <v>0.99211544183278799</v>
      </c>
      <c r="J947" s="2">
        <v>0</v>
      </c>
      <c r="K947" s="2" t="s">
        <v>70</v>
      </c>
      <c r="L947" s="2" t="s">
        <v>70</v>
      </c>
      <c r="M947" s="2" t="s">
        <v>70</v>
      </c>
      <c r="N947" s="2" t="s">
        <v>70</v>
      </c>
    </row>
    <row r="948" spans="1:14" x14ac:dyDescent="0.3">
      <c r="A948" t="s">
        <v>267</v>
      </c>
      <c r="B948" t="s">
        <v>12</v>
      </c>
      <c r="C948" s="2">
        <v>0.98461264107201996</v>
      </c>
      <c r="D948" s="2">
        <v>0.9588062211013032</v>
      </c>
      <c r="E948" s="2">
        <v>0.83525546935066752</v>
      </c>
      <c r="F948" s="2" t="s">
        <v>70</v>
      </c>
      <c r="G948" s="2" t="s">
        <v>70</v>
      </c>
      <c r="H948" s="2">
        <v>0.87818579007593889</v>
      </c>
      <c r="I948" s="2">
        <v>0.98452511917858443</v>
      </c>
      <c r="J948" s="2">
        <v>0.95083244085288676</v>
      </c>
      <c r="K948" s="2" t="s">
        <v>70</v>
      </c>
      <c r="L948" s="2" t="s">
        <v>70</v>
      </c>
      <c r="M948" s="2" t="s">
        <v>70</v>
      </c>
      <c r="N948" s="2" t="s">
        <v>70</v>
      </c>
    </row>
    <row r="949" spans="1:14" x14ac:dyDescent="0.3">
      <c r="A949" t="s">
        <v>267</v>
      </c>
      <c r="B949" t="s">
        <v>13</v>
      </c>
      <c r="C949" s="2">
        <v>0.98712432388466398</v>
      </c>
      <c r="D949" s="2">
        <v>0.90496073168307001</v>
      </c>
      <c r="E949" s="2">
        <v>0.82903143368259646</v>
      </c>
      <c r="F949" s="2" t="s">
        <v>70</v>
      </c>
      <c r="G949" s="2" t="s">
        <v>70</v>
      </c>
      <c r="H949" s="2">
        <v>0.89583052219673454</v>
      </c>
      <c r="I949" s="2">
        <v>0.98436915713110462</v>
      </c>
      <c r="J949" s="2" t="s">
        <v>70</v>
      </c>
      <c r="K949" s="2" t="s">
        <v>70</v>
      </c>
      <c r="L949" s="2" t="s">
        <v>70</v>
      </c>
      <c r="M949" s="2" t="s">
        <v>70</v>
      </c>
      <c r="N949" s="2" t="s">
        <v>70</v>
      </c>
    </row>
    <row r="950" spans="1:14" x14ac:dyDescent="0.3">
      <c r="A950" t="s">
        <v>267</v>
      </c>
      <c r="B950" t="s">
        <v>15</v>
      </c>
      <c r="C950" s="2">
        <v>0.98858526461432039</v>
      </c>
      <c r="D950" s="2">
        <v>0.95706851691240236</v>
      </c>
      <c r="E950" s="2">
        <v>0.92451101461976659</v>
      </c>
      <c r="F950" s="2" t="s">
        <v>70</v>
      </c>
      <c r="G950" s="2" t="s">
        <v>70</v>
      </c>
      <c r="H950" s="2">
        <v>0.90964814050804499</v>
      </c>
      <c r="I950" s="2">
        <v>0.98340764563993877</v>
      </c>
      <c r="J950" s="2" t="s">
        <v>70</v>
      </c>
      <c r="K950" s="2" t="s">
        <v>70</v>
      </c>
      <c r="L950" s="2" t="s">
        <v>70</v>
      </c>
      <c r="M950" s="2" t="s">
        <v>70</v>
      </c>
      <c r="N950" s="2" t="s">
        <v>70</v>
      </c>
    </row>
    <row r="951" spans="1:14" x14ac:dyDescent="0.3">
      <c r="A951" t="s">
        <v>267</v>
      </c>
      <c r="B951" t="s">
        <v>17</v>
      </c>
      <c r="C951" s="2">
        <v>0.99365271184002302</v>
      </c>
      <c r="D951" s="2">
        <v>0.92625307831831638</v>
      </c>
      <c r="E951" s="2">
        <v>0.91716319099635879</v>
      </c>
      <c r="F951" s="2" t="s">
        <v>70</v>
      </c>
      <c r="G951" s="2" t="s">
        <v>70</v>
      </c>
      <c r="H951" s="2">
        <v>0.83908801929189958</v>
      </c>
      <c r="I951" s="2">
        <v>0.99004866710249162</v>
      </c>
      <c r="J951" s="2" t="s">
        <v>70</v>
      </c>
      <c r="K951" s="2" t="s">
        <v>70</v>
      </c>
      <c r="L951" s="2" t="s">
        <v>70</v>
      </c>
      <c r="M951" s="2" t="s">
        <v>70</v>
      </c>
      <c r="N951" s="2" t="s">
        <v>70</v>
      </c>
    </row>
    <row r="952" spans="1:14" x14ac:dyDescent="0.3">
      <c r="A952" t="s">
        <v>267</v>
      </c>
      <c r="B952" t="s">
        <v>21</v>
      </c>
      <c r="C952" s="2">
        <v>0.99205018157807856</v>
      </c>
      <c r="D952" s="2">
        <v>0.80137795275590551</v>
      </c>
      <c r="E952" s="2">
        <v>0.92264456511384196</v>
      </c>
      <c r="F952" s="2" t="s">
        <v>70</v>
      </c>
      <c r="G952" s="2" t="s">
        <v>70</v>
      </c>
      <c r="H952" s="2">
        <v>0.91870197249278063</v>
      </c>
      <c r="I952" s="2">
        <v>0.98542911263295918</v>
      </c>
      <c r="J952" s="2" t="s">
        <v>70</v>
      </c>
      <c r="K952" s="2" t="s">
        <v>70</v>
      </c>
      <c r="L952" s="2" t="s">
        <v>70</v>
      </c>
      <c r="M952" s="2" t="s">
        <v>70</v>
      </c>
      <c r="N952" s="2" t="s">
        <v>70</v>
      </c>
    </row>
    <row r="953" spans="1:14" x14ac:dyDescent="0.3">
      <c r="A953" t="s">
        <v>267</v>
      </c>
      <c r="B953" t="s">
        <v>23</v>
      </c>
      <c r="C953" s="2">
        <v>0.99562041702804804</v>
      </c>
      <c r="D953" s="2">
        <v>0.96623270024396357</v>
      </c>
      <c r="E953" s="2">
        <v>0.92010377508339081</v>
      </c>
      <c r="F953" s="2" t="s">
        <v>70</v>
      </c>
      <c r="G953" s="2" t="s">
        <v>70</v>
      </c>
      <c r="H953" s="2">
        <v>0.85102301790281332</v>
      </c>
      <c r="I953" s="2">
        <v>0.99066405661797918</v>
      </c>
      <c r="J953" s="2" t="s">
        <v>70</v>
      </c>
      <c r="K953" s="2" t="s">
        <v>70</v>
      </c>
      <c r="L953" s="2" t="s">
        <v>70</v>
      </c>
      <c r="M953" s="2" t="s">
        <v>70</v>
      </c>
      <c r="N953" s="2" t="s">
        <v>70</v>
      </c>
    </row>
    <row r="954" spans="1:14" x14ac:dyDescent="0.3">
      <c r="A954" t="s">
        <v>267</v>
      </c>
      <c r="B954" t="s">
        <v>25</v>
      </c>
      <c r="C954" s="2">
        <v>0.99561042871057925</v>
      </c>
      <c r="D954" s="2">
        <v>0.94055339684997996</v>
      </c>
      <c r="E954" s="2">
        <v>0.81266084016062257</v>
      </c>
      <c r="F954" s="2">
        <v>0</v>
      </c>
      <c r="G954" s="2">
        <v>0.31386861313868614</v>
      </c>
      <c r="H954" s="2">
        <v>0.915099635138928</v>
      </c>
      <c r="I954" s="2">
        <v>0.9784001191717564</v>
      </c>
      <c r="J954" s="2" t="s">
        <v>70</v>
      </c>
      <c r="K954" s="2" t="s">
        <v>70</v>
      </c>
      <c r="L954" s="2" t="s">
        <v>70</v>
      </c>
      <c r="M954" s="2" t="s">
        <v>70</v>
      </c>
      <c r="N954" s="2" t="s">
        <v>70</v>
      </c>
    </row>
    <row r="955" spans="1:14" x14ac:dyDescent="0.3">
      <c r="A955" t="s">
        <v>267</v>
      </c>
      <c r="B955" t="s">
        <v>313</v>
      </c>
      <c r="C955" s="2">
        <v>0.98784687693000162</v>
      </c>
      <c r="D955" s="2">
        <v>0.97585746869217205</v>
      </c>
      <c r="E955" s="2">
        <v>0.85600994899338534</v>
      </c>
      <c r="F955" s="2">
        <v>0</v>
      </c>
      <c r="G955" s="2" t="s">
        <v>70</v>
      </c>
      <c r="H955" s="2">
        <v>0.78476900866217514</v>
      </c>
      <c r="I955" s="2">
        <v>0.98600499281337484</v>
      </c>
      <c r="J955" s="2">
        <v>0.89251523063533511</v>
      </c>
      <c r="K955" s="2">
        <v>0.82153392330383479</v>
      </c>
      <c r="L955" s="2" t="s">
        <v>70</v>
      </c>
      <c r="M955" s="2" t="s">
        <v>70</v>
      </c>
      <c r="N955" s="2" t="s">
        <v>70</v>
      </c>
    </row>
    <row r="956" spans="1:14" x14ac:dyDescent="0.3">
      <c r="A956" t="s">
        <v>267</v>
      </c>
      <c r="B956" t="s">
        <v>27</v>
      </c>
      <c r="C956" s="2">
        <v>0.99409096415543863</v>
      </c>
      <c r="D956" s="2">
        <v>0.93925651704457802</v>
      </c>
      <c r="E956" s="2">
        <v>0.86304622618105353</v>
      </c>
      <c r="F956" s="2">
        <v>0.76053352465431778</v>
      </c>
      <c r="G956" s="2">
        <v>0</v>
      </c>
      <c r="H956" s="2">
        <v>0.6226921785834173</v>
      </c>
      <c r="I956" s="2">
        <v>0.98989438492515758</v>
      </c>
      <c r="J956" s="2" t="s">
        <v>70</v>
      </c>
      <c r="K956" s="2">
        <v>0.81081081081081086</v>
      </c>
      <c r="L956" s="2" t="s">
        <v>70</v>
      </c>
      <c r="M956" s="2" t="s">
        <v>70</v>
      </c>
      <c r="N956" s="2" t="s">
        <v>70</v>
      </c>
    </row>
    <row r="957" spans="1:14" x14ac:dyDescent="0.3">
      <c r="A957" t="s">
        <v>267</v>
      </c>
      <c r="B957" t="s">
        <v>29</v>
      </c>
      <c r="C957" s="2">
        <v>0.99498936768264357</v>
      </c>
      <c r="D957" s="2">
        <v>0.87913629233182611</v>
      </c>
      <c r="E957" s="2">
        <v>0.5429189220566254</v>
      </c>
      <c r="F957" s="2">
        <v>0</v>
      </c>
      <c r="G957" s="2">
        <v>0.64145566802220311</v>
      </c>
      <c r="H957" s="2">
        <v>0</v>
      </c>
      <c r="I957" s="2">
        <v>0.98492613807657525</v>
      </c>
      <c r="J957" s="2" t="s">
        <v>70</v>
      </c>
      <c r="K957" s="2" t="s">
        <v>70</v>
      </c>
      <c r="L957" s="2" t="s">
        <v>70</v>
      </c>
      <c r="M957" s="2" t="s">
        <v>70</v>
      </c>
      <c r="N957" s="2" t="s">
        <v>70</v>
      </c>
    </row>
    <row r="958" spans="1:14" x14ac:dyDescent="0.3">
      <c r="A958" t="s">
        <v>267</v>
      </c>
      <c r="B958" t="s">
        <v>33</v>
      </c>
      <c r="C958" s="2">
        <v>0.98693132924100724</v>
      </c>
      <c r="D958" s="2">
        <v>0.9531978748428438</v>
      </c>
      <c r="E958" s="2">
        <v>0.60677375870590877</v>
      </c>
      <c r="F958" s="2">
        <v>0</v>
      </c>
      <c r="G958" s="2">
        <v>0.58932289679381655</v>
      </c>
      <c r="H958" s="2">
        <v>0.89313835770528682</v>
      </c>
      <c r="I958" s="2">
        <v>0.98434277858397601</v>
      </c>
      <c r="J958" s="2" t="s">
        <v>70</v>
      </c>
      <c r="K958" s="2" t="s">
        <v>70</v>
      </c>
      <c r="L958" s="2" t="s">
        <v>70</v>
      </c>
      <c r="M958" s="2" t="s">
        <v>70</v>
      </c>
      <c r="N958" s="2" t="s">
        <v>70</v>
      </c>
    </row>
    <row r="959" spans="1:14" x14ac:dyDescent="0.3">
      <c r="A959" t="s">
        <v>267</v>
      </c>
      <c r="B959" t="s">
        <v>35</v>
      </c>
      <c r="C959" s="2">
        <v>0.99627976615672997</v>
      </c>
      <c r="D959" s="2">
        <v>0.92215568862275443</v>
      </c>
      <c r="E959" s="2">
        <v>0.75989239847275247</v>
      </c>
      <c r="F959" s="2">
        <v>0</v>
      </c>
      <c r="G959" s="2">
        <v>0.88289158350323715</v>
      </c>
      <c r="H959" s="2">
        <v>0.92339769739824118</v>
      </c>
      <c r="I959" s="2">
        <v>0.99473804621368123</v>
      </c>
      <c r="J959" s="2" t="s">
        <v>70</v>
      </c>
      <c r="K959" s="2" t="s">
        <v>70</v>
      </c>
      <c r="L959" s="2" t="s">
        <v>70</v>
      </c>
      <c r="M959" s="2" t="s">
        <v>70</v>
      </c>
      <c r="N959" s="2" t="s">
        <v>70</v>
      </c>
    </row>
    <row r="960" spans="1:14" x14ac:dyDescent="0.3">
      <c r="A960" t="s">
        <v>299</v>
      </c>
      <c r="B960" t="s">
        <v>6</v>
      </c>
      <c r="C960" s="2">
        <v>0.98956212003937682</v>
      </c>
      <c r="D960" s="2">
        <v>0.930732689978086</v>
      </c>
      <c r="E960" s="2">
        <v>0.96144496053461881</v>
      </c>
      <c r="F960" s="2" t="s">
        <v>70</v>
      </c>
      <c r="G960" s="2" t="s">
        <v>70</v>
      </c>
      <c r="H960" s="2">
        <v>0.74396986153921429</v>
      </c>
      <c r="I960" s="2">
        <v>0.99358190709046457</v>
      </c>
      <c r="J960" s="2" t="s">
        <v>70</v>
      </c>
      <c r="K960" s="2" t="s">
        <v>70</v>
      </c>
      <c r="L960" s="2" t="s">
        <v>70</v>
      </c>
      <c r="M960" s="2" t="s">
        <v>70</v>
      </c>
      <c r="N960" s="2" t="s">
        <v>70</v>
      </c>
    </row>
    <row r="961" spans="1:14" x14ac:dyDescent="0.3">
      <c r="A961" t="s">
        <v>299</v>
      </c>
      <c r="B961" t="s">
        <v>328</v>
      </c>
      <c r="C961" s="2">
        <v>0.99517445660487558</v>
      </c>
      <c r="D961" s="2">
        <v>0.96998439188377961</v>
      </c>
      <c r="E961" s="2">
        <v>0.90466005964394358</v>
      </c>
      <c r="F961" s="2">
        <v>0.75282648823257958</v>
      </c>
      <c r="G961" s="2">
        <v>0.92620320855614957</v>
      </c>
      <c r="H961" s="2">
        <v>0.66917427906143645</v>
      </c>
      <c r="I961" s="2">
        <v>0.99599445385918961</v>
      </c>
      <c r="J961" s="2" t="s">
        <v>70</v>
      </c>
      <c r="K961" s="2" t="s">
        <v>70</v>
      </c>
      <c r="L961" s="2" t="s">
        <v>70</v>
      </c>
      <c r="M961" s="2" t="s">
        <v>70</v>
      </c>
      <c r="N961" s="2" t="s">
        <v>70</v>
      </c>
    </row>
    <row r="962" spans="1:14" x14ac:dyDescent="0.3">
      <c r="A962" t="s">
        <v>299</v>
      </c>
      <c r="B962" t="s">
        <v>7</v>
      </c>
      <c r="C962" s="2">
        <v>0.99371159840717838</v>
      </c>
      <c r="D962" s="2">
        <v>0.94570997829724479</v>
      </c>
      <c r="E962" s="2">
        <v>0.96049936603920805</v>
      </c>
      <c r="F962" s="2" t="s">
        <v>70</v>
      </c>
      <c r="G962" s="2" t="s">
        <v>70</v>
      </c>
      <c r="H962" s="2">
        <v>0.78226514486391574</v>
      </c>
      <c r="I962" s="2">
        <v>0.99702312800549575</v>
      </c>
      <c r="J962" s="2" t="s">
        <v>70</v>
      </c>
      <c r="K962" s="2" t="s">
        <v>70</v>
      </c>
      <c r="L962" s="2" t="s">
        <v>70</v>
      </c>
      <c r="M962" s="2" t="s">
        <v>70</v>
      </c>
      <c r="N962" s="2" t="s">
        <v>70</v>
      </c>
    </row>
    <row r="963" spans="1:14" x14ac:dyDescent="0.3">
      <c r="A963" t="s">
        <v>299</v>
      </c>
      <c r="B963" t="s">
        <v>234</v>
      </c>
      <c r="C963" s="2">
        <v>0.99234424498416041</v>
      </c>
      <c r="D963" s="2">
        <v>0.93309108381633077</v>
      </c>
      <c r="E963" s="2">
        <v>0.91810680785873622</v>
      </c>
      <c r="F963" s="2">
        <v>0.93057402325515604</v>
      </c>
      <c r="G963" s="2">
        <v>0.90911458333333317</v>
      </c>
      <c r="H963" s="2">
        <v>0.7343536485378519</v>
      </c>
      <c r="I963" s="2">
        <v>0.99351351351351358</v>
      </c>
      <c r="J963" s="2" t="s">
        <v>70</v>
      </c>
      <c r="K963" s="2" t="s">
        <v>70</v>
      </c>
      <c r="L963" s="2" t="s">
        <v>70</v>
      </c>
      <c r="M963" s="2" t="s">
        <v>70</v>
      </c>
      <c r="N963" s="2" t="s">
        <v>70</v>
      </c>
    </row>
    <row r="964" spans="1:14" x14ac:dyDescent="0.3">
      <c r="A964" t="s">
        <v>299</v>
      </c>
      <c r="B964" t="s">
        <v>8</v>
      </c>
      <c r="C964" s="2">
        <v>0.99516093555245999</v>
      </c>
      <c r="D964" s="2">
        <v>0.94379301359574497</v>
      </c>
      <c r="E964" s="2">
        <v>0.95216285844179882</v>
      </c>
      <c r="F964" s="2" t="s">
        <v>70</v>
      </c>
      <c r="G964" s="2" t="s">
        <v>70</v>
      </c>
      <c r="H964" s="2">
        <v>0.80619681764414086</v>
      </c>
      <c r="I964" s="2">
        <v>0.99602689486552565</v>
      </c>
      <c r="J964" s="2" t="s">
        <v>70</v>
      </c>
      <c r="K964" s="2" t="s">
        <v>70</v>
      </c>
      <c r="L964" s="2" t="s">
        <v>70</v>
      </c>
      <c r="M964" s="2" t="s">
        <v>70</v>
      </c>
      <c r="N964" s="2" t="s">
        <v>70</v>
      </c>
    </row>
    <row r="965" spans="1:14" x14ac:dyDescent="0.3">
      <c r="A965" t="s">
        <v>299</v>
      </c>
      <c r="B965" t="s">
        <v>12</v>
      </c>
      <c r="C965" s="2">
        <v>0.98444046253206641</v>
      </c>
      <c r="D965" s="2">
        <v>0.97656325974910041</v>
      </c>
      <c r="E965" s="2">
        <v>0.90371233076139179</v>
      </c>
      <c r="F965" s="2">
        <v>0</v>
      </c>
      <c r="G965" s="2">
        <v>0.68230106233714172</v>
      </c>
      <c r="H965" s="2">
        <v>0.80046212246245252</v>
      </c>
      <c r="I965" s="2">
        <v>0.99491760357307879</v>
      </c>
      <c r="J965" s="2">
        <v>0.96714002926241505</v>
      </c>
      <c r="K965" s="2" t="s">
        <v>70</v>
      </c>
      <c r="L965" s="2" t="s">
        <v>70</v>
      </c>
      <c r="M965" s="2" t="s">
        <v>70</v>
      </c>
      <c r="N965" s="2" t="s">
        <v>70</v>
      </c>
    </row>
    <row r="966" spans="1:14" x14ac:dyDescent="0.3">
      <c r="A966" t="s">
        <v>299</v>
      </c>
      <c r="B966" t="s">
        <v>13</v>
      </c>
      <c r="C966" s="2">
        <v>0.9942361376097042</v>
      </c>
      <c r="D966" s="2">
        <v>0.97986753920497205</v>
      </c>
      <c r="E966" s="2">
        <v>0.88522460610124032</v>
      </c>
      <c r="F966" s="2">
        <v>0</v>
      </c>
      <c r="G966" s="2">
        <v>0.96520380627751756</v>
      </c>
      <c r="H966" s="2">
        <v>0.85010848033204411</v>
      </c>
      <c r="I966" s="2">
        <v>0.99482025512176264</v>
      </c>
      <c r="J966" s="2" t="s">
        <v>70</v>
      </c>
      <c r="K966" s="2" t="s">
        <v>70</v>
      </c>
      <c r="L966" s="2" t="s">
        <v>70</v>
      </c>
      <c r="M966" s="2" t="s">
        <v>70</v>
      </c>
      <c r="N966" s="2" t="s">
        <v>70</v>
      </c>
    </row>
    <row r="967" spans="1:14" x14ac:dyDescent="0.3">
      <c r="A967" t="s">
        <v>299</v>
      </c>
      <c r="B967" t="s">
        <v>15</v>
      </c>
      <c r="C967" s="2">
        <v>0.98799532561351322</v>
      </c>
      <c r="D967" s="2">
        <v>0.97198166072338243</v>
      </c>
      <c r="E967" s="2">
        <v>0.97598123315009977</v>
      </c>
      <c r="F967" s="2" t="s">
        <v>70</v>
      </c>
      <c r="G967" s="2" t="s">
        <v>70</v>
      </c>
      <c r="H967" s="2">
        <v>0.80916735976342302</v>
      </c>
      <c r="I967" s="2">
        <v>0.99599183241321942</v>
      </c>
      <c r="J967" s="2" t="s">
        <v>70</v>
      </c>
      <c r="K967" s="2" t="s">
        <v>70</v>
      </c>
      <c r="L967" s="2" t="s">
        <v>70</v>
      </c>
      <c r="M967" s="2" t="s">
        <v>70</v>
      </c>
      <c r="N967" s="2" t="s">
        <v>70</v>
      </c>
    </row>
    <row r="968" spans="1:14" x14ac:dyDescent="0.3">
      <c r="A968" t="s">
        <v>299</v>
      </c>
      <c r="B968" t="s">
        <v>17</v>
      </c>
      <c r="C968" s="2">
        <v>0.9823668844308262</v>
      </c>
      <c r="D968" s="2">
        <v>0.9138277457952364</v>
      </c>
      <c r="E968" s="2">
        <v>0.80956775686165439</v>
      </c>
      <c r="F968" s="2">
        <v>0.5203084832904884</v>
      </c>
      <c r="G968" s="2" t="s">
        <v>70</v>
      </c>
      <c r="H968" s="2">
        <v>0.42343312513461118</v>
      </c>
      <c r="I968" s="2">
        <v>0.99101819005207936</v>
      </c>
      <c r="J968" s="2" t="s">
        <v>70</v>
      </c>
      <c r="K968" s="2" t="s">
        <v>70</v>
      </c>
      <c r="L968" s="2" t="s">
        <v>70</v>
      </c>
      <c r="M968" s="2" t="s">
        <v>70</v>
      </c>
      <c r="N968" s="2" t="s">
        <v>70</v>
      </c>
    </row>
    <row r="969" spans="1:14" x14ac:dyDescent="0.3">
      <c r="A969" t="s">
        <v>299</v>
      </c>
      <c r="B969" t="s">
        <v>21</v>
      </c>
      <c r="C969" s="2">
        <v>0.99451500593235176</v>
      </c>
      <c r="D969" s="2">
        <v>0.97534905845155162</v>
      </c>
      <c r="E969" s="2">
        <v>0.9016898263982448</v>
      </c>
      <c r="F969" s="2">
        <v>0</v>
      </c>
      <c r="G969" s="2">
        <v>0.91367861885790158</v>
      </c>
      <c r="H969" s="2">
        <v>0.80315399625662065</v>
      </c>
      <c r="I969" s="2">
        <v>0.99572649572649563</v>
      </c>
      <c r="J969" s="2" t="s">
        <v>70</v>
      </c>
      <c r="K969" s="2" t="s">
        <v>70</v>
      </c>
      <c r="L969" s="2" t="s">
        <v>70</v>
      </c>
      <c r="M969" s="2" t="s">
        <v>70</v>
      </c>
      <c r="N969" s="2" t="s">
        <v>70</v>
      </c>
    </row>
    <row r="970" spans="1:14" x14ac:dyDescent="0.3">
      <c r="A970" t="s">
        <v>299</v>
      </c>
      <c r="B970" t="s">
        <v>23</v>
      </c>
      <c r="C970" s="2">
        <v>0.99565771747498077</v>
      </c>
      <c r="D970" s="2">
        <v>0.97814490911827157</v>
      </c>
      <c r="E970" s="2">
        <v>0.90744774852803523</v>
      </c>
      <c r="F970" s="2">
        <v>0</v>
      </c>
      <c r="G970" s="2" t="s">
        <v>70</v>
      </c>
      <c r="H970" s="2">
        <v>0.84613236526110025</v>
      </c>
      <c r="I970" s="2">
        <v>0.98980764809563959</v>
      </c>
      <c r="J970" s="2" t="s">
        <v>70</v>
      </c>
      <c r="K970" s="2" t="s">
        <v>70</v>
      </c>
      <c r="L970" s="2" t="s">
        <v>70</v>
      </c>
      <c r="M970" s="2" t="s">
        <v>70</v>
      </c>
      <c r="N970" s="2" t="s">
        <v>70</v>
      </c>
    </row>
    <row r="971" spans="1:14" x14ac:dyDescent="0.3">
      <c r="A971" t="s">
        <v>299</v>
      </c>
      <c r="B971" t="s">
        <v>25</v>
      </c>
      <c r="C971" s="2">
        <v>0.99561147286379881</v>
      </c>
      <c r="D971" s="2">
        <v>0.97820394476574424</v>
      </c>
      <c r="E971" s="2">
        <v>0.87973732539373362</v>
      </c>
      <c r="F971" s="2">
        <v>0</v>
      </c>
      <c r="G971" s="2" t="s">
        <v>70</v>
      </c>
      <c r="H971" s="2">
        <v>0.83545216842484893</v>
      </c>
      <c r="I971" s="2">
        <v>0.99576825421251058</v>
      </c>
      <c r="J971" s="2" t="s">
        <v>70</v>
      </c>
      <c r="K971" s="2" t="s">
        <v>70</v>
      </c>
      <c r="L971" s="2" t="s">
        <v>70</v>
      </c>
      <c r="M971" s="2" t="s">
        <v>70</v>
      </c>
      <c r="N971" s="2" t="s">
        <v>70</v>
      </c>
    </row>
    <row r="972" spans="1:14" x14ac:dyDescent="0.3">
      <c r="A972" t="s">
        <v>346</v>
      </c>
      <c r="B972" t="s">
        <v>7</v>
      </c>
      <c r="C972" s="2">
        <v>0.99148354252135884</v>
      </c>
      <c r="D972" s="2">
        <v>0.82805645118663773</v>
      </c>
      <c r="E972" s="2">
        <v>0.85339654789243646</v>
      </c>
      <c r="F972" s="2" t="s">
        <v>70</v>
      </c>
      <c r="G972" s="2" t="s">
        <v>70</v>
      </c>
      <c r="H972" s="2">
        <v>0.7908285565398645</v>
      </c>
      <c r="I972" s="2">
        <v>0.98548398862061404</v>
      </c>
      <c r="J972" s="2" t="s">
        <v>70</v>
      </c>
      <c r="K972" s="2" t="s">
        <v>70</v>
      </c>
      <c r="L972" s="2" t="s">
        <v>70</v>
      </c>
      <c r="M972" s="2" t="s">
        <v>70</v>
      </c>
      <c r="N972" s="2" t="s">
        <v>70</v>
      </c>
    </row>
    <row r="973" spans="1:14" x14ac:dyDescent="0.3">
      <c r="A973" t="s">
        <v>346</v>
      </c>
      <c r="B973" t="s">
        <v>8</v>
      </c>
      <c r="C973" s="2">
        <v>0.98952995692925438</v>
      </c>
      <c r="D973" s="2">
        <v>0.96171293214224896</v>
      </c>
      <c r="E973" s="2">
        <v>0.89236823144709865</v>
      </c>
      <c r="F973" s="2" t="s">
        <v>70</v>
      </c>
      <c r="G973" s="2" t="s">
        <v>70</v>
      </c>
      <c r="H973" s="2">
        <v>0.78735875279473078</v>
      </c>
      <c r="I973" s="2">
        <v>0.99246470114858443</v>
      </c>
      <c r="J973" s="2" t="s">
        <v>70</v>
      </c>
      <c r="K973" s="2" t="s">
        <v>70</v>
      </c>
      <c r="L973" s="2" t="s">
        <v>70</v>
      </c>
      <c r="M973" s="2" t="s">
        <v>70</v>
      </c>
      <c r="N973" s="2" t="s">
        <v>70</v>
      </c>
    </row>
    <row r="974" spans="1:14" x14ac:dyDescent="0.3">
      <c r="A974" t="s">
        <v>346</v>
      </c>
      <c r="B974" t="s">
        <v>12</v>
      </c>
      <c r="C974" s="2">
        <v>0.99179135668310636</v>
      </c>
      <c r="D974" s="2">
        <v>0.96131614050689196</v>
      </c>
      <c r="E974" s="2">
        <v>0.94120298815043801</v>
      </c>
      <c r="F974" s="2" t="s">
        <v>70</v>
      </c>
      <c r="G974" s="2" t="s">
        <v>70</v>
      </c>
      <c r="H974" s="2">
        <v>0.8490769667708038</v>
      </c>
      <c r="I974" s="2">
        <v>0.98620440592271563</v>
      </c>
      <c r="J974" s="2" t="s">
        <v>70</v>
      </c>
      <c r="K974" s="2" t="s">
        <v>70</v>
      </c>
      <c r="L974" s="2" t="s">
        <v>70</v>
      </c>
      <c r="M974" s="2" t="s">
        <v>70</v>
      </c>
      <c r="N974" s="2" t="s">
        <v>70</v>
      </c>
    </row>
    <row r="975" spans="1:14" x14ac:dyDescent="0.3">
      <c r="A975" t="s">
        <v>346</v>
      </c>
      <c r="B975" t="s">
        <v>13</v>
      </c>
      <c r="C975" s="2">
        <v>0.99264131108655218</v>
      </c>
      <c r="D975" s="2">
        <v>0.92786443589793643</v>
      </c>
      <c r="E975" s="2">
        <v>0.91733113593950699</v>
      </c>
      <c r="F975" s="2">
        <v>0.53400363077782431</v>
      </c>
      <c r="G975" s="2" t="s">
        <v>70</v>
      </c>
      <c r="H975" s="2">
        <v>0.885107939992682</v>
      </c>
      <c r="I975" s="2">
        <v>0.98898354876615757</v>
      </c>
      <c r="J975" s="2" t="s">
        <v>70</v>
      </c>
      <c r="K975" s="2" t="s">
        <v>70</v>
      </c>
      <c r="L975" s="2" t="s">
        <v>70</v>
      </c>
      <c r="M975" s="2" t="s">
        <v>70</v>
      </c>
      <c r="N975" s="2" t="s">
        <v>70</v>
      </c>
    </row>
    <row r="976" spans="1:14" x14ac:dyDescent="0.3">
      <c r="A976" t="s">
        <v>346</v>
      </c>
      <c r="B976" t="s">
        <v>15</v>
      </c>
      <c r="C976" s="2">
        <v>0.9839650145772596</v>
      </c>
      <c r="D976" s="2">
        <v>0.98243626062322942</v>
      </c>
      <c r="E976" s="2">
        <v>0.94851598768973955</v>
      </c>
      <c r="F976" s="2" t="s">
        <v>70</v>
      </c>
      <c r="G976" s="2" t="s">
        <v>70</v>
      </c>
      <c r="H976" s="2">
        <v>0.90649446106998477</v>
      </c>
      <c r="I976" s="2">
        <v>0.98922653986180242</v>
      </c>
      <c r="J976" s="2" t="s">
        <v>70</v>
      </c>
      <c r="K976" s="2" t="s">
        <v>70</v>
      </c>
      <c r="L976" s="2" t="s">
        <v>70</v>
      </c>
      <c r="M976" s="2" t="s">
        <v>70</v>
      </c>
      <c r="N976" s="2" t="s">
        <v>70</v>
      </c>
    </row>
    <row r="977" spans="1:14" x14ac:dyDescent="0.3">
      <c r="A977" t="s">
        <v>346</v>
      </c>
      <c r="B977" t="s">
        <v>17</v>
      </c>
      <c r="C977" s="2">
        <v>0.98431260215343641</v>
      </c>
      <c r="D977" s="2">
        <v>0.95489241122819435</v>
      </c>
      <c r="E977" s="2">
        <v>0.94954537350686397</v>
      </c>
      <c r="F977" s="2" t="s">
        <v>70</v>
      </c>
      <c r="G977" s="2" t="s">
        <v>70</v>
      </c>
      <c r="H977" s="2">
        <v>0.84894466628636622</v>
      </c>
      <c r="I977" s="2">
        <v>0.9917841260269844</v>
      </c>
      <c r="J977" s="2" t="s">
        <v>70</v>
      </c>
      <c r="K977" s="2" t="s">
        <v>70</v>
      </c>
      <c r="L977" s="2" t="s">
        <v>70</v>
      </c>
      <c r="M977" s="2" t="s">
        <v>70</v>
      </c>
      <c r="N977" s="2" t="s">
        <v>70</v>
      </c>
    </row>
    <row r="978" spans="1:14" x14ac:dyDescent="0.3">
      <c r="A978" t="s">
        <v>346</v>
      </c>
      <c r="B978" t="s">
        <v>21</v>
      </c>
      <c r="C978" s="2">
        <v>0.99330494168201355</v>
      </c>
      <c r="D978" s="2">
        <v>0.94131494871363719</v>
      </c>
      <c r="E978" s="2">
        <v>0.93340425141683325</v>
      </c>
      <c r="F978" s="2" t="s">
        <v>70</v>
      </c>
      <c r="G978" s="2" t="s">
        <v>70</v>
      </c>
      <c r="H978" s="2">
        <v>0.78369251550316199</v>
      </c>
      <c r="I978" s="2">
        <v>0.98996254681647944</v>
      </c>
      <c r="J978" s="2">
        <v>0</v>
      </c>
      <c r="K978" s="2" t="s">
        <v>70</v>
      </c>
      <c r="L978" s="2" t="s">
        <v>70</v>
      </c>
      <c r="M978" s="2" t="s">
        <v>70</v>
      </c>
      <c r="N978" s="2" t="s">
        <v>70</v>
      </c>
    </row>
    <row r="979" spans="1:14" x14ac:dyDescent="0.3">
      <c r="A979" t="s">
        <v>346</v>
      </c>
      <c r="B979" t="s">
        <v>23</v>
      </c>
      <c r="C979" s="2">
        <v>0.99179637935149922</v>
      </c>
      <c r="D979" s="2">
        <v>0.88482055083721456</v>
      </c>
      <c r="E979" s="2">
        <v>0.95021155741030561</v>
      </c>
      <c r="F979" s="2">
        <v>0.8967477931786616</v>
      </c>
      <c r="G979" s="2" t="s">
        <v>70</v>
      </c>
      <c r="H979" s="2">
        <v>0.64551422319474838</v>
      </c>
      <c r="I979" s="2">
        <v>0.99101705237515236</v>
      </c>
      <c r="J979" s="2" t="s">
        <v>70</v>
      </c>
      <c r="K979" s="2" t="s">
        <v>70</v>
      </c>
      <c r="L979" s="2" t="s">
        <v>70</v>
      </c>
      <c r="M979" s="2" t="s">
        <v>70</v>
      </c>
      <c r="N979" s="2" t="s">
        <v>70</v>
      </c>
    </row>
    <row r="980" spans="1:14" x14ac:dyDescent="0.3">
      <c r="A980" t="s">
        <v>346</v>
      </c>
      <c r="B980" t="s">
        <v>400</v>
      </c>
      <c r="C980" s="2">
        <v>0.99306141777677115</v>
      </c>
      <c r="D980" s="2">
        <v>0.95332516035037218</v>
      </c>
      <c r="E980" s="2">
        <v>0.9259737567959696</v>
      </c>
      <c r="F980" s="2">
        <v>0.90155275706076521</v>
      </c>
      <c r="G980" s="2">
        <v>0.95303382706981676</v>
      </c>
      <c r="H980" s="2">
        <v>0.86466444197256209</v>
      </c>
      <c r="I980" s="2">
        <v>0.99232581110857843</v>
      </c>
      <c r="J980" s="2" t="s">
        <v>70</v>
      </c>
      <c r="K980" s="2" t="s">
        <v>70</v>
      </c>
      <c r="L980" s="2" t="s">
        <v>70</v>
      </c>
      <c r="M980" s="2" t="s">
        <v>70</v>
      </c>
      <c r="N980" s="2" t="s">
        <v>70</v>
      </c>
    </row>
    <row r="981" spans="1:14" x14ac:dyDescent="0.3">
      <c r="A981" t="s">
        <v>346</v>
      </c>
      <c r="B981" t="s">
        <v>25</v>
      </c>
      <c r="C981" s="2">
        <v>0.98971247691901876</v>
      </c>
      <c r="D981" s="2">
        <v>0.97415353670801197</v>
      </c>
      <c r="E981" s="2">
        <v>0.95199422969038017</v>
      </c>
      <c r="F981" s="2">
        <v>0.83179851325862642</v>
      </c>
      <c r="G981" s="2">
        <v>0.76199040767386095</v>
      </c>
      <c r="H981" s="2" t="s">
        <v>70</v>
      </c>
      <c r="I981" s="2">
        <v>0.99307645996387717</v>
      </c>
      <c r="J981" s="2" t="s">
        <v>70</v>
      </c>
      <c r="K981" s="2" t="s">
        <v>70</v>
      </c>
      <c r="L981" s="2" t="s">
        <v>70</v>
      </c>
      <c r="M981" s="2" t="s">
        <v>70</v>
      </c>
      <c r="N981" s="2" t="s">
        <v>70</v>
      </c>
    </row>
    <row r="982" spans="1:14" x14ac:dyDescent="0.3">
      <c r="A982" t="s">
        <v>346</v>
      </c>
      <c r="B982" t="s">
        <v>27</v>
      </c>
      <c r="C982" s="2">
        <v>0.99685158873676039</v>
      </c>
      <c r="D982" s="2">
        <v>0.96606801394773356</v>
      </c>
      <c r="E982" s="2">
        <v>0.90325022984154457</v>
      </c>
      <c r="F982" s="2">
        <v>0.83747894901563358</v>
      </c>
      <c r="G982" s="2">
        <v>5.1197604790419161E-2</v>
      </c>
      <c r="H982" s="2">
        <v>0.43923964697895451</v>
      </c>
      <c r="I982" s="2">
        <v>0.99541284403669716</v>
      </c>
      <c r="J982" s="2" t="s">
        <v>70</v>
      </c>
      <c r="K982" s="2" t="s">
        <v>70</v>
      </c>
      <c r="L982" s="2" t="s">
        <v>70</v>
      </c>
      <c r="M982" s="2" t="s">
        <v>70</v>
      </c>
      <c r="N982" s="2" t="s">
        <v>70</v>
      </c>
    </row>
    <row r="983" spans="1:14" x14ac:dyDescent="0.3">
      <c r="A983" t="s">
        <v>346</v>
      </c>
      <c r="B983" t="s">
        <v>29</v>
      </c>
      <c r="C983" s="2">
        <v>0.99694184035678524</v>
      </c>
      <c r="D983" s="2">
        <v>0.88342287779622941</v>
      </c>
      <c r="E983" s="2">
        <v>0.85939479555570508</v>
      </c>
      <c r="F983" s="2">
        <v>0.78585364058013696</v>
      </c>
      <c r="G983" s="2">
        <v>0</v>
      </c>
      <c r="H983" s="2">
        <v>0.45822192513368987</v>
      </c>
      <c r="I983" s="2">
        <v>0.99138391155165839</v>
      </c>
      <c r="J983" s="2" t="s">
        <v>70</v>
      </c>
      <c r="K983" s="2" t="s">
        <v>70</v>
      </c>
      <c r="L983" s="2" t="s">
        <v>70</v>
      </c>
      <c r="M983" s="2" t="s">
        <v>70</v>
      </c>
      <c r="N983" s="2" t="s">
        <v>70</v>
      </c>
    </row>
    <row r="984" spans="1:14" x14ac:dyDescent="0.3">
      <c r="A984" t="s">
        <v>346</v>
      </c>
      <c r="B984" t="s">
        <v>33</v>
      </c>
      <c r="C984" s="2">
        <v>0.97422262413194882</v>
      </c>
      <c r="D984" s="2">
        <v>0.96184725408177041</v>
      </c>
      <c r="E984" s="2">
        <v>0.85849799776800373</v>
      </c>
      <c r="F984" s="2">
        <v>0</v>
      </c>
      <c r="G984" s="2" t="s">
        <v>70</v>
      </c>
      <c r="H984" s="2">
        <v>0.76998956653703876</v>
      </c>
      <c r="I984" s="2">
        <v>0.99344112263575357</v>
      </c>
      <c r="J984" s="2">
        <v>0.84830235359223938</v>
      </c>
      <c r="K984" s="2" t="s">
        <v>70</v>
      </c>
      <c r="L984" s="2">
        <v>0</v>
      </c>
      <c r="M984" s="2" t="s">
        <v>70</v>
      </c>
      <c r="N984" s="2">
        <v>0</v>
      </c>
    </row>
    <row r="985" spans="1:14" x14ac:dyDescent="0.3">
      <c r="A985" t="s">
        <v>295</v>
      </c>
      <c r="B985" t="s">
        <v>6</v>
      </c>
      <c r="C985" s="2">
        <v>0.98557967065828478</v>
      </c>
      <c r="D985" s="2">
        <v>0.94339521551608685</v>
      </c>
      <c r="E985" s="2">
        <v>0.8728813559322034</v>
      </c>
      <c r="F985" s="2" t="s">
        <v>70</v>
      </c>
      <c r="G985" s="2" t="s">
        <v>70</v>
      </c>
      <c r="H985" s="2">
        <v>0.73454754051340887</v>
      </c>
      <c r="I985" s="2">
        <v>0.98641588296760718</v>
      </c>
      <c r="J985" s="2" t="s">
        <v>70</v>
      </c>
      <c r="K985" s="2" t="s">
        <v>70</v>
      </c>
      <c r="L985" s="2" t="s">
        <v>70</v>
      </c>
      <c r="M985" s="2" t="s">
        <v>70</v>
      </c>
      <c r="N985" s="2" t="s">
        <v>70</v>
      </c>
    </row>
    <row r="986" spans="1:14" x14ac:dyDescent="0.3">
      <c r="A986" t="s">
        <v>295</v>
      </c>
      <c r="B986" t="s">
        <v>7</v>
      </c>
      <c r="C986" s="2">
        <v>0.98740290442418099</v>
      </c>
      <c r="D986" s="2">
        <v>0.87635243779467475</v>
      </c>
      <c r="E986" s="2">
        <v>0.94410086105752977</v>
      </c>
      <c r="F986" s="2" t="s">
        <v>70</v>
      </c>
      <c r="G986" s="2" t="s">
        <v>70</v>
      </c>
      <c r="H986" s="2">
        <v>0.88835162110222554</v>
      </c>
      <c r="I986" s="2">
        <v>0.99366027836478921</v>
      </c>
      <c r="J986" s="2" t="s">
        <v>70</v>
      </c>
      <c r="K986" s="2" t="s">
        <v>70</v>
      </c>
      <c r="L986" s="2" t="s">
        <v>70</v>
      </c>
      <c r="M986" s="2" t="s">
        <v>70</v>
      </c>
      <c r="N986" s="2" t="s">
        <v>70</v>
      </c>
    </row>
    <row r="987" spans="1:14" x14ac:dyDescent="0.3">
      <c r="A987" t="s">
        <v>295</v>
      </c>
      <c r="B987" t="s">
        <v>8</v>
      </c>
      <c r="C987" s="2">
        <v>0.99532511003290924</v>
      </c>
      <c r="D987" s="2">
        <v>0.96190654907112039</v>
      </c>
      <c r="E987" s="2">
        <v>0.97565233540718721</v>
      </c>
      <c r="F987" s="2" t="s">
        <v>70</v>
      </c>
      <c r="G987" s="2" t="s">
        <v>70</v>
      </c>
      <c r="H987" s="2">
        <v>0.89773880566719444</v>
      </c>
      <c r="I987" s="2">
        <v>0.99649550510437301</v>
      </c>
      <c r="J987" s="2" t="s">
        <v>70</v>
      </c>
      <c r="K987" s="2" t="s">
        <v>70</v>
      </c>
      <c r="L987" s="2" t="s">
        <v>70</v>
      </c>
      <c r="M987" s="2" t="s">
        <v>70</v>
      </c>
      <c r="N987" s="2" t="s">
        <v>70</v>
      </c>
    </row>
    <row r="988" spans="1:14" x14ac:dyDescent="0.3">
      <c r="A988" t="s">
        <v>295</v>
      </c>
      <c r="B988" t="s">
        <v>12</v>
      </c>
      <c r="C988" s="2">
        <v>0.99573830290553844</v>
      </c>
      <c r="D988" s="2">
        <v>0.98552270649192319</v>
      </c>
      <c r="E988" s="2">
        <v>0.97373911404842983</v>
      </c>
      <c r="F988" s="2" t="s">
        <v>70</v>
      </c>
      <c r="G988" s="2" t="s">
        <v>70</v>
      </c>
      <c r="H988" s="2">
        <v>0.8528357173150326</v>
      </c>
      <c r="I988" s="2">
        <v>0.9959022613446652</v>
      </c>
      <c r="J988" s="2" t="s">
        <v>70</v>
      </c>
      <c r="K988" s="2" t="s">
        <v>70</v>
      </c>
      <c r="L988" s="2" t="s">
        <v>70</v>
      </c>
      <c r="M988" s="2" t="s">
        <v>70</v>
      </c>
      <c r="N988" s="2" t="s">
        <v>70</v>
      </c>
    </row>
    <row r="989" spans="1:14" x14ac:dyDescent="0.3">
      <c r="A989" t="s">
        <v>295</v>
      </c>
      <c r="B989" t="s">
        <v>13</v>
      </c>
      <c r="C989" s="2">
        <v>0.99754755206325518</v>
      </c>
      <c r="D989" s="2">
        <v>0.96555107612892221</v>
      </c>
      <c r="E989" s="2">
        <v>0.98500802100043761</v>
      </c>
      <c r="F989" s="2" t="s">
        <v>70</v>
      </c>
      <c r="G989" s="2" t="s">
        <v>70</v>
      </c>
      <c r="H989" s="2">
        <v>0.94846714370117524</v>
      </c>
      <c r="I989" s="2">
        <v>0.99608505411836956</v>
      </c>
      <c r="J989" s="2" t="s">
        <v>70</v>
      </c>
      <c r="K989" s="2" t="s">
        <v>70</v>
      </c>
      <c r="L989" s="2" t="s">
        <v>70</v>
      </c>
      <c r="M989" s="2" t="s">
        <v>70</v>
      </c>
      <c r="N989" s="2" t="s">
        <v>70</v>
      </c>
    </row>
    <row r="990" spans="1:14" x14ac:dyDescent="0.3">
      <c r="A990" t="s">
        <v>295</v>
      </c>
      <c r="B990" t="s">
        <v>15</v>
      </c>
      <c r="C990" s="2">
        <v>0.9967964786757646</v>
      </c>
      <c r="D990" s="2">
        <v>0.97150735294117641</v>
      </c>
      <c r="E990" s="2">
        <v>0.96850526963612582</v>
      </c>
      <c r="F990" s="2" t="s">
        <v>70</v>
      </c>
      <c r="G990" s="2" t="s">
        <v>70</v>
      </c>
      <c r="H990" s="2">
        <v>0.89219303148872742</v>
      </c>
      <c r="I990" s="2">
        <v>0.99720062208398119</v>
      </c>
      <c r="J990" s="2" t="s">
        <v>70</v>
      </c>
      <c r="K990" s="2" t="s">
        <v>70</v>
      </c>
      <c r="L990" s="2" t="s">
        <v>70</v>
      </c>
      <c r="M990" s="2" t="s">
        <v>70</v>
      </c>
      <c r="N990" s="2" t="s">
        <v>70</v>
      </c>
    </row>
    <row r="991" spans="1:14" x14ac:dyDescent="0.3">
      <c r="A991" t="s">
        <v>295</v>
      </c>
      <c r="B991" t="s">
        <v>17</v>
      </c>
      <c r="C991" s="2">
        <v>0.99432816053896877</v>
      </c>
      <c r="D991" s="2">
        <v>0.98040566135197482</v>
      </c>
      <c r="E991" s="2">
        <v>0.98201909562351564</v>
      </c>
      <c r="F991" s="2" t="s">
        <v>70</v>
      </c>
      <c r="G991" s="2" t="s">
        <v>70</v>
      </c>
      <c r="H991" s="2">
        <v>0.87372273905749576</v>
      </c>
      <c r="I991" s="2">
        <v>0.99652804567548803</v>
      </c>
      <c r="J991" s="2" t="s">
        <v>70</v>
      </c>
      <c r="K991" s="2" t="s">
        <v>70</v>
      </c>
      <c r="L991" s="2" t="s">
        <v>70</v>
      </c>
      <c r="M991" s="2" t="s">
        <v>70</v>
      </c>
      <c r="N991" s="2" t="s">
        <v>70</v>
      </c>
    </row>
    <row r="992" spans="1:14" x14ac:dyDescent="0.3">
      <c r="A992" t="s">
        <v>295</v>
      </c>
      <c r="B992" t="s">
        <v>21</v>
      </c>
      <c r="C992" s="2">
        <v>0.9432901649622728</v>
      </c>
      <c r="D992" s="2">
        <v>0.75843333930383905</v>
      </c>
      <c r="E992" s="2">
        <v>0.93276271451523463</v>
      </c>
      <c r="F992" s="2">
        <v>0.74924564796905224</v>
      </c>
      <c r="G992" s="2" t="s">
        <v>70</v>
      </c>
      <c r="H992" s="2">
        <v>0.90072672425613598</v>
      </c>
      <c r="I992" s="2">
        <v>0.99628027024975319</v>
      </c>
      <c r="J992" s="2">
        <v>0.54978907093103113</v>
      </c>
      <c r="K992" s="2" t="s">
        <v>70</v>
      </c>
      <c r="L992" s="2" t="s">
        <v>70</v>
      </c>
      <c r="M992" s="2" t="s">
        <v>70</v>
      </c>
      <c r="N992" s="2" t="s">
        <v>70</v>
      </c>
    </row>
    <row r="993" spans="1:14" x14ac:dyDescent="0.3">
      <c r="A993" t="s">
        <v>295</v>
      </c>
      <c r="B993" t="s">
        <v>23</v>
      </c>
      <c r="C993" s="2">
        <v>0.99401102335359959</v>
      </c>
      <c r="D993" s="2">
        <v>0.96149936467598485</v>
      </c>
      <c r="E993" s="2">
        <v>0.97513434739047278</v>
      </c>
      <c r="F993" s="2" t="s">
        <v>70</v>
      </c>
      <c r="G993" s="2" t="s">
        <v>70</v>
      </c>
      <c r="H993" s="2">
        <v>0.80490670677257137</v>
      </c>
      <c r="I993" s="2">
        <v>0.99695632323847205</v>
      </c>
      <c r="J993" s="2" t="s">
        <v>70</v>
      </c>
      <c r="K993" s="2" t="s">
        <v>70</v>
      </c>
      <c r="L993" s="2" t="s">
        <v>70</v>
      </c>
      <c r="M993" s="2" t="s">
        <v>70</v>
      </c>
      <c r="N993" s="2" t="s">
        <v>70</v>
      </c>
    </row>
    <row r="994" spans="1:14" x14ac:dyDescent="0.3">
      <c r="A994" t="s">
        <v>295</v>
      </c>
      <c r="B994" t="s">
        <v>25</v>
      </c>
      <c r="C994" s="2">
        <v>0.86484467409574795</v>
      </c>
      <c r="D994" s="2">
        <v>0.97903230471122438</v>
      </c>
      <c r="E994" s="2">
        <v>0.93854709401259584</v>
      </c>
      <c r="F994" s="2">
        <v>0.81911885432819487</v>
      </c>
      <c r="G994" s="2" t="s">
        <v>70</v>
      </c>
      <c r="H994" s="2">
        <v>0.40840985983566941</v>
      </c>
      <c r="I994" s="2">
        <v>0.99676125848241837</v>
      </c>
      <c r="J994" s="2">
        <v>4.2489302604909539E-2</v>
      </c>
      <c r="K994" s="2" t="s">
        <v>70</v>
      </c>
      <c r="L994" s="2">
        <v>0</v>
      </c>
      <c r="M994" s="2" t="s">
        <v>70</v>
      </c>
      <c r="N994" s="2" t="s">
        <v>70</v>
      </c>
    </row>
    <row r="995" spans="1:14" x14ac:dyDescent="0.3">
      <c r="A995" t="s">
        <v>295</v>
      </c>
      <c r="B995" t="s">
        <v>27</v>
      </c>
      <c r="C995" s="2">
        <v>0.98794234759688182</v>
      </c>
      <c r="D995" s="2">
        <v>0.96823400326491282</v>
      </c>
      <c r="E995" s="2">
        <v>0.89644468437897662</v>
      </c>
      <c r="F995" s="2">
        <v>0.19205010840761264</v>
      </c>
      <c r="G995" s="2">
        <v>0</v>
      </c>
      <c r="H995" s="2">
        <v>0.73980526366528487</v>
      </c>
      <c r="I995" s="2">
        <v>0.99669256211060675</v>
      </c>
      <c r="J995" s="2" t="s">
        <v>70</v>
      </c>
      <c r="K995" s="2" t="s">
        <v>70</v>
      </c>
      <c r="L995" s="2" t="s">
        <v>70</v>
      </c>
      <c r="M995" s="2" t="s">
        <v>70</v>
      </c>
      <c r="N995" s="2" t="s">
        <v>70</v>
      </c>
    </row>
    <row r="996" spans="1:14" x14ac:dyDescent="0.3">
      <c r="A996" t="s">
        <v>295</v>
      </c>
      <c r="B996" t="s">
        <v>29</v>
      </c>
      <c r="C996" s="2">
        <v>0.99583947413039797</v>
      </c>
      <c r="D996" s="2">
        <v>0.96383373969580877</v>
      </c>
      <c r="E996" s="2">
        <v>0.90420739257580962</v>
      </c>
      <c r="F996" s="2">
        <v>0</v>
      </c>
      <c r="G996" s="2" t="s">
        <v>70</v>
      </c>
      <c r="H996" s="2">
        <v>0.86448659830113106</v>
      </c>
      <c r="I996" s="2">
        <v>0.99705517668939858</v>
      </c>
      <c r="J996" s="2" t="s">
        <v>70</v>
      </c>
      <c r="K996" s="2" t="s">
        <v>70</v>
      </c>
      <c r="L996" s="2" t="s">
        <v>70</v>
      </c>
      <c r="M996" s="2" t="s">
        <v>70</v>
      </c>
      <c r="N996" s="2" t="s">
        <v>70</v>
      </c>
    </row>
    <row r="997" spans="1:14" x14ac:dyDescent="0.3">
      <c r="A997" t="s">
        <v>295</v>
      </c>
      <c r="B997" t="s">
        <v>33</v>
      </c>
      <c r="C997" s="2">
        <v>0.99726768098018359</v>
      </c>
      <c r="D997" s="2">
        <v>0.93501942903348978</v>
      </c>
      <c r="E997" s="2">
        <v>0.91092452482007757</v>
      </c>
      <c r="F997" s="2">
        <v>0.5768851294877676</v>
      </c>
      <c r="G997" s="2">
        <v>0.10539258738802038</v>
      </c>
      <c r="H997" s="2">
        <v>0.64821175995150537</v>
      </c>
      <c r="I997" s="2">
        <v>0.99646480172148799</v>
      </c>
      <c r="J997" s="2">
        <v>0</v>
      </c>
      <c r="K997" s="2" t="s">
        <v>70</v>
      </c>
      <c r="L997" s="2" t="s">
        <v>70</v>
      </c>
      <c r="M997" s="2" t="s">
        <v>70</v>
      </c>
      <c r="N997" s="2" t="s">
        <v>70</v>
      </c>
    </row>
    <row r="998" spans="1:14" x14ac:dyDescent="0.3">
      <c r="A998" t="s">
        <v>295</v>
      </c>
      <c r="B998" t="s">
        <v>35</v>
      </c>
      <c r="C998" s="2">
        <v>0.94669440963800022</v>
      </c>
      <c r="D998" s="2">
        <v>0.89412253046460377</v>
      </c>
      <c r="E998" s="2">
        <v>0.83370585605721947</v>
      </c>
      <c r="F998" s="2">
        <v>0.63842364532019702</v>
      </c>
      <c r="G998" s="2" t="s">
        <v>70</v>
      </c>
      <c r="H998" s="2">
        <v>0.60880480588182551</v>
      </c>
      <c r="I998" s="2">
        <v>0.99432392504470879</v>
      </c>
      <c r="J998" s="2" t="s">
        <v>70</v>
      </c>
      <c r="K998" s="2" t="s">
        <v>70</v>
      </c>
      <c r="L998" s="2" t="s">
        <v>70</v>
      </c>
      <c r="M998" s="2" t="s">
        <v>70</v>
      </c>
      <c r="N998" s="2" t="s">
        <v>70</v>
      </c>
    </row>
    <row r="999" spans="1:14" x14ac:dyDescent="0.3">
      <c r="A999" t="s">
        <v>291</v>
      </c>
      <c r="B999" t="s">
        <v>6</v>
      </c>
      <c r="C999" s="2">
        <v>0.98084593037569556</v>
      </c>
      <c r="D999" s="2">
        <v>0.71417914159248019</v>
      </c>
      <c r="E999" s="2">
        <v>0.79848417298261254</v>
      </c>
      <c r="F999" s="2" t="s">
        <v>70</v>
      </c>
      <c r="G999" s="2" t="s">
        <v>70</v>
      </c>
      <c r="H999" s="2">
        <v>0.70981661272923413</v>
      </c>
      <c r="I999" s="2">
        <v>0.98888323766620645</v>
      </c>
      <c r="J999" s="2" t="s">
        <v>70</v>
      </c>
      <c r="K999" s="2" t="s">
        <v>70</v>
      </c>
      <c r="L999" s="2" t="s">
        <v>70</v>
      </c>
      <c r="M999" s="2" t="s">
        <v>70</v>
      </c>
      <c r="N999" s="2" t="s">
        <v>70</v>
      </c>
    </row>
    <row r="1000" spans="1:14" x14ac:dyDescent="0.3">
      <c r="A1000" t="s">
        <v>291</v>
      </c>
      <c r="B1000" t="s">
        <v>7</v>
      </c>
      <c r="C1000" s="2">
        <v>0.95805131734924098</v>
      </c>
      <c r="D1000" s="2">
        <v>0.84896857961890848</v>
      </c>
      <c r="E1000" s="2">
        <v>0.92241634586911458</v>
      </c>
      <c r="F1000" s="2" t="s">
        <v>70</v>
      </c>
      <c r="G1000" s="2" t="s">
        <v>70</v>
      </c>
      <c r="H1000" s="2">
        <v>0.87739913826870353</v>
      </c>
      <c r="I1000" s="2">
        <v>0.99126831434068363</v>
      </c>
      <c r="J1000" s="2">
        <v>0</v>
      </c>
      <c r="K1000" s="2" t="s">
        <v>70</v>
      </c>
      <c r="L1000" s="2" t="s">
        <v>70</v>
      </c>
      <c r="M1000" s="2" t="s">
        <v>70</v>
      </c>
      <c r="N1000" s="2" t="s">
        <v>70</v>
      </c>
    </row>
    <row r="1001" spans="1:14" x14ac:dyDescent="0.3">
      <c r="A1001" t="s">
        <v>291</v>
      </c>
      <c r="B1001" t="s">
        <v>8</v>
      </c>
      <c r="C1001" s="2">
        <v>0.97177519873694718</v>
      </c>
      <c r="D1001" s="2">
        <v>0.9635228530265384</v>
      </c>
      <c r="E1001" s="2">
        <v>0.90849572911871523</v>
      </c>
      <c r="F1001" s="2" t="s">
        <v>70</v>
      </c>
      <c r="G1001" s="2" t="s">
        <v>70</v>
      </c>
      <c r="H1001" s="2">
        <v>0.85262079880830466</v>
      </c>
      <c r="I1001" s="2">
        <v>0.98795548101844799</v>
      </c>
      <c r="J1001" s="2" t="s">
        <v>70</v>
      </c>
      <c r="K1001" s="2" t="s">
        <v>70</v>
      </c>
      <c r="L1001" s="2" t="s">
        <v>70</v>
      </c>
      <c r="M1001" s="2" t="s">
        <v>70</v>
      </c>
      <c r="N1001" s="2" t="s">
        <v>70</v>
      </c>
    </row>
    <row r="1002" spans="1:14" x14ac:dyDescent="0.3">
      <c r="A1002" t="s">
        <v>291</v>
      </c>
      <c r="B1002" t="s">
        <v>12</v>
      </c>
      <c r="C1002" s="2">
        <v>0.98789974070872943</v>
      </c>
      <c r="D1002" s="2">
        <v>0.91736023969883995</v>
      </c>
      <c r="E1002" s="2">
        <v>0.95232694416090125</v>
      </c>
      <c r="F1002" s="2">
        <v>0.93624278906445957</v>
      </c>
      <c r="G1002" s="2" t="s">
        <v>70</v>
      </c>
      <c r="H1002" s="2">
        <v>0.63427352453187957</v>
      </c>
      <c r="I1002" s="2">
        <v>0.99459375965400076</v>
      </c>
      <c r="J1002" s="2" t="s">
        <v>70</v>
      </c>
      <c r="K1002" s="2" t="s">
        <v>70</v>
      </c>
      <c r="L1002" s="2" t="s">
        <v>70</v>
      </c>
      <c r="M1002" s="2" t="s">
        <v>70</v>
      </c>
      <c r="N1002" s="2" t="s">
        <v>70</v>
      </c>
    </row>
    <row r="1003" spans="1:14" x14ac:dyDescent="0.3">
      <c r="A1003" t="s">
        <v>291</v>
      </c>
      <c r="B1003" t="s">
        <v>294</v>
      </c>
      <c r="C1003" s="2">
        <v>0.62455934195064633</v>
      </c>
      <c r="D1003" s="2">
        <v>0.97849389645960838</v>
      </c>
      <c r="E1003" s="2">
        <v>0.93612855861000077</v>
      </c>
      <c r="F1003" s="2">
        <v>0.89058855602338471</v>
      </c>
      <c r="G1003" s="2" t="s">
        <v>70</v>
      </c>
      <c r="H1003" s="2">
        <v>0.89585524931622129</v>
      </c>
      <c r="I1003" s="2">
        <v>0.91778267502966604</v>
      </c>
      <c r="J1003" s="2" t="s">
        <v>70</v>
      </c>
      <c r="K1003" s="2" t="s">
        <v>70</v>
      </c>
      <c r="L1003" s="2" t="s">
        <v>70</v>
      </c>
      <c r="M1003" s="2" t="s">
        <v>70</v>
      </c>
      <c r="N1003" s="2" t="s">
        <v>70</v>
      </c>
    </row>
    <row r="1004" spans="1:14" x14ac:dyDescent="0.3">
      <c r="A1004" t="s">
        <v>291</v>
      </c>
      <c r="B1004" t="s">
        <v>13</v>
      </c>
      <c r="C1004" s="2">
        <v>0.98756970260223043</v>
      </c>
      <c r="D1004" s="2">
        <v>0.90666312362984125</v>
      </c>
      <c r="E1004" s="2">
        <v>0.96324827475525598</v>
      </c>
      <c r="F1004" s="2">
        <v>0.93665158371040724</v>
      </c>
      <c r="G1004" s="2" t="s">
        <v>70</v>
      </c>
      <c r="H1004" s="2">
        <v>0.89425981873111782</v>
      </c>
      <c r="I1004" s="2">
        <v>0.99138666873593539</v>
      </c>
      <c r="J1004" s="2" t="s">
        <v>70</v>
      </c>
      <c r="K1004" s="2" t="s">
        <v>70</v>
      </c>
      <c r="L1004" s="2" t="s">
        <v>70</v>
      </c>
      <c r="M1004" s="2" t="s">
        <v>70</v>
      </c>
      <c r="N1004" s="2" t="s">
        <v>70</v>
      </c>
    </row>
    <row r="1005" spans="1:14" x14ac:dyDescent="0.3">
      <c r="A1005" t="s">
        <v>291</v>
      </c>
      <c r="B1005" t="s">
        <v>15</v>
      </c>
      <c r="C1005" s="2">
        <v>0.98186237277836841</v>
      </c>
      <c r="D1005" s="2">
        <v>0.96089408815542077</v>
      </c>
      <c r="E1005" s="2">
        <v>0.96736003540606319</v>
      </c>
      <c r="F1005" s="2" t="s">
        <v>70</v>
      </c>
      <c r="G1005" s="2" t="s">
        <v>70</v>
      </c>
      <c r="H1005" s="2">
        <v>0.84180650301249815</v>
      </c>
      <c r="I1005" s="2">
        <v>0.99340231960552816</v>
      </c>
      <c r="J1005" s="2" t="s">
        <v>70</v>
      </c>
      <c r="K1005" s="2" t="s">
        <v>70</v>
      </c>
      <c r="L1005" s="2" t="s">
        <v>70</v>
      </c>
      <c r="M1005" s="2" t="s">
        <v>70</v>
      </c>
      <c r="N1005" s="2" t="s">
        <v>70</v>
      </c>
    </row>
    <row r="1006" spans="1:14" x14ac:dyDescent="0.3">
      <c r="A1006" t="s">
        <v>291</v>
      </c>
      <c r="B1006" t="s">
        <v>23</v>
      </c>
      <c r="C1006" s="2">
        <v>0.99690727282662162</v>
      </c>
      <c r="D1006" s="2">
        <v>0.95800578387845725</v>
      </c>
      <c r="E1006" s="2">
        <v>0.9788675803053668</v>
      </c>
      <c r="F1006" s="2" t="s">
        <v>70</v>
      </c>
      <c r="G1006" s="2" t="s">
        <v>70</v>
      </c>
      <c r="H1006" s="2">
        <v>0.9360796828159752</v>
      </c>
      <c r="I1006" s="2">
        <v>0.99535819278972604</v>
      </c>
      <c r="J1006" s="2" t="s">
        <v>70</v>
      </c>
      <c r="K1006" s="2" t="s">
        <v>70</v>
      </c>
      <c r="L1006" s="2" t="s">
        <v>70</v>
      </c>
      <c r="M1006" s="2" t="s">
        <v>70</v>
      </c>
      <c r="N1006" s="2" t="s">
        <v>70</v>
      </c>
    </row>
    <row r="1007" spans="1:14" x14ac:dyDescent="0.3">
      <c r="A1007" t="s">
        <v>291</v>
      </c>
      <c r="B1007" t="s">
        <v>25</v>
      </c>
      <c r="C1007" s="2">
        <v>0.99630467571644044</v>
      </c>
      <c r="D1007" s="2">
        <v>0.8974016179898533</v>
      </c>
      <c r="E1007" s="2">
        <v>0.9492931556487948</v>
      </c>
      <c r="F1007" s="2">
        <v>0.80018910903855245</v>
      </c>
      <c r="G1007" s="2">
        <v>0</v>
      </c>
      <c r="H1007" s="2">
        <v>0.92865480011672019</v>
      </c>
      <c r="I1007" s="2">
        <v>0.99577280762431797</v>
      </c>
      <c r="J1007" s="2" t="s">
        <v>70</v>
      </c>
      <c r="K1007" s="2" t="s">
        <v>70</v>
      </c>
      <c r="L1007" s="2" t="s">
        <v>70</v>
      </c>
      <c r="M1007" s="2" t="s">
        <v>70</v>
      </c>
      <c r="N1007" s="2" t="s">
        <v>70</v>
      </c>
    </row>
    <row r="1008" spans="1:14" x14ac:dyDescent="0.3">
      <c r="A1008" t="s">
        <v>291</v>
      </c>
      <c r="B1008" t="s">
        <v>27</v>
      </c>
      <c r="C1008" s="2">
        <v>0.99375924731590715</v>
      </c>
      <c r="D1008" s="2">
        <v>0.95770478125714897</v>
      </c>
      <c r="E1008" s="2">
        <v>0.94018969595006463</v>
      </c>
      <c r="F1008" s="2" t="s">
        <v>70</v>
      </c>
      <c r="G1008" s="2" t="s">
        <v>70</v>
      </c>
      <c r="H1008" s="2">
        <v>0.87623683792793272</v>
      </c>
      <c r="I1008" s="2">
        <v>0.99404991886253002</v>
      </c>
      <c r="J1008" s="2" t="s">
        <v>70</v>
      </c>
      <c r="K1008" s="2" t="s">
        <v>70</v>
      </c>
      <c r="L1008" s="2" t="s">
        <v>70</v>
      </c>
      <c r="M1008" s="2" t="s">
        <v>70</v>
      </c>
      <c r="N1008" s="2" t="s">
        <v>70</v>
      </c>
    </row>
    <row r="1009" spans="1:14" x14ac:dyDescent="0.3">
      <c r="A1009" t="s">
        <v>291</v>
      </c>
      <c r="B1009" t="s">
        <v>29</v>
      </c>
      <c r="C1009" s="2">
        <v>0.99703341679991164</v>
      </c>
      <c r="D1009" s="2">
        <v>0.98480922308253283</v>
      </c>
      <c r="E1009" s="2">
        <v>0.97835631474240237</v>
      </c>
      <c r="F1009" s="2" t="s">
        <v>70</v>
      </c>
      <c r="G1009" s="2" t="s">
        <v>70</v>
      </c>
      <c r="H1009" s="2">
        <v>0.9203073349414812</v>
      </c>
      <c r="I1009" s="2">
        <v>0.99604129472948844</v>
      </c>
      <c r="J1009" s="2" t="s">
        <v>70</v>
      </c>
      <c r="K1009" s="2" t="s">
        <v>70</v>
      </c>
      <c r="L1009" s="2" t="s">
        <v>70</v>
      </c>
      <c r="M1009" s="2" t="s">
        <v>70</v>
      </c>
      <c r="N1009" s="2" t="s">
        <v>70</v>
      </c>
    </row>
    <row r="1010" spans="1:14" x14ac:dyDescent="0.3">
      <c r="A1010" t="s">
        <v>291</v>
      </c>
      <c r="B1010" t="s">
        <v>33</v>
      </c>
      <c r="C1010" s="2">
        <v>0.99610031138571564</v>
      </c>
      <c r="D1010" s="2">
        <v>0.94321242655576176</v>
      </c>
      <c r="E1010" s="2">
        <v>0.97788281137249244</v>
      </c>
      <c r="F1010" s="2" t="s">
        <v>70</v>
      </c>
      <c r="G1010" s="2" t="s">
        <v>70</v>
      </c>
      <c r="H1010" s="2">
        <v>0.93381154222367135</v>
      </c>
      <c r="I1010" s="2">
        <v>0.99406302329121643</v>
      </c>
      <c r="J1010" s="2" t="s">
        <v>70</v>
      </c>
      <c r="K1010" s="2" t="s">
        <v>70</v>
      </c>
      <c r="L1010" s="2" t="s">
        <v>70</v>
      </c>
      <c r="M1010" s="2" t="s">
        <v>70</v>
      </c>
      <c r="N1010" s="2" t="s">
        <v>70</v>
      </c>
    </row>
    <row r="1011" spans="1:14" x14ac:dyDescent="0.3">
      <c r="A1011" t="s">
        <v>291</v>
      </c>
      <c r="B1011" t="s">
        <v>35</v>
      </c>
      <c r="C1011" s="2">
        <v>0.99558882667739035</v>
      </c>
      <c r="D1011" s="2">
        <v>0.90934564034943122</v>
      </c>
      <c r="E1011" s="2">
        <v>0.91164948453608241</v>
      </c>
      <c r="F1011" s="2" t="s">
        <v>70</v>
      </c>
      <c r="G1011" s="2" t="s">
        <v>70</v>
      </c>
      <c r="H1011" s="2">
        <v>0.785584179026802</v>
      </c>
      <c r="I1011" s="2">
        <v>0.99420332936979783</v>
      </c>
      <c r="J1011" s="2">
        <v>0.57801131770412284</v>
      </c>
      <c r="K1011" s="2" t="s">
        <v>70</v>
      </c>
      <c r="L1011" s="2" t="s">
        <v>70</v>
      </c>
      <c r="M1011" s="2" t="s">
        <v>70</v>
      </c>
      <c r="N1011" s="2" t="s">
        <v>70</v>
      </c>
    </row>
    <row r="1012" spans="1:14" x14ac:dyDescent="0.3">
      <c r="A1012" t="s">
        <v>272</v>
      </c>
      <c r="B1012" t="s">
        <v>6</v>
      </c>
      <c r="C1012" s="2">
        <v>0.99333219801668915</v>
      </c>
      <c r="D1012" s="2">
        <v>0.93440449262928005</v>
      </c>
      <c r="E1012" s="2">
        <v>0.86183067286320469</v>
      </c>
      <c r="F1012" s="2">
        <v>0.64421038901751071</v>
      </c>
      <c r="G1012" s="2" t="s">
        <v>70</v>
      </c>
      <c r="H1012" s="2">
        <v>0.76670614109287771</v>
      </c>
      <c r="I1012" s="2">
        <v>0.98667884600745981</v>
      </c>
      <c r="J1012" s="2" t="s">
        <v>70</v>
      </c>
      <c r="K1012" s="2" t="s">
        <v>70</v>
      </c>
      <c r="L1012" s="2" t="s">
        <v>70</v>
      </c>
      <c r="M1012" s="2" t="s">
        <v>70</v>
      </c>
      <c r="N1012" s="2" t="s">
        <v>70</v>
      </c>
    </row>
    <row r="1013" spans="1:14" x14ac:dyDescent="0.3">
      <c r="A1013" t="s">
        <v>272</v>
      </c>
      <c r="B1013" t="s">
        <v>7</v>
      </c>
      <c r="C1013" s="2">
        <v>0.99547449070826277</v>
      </c>
      <c r="D1013" s="2">
        <v>0.95077989134098162</v>
      </c>
      <c r="E1013" s="2">
        <v>0.93259724530321397</v>
      </c>
      <c r="F1013" s="2">
        <v>0.77139339216088654</v>
      </c>
      <c r="G1013" s="2" t="s">
        <v>70</v>
      </c>
      <c r="H1013" s="2">
        <v>0.91594603943272224</v>
      </c>
      <c r="I1013" s="2">
        <v>0.99133552435016437</v>
      </c>
      <c r="J1013" s="2" t="s">
        <v>70</v>
      </c>
      <c r="K1013" s="2" t="s">
        <v>70</v>
      </c>
      <c r="L1013" s="2" t="s">
        <v>70</v>
      </c>
      <c r="M1013" s="2" t="s">
        <v>70</v>
      </c>
      <c r="N1013" s="2" t="s">
        <v>70</v>
      </c>
    </row>
    <row r="1014" spans="1:14" x14ac:dyDescent="0.3">
      <c r="A1014" t="s">
        <v>272</v>
      </c>
      <c r="B1014" t="s">
        <v>8</v>
      </c>
      <c r="C1014" s="2">
        <v>0.99031495176245365</v>
      </c>
      <c r="D1014" s="2">
        <v>0.95616442376836264</v>
      </c>
      <c r="E1014" s="2">
        <v>0.9266602682647066</v>
      </c>
      <c r="F1014" s="2" t="s">
        <v>70</v>
      </c>
      <c r="G1014" s="2">
        <v>0</v>
      </c>
      <c r="H1014" s="2">
        <v>0.86901784944382165</v>
      </c>
      <c r="I1014" s="2">
        <v>0.98740927270034085</v>
      </c>
      <c r="J1014" s="2" t="s">
        <v>70</v>
      </c>
      <c r="K1014" s="2" t="s">
        <v>70</v>
      </c>
      <c r="L1014" s="2" t="s">
        <v>70</v>
      </c>
      <c r="M1014" s="2" t="s">
        <v>70</v>
      </c>
      <c r="N1014" s="2" t="s">
        <v>70</v>
      </c>
    </row>
    <row r="1015" spans="1:14" x14ac:dyDescent="0.3">
      <c r="A1015" t="s">
        <v>272</v>
      </c>
      <c r="B1015" t="s">
        <v>12</v>
      </c>
      <c r="C1015" s="2">
        <v>0.9899380385497768</v>
      </c>
      <c r="D1015" s="2">
        <v>0.97470749888923625</v>
      </c>
      <c r="E1015" s="2">
        <v>0.87260476793339481</v>
      </c>
      <c r="F1015" s="2">
        <v>0</v>
      </c>
      <c r="G1015" s="2" t="s">
        <v>70</v>
      </c>
      <c r="H1015" s="2">
        <v>0.80745762711864411</v>
      </c>
      <c r="I1015" s="2">
        <v>0.99169632265717678</v>
      </c>
      <c r="J1015" s="2" t="s">
        <v>70</v>
      </c>
      <c r="K1015" s="2" t="s">
        <v>70</v>
      </c>
      <c r="L1015" s="2" t="s">
        <v>70</v>
      </c>
      <c r="M1015" s="2" t="s">
        <v>70</v>
      </c>
      <c r="N1015" s="2" t="s">
        <v>70</v>
      </c>
    </row>
    <row r="1016" spans="1:14" x14ac:dyDescent="0.3">
      <c r="A1016" t="s">
        <v>272</v>
      </c>
      <c r="B1016" t="s">
        <v>13</v>
      </c>
      <c r="C1016" s="2">
        <v>0.99419657467001199</v>
      </c>
      <c r="D1016" s="2">
        <v>0.98552272628859283</v>
      </c>
      <c r="E1016" s="2">
        <v>0.962192511208951</v>
      </c>
      <c r="F1016" s="2">
        <v>0.82307522611956763</v>
      </c>
      <c r="G1016" s="2" t="s">
        <v>70</v>
      </c>
      <c r="H1016" s="2">
        <v>0.83180517861072401</v>
      </c>
      <c r="I1016" s="2">
        <v>0.98259446593275801</v>
      </c>
      <c r="J1016" s="2" t="s">
        <v>70</v>
      </c>
      <c r="K1016" s="2" t="s">
        <v>70</v>
      </c>
      <c r="L1016" s="2" t="s">
        <v>70</v>
      </c>
      <c r="M1016" s="2" t="s">
        <v>70</v>
      </c>
      <c r="N1016" s="2" t="s">
        <v>70</v>
      </c>
    </row>
    <row r="1017" spans="1:14" x14ac:dyDescent="0.3">
      <c r="A1017" t="s">
        <v>272</v>
      </c>
      <c r="B1017" t="s">
        <v>15</v>
      </c>
      <c r="C1017" s="2">
        <v>0.99415668482254282</v>
      </c>
      <c r="D1017" s="2">
        <v>0.9761200754695728</v>
      </c>
      <c r="E1017" s="2">
        <v>0.97815429603509085</v>
      </c>
      <c r="F1017" s="2" t="s">
        <v>70</v>
      </c>
      <c r="G1017" s="2" t="s">
        <v>70</v>
      </c>
      <c r="H1017" s="2">
        <v>0.89792816979889567</v>
      </c>
      <c r="I1017" s="2">
        <v>0.99043425447919842</v>
      </c>
      <c r="J1017" s="2" t="s">
        <v>70</v>
      </c>
      <c r="K1017" s="2" t="s">
        <v>70</v>
      </c>
      <c r="L1017" s="2" t="s">
        <v>70</v>
      </c>
      <c r="M1017" s="2" t="s">
        <v>70</v>
      </c>
      <c r="N1017" s="2" t="s">
        <v>70</v>
      </c>
    </row>
    <row r="1018" spans="1:14" x14ac:dyDescent="0.3">
      <c r="A1018" t="s">
        <v>272</v>
      </c>
      <c r="B1018" t="s">
        <v>17</v>
      </c>
      <c r="C1018" s="2">
        <v>0.99144131185270423</v>
      </c>
      <c r="D1018" s="2">
        <v>0.95737009544008478</v>
      </c>
      <c r="E1018" s="2">
        <v>0.93763217078983596</v>
      </c>
      <c r="F1018" s="2">
        <v>0</v>
      </c>
      <c r="G1018" s="2">
        <v>0</v>
      </c>
      <c r="H1018" s="2">
        <v>0.76937428243398398</v>
      </c>
      <c r="I1018" s="2">
        <v>0.99003222663568924</v>
      </c>
      <c r="J1018" s="2" t="s">
        <v>70</v>
      </c>
      <c r="K1018" s="2" t="s">
        <v>70</v>
      </c>
      <c r="L1018" s="2" t="s">
        <v>70</v>
      </c>
      <c r="M1018" s="2" t="s">
        <v>70</v>
      </c>
      <c r="N1018" s="2" t="s">
        <v>70</v>
      </c>
    </row>
    <row r="1019" spans="1:14" x14ac:dyDescent="0.3">
      <c r="A1019" t="s">
        <v>272</v>
      </c>
      <c r="B1019" t="s">
        <v>308</v>
      </c>
      <c r="C1019" s="2">
        <v>0.99383599339570716</v>
      </c>
      <c r="D1019" s="2">
        <v>0.87795072241222871</v>
      </c>
      <c r="E1019" s="2">
        <v>0.73942606391067278</v>
      </c>
      <c r="F1019" s="2">
        <v>0</v>
      </c>
      <c r="G1019" s="2">
        <v>0.90137032650989679</v>
      </c>
      <c r="H1019" s="2">
        <v>0.59102661596958173</v>
      </c>
      <c r="I1019" s="2">
        <v>0.99010494752623679</v>
      </c>
      <c r="J1019" s="2" t="s">
        <v>70</v>
      </c>
      <c r="K1019" s="2" t="s">
        <v>70</v>
      </c>
      <c r="L1019" s="2" t="s">
        <v>70</v>
      </c>
      <c r="M1019" s="2" t="s">
        <v>70</v>
      </c>
      <c r="N1019" s="2" t="s">
        <v>70</v>
      </c>
    </row>
    <row r="1020" spans="1:14" x14ac:dyDescent="0.3">
      <c r="A1020" t="s">
        <v>272</v>
      </c>
      <c r="B1020" t="s">
        <v>21</v>
      </c>
      <c r="C1020" s="2">
        <v>0.97714867240262759</v>
      </c>
      <c r="D1020" s="2">
        <v>0.95228395986221359</v>
      </c>
      <c r="E1020" s="2">
        <v>0.88786932602646618</v>
      </c>
      <c r="F1020" s="2" t="s">
        <v>70</v>
      </c>
      <c r="G1020" s="2">
        <v>0</v>
      </c>
      <c r="H1020" s="2">
        <v>0.90252030826911056</v>
      </c>
      <c r="I1020" s="2">
        <v>0.99095675963219076</v>
      </c>
      <c r="J1020" s="2">
        <v>0.96428799591132675</v>
      </c>
      <c r="K1020" s="2" t="s">
        <v>70</v>
      </c>
      <c r="L1020" s="2" t="s">
        <v>70</v>
      </c>
      <c r="M1020" s="2" t="s">
        <v>70</v>
      </c>
      <c r="N1020" s="2" t="s">
        <v>70</v>
      </c>
    </row>
    <row r="1021" spans="1:14" x14ac:dyDescent="0.3">
      <c r="A1021" t="s">
        <v>272</v>
      </c>
      <c r="B1021" t="s">
        <v>23</v>
      </c>
      <c r="C1021" s="2">
        <v>0.99716155295651676</v>
      </c>
      <c r="D1021" s="2">
        <v>0.97952947361503584</v>
      </c>
      <c r="E1021" s="2">
        <v>0.96859828928103564</v>
      </c>
      <c r="F1021" s="2" t="s">
        <v>70</v>
      </c>
      <c r="G1021" s="2" t="s">
        <v>70</v>
      </c>
      <c r="H1021" s="2">
        <v>0.88874293970839358</v>
      </c>
      <c r="I1021" s="2">
        <v>0.99461952344350502</v>
      </c>
      <c r="J1021" s="2" t="s">
        <v>70</v>
      </c>
      <c r="K1021" s="2" t="s">
        <v>70</v>
      </c>
      <c r="L1021" s="2" t="s">
        <v>70</v>
      </c>
      <c r="M1021" s="2" t="s">
        <v>70</v>
      </c>
      <c r="N1021" s="2" t="s">
        <v>70</v>
      </c>
    </row>
    <row r="1022" spans="1:14" x14ac:dyDescent="0.3">
      <c r="A1022" t="s">
        <v>272</v>
      </c>
      <c r="B1022" t="s">
        <v>25</v>
      </c>
      <c r="C1022" s="2">
        <v>0.99558751108046883</v>
      </c>
      <c r="D1022" s="2">
        <v>0.94294905462184875</v>
      </c>
      <c r="E1022" s="2">
        <v>0.91939740259740244</v>
      </c>
      <c r="F1022" s="2">
        <v>0.79631828978622332</v>
      </c>
      <c r="G1022" s="2" t="s">
        <v>70</v>
      </c>
      <c r="H1022" s="2">
        <v>0.78356667431719074</v>
      </c>
      <c r="I1022" s="2">
        <v>0.98743699691567</v>
      </c>
      <c r="J1022" s="2" t="s">
        <v>70</v>
      </c>
      <c r="K1022" s="2" t="s">
        <v>70</v>
      </c>
      <c r="L1022" s="2" t="s">
        <v>70</v>
      </c>
      <c r="M1022" s="2" t="s">
        <v>70</v>
      </c>
      <c r="N1022" s="2" t="s">
        <v>70</v>
      </c>
    </row>
    <row r="1023" spans="1:14" x14ac:dyDescent="0.3">
      <c r="A1023" t="s">
        <v>272</v>
      </c>
      <c r="B1023" t="s">
        <v>27</v>
      </c>
      <c r="C1023" s="2">
        <v>0.99478746952556796</v>
      </c>
      <c r="D1023" s="2">
        <v>0.95262851865786502</v>
      </c>
      <c r="E1023" s="2">
        <v>0.90180909307307799</v>
      </c>
      <c r="F1023" s="2" t="s">
        <v>70</v>
      </c>
      <c r="G1023" s="2" t="s">
        <v>70</v>
      </c>
      <c r="H1023" s="2">
        <v>0.70705180680622148</v>
      </c>
      <c r="I1023" s="2">
        <v>0.98740632001854278</v>
      </c>
      <c r="J1023" s="2">
        <v>0</v>
      </c>
      <c r="K1023" s="2" t="s">
        <v>70</v>
      </c>
      <c r="L1023" s="2" t="s">
        <v>70</v>
      </c>
      <c r="M1023" s="2" t="s">
        <v>70</v>
      </c>
      <c r="N1023" s="2" t="s">
        <v>70</v>
      </c>
    </row>
    <row r="1024" spans="1:14" x14ac:dyDescent="0.3">
      <c r="A1024" t="s">
        <v>272</v>
      </c>
      <c r="B1024" t="s">
        <v>29</v>
      </c>
      <c r="C1024" s="2">
        <v>0.99806664392130118</v>
      </c>
      <c r="D1024" s="2">
        <v>0.94984716404392622</v>
      </c>
      <c r="E1024" s="2">
        <v>0.87258313795169951</v>
      </c>
      <c r="F1024" s="2">
        <v>0.51382192778606361</v>
      </c>
      <c r="G1024" s="2" t="s">
        <v>70</v>
      </c>
      <c r="H1024" s="2">
        <v>0.24575185722824697</v>
      </c>
      <c r="I1024" s="2">
        <v>0.98998482549317157</v>
      </c>
      <c r="J1024" s="2" t="s">
        <v>70</v>
      </c>
      <c r="K1024" s="2" t="s">
        <v>70</v>
      </c>
      <c r="L1024" s="2" t="s">
        <v>70</v>
      </c>
      <c r="M1024" s="2" t="s">
        <v>70</v>
      </c>
      <c r="N1024" s="2" t="s">
        <v>70</v>
      </c>
    </row>
    <row r="1025" spans="1:14" x14ac:dyDescent="0.3">
      <c r="A1025" t="s">
        <v>269</v>
      </c>
      <c r="B1025" t="s">
        <v>6</v>
      </c>
      <c r="C1025" s="2">
        <v>0.98914592698169057</v>
      </c>
      <c r="D1025" s="2">
        <v>0.9808533916849016</v>
      </c>
      <c r="E1025" s="2">
        <v>0.96882865440464661</v>
      </c>
      <c r="F1025" s="2" t="s">
        <v>70</v>
      </c>
      <c r="G1025" s="2" t="s">
        <v>70</v>
      </c>
      <c r="H1025" s="2">
        <v>0.84084493332035437</v>
      </c>
      <c r="I1025" s="2">
        <v>0.99180635946778917</v>
      </c>
      <c r="J1025" s="2">
        <v>0.71833385926159676</v>
      </c>
      <c r="K1025" s="2" t="s">
        <v>70</v>
      </c>
      <c r="L1025" s="2" t="s">
        <v>70</v>
      </c>
      <c r="M1025" s="2" t="s">
        <v>70</v>
      </c>
      <c r="N1025" s="2" t="s">
        <v>70</v>
      </c>
    </row>
    <row r="1026" spans="1:14" x14ac:dyDescent="0.3">
      <c r="A1026" t="s">
        <v>269</v>
      </c>
      <c r="B1026" t="s">
        <v>7</v>
      </c>
      <c r="C1026" s="2">
        <v>0.99168621850453942</v>
      </c>
      <c r="D1026" s="2">
        <v>0.86757815500422464</v>
      </c>
      <c r="E1026" s="2">
        <v>0.92609185333500199</v>
      </c>
      <c r="F1026" s="2">
        <v>0.85528793735751807</v>
      </c>
      <c r="G1026" s="2" t="s">
        <v>70</v>
      </c>
      <c r="H1026" s="2">
        <v>0.84496447973255329</v>
      </c>
      <c r="I1026" s="2">
        <v>0.99183393116080276</v>
      </c>
      <c r="J1026" s="2" t="s">
        <v>70</v>
      </c>
      <c r="K1026" s="2" t="s">
        <v>70</v>
      </c>
      <c r="L1026" s="2" t="s">
        <v>70</v>
      </c>
      <c r="M1026" s="2" t="s">
        <v>70</v>
      </c>
      <c r="N1026" s="2" t="s">
        <v>70</v>
      </c>
    </row>
    <row r="1027" spans="1:14" x14ac:dyDescent="0.3">
      <c r="A1027" t="s">
        <v>269</v>
      </c>
      <c r="B1027" t="s">
        <v>8</v>
      </c>
      <c r="C1027" s="2">
        <v>0.9933452564155888</v>
      </c>
      <c r="D1027" s="2">
        <v>0.97399127405553476</v>
      </c>
      <c r="E1027" s="2">
        <v>0.9416293906284372</v>
      </c>
      <c r="F1027" s="2" t="s">
        <v>70</v>
      </c>
      <c r="G1027" s="2" t="s">
        <v>70</v>
      </c>
      <c r="H1027" s="2">
        <v>0.81081529402007135</v>
      </c>
      <c r="I1027" s="2">
        <v>0.99508803748205243</v>
      </c>
      <c r="J1027" s="2" t="s">
        <v>70</v>
      </c>
      <c r="K1027" s="2" t="s">
        <v>70</v>
      </c>
      <c r="L1027" s="2" t="s">
        <v>70</v>
      </c>
      <c r="M1027" s="2" t="s">
        <v>70</v>
      </c>
      <c r="N1027" s="2" t="s">
        <v>70</v>
      </c>
    </row>
    <row r="1028" spans="1:14" x14ac:dyDescent="0.3">
      <c r="A1028" t="s">
        <v>269</v>
      </c>
      <c r="B1028" t="s">
        <v>12</v>
      </c>
      <c r="C1028" s="2">
        <v>0.99561740243122199</v>
      </c>
      <c r="D1028" s="2">
        <v>0.97833655117894758</v>
      </c>
      <c r="E1028" s="2">
        <v>0.907912003087611</v>
      </c>
      <c r="F1028" s="2">
        <v>0.50436980098978623</v>
      </c>
      <c r="G1028" s="2">
        <v>0</v>
      </c>
      <c r="H1028" s="2">
        <v>0.86000771307365986</v>
      </c>
      <c r="I1028" s="2">
        <v>0.99519375187744064</v>
      </c>
      <c r="J1028" s="2" t="s">
        <v>70</v>
      </c>
      <c r="K1028" s="2" t="s">
        <v>70</v>
      </c>
      <c r="L1028" s="2" t="s">
        <v>70</v>
      </c>
      <c r="M1028" s="2" t="s">
        <v>70</v>
      </c>
      <c r="N1028" s="2" t="s">
        <v>70</v>
      </c>
    </row>
    <row r="1029" spans="1:14" x14ac:dyDescent="0.3">
      <c r="A1029" t="s">
        <v>269</v>
      </c>
      <c r="B1029" t="s">
        <v>13</v>
      </c>
      <c r="C1029" s="2">
        <v>0.99509992649889745</v>
      </c>
      <c r="D1029" s="2">
        <v>0.95982867155558438</v>
      </c>
      <c r="E1029" s="2">
        <v>0.94020466682450743</v>
      </c>
      <c r="F1029" s="2" t="s">
        <v>70</v>
      </c>
      <c r="G1029" s="2">
        <v>0.93404702733702916</v>
      </c>
      <c r="H1029" s="2">
        <v>0.83139416207389261</v>
      </c>
      <c r="I1029" s="2">
        <v>0.99574022868246037</v>
      </c>
      <c r="J1029" s="2" t="s">
        <v>70</v>
      </c>
      <c r="K1029" s="2" t="s">
        <v>70</v>
      </c>
      <c r="L1029" s="2" t="s">
        <v>70</v>
      </c>
      <c r="M1029" s="2" t="s">
        <v>70</v>
      </c>
      <c r="N1029" s="2" t="s">
        <v>70</v>
      </c>
    </row>
    <row r="1030" spans="1:14" x14ac:dyDescent="0.3">
      <c r="A1030" t="s">
        <v>269</v>
      </c>
      <c r="B1030" t="s">
        <v>15</v>
      </c>
      <c r="C1030" s="2">
        <v>0.99484138463021876</v>
      </c>
      <c r="D1030" s="2">
        <v>0.95433725710891215</v>
      </c>
      <c r="E1030" s="2">
        <v>0.96514972085941464</v>
      </c>
      <c r="F1030" s="2" t="s">
        <v>70</v>
      </c>
      <c r="G1030" s="2" t="s">
        <v>70</v>
      </c>
      <c r="H1030" s="2">
        <v>0.85606060606060608</v>
      </c>
      <c r="I1030" s="2">
        <v>0.99517272590134243</v>
      </c>
      <c r="J1030" s="2">
        <v>0.83181987809429037</v>
      </c>
      <c r="K1030" s="2" t="s">
        <v>70</v>
      </c>
      <c r="L1030" s="2" t="s">
        <v>70</v>
      </c>
      <c r="M1030" s="2" t="s">
        <v>70</v>
      </c>
      <c r="N1030" s="2" t="s">
        <v>70</v>
      </c>
    </row>
    <row r="1031" spans="1:14" x14ac:dyDescent="0.3">
      <c r="A1031" t="s">
        <v>269</v>
      </c>
      <c r="B1031" t="s">
        <v>17</v>
      </c>
      <c r="C1031" s="2">
        <v>0.96189411645157996</v>
      </c>
      <c r="D1031" s="2">
        <v>0.91067133924276777</v>
      </c>
      <c r="E1031" s="2">
        <v>0.87466955309006889</v>
      </c>
      <c r="F1031" s="2">
        <v>0</v>
      </c>
      <c r="G1031" s="2" t="s">
        <v>70</v>
      </c>
      <c r="H1031" s="2">
        <v>0.87833474936278677</v>
      </c>
      <c r="I1031" s="2">
        <v>0.99681044957472664</v>
      </c>
      <c r="J1031" s="2">
        <v>0.84071842477008674</v>
      </c>
      <c r="K1031" s="2" t="s">
        <v>70</v>
      </c>
      <c r="L1031" s="2" t="s">
        <v>70</v>
      </c>
      <c r="M1031" s="2" t="s">
        <v>70</v>
      </c>
      <c r="N1031" s="2" t="s">
        <v>70</v>
      </c>
    </row>
    <row r="1032" spans="1:14" x14ac:dyDescent="0.3">
      <c r="A1032" t="s">
        <v>269</v>
      </c>
      <c r="B1032" t="s">
        <v>21</v>
      </c>
      <c r="C1032" s="2">
        <v>0.99642183156228636</v>
      </c>
      <c r="D1032" s="2">
        <v>0.95382390292084096</v>
      </c>
      <c r="E1032" s="2">
        <v>0.91118170266836085</v>
      </c>
      <c r="F1032" s="2">
        <v>0.88597314214498757</v>
      </c>
      <c r="G1032" s="2" t="s">
        <v>70</v>
      </c>
      <c r="H1032" s="2">
        <v>0.87120505647083202</v>
      </c>
      <c r="I1032" s="2">
        <v>0.99243772241992878</v>
      </c>
      <c r="J1032" s="2" t="s">
        <v>70</v>
      </c>
      <c r="K1032" s="2" t="s">
        <v>70</v>
      </c>
      <c r="L1032" s="2" t="s">
        <v>70</v>
      </c>
      <c r="M1032" s="2" t="s">
        <v>70</v>
      </c>
      <c r="N1032" s="2" t="s">
        <v>70</v>
      </c>
    </row>
    <row r="1033" spans="1:14" x14ac:dyDescent="0.3">
      <c r="A1033" t="s">
        <v>269</v>
      </c>
      <c r="B1033" t="s">
        <v>23</v>
      </c>
      <c r="C1033" s="2">
        <v>0.992942180398106</v>
      </c>
      <c r="D1033" s="2">
        <v>0.86929729967648939</v>
      </c>
      <c r="E1033" s="2">
        <v>0.86002365247924317</v>
      </c>
      <c r="F1033" s="2">
        <v>0.88539575989610564</v>
      </c>
      <c r="G1033" s="2">
        <v>0.73577106518282986</v>
      </c>
      <c r="H1033" s="2">
        <v>0.39080582368940325</v>
      </c>
      <c r="I1033" s="2">
        <v>0.98904949627682881</v>
      </c>
      <c r="J1033" s="2" t="s">
        <v>70</v>
      </c>
      <c r="K1033" s="2" t="s">
        <v>70</v>
      </c>
      <c r="L1033" s="2" t="s">
        <v>70</v>
      </c>
      <c r="M1033" s="2" t="s">
        <v>70</v>
      </c>
      <c r="N1033" s="2" t="s">
        <v>70</v>
      </c>
    </row>
    <row r="1034" spans="1:14" x14ac:dyDescent="0.3">
      <c r="A1034" t="s">
        <v>269</v>
      </c>
      <c r="B1034" t="s">
        <v>144</v>
      </c>
      <c r="C1034" s="2">
        <v>0.99752400121403817</v>
      </c>
      <c r="D1034" s="2">
        <v>0.89693840506635469</v>
      </c>
      <c r="E1034" s="2">
        <v>0.94415046118055679</v>
      </c>
      <c r="F1034" s="2">
        <v>0.86681470824341367</v>
      </c>
      <c r="G1034" s="2" t="s">
        <v>70</v>
      </c>
      <c r="H1034" s="2">
        <v>0.90721113881961757</v>
      </c>
      <c r="I1034" s="2">
        <v>0.99549981556621159</v>
      </c>
      <c r="J1034" s="2" t="s">
        <v>70</v>
      </c>
      <c r="K1034" s="2" t="s">
        <v>70</v>
      </c>
      <c r="L1034" s="2" t="s">
        <v>70</v>
      </c>
      <c r="M1034" s="2" t="s">
        <v>70</v>
      </c>
      <c r="N1034" s="2" t="s">
        <v>70</v>
      </c>
    </row>
    <row r="1035" spans="1:14" x14ac:dyDescent="0.3">
      <c r="A1035" t="s">
        <v>269</v>
      </c>
      <c r="B1035" t="s">
        <v>25</v>
      </c>
      <c r="C1035" s="2">
        <v>0.9950108119208978</v>
      </c>
      <c r="D1035" s="2">
        <v>0.94624869046659676</v>
      </c>
      <c r="E1035" s="2">
        <v>0.87805806241165596</v>
      </c>
      <c r="F1035" s="2">
        <v>0.70733594006633393</v>
      </c>
      <c r="G1035" s="2">
        <v>0.65223665223665228</v>
      </c>
      <c r="H1035" s="2">
        <v>0.87882294594147792</v>
      </c>
      <c r="I1035" s="2">
        <v>0.99343512576528725</v>
      </c>
      <c r="J1035" s="2" t="s">
        <v>70</v>
      </c>
      <c r="K1035" s="2" t="s">
        <v>70</v>
      </c>
      <c r="L1035" s="2" t="s">
        <v>70</v>
      </c>
      <c r="M1035" s="2" t="s">
        <v>70</v>
      </c>
      <c r="N1035" s="2" t="s">
        <v>70</v>
      </c>
    </row>
    <row r="1036" spans="1:14" x14ac:dyDescent="0.3">
      <c r="A1036" t="s">
        <v>269</v>
      </c>
      <c r="B1036" t="s">
        <v>27</v>
      </c>
      <c r="C1036" s="2">
        <v>0.99544722083441817</v>
      </c>
      <c r="D1036" s="2">
        <v>0.96047757639899456</v>
      </c>
      <c r="E1036" s="2">
        <v>0.85515162930872102</v>
      </c>
      <c r="F1036" s="2">
        <v>0.90052499479389292</v>
      </c>
      <c r="G1036" s="2" t="s">
        <v>70</v>
      </c>
      <c r="H1036" s="2" t="s">
        <v>70</v>
      </c>
      <c r="I1036" s="2">
        <v>0.99299239600417477</v>
      </c>
      <c r="J1036" s="2" t="s">
        <v>70</v>
      </c>
      <c r="K1036" s="2" t="s">
        <v>70</v>
      </c>
      <c r="L1036" s="2" t="s">
        <v>70</v>
      </c>
      <c r="M1036" s="2" t="s">
        <v>70</v>
      </c>
      <c r="N1036" s="2" t="s">
        <v>70</v>
      </c>
    </row>
    <row r="1037" spans="1:14" x14ac:dyDescent="0.3">
      <c r="A1037" t="s">
        <v>269</v>
      </c>
      <c r="B1037" t="s">
        <v>29</v>
      </c>
      <c r="C1037" s="2">
        <v>0.99636058379423764</v>
      </c>
      <c r="D1037" s="2">
        <v>0.97132507425921899</v>
      </c>
      <c r="E1037" s="2">
        <v>0.95178695178695183</v>
      </c>
      <c r="F1037" s="2" t="s">
        <v>70</v>
      </c>
      <c r="G1037" s="2" t="s">
        <v>70</v>
      </c>
      <c r="H1037" s="2">
        <v>0.60789972787993729</v>
      </c>
      <c r="I1037" s="2">
        <v>0.99376080583327064</v>
      </c>
      <c r="J1037" s="2">
        <v>0</v>
      </c>
      <c r="K1037" s="2" t="s">
        <v>70</v>
      </c>
      <c r="L1037" s="2" t="s">
        <v>70</v>
      </c>
      <c r="M1037" s="2" t="s">
        <v>70</v>
      </c>
      <c r="N1037" s="2" t="s">
        <v>70</v>
      </c>
    </row>
    <row r="1038" spans="1:14" x14ac:dyDescent="0.3">
      <c r="A1038" t="s">
        <v>269</v>
      </c>
      <c r="B1038" t="s">
        <v>33</v>
      </c>
      <c r="C1038" s="2">
        <v>0.99743378780755365</v>
      </c>
      <c r="D1038" s="2">
        <v>0.95610314330849699</v>
      </c>
      <c r="E1038" s="2">
        <v>0.88636102052560906</v>
      </c>
      <c r="F1038" s="2">
        <v>0</v>
      </c>
      <c r="G1038" s="2" t="s">
        <v>70</v>
      </c>
      <c r="H1038" s="2">
        <v>0.93654204268729402</v>
      </c>
      <c r="I1038" s="2">
        <v>0.99452471482889737</v>
      </c>
      <c r="J1038" s="2" t="s">
        <v>70</v>
      </c>
      <c r="K1038" s="2" t="s">
        <v>70</v>
      </c>
      <c r="L1038" s="2" t="s">
        <v>70</v>
      </c>
      <c r="M1038" s="2" t="s">
        <v>70</v>
      </c>
      <c r="N1038" s="2" t="s">
        <v>70</v>
      </c>
    </row>
    <row r="1039" spans="1:14" x14ac:dyDescent="0.3">
      <c r="A1039" t="s">
        <v>297</v>
      </c>
      <c r="B1039" t="s">
        <v>6</v>
      </c>
      <c r="C1039" s="2">
        <v>0.88621646623496764</v>
      </c>
      <c r="D1039" s="2">
        <v>0.9516397734304346</v>
      </c>
      <c r="E1039" s="2">
        <v>0.7954487861740408</v>
      </c>
      <c r="F1039" s="2">
        <v>0</v>
      </c>
      <c r="G1039" s="2">
        <v>0.33396584440227706</v>
      </c>
      <c r="H1039" s="2">
        <v>0.86589343965204779</v>
      </c>
      <c r="I1039" s="2">
        <v>0.98792822185970641</v>
      </c>
      <c r="J1039" s="2">
        <v>0.44552364864864863</v>
      </c>
      <c r="K1039" s="2" t="s">
        <v>70</v>
      </c>
      <c r="L1039" s="2" t="s">
        <v>70</v>
      </c>
      <c r="M1039" s="2" t="s">
        <v>70</v>
      </c>
      <c r="N1039" s="2" t="s">
        <v>70</v>
      </c>
    </row>
    <row r="1040" spans="1:14" x14ac:dyDescent="0.3">
      <c r="A1040" t="s">
        <v>297</v>
      </c>
      <c r="B1040" t="s">
        <v>7</v>
      </c>
      <c r="C1040" s="2">
        <v>0.99316302489952424</v>
      </c>
      <c r="D1040" s="2">
        <v>0.96939615736505036</v>
      </c>
      <c r="E1040" s="2">
        <v>0.88598550919092978</v>
      </c>
      <c r="F1040" s="2">
        <v>0</v>
      </c>
      <c r="G1040" s="2">
        <v>0.41973908111174135</v>
      </c>
      <c r="H1040" s="2">
        <v>0.85787694388100066</v>
      </c>
      <c r="I1040" s="2">
        <v>0.98904276365849941</v>
      </c>
      <c r="J1040" s="2" t="s">
        <v>70</v>
      </c>
      <c r="K1040" s="2" t="s">
        <v>70</v>
      </c>
      <c r="L1040" s="2" t="s">
        <v>70</v>
      </c>
      <c r="M1040" s="2" t="s">
        <v>70</v>
      </c>
      <c r="N1040" s="2" t="s">
        <v>70</v>
      </c>
    </row>
    <row r="1041" spans="1:14" x14ac:dyDescent="0.3">
      <c r="A1041" t="s">
        <v>297</v>
      </c>
      <c r="B1041" t="s">
        <v>8</v>
      </c>
      <c r="C1041" s="2">
        <v>0.98653557522893875</v>
      </c>
      <c r="D1041" s="2">
        <v>0.92793535097448898</v>
      </c>
      <c r="E1041" s="2">
        <v>0.91298931217625079</v>
      </c>
      <c r="F1041" s="2">
        <v>0.89994171361958419</v>
      </c>
      <c r="G1041" s="2" t="s">
        <v>70</v>
      </c>
      <c r="H1041" s="2">
        <v>0.78793217353005951</v>
      </c>
      <c r="I1041" s="2">
        <v>0.98582900330656598</v>
      </c>
      <c r="J1041" s="2">
        <v>0</v>
      </c>
      <c r="K1041" s="2" t="s">
        <v>70</v>
      </c>
      <c r="L1041" s="2" t="s">
        <v>70</v>
      </c>
      <c r="M1041" s="2" t="s">
        <v>70</v>
      </c>
      <c r="N1041" s="2" t="s">
        <v>70</v>
      </c>
    </row>
    <row r="1042" spans="1:14" x14ac:dyDescent="0.3">
      <c r="A1042" t="s">
        <v>297</v>
      </c>
      <c r="B1042" t="s">
        <v>12</v>
      </c>
      <c r="C1042" s="2">
        <v>0.99643068982382399</v>
      </c>
      <c r="D1042" s="2">
        <v>0.96003432003431999</v>
      </c>
      <c r="E1042" s="2">
        <v>0.91057524233275078</v>
      </c>
      <c r="F1042" s="2">
        <v>0.91098923940329057</v>
      </c>
      <c r="G1042" s="2">
        <v>0</v>
      </c>
      <c r="H1042" s="2">
        <v>0.87664460569332592</v>
      </c>
      <c r="I1042" s="2">
        <v>0.99383420872345285</v>
      </c>
      <c r="J1042" s="2" t="s">
        <v>70</v>
      </c>
      <c r="K1042" s="2" t="s">
        <v>70</v>
      </c>
      <c r="L1042" s="2" t="s">
        <v>70</v>
      </c>
      <c r="M1042" s="2" t="s">
        <v>70</v>
      </c>
      <c r="N1042" s="2" t="s">
        <v>70</v>
      </c>
    </row>
    <row r="1043" spans="1:14" x14ac:dyDescent="0.3">
      <c r="A1043" t="s">
        <v>297</v>
      </c>
      <c r="B1043" t="s">
        <v>13</v>
      </c>
      <c r="C1043" s="2">
        <v>0.99340342615896715</v>
      </c>
      <c r="D1043" s="2">
        <v>0.95170743003723035</v>
      </c>
      <c r="E1043" s="2">
        <v>0.90530827269074521</v>
      </c>
      <c r="F1043" s="2">
        <v>0.89439874172712086</v>
      </c>
      <c r="G1043" s="2">
        <v>0.86745315752949337</v>
      </c>
      <c r="H1043" s="2">
        <v>0.901864801864802</v>
      </c>
      <c r="I1043" s="2">
        <v>0.99628252788104077</v>
      </c>
      <c r="J1043" s="2" t="s">
        <v>70</v>
      </c>
      <c r="K1043" s="2" t="s">
        <v>70</v>
      </c>
      <c r="L1043" s="2" t="s">
        <v>70</v>
      </c>
      <c r="M1043" s="2" t="s">
        <v>70</v>
      </c>
      <c r="N1043" s="2" t="s">
        <v>70</v>
      </c>
    </row>
    <row r="1044" spans="1:14" x14ac:dyDescent="0.3">
      <c r="A1044" t="s">
        <v>297</v>
      </c>
      <c r="B1044" t="s">
        <v>15</v>
      </c>
      <c r="C1044" s="2">
        <v>0.98479445468386895</v>
      </c>
      <c r="D1044" s="2">
        <v>0.95049692124878482</v>
      </c>
      <c r="E1044" s="2">
        <v>0.71663668304697969</v>
      </c>
      <c r="F1044" s="2">
        <v>0</v>
      </c>
      <c r="G1044" s="2">
        <v>0.87889187768605259</v>
      </c>
      <c r="H1044" s="2">
        <v>0.89303755765429382</v>
      </c>
      <c r="I1044" s="2">
        <v>0.99371164482157737</v>
      </c>
      <c r="J1044" s="2">
        <v>0.84739545121056492</v>
      </c>
      <c r="K1044" s="2" t="s">
        <v>70</v>
      </c>
      <c r="L1044" s="2" t="s">
        <v>70</v>
      </c>
      <c r="M1044" s="2" t="s">
        <v>70</v>
      </c>
      <c r="N1044" s="2" t="s">
        <v>70</v>
      </c>
    </row>
    <row r="1045" spans="1:14" x14ac:dyDescent="0.3">
      <c r="A1045" t="s">
        <v>297</v>
      </c>
      <c r="B1045" t="s">
        <v>17</v>
      </c>
      <c r="C1045" s="2">
        <v>0.98515070670375204</v>
      </c>
      <c r="D1045" s="2">
        <v>0.97373425059905683</v>
      </c>
      <c r="E1045" s="2">
        <v>0.73894465545306565</v>
      </c>
      <c r="F1045" s="2">
        <v>0.47062399238840291</v>
      </c>
      <c r="G1045" s="2" t="s">
        <v>70</v>
      </c>
      <c r="H1045" s="2">
        <v>0.25349759866360411</v>
      </c>
      <c r="I1045" s="2">
        <v>0.98215495821097798</v>
      </c>
      <c r="J1045" s="2" t="s">
        <v>70</v>
      </c>
      <c r="K1045" s="2" t="s">
        <v>70</v>
      </c>
      <c r="L1045" s="2" t="s">
        <v>70</v>
      </c>
      <c r="M1045" s="2" t="s">
        <v>70</v>
      </c>
      <c r="N1045" s="2" t="s">
        <v>70</v>
      </c>
    </row>
    <row r="1046" spans="1:14" x14ac:dyDescent="0.3">
      <c r="A1046" t="s">
        <v>297</v>
      </c>
      <c r="B1046" t="s">
        <v>21</v>
      </c>
      <c r="C1046" s="2">
        <v>0.99669042420247478</v>
      </c>
      <c r="D1046" s="2">
        <v>0.96685063574123242</v>
      </c>
      <c r="E1046" s="2">
        <v>0.93837126479666244</v>
      </c>
      <c r="F1046" s="2">
        <v>0.24610408703322553</v>
      </c>
      <c r="G1046" s="2">
        <v>0</v>
      </c>
      <c r="H1046" s="2">
        <v>0.88320564405004687</v>
      </c>
      <c r="I1046" s="2">
        <v>0.99259032923382484</v>
      </c>
      <c r="J1046" s="2" t="s">
        <v>70</v>
      </c>
      <c r="K1046" s="2" t="s">
        <v>70</v>
      </c>
      <c r="L1046" s="2" t="s">
        <v>70</v>
      </c>
      <c r="M1046" s="2" t="s">
        <v>70</v>
      </c>
      <c r="N1046" s="2" t="s">
        <v>70</v>
      </c>
    </row>
    <row r="1047" spans="1:14" x14ac:dyDescent="0.3">
      <c r="A1047" t="s">
        <v>297</v>
      </c>
      <c r="B1047" t="s">
        <v>23</v>
      </c>
      <c r="C1047" s="2">
        <v>0.99621920075330639</v>
      </c>
      <c r="D1047" s="2">
        <v>0.95408734602463596</v>
      </c>
      <c r="E1047" s="2">
        <v>0.88063135024602213</v>
      </c>
      <c r="F1047" s="2">
        <v>0.89589272347947957</v>
      </c>
      <c r="G1047" s="2" t="s">
        <v>70</v>
      </c>
      <c r="H1047" s="2">
        <v>0.86522097172659895</v>
      </c>
      <c r="I1047" s="2">
        <v>0.99367928209129919</v>
      </c>
      <c r="J1047" s="2" t="s">
        <v>70</v>
      </c>
      <c r="K1047" s="2" t="s">
        <v>70</v>
      </c>
      <c r="L1047" s="2" t="s">
        <v>70</v>
      </c>
      <c r="M1047" s="2" t="s">
        <v>70</v>
      </c>
      <c r="N1047" s="2" t="s">
        <v>70</v>
      </c>
    </row>
    <row r="1048" spans="1:14" x14ac:dyDescent="0.3">
      <c r="A1048" t="s">
        <v>297</v>
      </c>
      <c r="B1048" t="s">
        <v>25</v>
      </c>
      <c r="C1048" s="2">
        <v>0.99834020274033641</v>
      </c>
      <c r="D1048" s="2">
        <v>0.93239858105949802</v>
      </c>
      <c r="E1048" s="2">
        <v>0.95226870948733056</v>
      </c>
      <c r="F1048" s="2">
        <v>0.87640647233998858</v>
      </c>
      <c r="G1048" s="2" t="s">
        <v>70</v>
      </c>
      <c r="H1048" s="2">
        <v>0.92624040920716122</v>
      </c>
      <c r="I1048" s="2">
        <v>0.99375818756261081</v>
      </c>
      <c r="J1048" s="2" t="s">
        <v>70</v>
      </c>
      <c r="K1048" s="2" t="s">
        <v>70</v>
      </c>
      <c r="L1048" s="2" t="s">
        <v>70</v>
      </c>
      <c r="M1048" s="2" t="s">
        <v>70</v>
      </c>
      <c r="N1048" s="2" t="s">
        <v>70</v>
      </c>
    </row>
    <row r="1049" spans="1:14" x14ac:dyDescent="0.3">
      <c r="A1049" t="s">
        <v>297</v>
      </c>
      <c r="B1049" t="s">
        <v>27</v>
      </c>
      <c r="C1049" s="2">
        <v>0.99779547249276124</v>
      </c>
      <c r="D1049" s="2">
        <v>0.96278024447733379</v>
      </c>
      <c r="E1049" s="2">
        <v>0.8691811921224416</v>
      </c>
      <c r="F1049" s="2">
        <v>0.5885262615963901</v>
      </c>
      <c r="G1049" s="2" t="s">
        <v>70</v>
      </c>
      <c r="H1049" s="2">
        <v>0.71791856533882115</v>
      </c>
      <c r="I1049" s="2">
        <v>0.99494949494949481</v>
      </c>
      <c r="J1049" s="2" t="s">
        <v>70</v>
      </c>
      <c r="K1049" s="2" t="s">
        <v>70</v>
      </c>
      <c r="L1049" s="2" t="s">
        <v>70</v>
      </c>
      <c r="M1049" s="2" t="s">
        <v>70</v>
      </c>
      <c r="N1049" s="2" t="s">
        <v>70</v>
      </c>
    </row>
    <row r="1050" spans="1:14" x14ac:dyDescent="0.3">
      <c r="A1050" t="s">
        <v>297</v>
      </c>
      <c r="B1050" t="s">
        <v>29</v>
      </c>
      <c r="C1050" s="2">
        <v>0.98275009726289064</v>
      </c>
      <c r="D1050" s="2">
        <v>0.97132438843062985</v>
      </c>
      <c r="E1050" s="2">
        <v>0.89532339845057007</v>
      </c>
      <c r="F1050" s="2">
        <v>1.2716763005780347E-2</v>
      </c>
      <c r="G1050" s="2" t="s">
        <v>70</v>
      </c>
      <c r="H1050" s="2">
        <v>0.67874024111742526</v>
      </c>
      <c r="I1050" s="2">
        <v>0.99175068744271322</v>
      </c>
      <c r="J1050" s="2">
        <v>0.67931884639642226</v>
      </c>
      <c r="K1050" s="2" t="s">
        <v>70</v>
      </c>
      <c r="L1050" s="2" t="s">
        <v>70</v>
      </c>
      <c r="M1050" s="2" t="s">
        <v>70</v>
      </c>
      <c r="N1050" s="2" t="s">
        <v>70</v>
      </c>
    </row>
    <row r="1051" spans="1:14" x14ac:dyDescent="0.3">
      <c r="A1051" t="s">
        <v>297</v>
      </c>
      <c r="B1051" t="s">
        <v>33</v>
      </c>
      <c r="C1051" s="2">
        <v>0.99788040417845103</v>
      </c>
      <c r="D1051" s="2">
        <v>0.9660271002710028</v>
      </c>
      <c r="E1051" s="2">
        <v>0.89912137975919293</v>
      </c>
      <c r="F1051" s="2">
        <v>0.62558092543948274</v>
      </c>
      <c r="G1051" s="2" t="s">
        <v>70</v>
      </c>
      <c r="H1051" s="2">
        <v>0.85016057022009872</v>
      </c>
      <c r="I1051" s="2">
        <v>0.99019235155477836</v>
      </c>
      <c r="J1051" s="2" t="s">
        <v>70</v>
      </c>
      <c r="K1051" s="2" t="s">
        <v>70</v>
      </c>
      <c r="L1051" s="2" t="s">
        <v>70</v>
      </c>
      <c r="M1051" s="2" t="s">
        <v>70</v>
      </c>
      <c r="N1051" s="2" t="s">
        <v>70</v>
      </c>
    </row>
    <row r="1052" spans="1:14" x14ac:dyDescent="0.3">
      <c r="A1052" t="s">
        <v>297</v>
      </c>
      <c r="B1052" t="s">
        <v>35</v>
      </c>
      <c r="C1052" s="2">
        <v>0.99277055255808278</v>
      </c>
      <c r="D1052" s="2">
        <v>0.83721418633344713</v>
      </c>
      <c r="E1052" s="2">
        <v>0.90254906189346562</v>
      </c>
      <c r="F1052" s="2">
        <v>0</v>
      </c>
      <c r="G1052" s="2">
        <v>0.93452286123944561</v>
      </c>
      <c r="H1052" s="2">
        <v>0.79093331004061662</v>
      </c>
      <c r="I1052" s="2">
        <v>0.98865653213982563</v>
      </c>
      <c r="J1052" s="2">
        <v>0.83335617168349096</v>
      </c>
      <c r="K1052" s="2" t="s">
        <v>70</v>
      </c>
      <c r="L1052" s="2" t="s">
        <v>70</v>
      </c>
      <c r="M1052" s="2" t="s">
        <v>70</v>
      </c>
      <c r="N1052" s="2" t="s">
        <v>70</v>
      </c>
    </row>
    <row r="1053" spans="1:14" x14ac:dyDescent="0.3">
      <c r="A1053" t="s">
        <v>351</v>
      </c>
      <c r="B1053" t="s">
        <v>6</v>
      </c>
      <c r="C1053" s="2">
        <v>0.95936167716196663</v>
      </c>
      <c r="D1053" s="2">
        <v>0.96170636266992382</v>
      </c>
      <c r="E1053" s="2">
        <v>0.84021592442645077</v>
      </c>
      <c r="F1053" s="2" t="s">
        <v>70</v>
      </c>
      <c r="G1053" s="2" t="s">
        <v>70</v>
      </c>
      <c r="H1053" s="2">
        <v>0.93900184842883561</v>
      </c>
      <c r="I1053" s="2">
        <v>0.99156803589386555</v>
      </c>
      <c r="J1053" s="2" t="s">
        <v>70</v>
      </c>
      <c r="K1053" s="2" t="s">
        <v>70</v>
      </c>
      <c r="L1053" s="2" t="s">
        <v>70</v>
      </c>
      <c r="M1053" s="2" t="s">
        <v>70</v>
      </c>
      <c r="N1053" s="2" t="s">
        <v>70</v>
      </c>
    </row>
    <row r="1054" spans="1:14" x14ac:dyDescent="0.3">
      <c r="A1054" t="s">
        <v>351</v>
      </c>
      <c r="B1054" t="s">
        <v>7</v>
      </c>
      <c r="C1054" s="2">
        <v>0.95840689216863217</v>
      </c>
      <c r="D1054" s="2">
        <v>0.98024766721897616</v>
      </c>
      <c r="E1054" s="2">
        <v>0.82752864405493587</v>
      </c>
      <c r="F1054" s="2" t="s">
        <v>70</v>
      </c>
      <c r="G1054" s="2" t="s">
        <v>70</v>
      </c>
      <c r="H1054" s="2">
        <v>0.94992154811715479</v>
      </c>
      <c r="I1054" s="2">
        <v>0.98970599126120118</v>
      </c>
      <c r="J1054" s="2" t="s">
        <v>70</v>
      </c>
      <c r="K1054" s="2" t="s">
        <v>70</v>
      </c>
      <c r="L1054" s="2" t="s">
        <v>70</v>
      </c>
      <c r="M1054" s="2" t="s">
        <v>70</v>
      </c>
      <c r="N1054" s="2" t="s">
        <v>70</v>
      </c>
    </row>
    <row r="1055" spans="1:14" x14ac:dyDescent="0.3">
      <c r="A1055" t="s">
        <v>351</v>
      </c>
      <c r="B1055" t="s">
        <v>8</v>
      </c>
      <c r="C1055" s="2">
        <v>0.98141842888770137</v>
      </c>
      <c r="D1055" s="2">
        <v>0.97018203476901321</v>
      </c>
      <c r="E1055" s="2">
        <v>0.91201545504178738</v>
      </c>
      <c r="F1055" s="2" t="s">
        <v>70</v>
      </c>
      <c r="G1055" s="2" t="s">
        <v>70</v>
      </c>
      <c r="H1055" s="2">
        <v>0.87467392537144151</v>
      </c>
      <c r="I1055" s="2">
        <v>0.98504729935917001</v>
      </c>
      <c r="J1055" s="2">
        <v>0.95887386144079478</v>
      </c>
      <c r="K1055" s="2" t="s">
        <v>70</v>
      </c>
      <c r="L1055" s="2" t="s">
        <v>70</v>
      </c>
      <c r="M1055" s="2" t="s">
        <v>70</v>
      </c>
      <c r="N1055" s="2" t="s">
        <v>70</v>
      </c>
    </row>
    <row r="1056" spans="1:14" x14ac:dyDescent="0.3">
      <c r="A1056" t="s">
        <v>351</v>
      </c>
      <c r="B1056" t="s">
        <v>12</v>
      </c>
      <c r="C1056" s="2">
        <v>0.97346177357138342</v>
      </c>
      <c r="D1056" s="2">
        <v>0.96666886964950538</v>
      </c>
      <c r="E1056" s="2">
        <v>0.95001005159820395</v>
      </c>
      <c r="F1056" s="2" t="s">
        <v>70</v>
      </c>
      <c r="G1056" s="2" t="s">
        <v>70</v>
      </c>
      <c r="H1056" s="2">
        <v>0.83230867076531689</v>
      </c>
      <c r="I1056" s="2">
        <v>0.99188092016238161</v>
      </c>
      <c r="J1056" s="2" t="s">
        <v>70</v>
      </c>
      <c r="K1056" s="2" t="s">
        <v>70</v>
      </c>
      <c r="L1056" s="2" t="s">
        <v>70</v>
      </c>
      <c r="M1056" s="2" t="s">
        <v>70</v>
      </c>
      <c r="N1056" s="2" t="s">
        <v>70</v>
      </c>
    </row>
    <row r="1057" spans="1:14" x14ac:dyDescent="0.3">
      <c r="A1057" t="s">
        <v>351</v>
      </c>
      <c r="B1057" t="s">
        <v>13</v>
      </c>
      <c r="C1057" s="2">
        <v>0.9826276426594428</v>
      </c>
      <c r="D1057" s="2">
        <v>0.966999546073536</v>
      </c>
      <c r="E1057" s="2">
        <v>0.92285748246760957</v>
      </c>
      <c r="F1057" s="2" t="s">
        <v>70</v>
      </c>
      <c r="G1057" s="2" t="s">
        <v>70</v>
      </c>
      <c r="H1057" s="2">
        <v>0.6763034346429454</v>
      </c>
      <c r="I1057" s="2">
        <v>0.98785235944556915</v>
      </c>
      <c r="J1057" s="2" t="s">
        <v>70</v>
      </c>
      <c r="K1057" s="2" t="s">
        <v>70</v>
      </c>
      <c r="L1057" s="2" t="s">
        <v>70</v>
      </c>
      <c r="M1057" s="2" t="s">
        <v>70</v>
      </c>
      <c r="N1057" s="2" t="s">
        <v>70</v>
      </c>
    </row>
    <row r="1058" spans="1:14" x14ac:dyDescent="0.3">
      <c r="A1058" t="s">
        <v>351</v>
      </c>
      <c r="B1058" t="s">
        <v>15</v>
      </c>
      <c r="C1058" s="2">
        <v>0.99307085778001958</v>
      </c>
      <c r="D1058" s="2">
        <v>0.95660327288810276</v>
      </c>
      <c r="E1058" s="2">
        <v>0.88035929637792654</v>
      </c>
      <c r="F1058" s="2">
        <v>0</v>
      </c>
      <c r="G1058" s="2">
        <v>0.8487746563060371</v>
      </c>
      <c r="H1058" s="2">
        <v>0.88528047237452556</v>
      </c>
      <c r="I1058" s="2">
        <v>0.99234853216739538</v>
      </c>
      <c r="J1058" s="2" t="s">
        <v>70</v>
      </c>
      <c r="K1058" s="2" t="s">
        <v>70</v>
      </c>
      <c r="L1058" s="2" t="s">
        <v>70</v>
      </c>
      <c r="M1058" s="2" t="s">
        <v>70</v>
      </c>
      <c r="N1058" s="2" t="s">
        <v>70</v>
      </c>
    </row>
    <row r="1059" spans="1:14" x14ac:dyDescent="0.3">
      <c r="A1059" t="s">
        <v>351</v>
      </c>
      <c r="B1059" t="s">
        <v>17</v>
      </c>
      <c r="C1059" s="2">
        <v>0.98883268482490283</v>
      </c>
      <c r="D1059" s="2">
        <v>0.97575555060518304</v>
      </c>
      <c r="E1059" s="2">
        <v>0.83172181716208637</v>
      </c>
      <c r="F1059" s="2">
        <v>0</v>
      </c>
      <c r="G1059" s="2">
        <v>0.38095238095238099</v>
      </c>
      <c r="H1059" s="2">
        <v>0.83193888686795203</v>
      </c>
      <c r="I1059" s="2">
        <v>0.99396191360891784</v>
      </c>
      <c r="J1059" s="2" t="s">
        <v>70</v>
      </c>
      <c r="K1059" s="2" t="s">
        <v>70</v>
      </c>
      <c r="L1059" s="2" t="s">
        <v>70</v>
      </c>
      <c r="M1059" s="2" t="s">
        <v>70</v>
      </c>
      <c r="N1059" s="2" t="s">
        <v>70</v>
      </c>
    </row>
    <row r="1060" spans="1:14" x14ac:dyDescent="0.3">
      <c r="A1060" t="s">
        <v>351</v>
      </c>
      <c r="B1060" t="s">
        <v>21</v>
      </c>
      <c r="C1060" s="2">
        <v>0.98228969006957623</v>
      </c>
      <c r="D1060" s="2">
        <v>0.97820902886275796</v>
      </c>
      <c r="E1060" s="2">
        <v>0.79070757603980946</v>
      </c>
      <c r="F1060" s="2">
        <v>0</v>
      </c>
      <c r="G1060" s="2">
        <v>0.82508968366126756</v>
      </c>
      <c r="H1060" s="2">
        <v>0.73059911540008038</v>
      </c>
      <c r="I1060" s="2">
        <v>0.9872461029759092</v>
      </c>
      <c r="J1060" s="2" t="s">
        <v>70</v>
      </c>
      <c r="K1060" s="2" t="s">
        <v>70</v>
      </c>
      <c r="L1060" s="2" t="s">
        <v>70</v>
      </c>
      <c r="M1060" s="2" t="s">
        <v>70</v>
      </c>
      <c r="N1060" s="2" t="s">
        <v>70</v>
      </c>
    </row>
    <row r="1061" spans="1:14" x14ac:dyDescent="0.3">
      <c r="A1061" t="s">
        <v>351</v>
      </c>
      <c r="B1061" t="s">
        <v>23</v>
      </c>
      <c r="C1061" s="2">
        <v>0.9945636803569744</v>
      </c>
      <c r="D1061" s="2">
        <v>0.97009034623370305</v>
      </c>
      <c r="E1061" s="2">
        <v>0.95636483454411358</v>
      </c>
      <c r="F1061" s="2" t="s">
        <v>70</v>
      </c>
      <c r="G1061" s="2">
        <v>0.65884861407249462</v>
      </c>
      <c r="H1061" s="2">
        <v>0.82383447679757982</v>
      </c>
      <c r="I1061" s="2">
        <v>0.99495928654517241</v>
      </c>
      <c r="J1061" s="2" t="s">
        <v>70</v>
      </c>
      <c r="K1061" s="2" t="s">
        <v>70</v>
      </c>
      <c r="L1061" s="2" t="s">
        <v>70</v>
      </c>
      <c r="M1061" s="2" t="s">
        <v>70</v>
      </c>
      <c r="N1061" s="2" t="s">
        <v>70</v>
      </c>
    </row>
    <row r="1062" spans="1:14" x14ac:dyDescent="0.3">
      <c r="A1062" t="s">
        <v>351</v>
      </c>
      <c r="B1062" t="s">
        <v>25</v>
      </c>
      <c r="C1062" s="2">
        <v>0.9625397179329952</v>
      </c>
      <c r="D1062" s="2">
        <v>0.98003923323123521</v>
      </c>
      <c r="E1062" s="2">
        <v>0.90122595670729544</v>
      </c>
      <c r="F1062" s="2" t="s">
        <v>70</v>
      </c>
      <c r="G1062" s="2">
        <v>0</v>
      </c>
      <c r="H1062" s="2">
        <v>0.72649125863971653</v>
      </c>
      <c r="I1062" s="2">
        <v>0.99155315425005719</v>
      </c>
      <c r="J1062" s="2">
        <v>0.87369557394746311</v>
      </c>
      <c r="K1062" s="2" t="s">
        <v>70</v>
      </c>
      <c r="L1062" s="2" t="s">
        <v>70</v>
      </c>
      <c r="M1062" s="2" t="s">
        <v>70</v>
      </c>
      <c r="N1062" s="2" t="s">
        <v>70</v>
      </c>
    </row>
    <row r="1063" spans="1:14" x14ac:dyDescent="0.3">
      <c r="A1063" t="s">
        <v>351</v>
      </c>
      <c r="B1063" t="s">
        <v>27</v>
      </c>
      <c r="C1063" s="2">
        <v>0.99175919072292118</v>
      </c>
      <c r="D1063" s="2">
        <v>0.97798623711869637</v>
      </c>
      <c r="E1063" s="2">
        <v>0.97469099470276643</v>
      </c>
      <c r="F1063" s="2" t="s">
        <v>70</v>
      </c>
      <c r="G1063" s="2" t="s">
        <v>70</v>
      </c>
      <c r="H1063" s="2">
        <v>0.91230131733564224</v>
      </c>
      <c r="I1063" s="2">
        <v>0.9953445065176908</v>
      </c>
      <c r="J1063" s="2">
        <v>0.95212187159956485</v>
      </c>
      <c r="K1063" s="2" t="s">
        <v>70</v>
      </c>
      <c r="L1063" s="2" t="s">
        <v>70</v>
      </c>
      <c r="M1063" s="2" t="s">
        <v>70</v>
      </c>
      <c r="N1063" s="2" t="s">
        <v>70</v>
      </c>
    </row>
    <row r="1064" spans="1:14" x14ac:dyDescent="0.3">
      <c r="A1064" t="s">
        <v>351</v>
      </c>
      <c r="B1064" t="s">
        <v>29</v>
      </c>
      <c r="C1064" s="2">
        <v>0.99608625391374594</v>
      </c>
      <c r="D1064" s="2">
        <v>0.98019014431271556</v>
      </c>
      <c r="E1064" s="2">
        <v>0.96782382090438956</v>
      </c>
      <c r="F1064" s="2" t="s">
        <v>70</v>
      </c>
      <c r="G1064" s="2" t="s">
        <v>70</v>
      </c>
      <c r="H1064" s="2">
        <v>0.67958959899749372</v>
      </c>
      <c r="I1064" s="2">
        <v>0.98880511766049795</v>
      </c>
      <c r="J1064" s="2" t="s">
        <v>70</v>
      </c>
      <c r="K1064" s="2" t="s">
        <v>70</v>
      </c>
      <c r="L1064" s="2" t="s">
        <v>70</v>
      </c>
      <c r="M1064" s="2" t="s">
        <v>70</v>
      </c>
      <c r="N1064" s="2" t="s">
        <v>70</v>
      </c>
    </row>
    <row r="1065" spans="1:14" x14ac:dyDescent="0.3">
      <c r="A1065" t="s">
        <v>351</v>
      </c>
      <c r="B1065" t="s">
        <v>33</v>
      </c>
      <c r="C1065" s="2">
        <v>0.99565607115769161</v>
      </c>
      <c r="D1065" s="2">
        <v>0.94564750868157155</v>
      </c>
      <c r="E1065" s="2">
        <v>0.6674849003585156</v>
      </c>
      <c r="F1065" s="2" t="s">
        <v>70</v>
      </c>
      <c r="G1065" s="2">
        <v>5.8402925604497571E-2</v>
      </c>
      <c r="H1065" s="2">
        <v>0.81157063197026025</v>
      </c>
      <c r="I1065" s="2">
        <v>0.99487099782405963</v>
      </c>
      <c r="J1065" s="2" t="s">
        <v>70</v>
      </c>
      <c r="K1065" s="2" t="s">
        <v>70</v>
      </c>
      <c r="L1065" s="2" t="s">
        <v>70</v>
      </c>
      <c r="M1065" s="2" t="s">
        <v>70</v>
      </c>
      <c r="N1065" s="2" t="s">
        <v>70</v>
      </c>
    </row>
    <row r="1066" spans="1:14" x14ac:dyDescent="0.3">
      <c r="A1066" t="s">
        <v>351</v>
      </c>
      <c r="B1066" t="s">
        <v>35</v>
      </c>
      <c r="C1066" s="2">
        <v>0.99596733027054618</v>
      </c>
      <c r="D1066" s="2">
        <v>0.95503553321968604</v>
      </c>
      <c r="E1066" s="2">
        <v>0.9447153127840674</v>
      </c>
      <c r="F1066" s="2" t="s">
        <v>70</v>
      </c>
      <c r="G1066" s="2">
        <v>0.70556654422153153</v>
      </c>
      <c r="H1066" s="2">
        <v>0.78619232123987315</v>
      </c>
      <c r="I1066" s="2">
        <v>0.9911176334285936</v>
      </c>
      <c r="J1066" s="2" t="s">
        <v>70</v>
      </c>
      <c r="K1066" s="2" t="s">
        <v>70</v>
      </c>
      <c r="L1066" s="2" t="s">
        <v>70</v>
      </c>
      <c r="M1066" s="2" t="s">
        <v>70</v>
      </c>
      <c r="N1066" s="2" t="s">
        <v>70</v>
      </c>
    </row>
    <row r="1067" spans="1:14" x14ac:dyDescent="0.3">
      <c r="A1067" t="s">
        <v>283</v>
      </c>
      <c r="B1067" t="s">
        <v>8</v>
      </c>
      <c r="C1067" s="2">
        <v>0.98722797671381823</v>
      </c>
      <c r="D1067" s="2">
        <v>0.97057347506729319</v>
      </c>
      <c r="E1067" s="2">
        <v>0.91132182072760315</v>
      </c>
      <c r="F1067" s="2" t="s">
        <v>70</v>
      </c>
      <c r="G1067" s="2" t="s">
        <v>70</v>
      </c>
      <c r="H1067" s="2">
        <v>0.85924451559863269</v>
      </c>
      <c r="I1067" s="2">
        <v>0.99138391155165839</v>
      </c>
      <c r="J1067" s="2" t="s">
        <v>70</v>
      </c>
      <c r="K1067" s="2" t="s">
        <v>70</v>
      </c>
      <c r="L1067" s="2" t="s">
        <v>70</v>
      </c>
      <c r="M1067" s="2" t="s">
        <v>70</v>
      </c>
      <c r="N1067" s="2" t="s">
        <v>70</v>
      </c>
    </row>
    <row r="1068" spans="1:14" x14ac:dyDescent="0.3">
      <c r="A1068" t="s">
        <v>283</v>
      </c>
      <c r="B1068" t="s">
        <v>12</v>
      </c>
      <c r="C1068" s="2">
        <v>0.9861808434171202</v>
      </c>
      <c r="D1068" s="2">
        <v>0.97799402149716963</v>
      </c>
      <c r="E1068" s="2">
        <v>0.85634131314909345</v>
      </c>
      <c r="F1068" s="2" t="s">
        <v>70</v>
      </c>
      <c r="G1068" s="2" t="s">
        <v>70</v>
      </c>
      <c r="H1068" s="2">
        <v>0.71480608527962286</v>
      </c>
      <c r="I1068" s="2">
        <v>0.99404896421845579</v>
      </c>
      <c r="J1068" s="2" t="s">
        <v>70</v>
      </c>
      <c r="K1068" s="2" t="s">
        <v>70</v>
      </c>
      <c r="L1068" s="2" t="s">
        <v>70</v>
      </c>
      <c r="M1068" s="2" t="s">
        <v>70</v>
      </c>
      <c r="N1068" s="2" t="s">
        <v>70</v>
      </c>
    </row>
    <row r="1069" spans="1:14" x14ac:dyDescent="0.3">
      <c r="A1069" t="s">
        <v>283</v>
      </c>
      <c r="B1069" t="s">
        <v>13</v>
      </c>
      <c r="C1069" s="2">
        <v>0.99410042534386556</v>
      </c>
      <c r="D1069" s="2">
        <v>0.98178246115377743</v>
      </c>
      <c r="E1069" s="2">
        <v>0.90775862068965518</v>
      </c>
      <c r="F1069" s="2" t="s">
        <v>70</v>
      </c>
      <c r="G1069" s="2" t="s">
        <v>70</v>
      </c>
      <c r="H1069" s="2">
        <v>0.88260529199937376</v>
      </c>
      <c r="I1069" s="2">
        <v>0.99638989169675085</v>
      </c>
      <c r="J1069" s="2" t="s">
        <v>70</v>
      </c>
      <c r="K1069" s="2" t="s">
        <v>70</v>
      </c>
      <c r="L1069" s="2" t="s">
        <v>70</v>
      </c>
      <c r="M1069" s="2" t="s">
        <v>70</v>
      </c>
      <c r="N1069" s="2" t="s">
        <v>70</v>
      </c>
    </row>
    <row r="1070" spans="1:14" x14ac:dyDescent="0.3">
      <c r="A1070" t="s">
        <v>283</v>
      </c>
      <c r="B1070" t="s">
        <v>15</v>
      </c>
      <c r="C1070" s="2">
        <v>0.99481297611914743</v>
      </c>
      <c r="D1070" s="2">
        <v>0.97712002367914763</v>
      </c>
      <c r="E1070" s="2">
        <v>0.95274368937466802</v>
      </c>
      <c r="F1070" s="2" t="s">
        <v>70</v>
      </c>
      <c r="G1070" s="2">
        <v>0</v>
      </c>
      <c r="H1070" s="2">
        <v>0.83708192119407077</v>
      </c>
      <c r="I1070" s="2">
        <v>0.99427510444066225</v>
      </c>
      <c r="J1070" s="2" t="s">
        <v>70</v>
      </c>
      <c r="K1070" s="2" t="s">
        <v>70</v>
      </c>
      <c r="L1070" s="2" t="s">
        <v>70</v>
      </c>
      <c r="M1070" s="2" t="s">
        <v>70</v>
      </c>
      <c r="N1070" s="2" t="s">
        <v>70</v>
      </c>
    </row>
    <row r="1071" spans="1:14" x14ac:dyDescent="0.3">
      <c r="A1071" t="s">
        <v>283</v>
      </c>
      <c r="B1071" t="s">
        <v>17</v>
      </c>
      <c r="C1071" s="2">
        <v>0.99648470508703724</v>
      </c>
      <c r="D1071" s="2">
        <v>0.98348737807328401</v>
      </c>
      <c r="E1071" s="2">
        <v>0.95901332620565882</v>
      </c>
      <c r="F1071" s="2" t="s">
        <v>70</v>
      </c>
      <c r="G1071" s="2" t="s">
        <v>70</v>
      </c>
      <c r="H1071" s="2">
        <v>0.79391253813744012</v>
      </c>
      <c r="I1071" s="2">
        <v>0.99521531100478478</v>
      </c>
      <c r="J1071" s="2" t="s">
        <v>70</v>
      </c>
      <c r="K1071" s="2" t="s">
        <v>70</v>
      </c>
      <c r="L1071" s="2" t="s">
        <v>70</v>
      </c>
      <c r="M1071" s="2" t="s">
        <v>70</v>
      </c>
      <c r="N1071" s="2" t="s">
        <v>70</v>
      </c>
    </row>
    <row r="1072" spans="1:14" x14ac:dyDescent="0.3">
      <c r="A1072" t="s">
        <v>283</v>
      </c>
      <c r="B1072" t="s">
        <v>21</v>
      </c>
      <c r="C1072" s="2">
        <v>0.99706787378020256</v>
      </c>
      <c r="D1072" s="2">
        <v>0.97472487604305236</v>
      </c>
      <c r="E1072" s="2">
        <v>0.94388276947285599</v>
      </c>
      <c r="F1072" s="2">
        <v>0.86095625635808748</v>
      </c>
      <c r="G1072" s="2" t="s">
        <v>70</v>
      </c>
      <c r="H1072" s="2">
        <v>0.73213440605773783</v>
      </c>
      <c r="I1072" s="2">
        <v>0.99520438456268556</v>
      </c>
      <c r="J1072" s="2" t="s">
        <v>70</v>
      </c>
      <c r="K1072" s="2" t="s">
        <v>70</v>
      </c>
      <c r="L1072" s="2" t="s">
        <v>70</v>
      </c>
      <c r="M1072" s="2" t="s">
        <v>70</v>
      </c>
      <c r="N1072" s="2" t="s">
        <v>70</v>
      </c>
    </row>
    <row r="1073" spans="1:14" x14ac:dyDescent="0.3">
      <c r="A1073" t="s">
        <v>283</v>
      </c>
      <c r="B1073" t="s">
        <v>23</v>
      </c>
      <c r="C1073" s="2">
        <v>0.99646563540238875</v>
      </c>
      <c r="D1073" s="2">
        <v>0.94502068087814195</v>
      </c>
      <c r="E1073" s="2">
        <v>0.9528550919279396</v>
      </c>
      <c r="F1073" s="2" t="s">
        <v>70</v>
      </c>
      <c r="G1073" s="2" t="s">
        <v>70</v>
      </c>
      <c r="H1073" s="2">
        <v>0.83931091251175916</v>
      </c>
      <c r="I1073" s="2">
        <v>0.99521021820117084</v>
      </c>
      <c r="J1073" s="2" t="s">
        <v>70</v>
      </c>
      <c r="K1073" s="2" t="s">
        <v>70</v>
      </c>
      <c r="L1073" s="2" t="s">
        <v>70</v>
      </c>
      <c r="M1073" s="2" t="s">
        <v>70</v>
      </c>
      <c r="N1073" s="2" t="s">
        <v>70</v>
      </c>
    </row>
    <row r="1074" spans="1:14" x14ac:dyDescent="0.3">
      <c r="A1074" t="s">
        <v>283</v>
      </c>
      <c r="B1074" t="s">
        <v>25</v>
      </c>
      <c r="C1074" s="2">
        <v>0.9958779465049058</v>
      </c>
      <c r="D1074" s="2">
        <v>0.95336945157304442</v>
      </c>
      <c r="E1074" s="2">
        <v>0.93291957244708423</v>
      </c>
      <c r="F1074" s="2" t="s">
        <v>70</v>
      </c>
      <c r="G1074" s="2" t="s">
        <v>70</v>
      </c>
      <c r="H1074" s="2">
        <v>0.73022990960210687</v>
      </c>
      <c r="I1074" s="2">
        <v>0.99602689486552565</v>
      </c>
      <c r="J1074" s="2" t="s">
        <v>70</v>
      </c>
      <c r="K1074" s="2" t="s">
        <v>70</v>
      </c>
      <c r="L1074" s="2" t="s">
        <v>70</v>
      </c>
      <c r="M1074" s="2" t="s">
        <v>70</v>
      </c>
      <c r="N1074" s="2" t="s">
        <v>70</v>
      </c>
    </row>
    <row r="1075" spans="1:14" x14ac:dyDescent="0.3">
      <c r="A1075" t="s">
        <v>283</v>
      </c>
      <c r="B1075" t="s">
        <v>27</v>
      </c>
      <c r="C1075" s="2">
        <v>0.99615546741288863</v>
      </c>
      <c r="D1075" s="2">
        <v>0.97502958097025583</v>
      </c>
      <c r="E1075" s="2">
        <v>0.95007557314441959</v>
      </c>
      <c r="F1075" s="2" t="s">
        <v>70</v>
      </c>
      <c r="G1075" s="2" t="s">
        <v>70</v>
      </c>
      <c r="H1075" s="2">
        <v>0.83828298344427377</v>
      </c>
      <c r="I1075" s="2">
        <v>0.99462405184476044</v>
      </c>
      <c r="J1075" s="2" t="s">
        <v>70</v>
      </c>
      <c r="K1075" s="2" t="s">
        <v>70</v>
      </c>
      <c r="L1075" s="2" t="s">
        <v>70</v>
      </c>
      <c r="M1075" s="2" t="s">
        <v>70</v>
      </c>
      <c r="N1075" s="2" t="s">
        <v>70</v>
      </c>
    </row>
    <row r="1076" spans="1:14" x14ac:dyDescent="0.3">
      <c r="A1076" t="s">
        <v>283</v>
      </c>
      <c r="B1076" t="s">
        <v>29</v>
      </c>
      <c r="C1076" s="2">
        <v>0.99712768050363965</v>
      </c>
      <c r="D1076" s="2">
        <v>0.95297840244306264</v>
      </c>
      <c r="E1076" s="2">
        <v>0.9030135544150546</v>
      </c>
      <c r="F1076" s="2">
        <v>0</v>
      </c>
      <c r="G1076" s="2">
        <v>0.74805157999149785</v>
      </c>
      <c r="H1076" s="2">
        <v>0.72942076084878604</v>
      </c>
      <c r="I1076" s="2">
        <v>0.99485627836611201</v>
      </c>
      <c r="J1076" s="2" t="s">
        <v>70</v>
      </c>
      <c r="K1076" s="2" t="s">
        <v>70</v>
      </c>
      <c r="L1076" s="2" t="s">
        <v>70</v>
      </c>
      <c r="M1076" s="2" t="s">
        <v>70</v>
      </c>
      <c r="N1076" s="2" t="s">
        <v>70</v>
      </c>
    </row>
    <row r="1077" spans="1:14" x14ac:dyDescent="0.3">
      <c r="A1077" t="s">
        <v>302</v>
      </c>
      <c r="B1077" t="s">
        <v>6</v>
      </c>
      <c r="C1077" s="2">
        <v>0.99452498929467181</v>
      </c>
      <c r="D1077" s="2">
        <v>0.87426787208424317</v>
      </c>
      <c r="E1077" s="2">
        <v>0.86001571091908879</v>
      </c>
      <c r="F1077" s="2" t="s">
        <v>70</v>
      </c>
      <c r="G1077" s="2" t="s">
        <v>70</v>
      </c>
      <c r="H1077" s="2">
        <v>0.80475594493116398</v>
      </c>
      <c r="I1077" s="2">
        <v>0.9915343915343916</v>
      </c>
      <c r="J1077" s="2" t="s">
        <v>70</v>
      </c>
      <c r="K1077" s="2" t="s">
        <v>70</v>
      </c>
      <c r="L1077" s="2" t="s">
        <v>70</v>
      </c>
      <c r="M1077" s="2" t="s">
        <v>70</v>
      </c>
      <c r="N1077" s="2" t="s">
        <v>70</v>
      </c>
    </row>
    <row r="1078" spans="1:14" x14ac:dyDescent="0.3">
      <c r="A1078" t="s">
        <v>302</v>
      </c>
      <c r="B1078" t="s">
        <v>7</v>
      </c>
      <c r="C1078" s="2">
        <v>0.98533344731153905</v>
      </c>
      <c r="D1078" s="2">
        <v>0.96091427892046122</v>
      </c>
      <c r="E1078" s="2">
        <v>0.91283220349151117</v>
      </c>
      <c r="F1078" s="2" t="s">
        <v>70</v>
      </c>
      <c r="G1078" s="2" t="s">
        <v>70</v>
      </c>
      <c r="H1078" s="2">
        <v>0.85535006605019814</v>
      </c>
      <c r="I1078" s="2">
        <v>0.99319935814166715</v>
      </c>
      <c r="J1078" s="2" t="s">
        <v>70</v>
      </c>
      <c r="K1078" s="2" t="s">
        <v>70</v>
      </c>
      <c r="L1078" s="2" t="s">
        <v>70</v>
      </c>
      <c r="M1078" s="2" t="s">
        <v>70</v>
      </c>
      <c r="N1078" s="2" t="s">
        <v>70</v>
      </c>
    </row>
    <row r="1079" spans="1:14" x14ac:dyDescent="0.3">
      <c r="A1079" t="s">
        <v>302</v>
      </c>
      <c r="B1079" t="s">
        <v>8</v>
      </c>
      <c r="C1079" s="2">
        <v>0.99467444755044998</v>
      </c>
      <c r="D1079" s="2">
        <v>0.95796994022741955</v>
      </c>
      <c r="E1079" s="2">
        <v>0.92032077692760439</v>
      </c>
      <c r="F1079" s="2">
        <v>0.83766630623854077</v>
      </c>
      <c r="G1079" s="2" t="s">
        <v>70</v>
      </c>
      <c r="H1079" s="2">
        <v>0.79026651216685984</v>
      </c>
      <c r="I1079" s="2">
        <v>0.99381971661139579</v>
      </c>
      <c r="J1079" s="2" t="s">
        <v>70</v>
      </c>
      <c r="K1079" s="2" t="s">
        <v>70</v>
      </c>
      <c r="L1079" s="2" t="s">
        <v>70</v>
      </c>
      <c r="M1079" s="2" t="s">
        <v>70</v>
      </c>
      <c r="N1079" s="2" t="s">
        <v>70</v>
      </c>
    </row>
    <row r="1080" spans="1:14" x14ac:dyDescent="0.3">
      <c r="A1080" t="s">
        <v>302</v>
      </c>
      <c r="B1080" t="s">
        <v>12</v>
      </c>
      <c r="C1080" s="2">
        <v>0.99204538447308377</v>
      </c>
      <c r="D1080" s="2">
        <v>0.93311100162959038</v>
      </c>
      <c r="E1080" s="2">
        <v>0.93788187372708764</v>
      </c>
      <c r="F1080" s="2" t="s">
        <v>70</v>
      </c>
      <c r="G1080" s="2" t="s">
        <v>70</v>
      </c>
      <c r="H1080" s="2">
        <v>0.80869962771863368</v>
      </c>
      <c r="I1080" s="2">
        <v>0.9935679152478244</v>
      </c>
      <c r="J1080" s="2">
        <v>0.9234473596811692</v>
      </c>
      <c r="K1080" s="2" t="s">
        <v>70</v>
      </c>
      <c r="L1080" s="2" t="s">
        <v>70</v>
      </c>
      <c r="M1080" s="2" t="s">
        <v>70</v>
      </c>
      <c r="N1080" s="2" t="s">
        <v>70</v>
      </c>
    </row>
    <row r="1081" spans="1:14" x14ac:dyDescent="0.3">
      <c r="A1081" t="s">
        <v>302</v>
      </c>
      <c r="B1081" t="s">
        <v>13</v>
      </c>
      <c r="C1081" s="2">
        <v>0.99677901760036802</v>
      </c>
      <c r="D1081" s="2">
        <v>0.94970365492262099</v>
      </c>
      <c r="E1081" s="2">
        <v>0.91942227290003797</v>
      </c>
      <c r="F1081" s="2" t="s">
        <v>70</v>
      </c>
      <c r="G1081" s="2" t="s">
        <v>70</v>
      </c>
      <c r="H1081" s="2">
        <v>0.84064918167499825</v>
      </c>
      <c r="I1081" s="2">
        <v>0.99750849377123441</v>
      </c>
      <c r="J1081" s="2" t="s">
        <v>70</v>
      </c>
      <c r="K1081" s="2" t="s">
        <v>70</v>
      </c>
      <c r="L1081" s="2" t="s">
        <v>70</v>
      </c>
      <c r="M1081" s="2" t="s">
        <v>70</v>
      </c>
      <c r="N1081" s="2" t="s">
        <v>70</v>
      </c>
    </row>
    <row r="1082" spans="1:14" x14ac:dyDescent="0.3">
      <c r="A1082" t="s">
        <v>302</v>
      </c>
      <c r="B1082" t="s">
        <v>15</v>
      </c>
      <c r="C1082" s="2">
        <v>0.97737330478229845</v>
      </c>
      <c r="D1082" s="2">
        <v>0.964286398192298</v>
      </c>
      <c r="E1082" s="2">
        <v>0.92984837449513358</v>
      </c>
      <c r="F1082" s="2">
        <v>0</v>
      </c>
      <c r="G1082" s="2" t="s">
        <v>70</v>
      </c>
      <c r="H1082" s="2">
        <v>0.80558048462103293</v>
      </c>
      <c r="I1082" s="2">
        <v>0.99166161309884782</v>
      </c>
      <c r="J1082" s="2" t="s">
        <v>70</v>
      </c>
      <c r="K1082" s="2" t="s">
        <v>70</v>
      </c>
      <c r="L1082" s="2" t="s">
        <v>70</v>
      </c>
      <c r="M1082" s="2" t="s">
        <v>70</v>
      </c>
      <c r="N1082" s="2" t="s">
        <v>70</v>
      </c>
    </row>
    <row r="1083" spans="1:14" x14ac:dyDescent="0.3">
      <c r="A1083" t="s">
        <v>302</v>
      </c>
      <c r="B1083" t="s">
        <v>17</v>
      </c>
      <c r="C1083" s="2">
        <v>0.9958975603835416</v>
      </c>
      <c r="D1083" s="2">
        <v>0.98157224073711036</v>
      </c>
      <c r="E1083" s="2">
        <v>0.87705649497746152</v>
      </c>
      <c r="F1083" s="2">
        <v>0.7505959813826768</v>
      </c>
      <c r="G1083" s="2" t="s">
        <v>70</v>
      </c>
      <c r="H1083" s="2">
        <v>0.66315307057745188</v>
      </c>
      <c r="I1083" s="2">
        <v>0.99690121683924116</v>
      </c>
      <c r="J1083" s="2" t="s">
        <v>70</v>
      </c>
      <c r="K1083" s="2" t="s">
        <v>70</v>
      </c>
      <c r="L1083" s="2" t="s">
        <v>70</v>
      </c>
      <c r="M1083" s="2" t="s">
        <v>70</v>
      </c>
      <c r="N1083" s="2" t="s">
        <v>70</v>
      </c>
    </row>
    <row r="1084" spans="1:14" x14ac:dyDescent="0.3">
      <c r="A1084" t="s">
        <v>302</v>
      </c>
      <c r="B1084" t="s">
        <v>21</v>
      </c>
      <c r="C1084" s="2">
        <v>0.99192730518031724</v>
      </c>
      <c r="D1084" s="2">
        <v>0.98581643418122145</v>
      </c>
      <c r="E1084" s="2">
        <v>0.88895721240071734</v>
      </c>
      <c r="F1084" s="2">
        <v>0.70160158358826707</v>
      </c>
      <c r="G1084" s="2" t="s">
        <v>70</v>
      </c>
      <c r="H1084" s="2">
        <v>0.7198629298739444</v>
      </c>
      <c r="I1084" s="2">
        <v>0.9964600436845672</v>
      </c>
      <c r="J1084" s="2" t="s">
        <v>70</v>
      </c>
      <c r="K1084" s="2" t="s">
        <v>70</v>
      </c>
      <c r="L1084" s="2" t="s">
        <v>70</v>
      </c>
      <c r="M1084" s="2" t="s">
        <v>70</v>
      </c>
      <c r="N1084" s="2" t="s">
        <v>70</v>
      </c>
    </row>
    <row r="1085" spans="1:14" x14ac:dyDescent="0.3">
      <c r="A1085" t="s">
        <v>302</v>
      </c>
      <c r="B1085" t="s">
        <v>326</v>
      </c>
      <c r="C1085" s="2">
        <v>0.98910796629034836</v>
      </c>
      <c r="D1085" s="2">
        <v>0.98006464575871399</v>
      </c>
      <c r="E1085" s="2">
        <v>0.92841409691629961</v>
      </c>
      <c r="F1085" s="2">
        <v>0.95435684647302921</v>
      </c>
      <c r="G1085" s="2" t="s">
        <v>70</v>
      </c>
      <c r="H1085" s="2">
        <v>0.93205435651478818</v>
      </c>
      <c r="I1085" s="2">
        <v>0.99416710855238244</v>
      </c>
      <c r="J1085" s="2" t="s">
        <v>70</v>
      </c>
      <c r="K1085" s="2">
        <v>0</v>
      </c>
      <c r="L1085" s="2">
        <v>0</v>
      </c>
      <c r="M1085" s="2" t="s">
        <v>70</v>
      </c>
      <c r="N1085" s="2">
        <v>0</v>
      </c>
    </row>
    <row r="1086" spans="1:14" x14ac:dyDescent="0.3">
      <c r="A1086" t="s">
        <v>302</v>
      </c>
      <c r="B1086" t="s">
        <v>179</v>
      </c>
      <c r="C1086" s="2">
        <v>0.98716059776889076</v>
      </c>
      <c r="D1086" s="2">
        <v>0.98714151970805719</v>
      </c>
      <c r="E1086" s="2">
        <v>0.90319243970097318</v>
      </c>
      <c r="F1086" s="2">
        <v>0.934068396754964</v>
      </c>
      <c r="G1086" s="2" t="s">
        <v>70</v>
      </c>
      <c r="H1086" s="2">
        <v>0.91588334538442995</v>
      </c>
      <c r="I1086" s="2">
        <v>0.99363443467717483</v>
      </c>
      <c r="J1086" s="2" t="s">
        <v>70</v>
      </c>
      <c r="K1086" s="2">
        <v>0</v>
      </c>
      <c r="L1086" s="2">
        <v>0</v>
      </c>
      <c r="M1086" s="2" t="s">
        <v>70</v>
      </c>
      <c r="N1086" s="2">
        <v>0.87325349301397204</v>
      </c>
    </row>
    <row r="1087" spans="1:14" x14ac:dyDescent="0.3">
      <c r="A1087" t="s">
        <v>302</v>
      </c>
      <c r="B1087" t="s">
        <v>159</v>
      </c>
      <c r="C1087" s="2">
        <v>0.98148799437286183</v>
      </c>
      <c r="D1087" s="2">
        <v>0.95275219855752025</v>
      </c>
      <c r="E1087" s="2">
        <v>0.89999130359161661</v>
      </c>
      <c r="F1087" s="2">
        <v>0.94267199289835779</v>
      </c>
      <c r="G1087" s="2" t="s">
        <v>70</v>
      </c>
      <c r="H1087" s="2">
        <v>0.92793444203422515</v>
      </c>
      <c r="I1087" s="2">
        <v>0.99544695704962816</v>
      </c>
      <c r="J1087" s="2" t="s">
        <v>70</v>
      </c>
      <c r="K1087" s="2">
        <v>0</v>
      </c>
      <c r="L1087" s="2">
        <v>0</v>
      </c>
      <c r="M1087" s="2" t="s">
        <v>70</v>
      </c>
      <c r="N1087" s="2">
        <v>0.74747474747474751</v>
      </c>
    </row>
    <row r="1088" spans="1:14" x14ac:dyDescent="0.3">
      <c r="A1088" t="s">
        <v>302</v>
      </c>
      <c r="B1088" t="s">
        <v>330</v>
      </c>
      <c r="C1088" s="2">
        <v>0.99564325266323761</v>
      </c>
      <c r="D1088" s="2">
        <v>0.95878041201308795</v>
      </c>
      <c r="E1088" s="2">
        <v>0.91053484602917356</v>
      </c>
      <c r="F1088" s="2">
        <v>0.809043648163009</v>
      </c>
      <c r="G1088" s="2">
        <v>0</v>
      </c>
      <c r="H1088" s="2">
        <v>0.91392161577302244</v>
      </c>
      <c r="I1088" s="2">
        <v>0.9954317039744176</v>
      </c>
      <c r="J1088" s="2" t="s">
        <v>70</v>
      </c>
      <c r="K1088" s="2" t="s">
        <v>70</v>
      </c>
      <c r="L1088" s="2" t="s">
        <v>70</v>
      </c>
      <c r="M1088" s="2" t="s">
        <v>70</v>
      </c>
      <c r="N1088" s="2">
        <v>0.35645383555351401</v>
      </c>
    </row>
    <row r="1089" spans="1:14" x14ac:dyDescent="0.3">
      <c r="A1089" t="s">
        <v>302</v>
      </c>
      <c r="B1089" t="s">
        <v>23</v>
      </c>
      <c r="C1089" s="2">
        <v>0.99726253201071435</v>
      </c>
      <c r="D1089" s="2">
        <v>0.92155772936119762</v>
      </c>
      <c r="E1089" s="2">
        <v>0.94334581990301125</v>
      </c>
      <c r="F1089" s="2">
        <v>0.89995074931400831</v>
      </c>
      <c r="G1089" s="2" t="s">
        <v>70</v>
      </c>
      <c r="H1089" s="2">
        <v>0.90014926545683083</v>
      </c>
      <c r="I1089" s="2">
        <v>0.9945321524836348</v>
      </c>
      <c r="J1089" s="2" t="s">
        <v>70</v>
      </c>
      <c r="K1089" s="2" t="s">
        <v>70</v>
      </c>
      <c r="L1089" s="2" t="s">
        <v>70</v>
      </c>
      <c r="M1089" s="2" t="s">
        <v>70</v>
      </c>
      <c r="N1089" s="2" t="s">
        <v>70</v>
      </c>
    </row>
    <row r="1090" spans="1:14" x14ac:dyDescent="0.3">
      <c r="A1090" t="s">
        <v>302</v>
      </c>
      <c r="B1090" t="s">
        <v>25</v>
      </c>
      <c r="C1090" s="2">
        <v>0.99758357719251578</v>
      </c>
      <c r="D1090" s="2">
        <v>0.90935657072440801</v>
      </c>
      <c r="E1090" s="2">
        <v>0.77370943663078495</v>
      </c>
      <c r="F1090" s="2">
        <v>0</v>
      </c>
      <c r="G1090" s="2">
        <v>0</v>
      </c>
      <c r="H1090" s="2">
        <v>0.69497991967871486</v>
      </c>
      <c r="I1090" s="2">
        <v>0.99514783927217598</v>
      </c>
      <c r="J1090" s="2" t="s">
        <v>70</v>
      </c>
      <c r="K1090" s="2" t="s">
        <v>70</v>
      </c>
      <c r="L1090" s="2" t="s">
        <v>70</v>
      </c>
      <c r="M1090" s="2" t="s">
        <v>70</v>
      </c>
      <c r="N1090" s="2" t="s">
        <v>70</v>
      </c>
    </row>
    <row r="1091" spans="1:14" x14ac:dyDescent="0.3">
      <c r="A1091" t="s">
        <v>302</v>
      </c>
      <c r="B1091" t="s">
        <v>27</v>
      </c>
      <c r="C1091" s="2">
        <v>0.93928202193857979</v>
      </c>
      <c r="D1091" s="2">
        <v>0.98447373927599924</v>
      </c>
      <c r="E1091" s="2">
        <v>0.84134317694689209</v>
      </c>
      <c r="F1091" s="2">
        <v>0.51039623381718324</v>
      </c>
      <c r="G1091" s="2" t="s">
        <v>70</v>
      </c>
      <c r="H1091" s="2">
        <v>0.85386705547087283</v>
      </c>
      <c r="I1091" s="2">
        <v>0.99635091987228219</v>
      </c>
      <c r="J1091" s="2">
        <v>0.69895097547965801</v>
      </c>
      <c r="K1091" s="2" t="s">
        <v>70</v>
      </c>
      <c r="L1091" s="2" t="s">
        <v>70</v>
      </c>
      <c r="M1091" s="2" t="s">
        <v>70</v>
      </c>
      <c r="N1091" s="2" t="s">
        <v>70</v>
      </c>
    </row>
    <row r="1092" spans="1:14" x14ac:dyDescent="0.3">
      <c r="A1092" t="s">
        <v>302</v>
      </c>
      <c r="B1092" t="s">
        <v>29</v>
      </c>
      <c r="C1092" s="2">
        <v>0.99602096923018724</v>
      </c>
      <c r="D1092" s="2">
        <v>0.95910535609181879</v>
      </c>
      <c r="E1092" s="2">
        <v>0.89320037357274129</v>
      </c>
      <c r="F1092" s="2">
        <v>0.66930616580561053</v>
      </c>
      <c r="G1092" s="2" t="s">
        <v>70</v>
      </c>
      <c r="H1092" s="2">
        <v>0.86648897504240363</v>
      </c>
      <c r="I1092" s="2">
        <v>0.99563050977385958</v>
      </c>
      <c r="J1092" s="2" t="s">
        <v>70</v>
      </c>
      <c r="K1092" s="2" t="s">
        <v>70</v>
      </c>
      <c r="L1092" s="2" t="s">
        <v>70</v>
      </c>
      <c r="M1092" s="2" t="s">
        <v>70</v>
      </c>
      <c r="N1092" s="2" t="s">
        <v>70</v>
      </c>
    </row>
    <row r="1093" spans="1:14" x14ac:dyDescent="0.3">
      <c r="A1093" t="s">
        <v>302</v>
      </c>
      <c r="B1093" t="s">
        <v>33</v>
      </c>
      <c r="C1093" s="2">
        <v>0.99337857321965894</v>
      </c>
      <c r="D1093" s="2">
        <v>0.91156462585034004</v>
      </c>
      <c r="E1093" s="2">
        <v>0.79722303993719945</v>
      </c>
      <c r="F1093" s="2">
        <v>0.34555984555984554</v>
      </c>
      <c r="G1093" s="2" t="s">
        <v>70</v>
      </c>
      <c r="H1093" s="2">
        <v>0.29031616623583217</v>
      </c>
      <c r="I1093" s="2">
        <v>0.99318252246668737</v>
      </c>
      <c r="J1093" s="2" t="s">
        <v>70</v>
      </c>
      <c r="K1093" s="2" t="s">
        <v>70</v>
      </c>
      <c r="L1093" s="2" t="s">
        <v>70</v>
      </c>
      <c r="M1093" s="2" t="s">
        <v>70</v>
      </c>
      <c r="N1093" s="2" t="s">
        <v>70</v>
      </c>
    </row>
    <row r="1094" spans="1:14" x14ac:dyDescent="0.3">
      <c r="A1094" t="s">
        <v>277</v>
      </c>
      <c r="B1094" t="s">
        <v>6</v>
      </c>
      <c r="C1094" s="2">
        <v>0.99557390996778417</v>
      </c>
      <c r="D1094" s="2">
        <v>0.92276966093622759</v>
      </c>
      <c r="E1094" s="2">
        <v>0.78234131341972324</v>
      </c>
      <c r="F1094" s="2" t="s">
        <v>70</v>
      </c>
      <c r="G1094" s="2" t="s">
        <v>70</v>
      </c>
      <c r="H1094" s="2">
        <v>0.80289894337577894</v>
      </c>
      <c r="I1094" s="2">
        <v>0.98530419553795778</v>
      </c>
      <c r="J1094" s="2" t="s">
        <v>70</v>
      </c>
      <c r="K1094" s="2" t="s">
        <v>70</v>
      </c>
      <c r="L1094" s="2" t="s">
        <v>70</v>
      </c>
      <c r="M1094" s="2" t="s">
        <v>70</v>
      </c>
      <c r="N1094" s="2" t="s">
        <v>70</v>
      </c>
    </row>
    <row r="1095" spans="1:14" x14ac:dyDescent="0.3">
      <c r="A1095" t="s">
        <v>277</v>
      </c>
      <c r="B1095" t="s">
        <v>7</v>
      </c>
      <c r="C1095" s="2">
        <v>0.99411547997172245</v>
      </c>
      <c r="D1095" s="2">
        <v>0.97017361626354059</v>
      </c>
      <c r="E1095" s="2">
        <v>0.81399568034557235</v>
      </c>
      <c r="F1095" s="2" t="s">
        <v>70</v>
      </c>
      <c r="G1095" s="2" t="s">
        <v>70</v>
      </c>
      <c r="H1095" s="2">
        <v>0.70536988358993613</v>
      </c>
      <c r="I1095" s="2">
        <v>0.99500756429652037</v>
      </c>
      <c r="J1095" s="2">
        <v>0</v>
      </c>
      <c r="K1095" s="2" t="s">
        <v>70</v>
      </c>
      <c r="L1095" s="2" t="s">
        <v>70</v>
      </c>
      <c r="M1095" s="2" t="s">
        <v>70</v>
      </c>
      <c r="N1095" s="2" t="s">
        <v>70</v>
      </c>
    </row>
    <row r="1096" spans="1:14" x14ac:dyDescent="0.3">
      <c r="A1096" t="s">
        <v>277</v>
      </c>
      <c r="B1096" t="s">
        <v>8</v>
      </c>
      <c r="C1096" s="2">
        <v>0.9811461724366648</v>
      </c>
      <c r="D1096" s="2">
        <v>0.95293982280520084</v>
      </c>
      <c r="E1096" s="2">
        <v>0.86793722767366888</v>
      </c>
      <c r="F1096" s="2">
        <v>0</v>
      </c>
      <c r="G1096" s="2" t="s">
        <v>70</v>
      </c>
      <c r="H1096" s="2">
        <v>0.84466666666666668</v>
      </c>
      <c r="I1096" s="2">
        <v>0.99061538461538456</v>
      </c>
      <c r="J1096" s="2">
        <v>0.94768928220255644</v>
      </c>
      <c r="K1096" s="2" t="s">
        <v>70</v>
      </c>
      <c r="L1096" s="2" t="s">
        <v>70</v>
      </c>
      <c r="M1096" s="2" t="s">
        <v>70</v>
      </c>
      <c r="N1096" s="2" t="s">
        <v>70</v>
      </c>
    </row>
    <row r="1097" spans="1:14" x14ac:dyDescent="0.3">
      <c r="A1097" t="s">
        <v>277</v>
      </c>
      <c r="B1097" t="s">
        <v>12</v>
      </c>
      <c r="C1097" s="2">
        <v>0.92423568861058536</v>
      </c>
      <c r="D1097" s="2">
        <v>0.9480899519704824</v>
      </c>
      <c r="E1097" s="2">
        <v>0.76238073602907774</v>
      </c>
      <c r="F1097" s="2">
        <v>0.69352532055591543</v>
      </c>
      <c r="G1097" s="2" t="s">
        <v>70</v>
      </c>
      <c r="H1097" s="2">
        <v>0</v>
      </c>
      <c r="I1097" s="2">
        <v>0.98971566848154879</v>
      </c>
      <c r="J1097" s="2">
        <v>0.85081639540015053</v>
      </c>
      <c r="K1097" s="2" t="s">
        <v>70</v>
      </c>
      <c r="L1097" s="2" t="s">
        <v>70</v>
      </c>
      <c r="M1097" s="2" t="s">
        <v>70</v>
      </c>
      <c r="N1097" s="2" t="s">
        <v>70</v>
      </c>
    </row>
    <row r="1098" spans="1:14" x14ac:dyDescent="0.3">
      <c r="A1098" t="s">
        <v>277</v>
      </c>
      <c r="B1098" t="s">
        <v>13</v>
      </c>
      <c r="C1098" s="2">
        <v>0.99252961533342199</v>
      </c>
      <c r="D1098" s="2">
        <v>0.9752415222748072</v>
      </c>
      <c r="E1098" s="2">
        <v>0.91919126837879983</v>
      </c>
      <c r="F1098" s="2">
        <v>0.42993919176265089</v>
      </c>
      <c r="G1098" s="2">
        <v>0.4488265339109071</v>
      </c>
      <c r="H1098" s="2">
        <v>0.67997504678727383</v>
      </c>
      <c r="I1098" s="2">
        <v>0.9948367501898252</v>
      </c>
      <c r="J1098" s="2" t="s">
        <v>70</v>
      </c>
      <c r="K1098" s="2" t="s">
        <v>70</v>
      </c>
      <c r="L1098" s="2" t="s">
        <v>70</v>
      </c>
      <c r="M1098" s="2" t="s">
        <v>70</v>
      </c>
      <c r="N1098" s="2" t="s">
        <v>70</v>
      </c>
    </row>
    <row r="1099" spans="1:14" x14ac:dyDescent="0.3">
      <c r="A1099" t="s">
        <v>277</v>
      </c>
      <c r="B1099" t="s">
        <v>15</v>
      </c>
      <c r="C1099" s="2">
        <v>0.98153772725300481</v>
      </c>
      <c r="D1099" s="2">
        <v>0.95339135031053557</v>
      </c>
      <c r="E1099" s="2">
        <v>0.92438922132865797</v>
      </c>
      <c r="F1099" s="2">
        <v>0</v>
      </c>
      <c r="G1099" s="2">
        <v>0.87270303722745879</v>
      </c>
      <c r="H1099" s="2">
        <v>0.82096069868995636</v>
      </c>
      <c r="I1099" s="2">
        <v>0.98761911908156363</v>
      </c>
      <c r="J1099" s="2" t="s">
        <v>70</v>
      </c>
      <c r="K1099" s="2" t="s">
        <v>70</v>
      </c>
      <c r="L1099" s="2" t="s">
        <v>70</v>
      </c>
      <c r="M1099" s="2" t="s">
        <v>70</v>
      </c>
      <c r="N1099" s="2" t="s">
        <v>70</v>
      </c>
    </row>
    <row r="1100" spans="1:14" x14ac:dyDescent="0.3">
      <c r="A1100" t="s">
        <v>277</v>
      </c>
      <c r="B1100" t="s">
        <v>17</v>
      </c>
      <c r="C1100" s="2">
        <v>0.99382566202623845</v>
      </c>
      <c r="D1100" s="2">
        <v>0.9624480071862368</v>
      </c>
      <c r="E1100" s="2">
        <v>0.93969119187323324</v>
      </c>
      <c r="F1100" s="2">
        <v>0</v>
      </c>
      <c r="G1100" s="2">
        <v>0</v>
      </c>
      <c r="H1100" s="2">
        <v>0.84131968145620017</v>
      </c>
      <c r="I1100" s="2">
        <v>0.99264542010251844</v>
      </c>
      <c r="J1100" s="2" t="s">
        <v>70</v>
      </c>
      <c r="K1100" s="2" t="s">
        <v>70</v>
      </c>
      <c r="L1100" s="2" t="s">
        <v>70</v>
      </c>
      <c r="M1100" s="2" t="s">
        <v>70</v>
      </c>
      <c r="N1100" s="2" t="s">
        <v>70</v>
      </c>
    </row>
    <row r="1101" spans="1:14" x14ac:dyDescent="0.3">
      <c r="A1101" t="s">
        <v>277</v>
      </c>
      <c r="B1101" t="s">
        <v>21</v>
      </c>
      <c r="C1101" s="2">
        <v>0.99627102507140597</v>
      </c>
      <c r="D1101" s="2">
        <v>0.94887165021156561</v>
      </c>
      <c r="E1101" s="2">
        <v>0.91447085823688956</v>
      </c>
      <c r="F1101" s="2">
        <v>0</v>
      </c>
      <c r="G1101" s="2" t="s">
        <v>70</v>
      </c>
      <c r="H1101" s="2">
        <v>0.85427957868902749</v>
      </c>
      <c r="I1101" s="2">
        <v>0.98999545247839915</v>
      </c>
      <c r="J1101" s="2" t="s">
        <v>70</v>
      </c>
      <c r="K1101" s="2" t="s">
        <v>70</v>
      </c>
      <c r="L1101" s="2" t="s">
        <v>70</v>
      </c>
      <c r="M1101" s="2" t="s">
        <v>70</v>
      </c>
      <c r="N1101" s="2" t="s">
        <v>70</v>
      </c>
    </row>
    <row r="1102" spans="1:14" x14ac:dyDescent="0.3">
      <c r="A1102" t="s">
        <v>277</v>
      </c>
      <c r="B1102" t="s">
        <v>23</v>
      </c>
      <c r="C1102" s="2">
        <v>0.99755968601293366</v>
      </c>
      <c r="D1102" s="2">
        <v>0.94743877199034165</v>
      </c>
      <c r="E1102" s="2">
        <v>0.92427976295253178</v>
      </c>
      <c r="F1102" s="2">
        <v>0.84080098459900876</v>
      </c>
      <c r="G1102" s="2">
        <v>0.57123381049761413</v>
      </c>
      <c r="H1102" s="2">
        <v>0.83051428571428576</v>
      </c>
      <c r="I1102" s="2">
        <v>0.99422228979778016</v>
      </c>
      <c r="J1102" s="2" t="s">
        <v>70</v>
      </c>
      <c r="K1102" s="2" t="s">
        <v>70</v>
      </c>
      <c r="L1102" s="2" t="s">
        <v>70</v>
      </c>
      <c r="M1102" s="2" t="s">
        <v>70</v>
      </c>
      <c r="N1102" s="2" t="s">
        <v>70</v>
      </c>
    </row>
    <row r="1103" spans="1:14" x14ac:dyDescent="0.3">
      <c r="A1103" t="s">
        <v>277</v>
      </c>
      <c r="B1103" t="s">
        <v>25</v>
      </c>
      <c r="C1103" s="2">
        <v>0.99746552261206922</v>
      </c>
      <c r="D1103" s="2">
        <v>0.97944517293642819</v>
      </c>
      <c r="E1103" s="2">
        <v>0.93538136863436339</v>
      </c>
      <c r="F1103" s="2">
        <v>0.8257324410954282</v>
      </c>
      <c r="G1103" s="2" t="s">
        <v>70</v>
      </c>
      <c r="H1103" s="2">
        <v>0.74936817305632897</v>
      </c>
      <c r="I1103" s="2">
        <v>0.99308437067773159</v>
      </c>
      <c r="J1103" s="2" t="s">
        <v>70</v>
      </c>
      <c r="K1103" s="2" t="s">
        <v>70</v>
      </c>
      <c r="L1103" s="2" t="s">
        <v>70</v>
      </c>
      <c r="M1103" s="2" t="s">
        <v>70</v>
      </c>
      <c r="N1103" s="2" t="s">
        <v>70</v>
      </c>
    </row>
    <row r="1104" spans="1:14" x14ac:dyDescent="0.3">
      <c r="A1104" t="s">
        <v>277</v>
      </c>
      <c r="B1104" t="s">
        <v>27</v>
      </c>
      <c r="C1104" s="2">
        <v>0.99636222019631615</v>
      </c>
      <c r="D1104" s="2">
        <v>0.97574965206022524</v>
      </c>
      <c r="E1104" s="2">
        <v>0.91776336635754885</v>
      </c>
      <c r="F1104" s="2" t="s">
        <v>70</v>
      </c>
      <c r="G1104" s="2" t="s">
        <v>70</v>
      </c>
      <c r="H1104" s="2">
        <v>0.72605336054818481</v>
      </c>
      <c r="I1104" s="2">
        <v>0.99609785381960081</v>
      </c>
      <c r="J1104" s="2" t="s">
        <v>70</v>
      </c>
      <c r="K1104" s="2" t="s">
        <v>70</v>
      </c>
      <c r="L1104" s="2" t="s">
        <v>70</v>
      </c>
      <c r="M1104" s="2" t="s">
        <v>70</v>
      </c>
      <c r="N1104" s="2" t="s">
        <v>70</v>
      </c>
    </row>
    <row r="1105" spans="1:14" x14ac:dyDescent="0.3">
      <c r="A1105" t="s">
        <v>277</v>
      </c>
      <c r="B1105" t="s">
        <v>29</v>
      </c>
      <c r="C1105" s="2">
        <v>0.98723462352378999</v>
      </c>
      <c r="D1105" s="2">
        <v>0.93107878676639277</v>
      </c>
      <c r="E1105" s="2">
        <v>0.93480763306798098</v>
      </c>
      <c r="F1105" s="2">
        <v>0.81300354684894183</v>
      </c>
      <c r="G1105" s="2" t="s">
        <v>70</v>
      </c>
      <c r="H1105" s="2">
        <v>0.84488535575849155</v>
      </c>
      <c r="I1105" s="2">
        <v>0.99530371853106481</v>
      </c>
      <c r="J1105" s="2">
        <v>0.65716342692584595</v>
      </c>
      <c r="K1105" s="2" t="s">
        <v>70</v>
      </c>
      <c r="L1105" s="2" t="s">
        <v>70</v>
      </c>
      <c r="M1105" s="2" t="s">
        <v>70</v>
      </c>
      <c r="N1105" s="2" t="s">
        <v>70</v>
      </c>
    </row>
    <row r="1106" spans="1:14" x14ac:dyDescent="0.3">
      <c r="A1106" t="s">
        <v>277</v>
      </c>
      <c r="B1106" t="s">
        <v>33</v>
      </c>
      <c r="C1106" s="2">
        <v>0.99797171497971715</v>
      </c>
      <c r="D1106" s="2">
        <v>0.93974773760960284</v>
      </c>
      <c r="E1106" s="2">
        <v>0.8992919645808326</v>
      </c>
      <c r="F1106" s="2" t="s">
        <v>70</v>
      </c>
      <c r="G1106" s="2" t="s">
        <v>70</v>
      </c>
      <c r="H1106" s="2">
        <v>0.63713611838066619</v>
      </c>
      <c r="I1106" s="2">
        <v>0.99592464436755079</v>
      </c>
      <c r="J1106" s="2" t="s">
        <v>70</v>
      </c>
      <c r="K1106" s="2" t="s">
        <v>70</v>
      </c>
      <c r="L1106" s="2" t="s">
        <v>70</v>
      </c>
      <c r="M1106" s="2" t="s">
        <v>70</v>
      </c>
      <c r="N1106" s="2" t="s">
        <v>70</v>
      </c>
    </row>
    <row r="1107" spans="1:14" x14ac:dyDescent="0.3">
      <c r="A1107" t="s">
        <v>277</v>
      </c>
      <c r="B1107" t="s">
        <v>35</v>
      </c>
      <c r="C1107" s="2">
        <v>0.99639975746956044</v>
      </c>
      <c r="D1107" s="2">
        <v>0.92753507969948723</v>
      </c>
      <c r="E1107" s="2">
        <v>0.71214950522709564</v>
      </c>
      <c r="F1107" s="2" t="s">
        <v>70</v>
      </c>
      <c r="G1107" s="2" t="s">
        <v>70</v>
      </c>
      <c r="H1107" s="2">
        <v>0.10751374465485644</v>
      </c>
      <c r="I1107" s="2">
        <v>0.99544902912621358</v>
      </c>
      <c r="J1107" s="2" t="s">
        <v>70</v>
      </c>
      <c r="K1107" s="2" t="s">
        <v>70</v>
      </c>
      <c r="L1107" s="2" t="s">
        <v>70</v>
      </c>
      <c r="M1107" s="2" t="s">
        <v>70</v>
      </c>
      <c r="N1107" s="2">
        <v>0</v>
      </c>
    </row>
    <row r="1108" spans="1:14" x14ac:dyDescent="0.3">
      <c r="A1108" t="s">
        <v>273</v>
      </c>
      <c r="B1108" t="s">
        <v>6</v>
      </c>
      <c r="C1108" s="2">
        <v>0.97784274825101802</v>
      </c>
      <c r="D1108" s="2">
        <v>0.97415983679896923</v>
      </c>
      <c r="E1108" s="2">
        <v>0.86374141798654069</v>
      </c>
      <c r="F1108" s="2">
        <v>0.55603038936372273</v>
      </c>
      <c r="G1108" s="2" t="s">
        <v>70</v>
      </c>
      <c r="H1108" s="2">
        <v>0.75989960959286118</v>
      </c>
      <c r="I1108" s="2">
        <v>0.98897589903444083</v>
      </c>
      <c r="J1108" s="2">
        <v>0.90550093442756163</v>
      </c>
      <c r="K1108" s="2" t="s">
        <v>70</v>
      </c>
      <c r="L1108" s="2" t="s">
        <v>70</v>
      </c>
      <c r="M1108" s="2" t="s">
        <v>70</v>
      </c>
      <c r="N1108" s="2" t="s">
        <v>70</v>
      </c>
    </row>
    <row r="1109" spans="1:14" x14ac:dyDescent="0.3">
      <c r="A1109" t="s">
        <v>273</v>
      </c>
      <c r="B1109" t="s">
        <v>7</v>
      </c>
      <c r="C1109" s="2">
        <v>0.98837304288631722</v>
      </c>
      <c r="D1109" s="2">
        <v>0.94661279102467322</v>
      </c>
      <c r="E1109" s="2">
        <v>0.87034238749861792</v>
      </c>
      <c r="F1109" s="2">
        <v>0.68302898735793638</v>
      </c>
      <c r="G1109" s="2" t="s">
        <v>70</v>
      </c>
      <c r="H1109" s="2">
        <v>0.67325296836762438</v>
      </c>
      <c r="I1109" s="2">
        <v>0.99176479642884641</v>
      </c>
      <c r="J1109" s="2" t="s">
        <v>70</v>
      </c>
      <c r="K1109" s="2" t="s">
        <v>70</v>
      </c>
      <c r="L1109" s="2" t="s">
        <v>70</v>
      </c>
      <c r="M1109" s="2" t="s">
        <v>70</v>
      </c>
      <c r="N1109" s="2" t="s">
        <v>70</v>
      </c>
    </row>
    <row r="1110" spans="1:14" x14ac:dyDescent="0.3">
      <c r="A1110" t="s">
        <v>273</v>
      </c>
      <c r="B1110" t="s">
        <v>290</v>
      </c>
      <c r="C1110" s="2">
        <v>0.98295506334882876</v>
      </c>
      <c r="D1110" s="2">
        <v>0.95482041853219002</v>
      </c>
      <c r="E1110" s="2">
        <v>0.93457092420704957</v>
      </c>
      <c r="F1110" s="2">
        <v>0.92045913364480603</v>
      </c>
      <c r="G1110" s="2" t="s">
        <v>70</v>
      </c>
      <c r="H1110" s="2">
        <v>0.88862781954887216</v>
      </c>
      <c r="I1110" s="2">
        <v>0.99390243902439024</v>
      </c>
      <c r="J1110" s="2" t="s">
        <v>70</v>
      </c>
      <c r="K1110" s="2" t="s">
        <v>70</v>
      </c>
      <c r="L1110" s="2" t="s">
        <v>70</v>
      </c>
      <c r="M1110" s="2" t="s">
        <v>70</v>
      </c>
      <c r="N1110" s="2" t="s">
        <v>70</v>
      </c>
    </row>
    <row r="1111" spans="1:14" x14ac:dyDescent="0.3">
      <c r="A1111" t="s">
        <v>273</v>
      </c>
      <c r="B1111" t="s">
        <v>8</v>
      </c>
      <c r="C1111" s="2">
        <v>0.99097334842875062</v>
      </c>
      <c r="D1111" s="2">
        <v>0.97289418958070417</v>
      </c>
      <c r="E1111" s="2">
        <v>0.91489636469296842</v>
      </c>
      <c r="F1111" s="2">
        <v>0.71427242566121985</v>
      </c>
      <c r="G1111" s="2" t="s">
        <v>70</v>
      </c>
      <c r="H1111" s="2">
        <v>0.88035581912527794</v>
      </c>
      <c r="I1111" s="2">
        <v>0.995245398773006</v>
      </c>
      <c r="J1111" s="2">
        <v>0.94923258559622203</v>
      </c>
      <c r="K1111" s="2" t="s">
        <v>70</v>
      </c>
      <c r="L1111" s="2" t="s">
        <v>70</v>
      </c>
      <c r="M1111" s="2" t="s">
        <v>70</v>
      </c>
      <c r="N1111" s="2" t="s">
        <v>70</v>
      </c>
    </row>
    <row r="1112" spans="1:14" x14ac:dyDescent="0.3">
      <c r="A1112" t="s">
        <v>273</v>
      </c>
      <c r="B1112" t="s">
        <v>12</v>
      </c>
      <c r="C1112" s="2">
        <v>0.99206562339786641</v>
      </c>
      <c r="D1112" s="2">
        <v>0.95331614460475078</v>
      </c>
      <c r="E1112" s="2">
        <v>0.89905488047017712</v>
      </c>
      <c r="F1112" s="2">
        <v>0.71922320397140094</v>
      </c>
      <c r="G1112" s="2" t="s">
        <v>70</v>
      </c>
      <c r="H1112" s="2">
        <v>0.89619651347068141</v>
      </c>
      <c r="I1112" s="2">
        <v>0.99595263078998642</v>
      </c>
      <c r="J1112" s="2" t="s">
        <v>70</v>
      </c>
      <c r="K1112" s="2" t="s">
        <v>70</v>
      </c>
      <c r="L1112" s="2" t="s">
        <v>70</v>
      </c>
      <c r="M1112" s="2" t="s">
        <v>70</v>
      </c>
      <c r="N1112" s="2" t="s">
        <v>70</v>
      </c>
    </row>
    <row r="1113" spans="1:14" x14ac:dyDescent="0.3">
      <c r="A1113" t="s">
        <v>273</v>
      </c>
      <c r="B1113" t="s">
        <v>13</v>
      </c>
      <c r="C1113" s="2">
        <v>0.98415340172850363</v>
      </c>
      <c r="D1113" s="2">
        <v>0.98147596640657575</v>
      </c>
      <c r="E1113" s="2">
        <v>0.96814611526450278</v>
      </c>
      <c r="F1113" s="2" t="s">
        <v>70</v>
      </c>
      <c r="G1113" s="2" t="s">
        <v>70</v>
      </c>
      <c r="H1113" s="2">
        <v>0.79038295421825511</v>
      </c>
      <c r="I1113" s="2">
        <v>0.99466300701433363</v>
      </c>
      <c r="J1113" s="2">
        <v>0</v>
      </c>
      <c r="K1113" s="2" t="s">
        <v>70</v>
      </c>
      <c r="L1113" s="2" t="s">
        <v>70</v>
      </c>
      <c r="M1113" s="2" t="s">
        <v>70</v>
      </c>
      <c r="N1113" s="2" t="s">
        <v>70</v>
      </c>
    </row>
    <row r="1114" spans="1:14" x14ac:dyDescent="0.3">
      <c r="A1114" t="s">
        <v>273</v>
      </c>
      <c r="B1114" t="s">
        <v>15</v>
      </c>
      <c r="C1114" s="2">
        <v>0.9920205334133696</v>
      </c>
      <c r="D1114" s="2">
        <v>0.96932143166652218</v>
      </c>
      <c r="E1114" s="2">
        <v>0.7486479941883929</v>
      </c>
      <c r="F1114" s="2" t="s">
        <v>70</v>
      </c>
      <c r="G1114" s="2" t="s">
        <v>70</v>
      </c>
      <c r="H1114" s="2">
        <v>0.75322260783341599</v>
      </c>
      <c r="I1114" s="2">
        <v>0.9951904725551568</v>
      </c>
      <c r="J1114" s="2" t="s">
        <v>70</v>
      </c>
      <c r="K1114" s="2" t="s">
        <v>70</v>
      </c>
      <c r="L1114" s="2" t="s">
        <v>70</v>
      </c>
      <c r="M1114" s="2" t="s">
        <v>70</v>
      </c>
      <c r="N1114" s="2" t="s">
        <v>70</v>
      </c>
    </row>
    <row r="1115" spans="1:14" x14ac:dyDescent="0.3">
      <c r="A1115" t="s">
        <v>273</v>
      </c>
      <c r="B1115" t="s">
        <v>17</v>
      </c>
      <c r="C1115" s="2">
        <v>0.9822105408770232</v>
      </c>
      <c r="D1115" s="2">
        <v>0.92553511255952281</v>
      </c>
      <c r="E1115" s="2">
        <v>0.89568173517264627</v>
      </c>
      <c r="F1115" s="2" t="s">
        <v>70</v>
      </c>
      <c r="G1115" s="2" t="s">
        <v>70</v>
      </c>
      <c r="H1115" s="2">
        <v>0.86230990546650221</v>
      </c>
      <c r="I1115" s="2">
        <v>0.989651654277802</v>
      </c>
      <c r="J1115" s="2">
        <v>0.93415237096411718</v>
      </c>
      <c r="K1115" s="2" t="s">
        <v>70</v>
      </c>
      <c r="L1115" s="2" t="s">
        <v>70</v>
      </c>
      <c r="M1115" s="2" t="s">
        <v>70</v>
      </c>
      <c r="N1115" s="2" t="s">
        <v>70</v>
      </c>
    </row>
    <row r="1116" spans="1:14" x14ac:dyDescent="0.3">
      <c r="A1116" t="s">
        <v>273</v>
      </c>
      <c r="B1116" t="s">
        <v>21</v>
      </c>
      <c r="C1116" s="2">
        <v>0.98782699217569436</v>
      </c>
      <c r="D1116" s="2">
        <v>0.81898274296094464</v>
      </c>
      <c r="E1116" s="2">
        <v>0.90462761777079204</v>
      </c>
      <c r="F1116" s="2" t="s">
        <v>70</v>
      </c>
      <c r="G1116" s="2" t="s">
        <v>70</v>
      </c>
      <c r="H1116" s="2">
        <v>0.91145058807624724</v>
      </c>
      <c r="I1116" s="2">
        <v>0.98738601823708205</v>
      </c>
      <c r="J1116" s="2" t="s">
        <v>70</v>
      </c>
      <c r="K1116" s="2" t="s">
        <v>70</v>
      </c>
      <c r="L1116" s="2" t="s">
        <v>70</v>
      </c>
      <c r="M1116" s="2" t="s">
        <v>70</v>
      </c>
      <c r="N1116" s="2" t="s">
        <v>70</v>
      </c>
    </row>
    <row r="1117" spans="1:14" x14ac:dyDescent="0.3">
      <c r="A1117" t="s">
        <v>273</v>
      </c>
      <c r="B1117" t="s">
        <v>23</v>
      </c>
      <c r="C1117" s="2">
        <v>0.99697287093841003</v>
      </c>
      <c r="D1117" s="2">
        <v>0.94111369308890602</v>
      </c>
      <c r="E1117" s="2">
        <v>0.94741001508729084</v>
      </c>
      <c r="F1117" s="2">
        <v>0.81659869943789265</v>
      </c>
      <c r="G1117" s="2" t="s">
        <v>70</v>
      </c>
      <c r="H1117" s="2">
        <v>0.93338869446586403</v>
      </c>
      <c r="I1117" s="2">
        <v>0.99582301980198018</v>
      </c>
      <c r="J1117" s="2" t="s">
        <v>70</v>
      </c>
      <c r="K1117" s="2" t="s">
        <v>70</v>
      </c>
      <c r="L1117" s="2" t="s">
        <v>70</v>
      </c>
      <c r="M1117" s="2" t="s">
        <v>70</v>
      </c>
      <c r="N1117" s="2" t="s">
        <v>70</v>
      </c>
    </row>
    <row r="1118" spans="1:14" x14ac:dyDescent="0.3">
      <c r="A1118" t="s">
        <v>273</v>
      </c>
      <c r="B1118" t="s">
        <v>25</v>
      </c>
      <c r="C1118" s="2">
        <v>0.99557205106822799</v>
      </c>
      <c r="D1118" s="2">
        <v>0.95490117569977795</v>
      </c>
      <c r="E1118" s="2">
        <v>0.91263643815522677</v>
      </c>
      <c r="F1118" s="2">
        <v>0.78943194210369783</v>
      </c>
      <c r="G1118" s="2" t="s">
        <v>70</v>
      </c>
      <c r="H1118" s="2">
        <v>0.88451252127400926</v>
      </c>
      <c r="I1118" s="2">
        <v>0.99208240448919982</v>
      </c>
      <c r="J1118" s="2" t="s">
        <v>70</v>
      </c>
      <c r="K1118" s="2" t="s">
        <v>70</v>
      </c>
      <c r="L1118" s="2" t="s">
        <v>70</v>
      </c>
      <c r="M1118" s="2" t="s">
        <v>70</v>
      </c>
      <c r="N1118" s="2" t="s">
        <v>70</v>
      </c>
    </row>
    <row r="1119" spans="1:14" x14ac:dyDescent="0.3">
      <c r="A1119" t="s">
        <v>273</v>
      </c>
      <c r="B1119" t="s">
        <v>27</v>
      </c>
      <c r="C1119" s="2">
        <v>0.99698122809655443</v>
      </c>
      <c r="D1119" s="2">
        <v>0.93475145466788678</v>
      </c>
      <c r="E1119" s="2">
        <v>0.92245017340074376</v>
      </c>
      <c r="F1119" s="2">
        <v>0.81720816131155383</v>
      </c>
      <c r="G1119" s="2" t="s">
        <v>70</v>
      </c>
      <c r="H1119" s="2">
        <v>0.87133648474430603</v>
      </c>
      <c r="I1119" s="2">
        <v>0.9923453766074708</v>
      </c>
      <c r="J1119" s="2" t="s">
        <v>70</v>
      </c>
      <c r="K1119" s="2" t="s">
        <v>70</v>
      </c>
      <c r="L1119" s="2" t="s">
        <v>70</v>
      </c>
      <c r="M1119" s="2" t="s">
        <v>70</v>
      </c>
      <c r="N1119" s="2" t="s">
        <v>70</v>
      </c>
    </row>
    <row r="1120" spans="1:14" x14ac:dyDescent="0.3">
      <c r="A1120" t="s">
        <v>273</v>
      </c>
      <c r="B1120" t="s">
        <v>29</v>
      </c>
      <c r="C1120" s="2">
        <v>0.99476114154486517</v>
      </c>
      <c r="D1120" s="2">
        <v>0.93724126511011763</v>
      </c>
      <c r="E1120" s="2">
        <v>0.94193481491722242</v>
      </c>
      <c r="F1120" s="2">
        <v>0.71618441971383151</v>
      </c>
      <c r="G1120" s="2" t="s">
        <v>70</v>
      </c>
      <c r="H1120" s="2">
        <v>0.75098257757963283</v>
      </c>
      <c r="I1120" s="2">
        <v>0.99359072180680597</v>
      </c>
      <c r="J1120" s="2">
        <v>0.91669956573233324</v>
      </c>
      <c r="K1120" s="2" t="s">
        <v>70</v>
      </c>
      <c r="L1120" s="2" t="s">
        <v>70</v>
      </c>
      <c r="M1120" s="2" t="s">
        <v>70</v>
      </c>
      <c r="N1120" s="2" t="s">
        <v>70</v>
      </c>
    </row>
    <row r="1121" spans="1:14" x14ac:dyDescent="0.3">
      <c r="A1121" t="s">
        <v>273</v>
      </c>
      <c r="B1121" t="s">
        <v>33</v>
      </c>
      <c r="C1121" s="2">
        <v>0.99762297074633322</v>
      </c>
      <c r="D1121" s="2">
        <v>0.96374156606002359</v>
      </c>
      <c r="E1121" s="2">
        <v>0.96088910257595639</v>
      </c>
      <c r="F1121" s="2" t="s">
        <v>70</v>
      </c>
      <c r="G1121" s="2" t="s">
        <v>70</v>
      </c>
      <c r="H1121" s="2">
        <v>0.89676609480542768</v>
      </c>
      <c r="I1121" s="2">
        <v>0.99446340538490718</v>
      </c>
      <c r="J1121" s="2" t="s">
        <v>70</v>
      </c>
      <c r="K1121" s="2" t="s">
        <v>70</v>
      </c>
      <c r="L1121" s="2" t="s">
        <v>70</v>
      </c>
      <c r="M1121" s="2" t="s">
        <v>70</v>
      </c>
      <c r="N1121" s="2" t="s">
        <v>70</v>
      </c>
    </row>
    <row r="1122" spans="1:14" x14ac:dyDescent="0.3">
      <c r="A1122" t="s">
        <v>279</v>
      </c>
      <c r="B1122" t="s">
        <v>8</v>
      </c>
      <c r="C1122" s="2">
        <v>0.99187078617966962</v>
      </c>
      <c r="D1122" s="2">
        <v>0.92984219342325658</v>
      </c>
      <c r="E1122" s="2">
        <v>0.92954669579464777</v>
      </c>
      <c r="F1122" s="2" t="s">
        <v>70</v>
      </c>
      <c r="G1122" s="2" t="s">
        <v>70</v>
      </c>
      <c r="H1122" s="2">
        <v>0.67924209101674848</v>
      </c>
      <c r="I1122" s="2">
        <v>0.99239890544238363</v>
      </c>
      <c r="J1122" s="2" t="s">
        <v>70</v>
      </c>
      <c r="K1122" s="2" t="s">
        <v>70</v>
      </c>
      <c r="L1122" s="2" t="s">
        <v>70</v>
      </c>
      <c r="M1122" s="2" t="s">
        <v>70</v>
      </c>
      <c r="N1122" s="2" t="s">
        <v>70</v>
      </c>
    </row>
    <row r="1123" spans="1:14" x14ac:dyDescent="0.3">
      <c r="A1123" t="s">
        <v>279</v>
      </c>
      <c r="B1123" t="s">
        <v>12</v>
      </c>
      <c r="C1123" s="2">
        <v>0.99677696851522624</v>
      </c>
      <c r="D1123" s="2">
        <v>0.92764211369095284</v>
      </c>
      <c r="E1123" s="2">
        <v>0.95702943616835023</v>
      </c>
      <c r="F1123" s="2" t="s">
        <v>70</v>
      </c>
      <c r="G1123" s="2">
        <v>0.59449833041819045</v>
      </c>
      <c r="H1123" s="2">
        <v>0.70750154990700553</v>
      </c>
      <c r="I1123" s="2">
        <v>0.99112742848401403</v>
      </c>
      <c r="J1123" s="2" t="s">
        <v>70</v>
      </c>
      <c r="K1123" s="2" t="s">
        <v>70</v>
      </c>
      <c r="L1123" s="2" t="s">
        <v>70</v>
      </c>
      <c r="M1123" s="2" t="s">
        <v>70</v>
      </c>
      <c r="N1123" s="2" t="s">
        <v>70</v>
      </c>
    </row>
    <row r="1124" spans="1:14" x14ac:dyDescent="0.3">
      <c r="A1124" t="s">
        <v>279</v>
      </c>
      <c r="B1124" t="s">
        <v>13</v>
      </c>
      <c r="C1124" s="2">
        <v>0.99537254492632599</v>
      </c>
      <c r="D1124" s="2">
        <v>0.96013010853112624</v>
      </c>
      <c r="E1124" s="2">
        <v>0.93711088703119405</v>
      </c>
      <c r="F1124" s="2" t="s">
        <v>70</v>
      </c>
      <c r="G1124" s="2">
        <v>0.69713419014927758</v>
      </c>
      <c r="H1124" s="2">
        <v>0.88004492173790971</v>
      </c>
      <c r="I1124" s="2">
        <v>0.99377927962522083</v>
      </c>
      <c r="J1124" s="2" t="s">
        <v>70</v>
      </c>
      <c r="K1124" s="2" t="s">
        <v>70</v>
      </c>
      <c r="L1124" s="2" t="s">
        <v>70</v>
      </c>
      <c r="M1124" s="2" t="s">
        <v>70</v>
      </c>
      <c r="N1124" s="2" t="s">
        <v>70</v>
      </c>
    </row>
    <row r="1125" spans="1:14" x14ac:dyDescent="0.3">
      <c r="A1125" t="s">
        <v>279</v>
      </c>
      <c r="B1125" t="s">
        <v>15</v>
      </c>
      <c r="C1125" s="2">
        <v>0.99428735673481117</v>
      </c>
      <c r="D1125" s="2">
        <v>0.96756128031706357</v>
      </c>
      <c r="E1125" s="2">
        <v>0.93773612205199119</v>
      </c>
      <c r="F1125" s="2" t="s">
        <v>70</v>
      </c>
      <c r="G1125" s="2">
        <v>0.86395472232048109</v>
      </c>
      <c r="H1125" s="2">
        <v>0.75418013856812938</v>
      </c>
      <c r="I1125" s="2">
        <v>0.98901769371568038</v>
      </c>
      <c r="J1125" s="2" t="s">
        <v>70</v>
      </c>
      <c r="K1125" s="2" t="s">
        <v>70</v>
      </c>
      <c r="L1125" s="2" t="s">
        <v>70</v>
      </c>
      <c r="M1125" s="2" t="s">
        <v>70</v>
      </c>
      <c r="N1125" s="2" t="s">
        <v>70</v>
      </c>
    </row>
    <row r="1126" spans="1:14" x14ac:dyDescent="0.3">
      <c r="A1126" t="s">
        <v>279</v>
      </c>
      <c r="B1126" t="s">
        <v>17</v>
      </c>
      <c r="C1126" s="2">
        <v>0.98653627258828203</v>
      </c>
      <c r="D1126" s="2">
        <v>0.98065162560895558</v>
      </c>
      <c r="E1126" s="2">
        <v>0.81007021241854316</v>
      </c>
      <c r="F1126" s="2">
        <v>0</v>
      </c>
      <c r="G1126" s="2">
        <v>0.88680575133915984</v>
      </c>
      <c r="H1126" s="2">
        <v>0.83299118463953625</v>
      </c>
      <c r="I1126" s="2">
        <v>0.99375722543352596</v>
      </c>
      <c r="J1126" s="2">
        <v>0.89080630764653379</v>
      </c>
      <c r="K1126" s="2" t="s">
        <v>70</v>
      </c>
      <c r="L1126" s="2" t="s">
        <v>70</v>
      </c>
      <c r="M1126" s="2" t="s">
        <v>70</v>
      </c>
      <c r="N1126" s="2" t="s">
        <v>70</v>
      </c>
    </row>
    <row r="1127" spans="1:14" x14ac:dyDescent="0.3">
      <c r="A1127" t="s">
        <v>279</v>
      </c>
      <c r="B1127" t="s">
        <v>21</v>
      </c>
      <c r="C1127" s="2">
        <v>0.99416533951064123</v>
      </c>
      <c r="D1127" s="2">
        <v>0.96300257174140003</v>
      </c>
      <c r="E1127" s="2">
        <v>0.86174938071239426</v>
      </c>
      <c r="F1127" s="2" t="s">
        <v>70</v>
      </c>
      <c r="G1127" s="2">
        <v>0.85631356862362495</v>
      </c>
      <c r="H1127" s="2">
        <v>0.73578099838969402</v>
      </c>
      <c r="I1127" s="2">
        <v>0.9927491514964516</v>
      </c>
      <c r="J1127" s="2" t="s">
        <v>70</v>
      </c>
      <c r="K1127" s="2" t="s">
        <v>70</v>
      </c>
      <c r="L1127" s="2" t="s">
        <v>70</v>
      </c>
      <c r="M1127" s="2" t="s">
        <v>70</v>
      </c>
      <c r="N1127" s="2" t="s">
        <v>70</v>
      </c>
    </row>
    <row r="1128" spans="1:14" x14ac:dyDescent="0.3">
      <c r="A1128" t="s">
        <v>279</v>
      </c>
      <c r="B1128" t="s">
        <v>23</v>
      </c>
      <c r="C1128" s="2">
        <v>0.9951021312747016</v>
      </c>
      <c r="D1128" s="2">
        <v>0.93255597336737162</v>
      </c>
      <c r="E1128" s="2">
        <v>0.75725375088210933</v>
      </c>
      <c r="F1128" s="2" t="s">
        <v>70</v>
      </c>
      <c r="G1128" s="2">
        <v>0.69404937543031375</v>
      </c>
      <c r="H1128" s="2">
        <v>0.7553492916463117</v>
      </c>
      <c r="I1128" s="2">
        <v>0.99431643625192001</v>
      </c>
      <c r="J1128" s="2" t="s">
        <v>70</v>
      </c>
      <c r="K1128" s="2" t="s">
        <v>70</v>
      </c>
      <c r="L1128" s="2" t="s">
        <v>70</v>
      </c>
      <c r="M1128" s="2" t="s">
        <v>70</v>
      </c>
      <c r="N1128" s="2" t="s">
        <v>70</v>
      </c>
    </row>
    <row r="1129" spans="1:14" x14ac:dyDescent="0.3">
      <c r="A1129" t="s">
        <v>279</v>
      </c>
      <c r="B1129" t="s">
        <v>320</v>
      </c>
      <c r="C1129" s="2">
        <v>0.99412302129837815</v>
      </c>
      <c r="D1129" s="2">
        <v>0.89932749133890366</v>
      </c>
      <c r="E1129" s="2">
        <v>0.8785107227129404</v>
      </c>
      <c r="F1129" s="2">
        <v>0</v>
      </c>
      <c r="G1129" s="2">
        <v>0.61862649821833493</v>
      </c>
      <c r="H1129" s="2">
        <v>0.73032069970845481</v>
      </c>
      <c r="I1129" s="2">
        <v>0.9929143561306224</v>
      </c>
      <c r="J1129" s="2" t="s">
        <v>70</v>
      </c>
      <c r="K1129" s="2">
        <v>0</v>
      </c>
      <c r="L1129" s="2" t="s">
        <v>70</v>
      </c>
      <c r="M1129" s="2" t="s">
        <v>70</v>
      </c>
      <c r="N1129" s="2" t="s">
        <v>70</v>
      </c>
    </row>
    <row r="1130" spans="1:14" x14ac:dyDescent="0.3">
      <c r="A1130" t="s">
        <v>279</v>
      </c>
      <c r="B1130" t="s">
        <v>25</v>
      </c>
      <c r="C1130" s="2">
        <v>0.99371876306138185</v>
      </c>
      <c r="D1130" s="2">
        <v>0.95169790817712563</v>
      </c>
      <c r="E1130" s="2">
        <v>0.84605656163388321</v>
      </c>
      <c r="F1130" s="2" t="s">
        <v>70</v>
      </c>
      <c r="G1130" s="2">
        <v>0.90911563700656217</v>
      </c>
      <c r="H1130" s="2">
        <v>0.11721907841552144</v>
      </c>
      <c r="I1130" s="2">
        <v>0.99322660098522164</v>
      </c>
      <c r="J1130" s="2">
        <v>0.96720360290663943</v>
      </c>
      <c r="K1130" s="2" t="s">
        <v>70</v>
      </c>
      <c r="L1130" s="2" t="s">
        <v>70</v>
      </c>
      <c r="M1130" s="2" t="s">
        <v>70</v>
      </c>
      <c r="N1130" s="2" t="s">
        <v>70</v>
      </c>
    </row>
    <row r="1131" spans="1:14" x14ac:dyDescent="0.3">
      <c r="A1131" t="s">
        <v>279</v>
      </c>
      <c r="B1131" t="s">
        <v>27</v>
      </c>
      <c r="C1131" s="2">
        <v>0.98792247846519676</v>
      </c>
      <c r="D1131" s="2">
        <v>0.86444335458558119</v>
      </c>
      <c r="E1131" s="2">
        <v>0.54058893975175437</v>
      </c>
      <c r="F1131" s="2">
        <v>0.1042311661506708</v>
      </c>
      <c r="G1131" s="2">
        <v>0.36362882838078658</v>
      </c>
      <c r="H1131" s="2">
        <v>0</v>
      </c>
      <c r="I1131" s="2">
        <v>0.99431602879878744</v>
      </c>
      <c r="J1131" s="2" t="s">
        <v>70</v>
      </c>
      <c r="K1131" s="2" t="s">
        <v>70</v>
      </c>
      <c r="L1131" s="2" t="s">
        <v>70</v>
      </c>
      <c r="M1131" s="2" t="s">
        <v>70</v>
      </c>
      <c r="N1131" s="2" t="s">
        <v>70</v>
      </c>
    </row>
    <row r="1132" spans="1:14" x14ac:dyDescent="0.3">
      <c r="A1132" t="s">
        <v>279</v>
      </c>
      <c r="B1132" t="s">
        <v>29</v>
      </c>
      <c r="C1132" s="2">
        <v>0.995836830285318</v>
      </c>
      <c r="D1132" s="2">
        <v>0.94036502546689305</v>
      </c>
      <c r="E1132" s="2">
        <v>0.78346503018618585</v>
      </c>
      <c r="F1132" s="2" t="s">
        <v>70</v>
      </c>
      <c r="G1132" s="2">
        <v>0.7896504350480843</v>
      </c>
      <c r="H1132" s="2">
        <v>0.63868684883035187</v>
      </c>
      <c r="I1132" s="2">
        <v>0.99575871819038642</v>
      </c>
      <c r="J1132" s="2" t="s">
        <v>70</v>
      </c>
      <c r="K1132" s="2" t="s">
        <v>70</v>
      </c>
      <c r="L1132" s="2" t="s">
        <v>70</v>
      </c>
      <c r="M1132" s="2" t="s">
        <v>70</v>
      </c>
      <c r="N1132" s="2" t="s">
        <v>70</v>
      </c>
    </row>
    <row r="1133" spans="1:14" x14ac:dyDescent="0.3">
      <c r="A1133" t="s">
        <v>279</v>
      </c>
      <c r="B1133" t="s">
        <v>33</v>
      </c>
      <c r="C1133" s="2">
        <v>0.99768762860768956</v>
      </c>
      <c r="D1133" s="2">
        <v>0.93493267617761022</v>
      </c>
      <c r="E1133" s="2">
        <v>0.81408926560369865</v>
      </c>
      <c r="F1133" s="2">
        <v>0.42803592543208629</v>
      </c>
      <c r="G1133" s="2">
        <v>0.91153012770273401</v>
      </c>
      <c r="H1133" s="2" t="s">
        <v>70</v>
      </c>
      <c r="I1133" s="2">
        <v>0.99290013891032558</v>
      </c>
      <c r="J1133" s="2" t="s">
        <v>70</v>
      </c>
      <c r="K1133" s="2" t="s">
        <v>70</v>
      </c>
      <c r="L1133" s="2" t="s">
        <v>70</v>
      </c>
      <c r="M1133" s="2" t="s">
        <v>70</v>
      </c>
      <c r="N1133" s="2" t="s">
        <v>70</v>
      </c>
    </row>
    <row r="1134" spans="1:14" x14ac:dyDescent="0.3">
      <c r="A1134" t="s">
        <v>279</v>
      </c>
      <c r="B1134" t="s">
        <v>310</v>
      </c>
      <c r="C1134" s="2">
        <v>0.96702939596770199</v>
      </c>
      <c r="D1134" s="2">
        <v>0.97059999703778321</v>
      </c>
      <c r="E1134" s="2">
        <v>0.61649730752765697</v>
      </c>
      <c r="F1134" s="2">
        <v>0.14976083490360922</v>
      </c>
      <c r="G1134" s="2">
        <v>0.6948333942124274</v>
      </c>
      <c r="H1134" s="2">
        <v>0</v>
      </c>
      <c r="I1134" s="2">
        <v>0.99429452582883582</v>
      </c>
      <c r="J1134" s="2">
        <v>0.25145936237090255</v>
      </c>
      <c r="K1134" s="2">
        <v>0.94622487778381315</v>
      </c>
      <c r="L1134" s="2" t="s">
        <v>70</v>
      </c>
      <c r="M1134" s="2" t="s">
        <v>70</v>
      </c>
      <c r="N1134" s="2" t="s">
        <v>70</v>
      </c>
    </row>
    <row r="1135" spans="1:14" x14ac:dyDescent="0.3">
      <c r="A1135" t="s">
        <v>279</v>
      </c>
      <c r="B1135" t="s">
        <v>305</v>
      </c>
      <c r="C1135" s="2">
        <v>0.97591115490632119</v>
      </c>
      <c r="D1135" s="2">
        <v>0.96118978491438056</v>
      </c>
      <c r="E1135" s="2">
        <v>0.82286689798135437</v>
      </c>
      <c r="F1135" s="2">
        <v>0.81309844277098176</v>
      </c>
      <c r="G1135" s="2">
        <v>0.80284513417394121</v>
      </c>
      <c r="H1135" s="2">
        <v>0.36017755231452125</v>
      </c>
      <c r="I1135" s="2">
        <v>0.99310884886452622</v>
      </c>
      <c r="J1135" s="2">
        <v>9.2640058586598323E-2</v>
      </c>
      <c r="K1135" s="2">
        <v>0.39792060491493386</v>
      </c>
      <c r="L1135" s="2" t="s">
        <v>70</v>
      </c>
      <c r="M1135" s="2" t="s">
        <v>70</v>
      </c>
      <c r="N1135" s="2">
        <v>0.9152542372881356</v>
      </c>
    </row>
    <row r="1136" spans="1:14" x14ac:dyDescent="0.3">
      <c r="A1136" t="s">
        <v>286</v>
      </c>
      <c r="B1136" t="s">
        <v>6</v>
      </c>
      <c r="C1136" s="2">
        <v>0.99101510815717397</v>
      </c>
      <c r="D1136" s="2">
        <v>0.94510018214936242</v>
      </c>
      <c r="E1136" s="2">
        <v>0.94076360853848384</v>
      </c>
      <c r="F1136" s="2" t="s">
        <v>70</v>
      </c>
      <c r="G1136" s="2" t="s">
        <v>70</v>
      </c>
      <c r="H1136" s="2">
        <v>0.83930594478564191</v>
      </c>
      <c r="I1136" s="2">
        <v>0.99169929522317923</v>
      </c>
      <c r="J1136" s="2" t="s">
        <v>70</v>
      </c>
      <c r="K1136" s="2" t="s">
        <v>70</v>
      </c>
      <c r="L1136" s="2" t="s">
        <v>70</v>
      </c>
      <c r="M1136" s="2" t="s">
        <v>70</v>
      </c>
      <c r="N1136" s="2" t="s">
        <v>70</v>
      </c>
    </row>
    <row r="1137" spans="1:14" x14ac:dyDescent="0.3">
      <c r="A1137" t="s">
        <v>286</v>
      </c>
      <c r="B1137" t="s">
        <v>7</v>
      </c>
      <c r="C1137" s="2">
        <v>0.99278780091062357</v>
      </c>
      <c r="D1137" s="2">
        <v>0.98096180938963562</v>
      </c>
      <c r="E1137" s="2">
        <v>0.92735253772290804</v>
      </c>
      <c r="F1137" s="2" t="s">
        <v>70</v>
      </c>
      <c r="G1137" s="2" t="s">
        <v>70</v>
      </c>
      <c r="H1137" s="2">
        <v>0.81155725515190147</v>
      </c>
      <c r="I1137" s="2">
        <v>0.99334200658146476</v>
      </c>
      <c r="J1137" s="2" t="s">
        <v>70</v>
      </c>
      <c r="K1137" s="2" t="s">
        <v>70</v>
      </c>
      <c r="L1137" s="2" t="s">
        <v>70</v>
      </c>
      <c r="M1137" s="2" t="s">
        <v>70</v>
      </c>
      <c r="N1137" s="2" t="s">
        <v>70</v>
      </c>
    </row>
    <row r="1138" spans="1:14" x14ac:dyDescent="0.3">
      <c r="A1138" t="s">
        <v>286</v>
      </c>
      <c r="B1138" t="s">
        <v>8</v>
      </c>
      <c r="C1138" s="2">
        <v>0.98718019765401321</v>
      </c>
      <c r="D1138" s="2">
        <v>0.92684225944765519</v>
      </c>
      <c r="E1138" s="2">
        <v>0.82154785419285326</v>
      </c>
      <c r="F1138" s="2">
        <v>0</v>
      </c>
      <c r="G1138" s="2" t="s">
        <v>70</v>
      </c>
      <c r="H1138" s="2">
        <v>0.54032192833454662</v>
      </c>
      <c r="I1138" s="2">
        <v>0.99172576832151305</v>
      </c>
      <c r="J1138" s="2" t="s">
        <v>70</v>
      </c>
      <c r="K1138" s="2" t="s">
        <v>70</v>
      </c>
      <c r="L1138" s="2" t="s">
        <v>70</v>
      </c>
      <c r="M1138" s="2" t="s">
        <v>70</v>
      </c>
      <c r="N1138" s="2" t="s">
        <v>70</v>
      </c>
    </row>
    <row r="1139" spans="1:14" x14ac:dyDescent="0.3">
      <c r="A1139" t="s">
        <v>286</v>
      </c>
      <c r="B1139" t="s">
        <v>12</v>
      </c>
      <c r="C1139" s="2">
        <v>0.99425766416597205</v>
      </c>
      <c r="D1139" s="2">
        <v>0.90182324286708415</v>
      </c>
      <c r="E1139" s="2">
        <v>0.95531172069825443</v>
      </c>
      <c r="F1139" s="2" t="s">
        <v>70</v>
      </c>
      <c r="G1139" s="2" t="s">
        <v>70</v>
      </c>
      <c r="H1139" s="2">
        <v>0.93982966486008201</v>
      </c>
      <c r="I1139" s="2">
        <v>0.99440326728180317</v>
      </c>
      <c r="J1139" s="2" t="s">
        <v>70</v>
      </c>
      <c r="K1139" s="2" t="s">
        <v>70</v>
      </c>
      <c r="L1139" s="2" t="s">
        <v>70</v>
      </c>
      <c r="M1139" s="2" t="s">
        <v>70</v>
      </c>
      <c r="N1139" s="2" t="s">
        <v>70</v>
      </c>
    </row>
    <row r="1140" spans="1:14" x14ac:dyDescent="0.3">
      <c r="A1140" t="s">
        <v>286</v>
      </c>
      <c r="B1140" t="s">
        <v>13</v>
      </c>
      <c r="C1140" s="2">
        <v>0.99159680901746516</v>
      </c>
      <c r="D1140" s="2">
        <v>0.93512958881203923</v>
      </c>
      <c r="E1140" s="2">
        <v>0.89560376271837205</v>
      </c>
      <c r="F1140" s="2" t="s">
        <v>70</v>
      </c>
      <c r="G1140" s="2" t="s">
        <v>70</v>
      </c>
      <c r="H1140" s="2">
        <v>0.82287822878228778</v>
      </c>
      <c r="I1140" s="2">
        <v>0.99015191999389263</v>
      </c>
      <c r="J1140" s="2">
        <v>0.9632796644567716</v>
      </c>
      <c r="K1140" s="2" t="s">
        <v>70</v>
      </c>
      <c r="L1140" s="2" t="s">
        <v>70</v>
      </c>
      <c r="M1140" s="2" t="s">
        <v>70</v>
      </c>
      <c r="N1140" s="2" t="s">
        <v>70</v>
      </c>
    </row>
    <row r="1141" spans="1:14" x14ac:dyDescent="0.3">
      <c r="A1141" t="s">
        <v>286</v>
      </c>
      <c r="B1141" t="s">
        <v>15</v>
      </c>
      <c r="C1141" s="2">
        <v>0.99530402472155577</v>
      </c>
      <c r="D1141" s="2">
        <v>0.98262254857080078</v>
      </c>
      <c r="E1141" s="2">
        <v>0.8264753258163714</v>
      </c>
      <c r="F1141" s="2" t="s">
        <v>70</v>
      </c>
      <c r="G1141" s="2" t="s">
        <v>70</v>
      </c>
      <c r="H1141" s="2">
        <v>0.78744407357432</v>
      </c>
      <c r="I1141" s="2">
        <v>0.99414934565050039</v>
      </c>
      <c r="J1141" s="2" t="s">
        <v>70</v>
      </c>
      <c r="K1141" s="2" t="s">
        <v>70</v>
      </c>
      <c r="L1141" s="2" t="s">
        <v>70</v>
      </c>
      <c r="M1141" s="2" t="s">
        <v>70</v>
      </c>
      <c r="N1141" s="2" t="s">
        <v>70</v>
      </c>
    </row>
    <row r="1142" spans="1:14" x14ac:dyDescent="0.3">
      <c r="A1142" t="s">
        <v>286</v>
      </c>
      <c r="B1142" t="s">
        <v>17</v>
      </c>
      <c r="C1142" s="2">
        <v>0.99766048677216201</v>
      </c>
      <c r="D1142" s="2">
        <v>0.96124546553808943</v>
      </c>
      <c r="E1142" s="2">
        <v>0.90850124940188204</v>
      </c>
      <c r="F1142" s="2">
        <v>0</v>
      </c>
      <c r="G1142" s="2" t="s">
        <v>70</v>
      </c>
      <c r="H1142" s="2">
        <v>0.8633131419541743</v>
      </c>
      <c r="I1142" s="2">
        <v>0.99219304471256198</v>
      </c>
      <c r="J1142" s="2">
        <v>0</v>
      </c>
      <c r="K1142" s="2" t="s">
        <v>70</v>
      </c>
      <c r="L1142" s="2" t="s">
        <v>70</v>
      </c>
      <c r="M1142" s="2" t="s">
        <v>70</v>
      </c>
      <c r="N1142" s="2" t="s">
        <v>70</v>
      </c>
    </row>
    <row r="1143" spans="1:14" x14ac:dyDescent="0.3">
      <c r="A1143" t="s">
        <v>286</v>
      </c>
      <c r="B1143" t="s">
        <v>21</v>
      </c>
      <c r="C1143" s="2">
        <v>0.99785253235046178</v>
      </c>
      <c r="D1143" s="2">
        <v>0.9860527125423032</v>
      </c>
      <c r="E1143" s="2">
        <v>0.95223804121070155</v>
      </c>
      <c r="F1143" s="2" t="s">
        <v>70</v>
      </c>
      <c r="G1143" s="2" t="s">
        <v>70</v>
      </c>
      <c r="H1143" s="2">
        <v>0.89111302847282137</v>
      </c>
      <c r="I1143" s="2">
        <v>0.99505180145353322</v>
      </c>
      <c r="J1143" s="2">
        <v>4.7813094267861997E-2</v>
      </c>
      <c r="K1143" s="2" t="s">
        <v>70</v>
      </c>
      <c r="L1143" s="2" t="s">
        <v>70</v>
      </c>
      <c r="M1143" s="2" t="s">
        <v>70</v>
      </c>
      <c r="N1143" s="2" t="s">
        <v>70</v>
      </c>
    </row>
    <row r="1144" spans="1:14" x14ac:dyDescent="0.3">
      <c r="A1144" t="s">
        <v>286</v>
      </c>
      <c r="B1144" t="s">
        <v>23</v>
      </c>
      <c r="C1144" s="2">
        <v>0.99160581096182321</v>
      </c>
      <c r="D1144" s="2">
        <v>0.99054244306418215</v>
      </c>
      <c r="E1144" s="2">
        <v>0.95086846897324562</v>
      </c>
      <c r="F1144" s="2">
        <v>0.91348714260724218</v>
      </c>
      <c r="G1144" s="2" t="s">
        <v>70</v>
      </c>
      <c r="H1144" s="2">
        <v>0.85747098646034814</v>
      </c>
      <c r="I1144" s="2">
        <v>0.99338252072716204</v>
      </c>
      <c r="J1144" s="2">
        <v>0.49863654070899882</v>
      </c>
      <c r="K1144" s="2" t="s">
        <v>70</v>
      </c>
      <c r="L1144" s="2" t="s">
        <v>70</v>
      </c>
      <c r="M1144" s="2" t="s">
        <v>70</v>
      </c>
      <c r="N1144" s="2" t="s">
        <v>70</v>
      </c>
    </row>
    <row r="1145" spans="1:14" x14ac:dyDescent="0.3">
      <c r="A1145" t="s">
        <v>286</v>
      </c>
      <c r="B1145" t="s">
        <v>25</v>
      </c>
      <c r="C1145" s="2">
        <v>0.99640623835753062</v>
      </c>
      <c r="D1145" s="2">
        <v>0.9600791165320588</v>
      </c>
      <c r="E1145" s="2">
        <v>0.89287316594938604</v>
      </c>
      <c r="F1145" s="2">
        <v>0.69802190873985337</v>
      </c>
      <c r="G1145" s="2" t="s">
        <v>70</v>
      </c>
      <c r="H1145" s="2">
        <v>0.84597037408988196</v>
      </c>
      <c r="I1145" s="2">
        <v>0.99452322004651517</v>
      </c>
      <c r="J1145" s="2" t="s">
        <v>70</v>
      </c>
      <c r="K1145" s="2" t="s">
        <v>70</v>
      </c>
      <c r="L1145" s="2" t="s">
        <v>70</v>
      </c>
      <c r="M1145" s="2" t="s">
        <v>70</v>
      </c>
      <c r="N1145" s="2" t="s">
        <v>70</v>
      </c>
    </row>
    <row r="1146" spans="1:14" x14ac:dyDescent="0.3">
      <c r="A1146" t="s">
        <v>286</v>
      </c>
      <c r="B1146" t="s">
        <v>206</v>
      </c>
      <c r="C1146" s="2">
        <v>0.99707823194973844</v>
      </c>
      <c r="D1146" s="2">
        <v>0.98872246979520262</v>
      </c>
      <c r="E1146" s="2">
        <v>0.95229423317264761</v>
      </c>
      <c r="F1146" s="2">
        <v>0.78406832464951393</v>
      </c>
      <c r="G1146" s="2" t="s">
        <v>70</v>
      </c>
      <c r="H1146" s="2">
        <v>0.88959256913658435</v>
      </c>
      <c r="I1146" s="2">
        <v>0.99429440852035</v>
      </c>
      <c r="J1146" s="2" t="s">
        <v>70</v>
      </c>
      <c r="K1146" s="2" t="s">
        <v>70</v>
      </c>
      <c r="L1146" s="2">
        <v>0.97276264591439676</v>
      </c>
      <c r="M1146" s="2" t="s">
        <v>70</v>
      </c>
      <c r="N1146" s="2" t="s">
        <v>70</v>
      </c>
    </row>
    <row r="1147" spans="1:14" x14ac:dyDescent="0.3">
      <c r="A1147" t="s">
        <v>286</v>
      </c>
      <c r="B1147" t="s">
        <v>27</v>
      </c>
      <c r="C1147" s="2">
        <v>0.99709497679685477</v>
      </c>
      <c r="D1147" s="2">
        <v>0.98208050479448417</v>
      </c>
      <c r="E1147" s="2">
        <v>0.87334982487937496</v>
      </c>
      <c r="F1147" s="2">
        <v>0.16534286470743978</v>
      </c>
      <c r="G1147" s="2">
        <v>0</v>
      </c>
      <c r="H1147" s="2">
        <v>0.75910235859858022</v>
      </c>
      <c r="I1147" s="2">
        <v>0.99093144789425158</v>
      </c>
      <c r="J1147" s="2" t="s">
        <v>70</v>
      </c>
      <c r="K1147" s="2" t="s">
        <v>70</v>
      </c>
      <c r="L1147" s="2">
        <v>0</v>
      </c>
      <c r="M1147" s="2" t="s">
        <v>70</v>
      </c>
      <c r="N1147" s="2" t="s">
        <v>70</v>
      </c>
    </row>
    <row r="1148" spans="1:14" x14ac:dyDescent="0.3">
      <c r="A1148" t="s">
        <v>286</v>
      </c>
      <c r="B1148" t="s">
        <v>33</v>
      </c>
      <c r="C1148" s="2">
        <v>0.99352049163849598</v>
      </c>
      <c r="D1148" s="2">
        <v>0.95846268199903795</v>
      </c>
      <c r="E1148" s="2">
        <v>0.94218720923019661</v>
      </c>
      <c r="F1148" s="2" t="s">
        <v>70</v>
      </c>
      <c r="G1148" s="2" t="s">
        <v>70</v>
      </c>
      <c r="H1148" s="2">
        <v>0.92002694075961244</v>
      </c>
      <c r="I1148" s="2">
        <v>0.99449685534591203</v>
      </c>
      <c r="J1148" s="2" t="s">
        <v>70</v>
      </c>
      <c r="K1148" s="2" t="s">
        <v>70</v>
      </c>
      <c r="L1148" s="2" t="s">
        <v>70</v>
      </c>
      <c r="M1148" s="2" t="s">
        <v>70</v>
      </c>
      <c r="N1148" s="2" t="s">
        <v>70</v>
      </c>
    </row>
    <row r="1149" spans="1:14" x14ac:dyDescent="0.3">
      <c r="A1149" t="s">
        <v>286</v>
      </c>
      <c r="B1149" t="s">
        <v>35</v>
      </c>
      <c r="C1149" s="2">
        <v>0.99737566753425921</v>
      </c>
      <c r="D1149" s="2">
        <v>0.97099505222649796</v>
      </c>
      <c r="E1149" s="2">
        <v>0.87178457398742948</v>
      </c>
      <c r="F1149" s="2" t="s">
        <v>70</v>
      </c>
      <c r="G1149" s="2" t="s">
        <v>70</v>
      </c>
      <c r="H1149" s="2">
        <v>0.67682263329706205</v>
      </c>
      <c r="I1149" s="2">
        <v>0.99242483404919957</v>
      </c>
      <c r="J1149" s="2">
        <v>0</v>
      </c>
      <c r="K1149" s="2" t="s">
        <v>70</v>
      </c>
      <c r="L1149" s="2" t="s">
        <v>70</v>
      </c>
      <c r="M1149" s="2" t="s">
        <v>70</v>
      </c>
      <c r="N1149" s="2" t="s">
        <v>70</v>
      </c>
    </row>
    <row r="1150" spans="1:14" x14ac:dyDescent="0.3">
      <c r="A1150" t="s">
        <v>336</v>
      </c>
      <c r="B1150" t="s">
        <v>12</v>
      </c>
      <c r="C1150" s="2">
        <v>0.97264707748936985</v>
      </c>
      <c r="D1150" s="2">
        <v>0.9779404220390574</v>
      </c>
      <c r="E1150" s="2">
        <v>0.89597490852064821</v>
      </c>
      <c r="F1150" s="2">
        <v>0.88154474563683627</v>
      </c>
      <c r="G1150" s="2">
        <v>0</v>
      </c>
      <c r="H1150" s="2" t="s">
        <v>70</v>
      </c>
      <c r="I1150" s="2">
        <v>0.99117759877253564</v>
      </c>
      <c r="J1150" s="2" t="s">
        <v>70</v>
      </c>
      <c r="K1150" s="2" t="s">
        <v>70</v>
      </c>
      <c r="L1150" s="2" t="s">
        <v>70</v>
      </c>
      <c r="M1150" s="2" t="s">
        <v>70</v>
      </c>
      <c r="N1150" s="2">
        <v>0</v>
      </c>
    </row>
    <row r="1151" spans="1:14" x14ac:dyDescent="0.3">
      <c r="A1151" t="s">
        <v>336</v>
      </c>
      <c r="B1151" t="s">
        <v>13</v>
      </c>
      <c r="C1151" s="2">
        <v>0.98638453908809476</v>
      </c>
      <c r="D1151" s="2">
        <v>0.92778674996006882</v>
      </c>
      <c r="E1151" s="2">
        <v>0.85586924219910843</v>
      </c>
      <c r="F1151" s="2">
        <v>0.87373040308596095</v>
      </c>
      <c r="G1151" s="2">
        <v>0</v>
      </c>
      <c r="H1151" s="2">
        <v>0.89593523359757121</v>
      </c>
      <c r="I1151" s="2">
        <v>0.99053579606166997</v>
      </c>
      <c r="J1151" s="2" t="s">
        <v>70</v>
      </c>
      <c r="K1151" s="2" t="s">
        <v>70</v>
      </c>
      <c r="L1151" s="2" t="s">
        <v>70</v>
      </c>
      <c r="M1151" s="2" t="s">
        <v>70</v>
      </c>
      <c r="N1151" s="2" t="s">
        <v>70</v>
      </c>
    </row>
    <row r="1152" spans="1:14" x14ac:dyDescent="0.3">
      <c r="A1152" t="s">
        <v>336</v>
      </c>
      <c r="B1152" t="s">
        <v>15</v>
      </c>
      <c r="C1152" s="2">
        <v>0.9901251928263356</v>
      </c>
      <c r="D1152" s="2">
        <v>0.94431345353675455</v>
      </c>
      <c r="E1152" s="2">
        <v>0.93090497198044597</v>
      </c>
      <c r="F1152" s="2">
        <v>0.73565253312088752</v>
      </c>
      <c r="G1152" s="2" t="s">
        <v>70</v>
      </c>
      <c r="H1152" s="2">
        <v>0.76698353814050546</v>
      </c>
      <c r="I1152" s="2">
        <v>0.98997847227377322</v>
      </c>
      <c r="J1152" s="2" t="s">
        <v>70</v>
      </c>
      <c r="K1152" s="2" t="s">
        <v>70</v>
      </c>
      <c r="L1152" s="2" t="s">
        <v>70</v>
      </c>
      <c r="M1152" s="2" t="s">
        <v>70</v>
      </c>
      <c r="N1152" s="2" t="s">
        <v>70</v>
      </c>
    </row>
    <row r="1153" spans="1:14" x14ac:dyDescent="0.3">
      <c r="A1153" t="s">
        <v>336</v>
      </c>
      <c r="B1153" t="s">
        <v>17</v>
      </c>
      <c r="C1153" s="2">
        <v>0.98693732765428599</v>
      </c>
      <c r="D1153" s="2">
        <v>0.9487404392674198</v>
      </c>
      <c r="E1153" s="2">
        <v>0.8207135056425191</v>
      </c>
      <c r="F1153" s="2" t="s">
        <v>70</v>
      </c>
      <c r="G1153" s="2" t="s">
        <v>70</v>
      </c>
      <c r="H1153" s="2">
        <v>0.84100372561911019</v>
      </c>
      <c r="I1153" s="2">
        <v>0.98415083001577397</v>
      </c>
      <c r="J1153" s="2" t="s">
        <v>70</v>
      </c>
      <c r="K1153" s="2" t="s">
        <v>70</v>
      </c>
      <c r="L1153" s="2" t="s">
        <v>70</v>
      </c>
      <c r="M1153" s="2" t="s">
        <v>70</v>
      </c>
      <c r="N1153" s="2" t="s">
        <v>70</v>
      </c>
    </row>
    <row r="1154" spans="1:14" x14ac:dyDescent="0.3">
      <c r="A1154" t="s">
        <v>336</v>
      </c>
      <c r="B1154" t="s">
        <v>21</v>
      </c>
      <c r="C1154" s="2">
        <v>0.99076689528043604</v>
      </c>
      <c r="D1154" s="2">
        <v>0.8986036727972212</v>
      </c>
      <c r="E1154" s="2">
        <v>0.78452497551420175</v>
      </c>
      <c r="F1154" s="2" t="s">
        <v>70</v>
      </c>
      <c r="G1154" s="2" t="s">
        <v>70</v>
      </c>
      <c r="H1154" s="2">
        <v>0.65115896761466385</v>
      </c>
      <c r="I1154" s="2">
        <v>0.98523743727728896</v>
      </c>
      <c r="J1154" s="2" t="s">
        <v>70</v>
      </c>
      <c r="K1154" s="2" t="s">
        <v>70</v>
      </c>
      <c r="L1154" s="2" t="s">
        <v>70</v>
      </c>
      <c r="M1154" s="2" t="s">
        <v>70</v>
      </c>
      <c r="N1154" s="2" t="s">
        <v>70</v>
      </c>
    </row>
    <row r="1155" spans="1:14" x14ac:dyDescent="0.3">
      <c r="A1155" t="s">
        <v>336</v>
      </c>
      <c r="B1155" t="s">
        <v>23</v>
      </c>
      <c r="C1155" s="2">
        <v>0.99486634056959922</v>
      </c>
      <c r="D1155" s="2">
        <v>0.97037862667612385</v>
      </c>
      <c r="E1155" s="2">
        <v>0.91876313419393563</v>
      </c>
      <c r="F1155" s="2" t="s">
        <v>70</v>
      </c>
      <c r="G1155" s="2" t="s">
        <v>70</v>
      </c>
      <c r="H1155" s="2">
        <v>0.82237265060696596</v>
      </c>
      <c r="I1155" s="2">
        <v>0.99134812018247598</v>
      </c>
      <c r="J1155" s="2" t="s">
        <v>70</v>
      </c>
      <c r="K1155" s="2" t="s">
        <v>70</v>
      </c>
      <c r="L1155" s="2" t="s">
        <v>70</v>
      </c>
      <c r="M1155" s="2" t="s">
        <v>70</v>
      </c>
      <c r="N1155" s="2" t="s">
        <v>70</v>
      </c>
    </row>
    <row r="1156" spans="1:14" x14ac:dyDescent="0.3">
      <c r="A1156" t="s">
        <v>336</v>
      </c>
      <c r="B1156" t="s">
        <v>25</v>
      </c>
      <c r="C1156" s="2">
        <v>0.99075310241542558</v>
      </c>
      <c r="D1156" s="2">
        <v>0.96810770238114241</v>
      </c>
      <c r="E1156" s="2">
        <v>0.87388312821009784</v>
      </c>
      <c r="F1156" s="2">
        <v>0.75929209633825123</v>
      </c>
      <c r="G1156" s="2" t="s">
        <v>70</v>
      </c>
      <c r="H1156" s="2" t="s">
        <v>70</v>
      </c>
      <c r="I1156" s="2">
        <v>0.9857252494244052</v>
      </c>
      <c r="J1156" s="2" t="s">
        <v>70</v>
      </c>
      <c r="K1156" s="2" t="s">
        <v>70</v>
      </c>
      <c r="L1156" s="2" t="s">
        <v>70</v>
      </c>
      <c r="M1156" s="2" t="s">
        <v>70</v>
      </c>
      <c r="N1156" s="2" t="s">
        <v>70</v>
      </c>
    </row>
    <row r="1157" spans="1:14" x14ac:dyDescent="0.3">
      <c r="A1157" t="s">
        <v>336</v>
      </c>
      <c r="B1157" t="s">
        <v>27</v>
      </c>
      <c r="C1157" s="2">
        <v>0.99549578125991245</v>
      </c>
      <c r="D1157" s="2">
        <v>0.93020158387328999</v>
      </c>
      <c r="E1157" s="2">
        <v>0.7943725099601594</v>
      </c>
      <c r="F1157" s="2">
        <v>0.41334040037509678</v>
      </c>
      <c r="G1157" s="2" t="s">
        <v>70</v>
      </c>
      <c r="H1157" s="2">
        <v>0.59062348960850652</v>
      </c>
      <c r="I1157" s="2">
        <v>0.98150011610805799</v>
      </c>
      <c r="J1157" s="2" t="s">
        <v>70</v>
      </c>
      <c r="K1157" s="2" t="s">
        <v>70</v>
      </c>
      <c r="L1157" s="2" t="s">
        <v>70</v>
      </c>
      <c r="M1157" s="2" t="s">
        <v>70</v>
      </c>
      <c r="N1157" s="2" t="s">
        <v>70</v>
      </c>
    </row>
    <row r="1158" spans="1:14" x14ac:dyDescent="0.3">
      <c r="A1158" t="s">
        <v>336</v>
      </c>
      <c r="B1158" t="s">
        <v>29</v>
      </c>
      <c r="C1158" s="2">
        <v>0.99589781311002357</v>
      </c>
      <c r="D1158" s="2">
        <v>0.96568871208354057</v>
      </c>
      <c r="E1158" s="2">
        <v>0.94993715961457881</v>
      </c>
      <c r="F1158" s="2" t="s">
        <v>70</v>
      </c>
      <c r="G1158" s="2" t="s">
        <v>70</v>
      </c>
      <c r="H1158" s="2">
        <v>0.81353348188108365</v>
      </c>
      <c r="I1158" s="2">
        <v>0.99180078955359841</v>
      </c>
      <c r="J1158" s="2" t="s">
        <v>70</v>
      </c>
      <c r="K1158" s="2" t="s">
        <v>70</v>
      </c>
      <c r="L1158" s="2" t="s">
        <v>70</v>
      </c>
      <c r="M1158" s="2" t="s">
        <v>70</v>
      </c>
      <c r="N1158" s="2" t="s">
        <v>70</v>
      </c>
    </row>
    <row r="1159" spans="1:14" x14ac:dyDescent="0.3">
      <c r="A1159" t="s">
        <v>336</v>
      </c>
      <c r="B1159" t="s">
        <v>33</v>
      </c>
      <c r="C1159" s="2">
        <v>0.99466476365242795</v>
      </c>
      <c r="D1159" s="2">
        <v>0.97292213898887703</v>
      </c>
      <c r="E1159" s="2">
        <v>0.93771761468824844</v>
      </c>
      <c r="F1159" s="2" t="s">
        <v>70</v>
      </c>
      <c r="G1159" s="2" t="s">
        <v>70</v>
      </c>
      <c r="H1159" s="2">
        <v>0.73135070999349328</v>
      </c>
      <c r="I1159" s="2">
        <v>0.9849231002348664</v>
      </c>
      <c r="J1159" s="2" t="s">
        <v>70</v>
      </c>
      <c r="K1159" s="2" t="s">
        <v>70</v>
      </c>
      <c r="L1159" s="2" t="s">
        <v>70</v>
      </c>
      <c r="M1159" s="2" t="s">
        <v>70</v>
      </c>
      <c r="N1159" s="2" t="s">
        <v>70</v>
      </c>
    </row>
    <row r="1160" spans="1:14" x14ac:dyDescent="0.3">
      <c r="A1160" t="s">
        <v>336</v>
      </c>
      <c r="B1160" t="s">
        <v>35</v>
      </c>
      <c r="C1160" s="2">
        <v>0.99492172661295164</v>
      </c>
      <c r="D1160" s="2">
        <v>0.95578050079914756</v>
      </c>
      <c r="E1160" s="2">
        <v>0.91162790697674423</v>
      </c>
      <c r="F1160" s="2">
        <v>0.83841951587077324</v>
      </c>
      <c r="G1160" s="2" t="s">
        <v>70</v>
      </c>
      <c r="H1160" s="2">
        <v>0.82808830436824798</v>
      </c>
      <c r="I1160" s="2">
        <v>0.98459623463513302</v>
      </c>
      <c r="J1160" s="2" t="s">
        <v>70</v>
      </c>
      <c r="K1160" s="2" t="s">
        <v>70</v>
      </c>
      <c r="L1160" s="2" t="s">
        <v>70</v>
      </c>
      <c r="M1160" s="2" t="s">
        <v>70</v>
      </c>
      <c r="N1160" s="2" t="s">
        <v>70</v>
      </c>
    </row>
    <row r="1161" spans="1:14" x14ac:dyDescent="0.3">
      <c r="A1161" t="s">
        <v>363</v>
      </c>
      <c r="B1161" t="s">
        <v>6</v>
      </c>
      <c r="C1161" s="2">
        <v>0.99163579082821196</v>
      </c>
      <c r="D1161" s="2">
        <v>0.96109161207980642</v>
      </c>
      <c r="E1161" s="2">
        <v>0.96508532957570059</v>
      </c>
      <c r="F1161" s="2" t="s">
        <v>70</v>
      </c>
      <c r="G1161" s="2" t="s">
        <v>70</v>
      </c>
      <c r="H1161" s="2">
        <v>0.81590076120665356</v>
      </c>
      <c r="I1161" s="2">
        <v>0.99234185939653841</v>
      </c>
      <c r="J1161" s="2" t="s">
        <v>70</v>
      </c>
      <c r="K1161" s="2" t="s">
        <v>70</v>
      </c>
      <c r="L1161" s="2" t="s">
        <v>70</v>
      </c>
      <c r="M1161" s="2" t="s">
        <v>70</v>
      </c>
      <c r="N1161" s="2" t="s">
        <v>70</v>
      </c>
    </row>
    <row r="1162" spans="1:14" x14ac:dyDescent="0.3">
      <c r="A1162" t="s">
        <v>363</v>
      </c>
      <c r="B1162" t="s">
        <v>7</v>
      </c>
      <c r="C1162" s="2">
        <v>0.9893195521102498</v>
      </c>
      <c r="D1162" s="2">
        <v>0.9002214918548157</v>
      </c>
      <c r="E1162" s="2">
        <v>0.88544298283822631</v>
      </c>
      <c r="F1162" s="2" t="s">
        <v>70</v>
      </c>
      <c r="G1162" s="2" t="s">
        <v>70</v>
      </c>
      <c r="H1162" s="2">
        <v>0.84025261414225072</v>
      </c>
      <c r="I1162" s="2">
        <v>0.98944865507504842</v>
      </c>
      <c r="J1162" s="2" t="s">
        <v>70</v>
      </c>
      <c r="K1162" s="2" t="s">
        <v>70</v>
      </c>
      <c r="L1162" s="2" t="s">
        <v>70</v>
      </c>
      <c r="M1162" s="2" t="s">
        <v>70</v>
      </c>
      <c r="N1162" s="2" t="s">
        <v>70</v>
      </c>
    </row>
    <row r="1163" spans="1:14" x14ac:dyDescent="0.3">
      <c r="A1163" t="s">
        <v>363</v>
      </c>
      <c r="B1163" t="s">
        <v>8</v>
      </c>
      <c r="C1163" s="2">
        <v>0.98384322488643217</v>
      </c>
      <c r="D1163" s="2">
        <v>0.97319633271228023</v>
      </c>
      <c r="E1163" s="2">
        <v>0.90564434768756963</v>
      </c>
      <c r="F1163" s="2" t="s">
        <v>70</v>
      </c>
      <c r="G1163" s="2" t="s">
        <v>70</v>
      </c>
      <c r="H1163" s="2">
        <v>0.88219895287958117</v>
      </c>
      <c r="I1163" s="2">
        <v>0.99373508353221962</v>
      </c>
      <c r="J1163" s="2">
        <v>0.91746790418496083</v>
      </c>
      <c r="K1163" s="2" t="s">
        <v>70</v>
      </c>
      <c r="L1163" s="2" t="s">
        <v>70</v>
      </c>
      <c r="M1163" s="2" t="s">
        <v>70</v>
      </c>
      <c r="N1163" s="2" t="s">
        <v>70</v>
      </c>
    </row>
    <row r="1164" spans="1:14" x14ac:dyDescent="0.3">
      <c r="A1164" t="s">
        <v>363</v>
      </c>
      <c r="B1164" t="s">
        <v>12</v>
      </c>
      <c r="C1164" s="2">
        <v>0.98948090242062681</v>
      </c>
      <c r="D1164" s="2">
        <v>0.95017517280560559</v>
      </c>
      <c r="E1164" s="2">
        <v>0.89312499999999995</v>
      </c>
      <c r="F1164" s="2" t="s">
        <v>70</v>
      </c>
      <c r="G1164" s="2" t="s">
        <v>70</v>
      </c>
      <c r="H1164" s="2">
        <v>0.93287612516073715</v>
      </c>
      <c r="I1164" s="2">
        <v>0.98900765673565305</v>
      </c>
      <c r="J1164" s="2" t="s">
        <v>70</v>
      </c>
      <c r="K1164" s="2" t="s">
        <v>70</v>
      </c>
      <c r="L1164" s="2" t="s">
        <v>70</v>
      </c>
      <c r="M1164" s="2" t="s">
        <v>70</v>
      </c>
      <c r="N1164" s="2" t="s">
        <v>70</v>
      </c>
    </row>
    <row r="1165" spans="1:14" x14ac:dyDescent="0.3">
      <c r="A1165" t="s">
        <v>363</v>
      </c>
      <c r="B1165" t="s">
        <v>13</v>
      </c>
      <c r="C1165" s="2">
        <v>0.99389277638302798</v>
      </c>
      <c r="D1165" s="2">
        <v>0.96944012607278995</v>
      </c>
      <c r="E1165" s="2">
        <v>0.90637090533917963</v>
      </c>
      <c r="F1165" s="2" t="s">
        <v>70</v>
      </c>
      <c r="G1165" s="2" t="s">
        <v>70</v>
      </c>
      <c r="H1165" s="2">
        <v>0.91407857352797095</v>
      </c>
      <c r="I1165" s="2">
        <v>0.99321743197941836</v>
      </c>
      <c r="J1165" s="2" t="s">
        <v>70</v>
      </c>
      <c r="K1165" s="2" t="s">
        <v>70</v>
      </c>
      <c r="L1165" s="2" t="s">
        <v>70</v>
      </c>
      <c r="M1165" s="2" t="s">
        <v>70</v>
      </c>
      <c r="N1165" s="2" t="s">
        <v>70</v>
      </c>
    </row>
    <row r="1166" spans="1:14" x14ac:dyDescent="0.3">
      <c r="A1166" t="s">
        <v>363</v>
      </c>
      <c r="B1166" t="s">
        <v>15</v>
      </c>
      <c r="C1166" s="2">
        <v>0.99339492220929981</v>
      </c>
      <c r="D1166" s="2">
        <v>0.9523711868751602</v>
      </c>
      <c r="E1166" s="2">
        <v>0.9302704169304512</v>
      </c>
      <c r="F1166" s="2" t="s">
        <v>70</v>
      </c>
      <c r="G1166" s="2" t="s">
        <v>70</v>
      </c>
      <c r="H1166" s="2">
        <v>0.87394616556627724</v>
      </c>
      <c r="I1166" s="2">
        <v>0.99345801585469096</v>
      </c>
      <c r="J1166" s="2">
        <v>0.54784379048676657</v>
      </c>
      <c r="K1166" s="2" t="s">
        <v>70</v>
      </c>
      <c r="L1166" s="2" t="s">
        <v>70</v>
      </c>
      <c r="M1166" s="2" t="s">
        <v>70</v>
      </c>
      <c r="N1166" s="2" t="s">
        <v>70</v>
      </c>
    </row>
    <row r="1167" spans="1:14" x14ac:dyDescent="0.3">
      <c r="A1167" t="s">
        <v>363</v>
      </c>
      <c r="B1167" t="s">
        <v>17</v>
      </c>
      <c r="C1167" s="2">
        <v>0.99546365028867678</v>
      </c>
      <c r="D1167" s="2">
        <v>0.98357713362649202</v>
      </c>
      <c r="E1167" s="2">
        <v>0.93283937937864503</v>
      </c>
      <c r="F1167" s="2" t="s">
        <v>70</v>
      </c>
      <c r="G1167" s="2">
        <v>0</v>
      </c>
      <c r="H1167" s="2">
        <v>0.75321292115317817</v>
      </c>
      <c r="I1167" s="2">
        <v>0.99464244118332157</v>
      </c>
      <c r="J1167" s="2" t="s">
        <v>70</v>
      </c>
      <c r="K1167" s="2" t="s">
        <v>70</v>
      </c>
      <c r="L1167" s="2" t="s">
        <v>70</v>
      </c>
      <c r="M1167" s="2" t="s">
        <v>70</v>
      </c>
      <c r="N1167" s="2" t="s">
        <v>70</v>
      </c>
    </row>
    <row r="1168" spans="1:14" x14ac:dyDescent="0.3">
      <c r="A1168" t="s">
        <v>363</v>
      </c>
      <c r="B1168" t="s">
        <v>21</v>
      </c>
      <c r="C1168" s="2">
        <v>0.99401103643068245</v>
      </c>
      <c r="D1168" s="2">
        <v>0.98641836190024323</v>
      </c>
      <c r="E1168" s="2">
        <v>0.91371098784109361</v>
      </c>
      <c r="F1168" s="2" t="s">
        <v>70</v>
      </c>
      <c r="G1168" s="2">
        <v>0</v>
      </c>
      <c r="H1168" s="2">
        <v>0.81256800870511425</v>
      </c>
      <c r="I1168" s="2">
        <v>0.99299299299299304</v>
      </c>
      <c r="J1168" s="2">
        <v>0.97926306769494442</v>
      </c>
      <c r="K1168" s="2" t="s">
        <v>70</v>
      </c>
      <c r="L1168" s="2" t="s">
        <v>70</v>
      </c>
      <c r="M1168" s="2" t="s">
        <v>70</v>
      </c>
      <c r="N1168" s="2" t="s">
        <v>70</v>
      </c>
    </row>
    <row r="1169" spans="1:14" x14ac:dyDescent="0.3">
      <c r="A1169" t="s">
        <v>363</v>
      </c>
      <c r="B1169" t="s">
        <v>23</v>
      </c>
      <c r="C1169" s="2">
        <v>0.99206067909548457</v>
      </c>
      <c r="D1169" s="2">
        <v>0.94139757389372958</v>
      </c>
      <c r="E1169" s="2">
        <v>0.8493786352223246</v>
      </c>
      <c r="F1169" s="2">
        <v>5.4570259208731242E-3</v>
      </c>
      <c r="G1169" s="2">
        <v>0</v>
      </c>
      <c r="H1169" s="2">
        <v>0.81296259251850367</v>
      </c>
      <c r="I1169" s="2">
        <v>0.99496241184220724</v>
      </c>
      <c r="J1169" s="2" t="s">
        <v>70</v>
      </c>
      <c r="K1169" s="2" t="s">
        <v>70</v>
      </c>
      <c r="L1169" s="2" t="s">
        <v>70</v>
      </c>
      <c r="M1169" s="2" t="s">
        <v>70</v>
      </c>
      <c r="N1169" s="2" t="s">
        <v>70</v>
      </c>
    </row>
    <row r="1170" spans="1:14" x14ac:dyDescent="0.3">
      <c r="A1170" t="s">
        <v>363</v>
      </c>
      <c r="B1170" t="s">
        <v>401</v>
      </c>
      <c r="C1170" s="2">
        <v>0.99465926084170042</v>
      </c>
      <c r="D1170" s="2">
        <v>0.96199739603277923</v>
      </c>
      <c r="E1170" s="2">
        <v>0.78715190585060535</v>
      </c>
      <c r="F1170" s="2">
        <v>0.79773684958098579</v>
      </c>
      <c r="G1170" s="2">
        <v>0.92467417715926659</v>
      </c>
      <c r="H1170" s="2">
        <v>0.65298879893534434</v>
      </c>
      <c r="I1170" s="2">
        <v>0.99500935745477237</v>
      </c>
      <c r="J1170" s="2" t="s">
        <v>70</v>
      </c>
      <c r="K1170" s="2" t="s">
        <v>70</v>
      </c>
      <c r="L1170" s="2">
        <v>0.84210526315789469</v>
      </c>
      <c r="M1170" s="2" t="s">
        <v>70</v>
      </c>
      <c r="N1170" s="2" t="s">
        <v>70</v>
      </c>
    </row>
    <row r="1171" spans="1:14" x14ac:dyDescent="0.3">
      <c r="A1171" t="s">
        <v>363</v>
      </c>
      <c r="B1171" t="s">
        <v>66</v>
      </c>
      <c r="C1171" s="2">
        <v>0.99114512982140179</v>
      </c>
      <c r="D1171" s="2">
        <v>0.96987083252820439</v>
      </c>
      <c r="E1171" s="2">
        <v>0.85422906319899916</v>
      </c>
      <c r="F1171" s="2">
        <v>0.85036521739130433</v>
      </c>
      <c r="G1171" s="2">
        <v>0.74500370096225021</v>
      </c>
      <c r="H1171" s="2">
        <v>0.70841060325079086</v>
      </c>
      <c r="I1171" s="2">
        <v>0.99233833895188484</v>
      </c>
      <c r="J1171" s="2" t="s">
        <v>70</v>
      </c>
      <c r="K1171" s="2" t="s">
        <v>70</v>
      </c>
      <c r="L1171" s="2">
        <v>0.25339366515837103</v>
      </c>
      <c r="M1171" s="2" t="s">
        <v>70</v>
      </c>
      <c r="N1171" s="2" t="s">
        <v>70</v>
      </c>
    </row>
    <row r="1172" spans="1:14" x14ac:dyDescent="0.3">
      <c r="A1172" t="s">
        <v>363</v>
      </c>
      <c r="B1172" t="s">
        <v>27</v>
      </c>
      <c r="C1172" s="2">
        <v>0.98648615384615401</v>
      </c>
      <c r="D1172" s="2">
        <v>0.97481409177893941</v>
      </c>
      <c r="E1172" s="2">
        <v>0.9425946651744076</v>
      </c>
      <c r="F1172" s="2">
        <v>0.87735183879467105</v>
      </c>
      <c r="G1172" s="2" t="s">
        <v>70</v>
      </c>
      <c r="H1172" s="2">
        <v>0.89291617473435658</v>
      </c>
      <c r="I1172" s="2">
        <v>0.99452183440288</v>
      </c>
      <c r="J1172" s="2" t="s">
        <v>70</v>
      </c>
      <c r="K1172" s="2" t="s">
        <v>70</v>
      </c>
      <c r="L1172" s="2" t="s">
        <v>70</v>
      </c>
      <c r="M1172" s="2" t="s">
        <v>70</v>
      </c>
      <c r="N1172" s="2" t="s">
        <v>70</v>
      </c>
    </row>
    <row r="1173" spans="1:14" x14ac:dyDescent="0.3">
      <c r="A1173" t="s">
        <v>363</v>
      </c>
      <c r="B1173" t="s">
        <v>29</v>
      </c>
      <c r="C1173" s="2">
        <v>0.99325857193544576</v>
      </c>
      <c r="D1173" s="2">
        <v>0.96805111821086265</v>
      </c>
      <c r="E1173" s="2">
        <v>0.74529299291418283</v>
      </c>
      <c r="F1173" s="2">
        <v>0.65745068135976781</v>
      </c>
      <c r="G1173" s="2">
        <v>0.22852533942734241</v>
      </c>
      <c r="H1173" s="2">
        <v>0.69583039774546851</v>
      </c>
      <c r="I1173" s="2">
        <v>0.99491995073891637</v>
      </c>
      <c r="J1173" s="2" t="s">
        <v>70</v>
      </c>
      <c r="K1173" s="2" t="s">
        <v>70</v>
      </c>
      <c r="L1173" s="2" t="s">
        <v>70</v>
      </c>
      <c r="M1173" s="2" t="s">
        <v>70</v>
      </c>
      <c r="N1173" s="2" t="s">
        <v>70</v>
      </c>
    </row>
    <row r="1174" spans="1:14" x14ac:dyDescent="0.3">
      <c r="A1174" t="s">
        <v>363</v>
      </c>
      <c r="B1174" t="s">
        <v>33</v>
      </c>
      <c r="C1174" s="2">
        <v>0.99683186494564924</v>
      </c>
      <c r="D1174" s="2">
        <v>0.96416306823977438</v>
      </c>
      <c r="E1174" s="2">
        <v>0.89291712515202404</v>
      </c>
      <c r="F1174" s="2">
        <v>0.82294236990733127</v>
      </c>
      <c r="G1174" s="2" t="s">
        <v>70</v>
      </c>
      <c r="H1174" s="2">
        <v>0.90709819786686285</v>
      </c>
      <c r="I1174" s="2">
        <v>0.99316982303632417</v>
      </c>
      <c r="J1174" s="2" t="s">
        <v>70</v>
      </c>
      <c r="K1174" s="2" t="s">
        <v>70</v>
      </c>
      <c r="L1174" s="2" t="s">
        <v>70</v>
      </c>
      <c r="M1174" s="2" t="s">
        <v>70</v>
      </c>
      <c r="N1174" s="2" t="s">
        <v>70</v>
      </c>
    </row>
    <row r="1175" spans="1:14" x14ac:dyDescent="0.3">
      <c r="A1175" t="s">
        <v>360</v>
      </c>
      <c r="B1175" t="s">
        <v>7</v>
      </c>
      <c r="C1175" s="2">
        <v>0.99369800196528002</v>
      </c>
      <c r="D1175" s="2">
        <v>0.94589513265092962</v>
      </c>
      <c r="E1175" s="2">
        <v>0.95037725294366437</v>
      </c>
      <c r="F1175" s="2">
        <v>0.71513043478260874</v>
      </c>
      <c r="G1175" s="2" t="s">
        <v>70</v>
      </c>
      <c r="H1175" s="2">
        <v>0.80615236721941841</v>
      </c>
      <c r="I1175" s="2">
        <v>0.99527116890793565</v>
      </c>
      <c r="J1175" s="2" t="s">
        <v>70</v>
      </c>
      <c r="K1175" s="2" t="s">
        <v>70</v>
      </c>
      <c r="L1175" s="2" t="s">
        <v>70</v>
      </c>
      <c r="M1175" s="2" t="s">
        <v>70</v>
      </c>
      <c r="N1175" s="2" t="s">
        <v>70</v>
      </c>
    </row>
    <row r="1176" spans="1:14" x14ac:dyDescent="0.3">
      <c r="A1176" t="s">
        <v>360</v>
      </c>
      <c r="B1176" t="s">
        <v>8</v>
      </c>
      <c r="C1176" s="2">
        <v>0.99575266295973741</v>
      </c>
      <c r="D1176" s="2">
        <v>0.89943591544930468</v>
      </c>
      <c r="E1176" s="2">
        <v>0.89076948114393928</v>
      </c>
      <c r="F1176" s="2">
        <v>0.52022591410862951</v>
      </c>
      <c r="G1176" s="2">
        <v>0</v>
      </c>
      <c r="H1176" s="2">
        <v>0.84172882395013793</v>
      </c>
      <c r="I1176" s="2">
        <v>0.99394306480920658</v>
      </c>
      <c r="J1176" s="2" t="s">
        <v>70</v>
      </c>
      <c r="K1176" s="2" t="s">
        <v>70</v>
      </c>
      <c r="L1176" s="2" t="s">
        <v>70</v>
      </c>
      <c r="M1176" s="2" t="s">
        <v>70</v>
      </c>
      <c r="N1176" s="2" t="s">
        <v>70</v>
      </c>
    </row>
    <row r="1177" spans="1:14" x14ac:dyDescent="0.3">
      <c r="A1177" t="s">
        <v>360</v>
      </c>
      <c r="B1177" t="s">
        <v>12</v>
      </c>
      <c r="C1177" s="2">
        <v>0.99578335242362837</v>
      </c>
      <c r="D1177" s="2">
        <v>0.95981892026391402</v>
      </c>
      <c r="E1177" s="2">
        <v>0.87061501845400302</v>
      </c>
      <c r="F1177" s="2">
        <v>0.78960842741427795</v>
      </c>
      <c r="G1177" s="2" t="s">
        <v>70</v>
      </c>
      <c r="H1177" s="2">
        <v>0.85331919968199288</v>
      </c>
      <c r="I1177" s="2">
        <v>0.99282856495810357</v>
      </c>
      <c r="J1177" s="2" t="s">
        <v>70</v>
      </c>
      <c r="K1177" s="2" t="s">
        <v>70</v>
      </c>
      <c r="L1177" s="2" t="s">
        <v>70</v>
      </c>
      <c r="M1177" s="2" t="s">
        <v>70</v>
      </c>
      <c r="N1177" s="2" t="s">
        <v>70</v>
      </c>
    </row>
    <row r="1178" spans="1:14" x14ac:dyDescent="0.3">
      <c r="A1178" t="s">
        <v>360</v>
      </c>
      <c r="B1178" t="s">
        <v>13</v>
      </c>
      <c r="C1178" s="2">
        <v>0.98988195615514318</v>
      </c>
      <c r="D1178" s="2">
        <v>0.98070283003646441</v>
      </c>
      <c r="E1178" s="2">
        <v>0.89971559292691972</v>
      </c>
      <c r="F1178" s="2">
        <v>0.84288754634079366</v>
      </c>
      <c r="G1178" s="2" t="s">
        <v>70</v>
      </c>
      <c r="H1178" s="2">
        <v>0.82688028482421005</v>
      </c>
      <c r="I1178" s="2">
        <v>0.98853386332365079</v>
      </c>
      <c r="J1178" s="2" t="s">
        <v>70</v>
      </c>
      <c r="K1178" s="2" t="s">
        <v>70</v>
      </c>
      <c r="L1178" s="2" t="s">
        <v>70</v>
      </c>
      <c r="M1178" s="2" t="s">
        <v>70</v>
      </c>
      <c r="N1178" s="2" t="s">
        <v>70</v>
      </c>
    </row>
    <row r="1179" spans="1:14" x14ac:dyDescent="0.3">
      <c r="A1179" t="s">
        <v>360</v>
      </c>
      <c r="B1179" t="s">
        <v>15</v>
      </c>
      <c r="C1179" s="2">
        <v>0.99545744733094321</v>
      </c>
      <c r="D1179" s="2">
        <v>0.89507972741056696</v>
      </c>
      <c r="E1179" s="2">
        <v>0.93888206054145762</v>
      </c>
      <c r="F1179" s="2">
        <v>0.76042025286401138</v>
      </c>
      <c r="G1179" s="2" t="s">
        <v>70</v>
      </c>
      <c r="H1179" s="2">
        <v>0.43202979515828682</v>
      </c>
      <c r="I1179" s="2">
        <v>0.99397227245328523</v>
      </c>
      <c r="J1179" s="2" t="s">
        <v>70</v>
      </c>
      <c r="K1179" s="2" t="s">
        <v>70</v>
      </c>
      <c r="L1179" s="2" t="s">
        <v>70</v>
      </c>
      <c r="M1179" s="2" t="s">
        <v>70</v>
      </c>
      <c r="N1179" s="2" t="s">
        <v>70</v>
      </c>
    </row>
    <row r="1180" spans="1:14" x14ac:dyDescent="0.3">
      <c r="A1180" t="s">
        <v>360</v>
      </c>
      <c r="B1180" t="s">
        <v>17</v>
      </c>
      <c r="C1180" s="2">
        <v>0.99611787252862438</v>
      </c>
      <c r="D1180" s="2">
        <v>0.98572888670174519</v>
      </c>
      <c r="E1180" s="2">
        <v>0.93012695589654315</v>
      </c>
      <c r="F1180" s="2">
        <v>0.76666052453780476</v>
      </c>
      <c r="G1180" s="2" t="s">
        <v>70</v>
      </c>
      <c r="H1180" s="2">
        <v>0.73852984706462754</v>
      </c>
      <c r="I1180" s="2">
        <v>0.98979749574895659</v>
      </c>
      <c r="J1180" s="2" t="s">
        <v>70</v>
      </c>
      <c r="K1180" s="2" t="s">
        <v>70</v>
      </c>
      <c r="L1180" s="2" t="s">
        <v>70</v>
      </c>
      <c r="M1180" s="2" t="s">
        <v>70</v>
      </c>
      <c r="N1180" s="2" t="s">
        <v>70</v>
      </c>
    </row>
    <row r="1181" spans="1:14" x14ac:dyDescent="0.3">
      <c r="A1181" t="s">
        <v>360</v>
      </c>
      <c r="B1181" t="s">
        <v>21</v>
      </c>
      <c r="C1181" s="2">
        <v>0.99752500622409679</v>
      </c>
      <c r="D1181" s="2">
        <v>0.98405275021593042</v>
      </c>
      <c r="E1181" s="2">
        <v>0.92930294020482318</v>
      </c>
      <c r="F1181" s="2">
        <v>0.87740056912183173</v>
      </c>
      <c r="G1181" s="2">
        <v>0.79354404841963688</v>
      </c>
      <c r="H1181" s="2">
        <v>0.80990678121001647</v>
      </c>
      <c r="I1181" s="2">
        <v>0.99518973810796363</v>
      </c>
      <c r="J1181" s="2" t="s">
        <v>70</v>
      </c>
      <c r="K1181" s="2" t="s">
        <v>70</v>
      </c>
      <c r="L1181" s="2" t="s">
        <v>70</v>
      </c>
      <c r="M1181" s="2" t="s">
        <v>70</v>
      </c>
      <c r="N1181" s="2" t="s">
        <v>70</v>
      </c>
    </row>
    <row r="1182" spans="1:14" x14ac:dyDescent="0.3">
      <c r="A1182" t="s">
        <v>360</v>
      </c>
      <c r="B1182" t="s">
        <v>23</v>
      </c>
      <c r="C1182" s="2">
        <v>0.99824986241056679</v>
      </c>
      <c r="D1182" s="2">
        <v>0.94049575909001237</v>
      </c>
      <c r="E1182" s="2">
        <v>0.88573802270839108</v>
      </c>
      <c r="F1182" s="2">
        <v>0</v>
      </c>
      <c r="G1182" s="2">
        <v>0.62555867579005653</v>
      </c>
      <c r="H1182" s="2">
        <v>0.86366798052399718</v>
      </c>
      <c r="I1182" s="2">
        <v>0.99530877489810043</v>
      </c>
      <c r="J1182" s="2" t="s">
        <v>70</v>
      </c>
      <c r="K1182" s="2" t="s">
        <v>70</v>
      </c>
      <c r="L1182" s="2" t="s">
        <v>70</v>
      </c>
      <c r="M1182" s="2" t="s">
        <v>70</v>
      </c>
      <c r="N1182" s="2" t="s">
        <v>70</v>
      </c>
    </row>
    <row r="1183" spans="1:14" x14ac:dyDescent="0.3">
      <c r="A1183" t="s">
        <v>360</v>
      </c>
      <c r="B1183" t="s">
        <v>25</v>
      </c>
      <c r="C1183" s="2">
        <v>0.99815019918701542</v>
      </c>
      <c r="D1183" s="2">
        <v>0.89653363640337458</v>
      </c>
      <c r="E1183" s="2">
        <v>0.86679050814956859</v>
      </c>
      <c r="F1183" s="2">
        <v>0.71121065074032597</v>
      </c>
      <c r="G1183" s="2">
        <v>0.89447983014861998</v>
      </c>
      <c r="H1183" s="2">
        <v>0.81807710029181391</v>
      </c>
      <c r="I1183" s="2">
        <v>0.99554347005060795</v>
      </c>
      <c r="J1183" s="2">
        <v>0.90313390313390318</v>
      </c>
      <c r="K1183" s="2" t="s">
        <v>70</v>
      </c>
      <c r="L1183" s="2" t="s">
        <v>70</v>
      </c>
      <c r="M1183" s="2" t="s">
        <v>70</v>
      </c>
      <c r="N1183" s="2" t="s">
        <v>70</v>
      </c>
    </row>
    <row r="1184" spans="1:14" x14ac:dyDescent="0.3">
      <c r="A1184" t="s">
        <v>354</v>
      </c>
      <c r="B1184" t="s">
        <v>6</v>
      </c>
      <c r="C1184" s="2">
        <v>0.98699585609577023</v>
      </c>
      <c r="D1184" s="2">
        <v>0.95149117371339598</v>
      </c>
      <c r="E1184" s="2">
        <v>0.88143242580328673</v>
      </c>
      <c r="F1184" s="2">
        <v>0.84466447390729371</v>
      </c>
      <c r="G1184" s="2" t="s">
        <v>70</v>
      </c>
      <c r="H1184" s="2">
        <v>0.71918424472658204</v>
      </c>
      <c r="I1184" s="2">
        <v>0.98197722645351038</v>
      </c>
      <c r="J1184" s="2" t="s">
        <v>70</v>
      </c>
      <c r="K1184" s="2" t="s">
        <v>70</v>
      </c>
      <c r="L1184" s="2" t="s">
        <v>70</v>
      </c>
      <c r="M1184" s="2" t="s">
        <v>70</v>
      </c>
      <c r="N1184" s="2" t="s">
        <v>70</v>
      </c>
    </row>
    <row r="1185" spans="1:14" x14ac:dyDescent="0.3">
      <c r="A1185" t="s">
        <v>354</v>
      </c>
      <c r="B1185" t="s">
        <v>7</v>
      </c>
      <c r="C1185" s="2">
        <v>0.99249962089841237</v>
      </c>
      <c r="D1185" s="2">
        <v>0.92667052047872922</v>
      </c>
      <c r="E1185" s="2">
        <v>0.87162640901771338</v>
      </c>
      <c r="F1185" s="2">
        <v>0.59659980341475849</v>
      </c>
      <c r="G1185" s="2" t="s">
        <v>70</v>
      </c>
      <c r="H1185" s="2">
        <v>0.8835553514010106</v>
      </c>
      <c r="I1185" s="2">
        <v>0.99345210902999836</v>
      </c>
      <c r="J1185" s="2" t="s">
        <v>70</v>
      </c>
      <c r="K1185" s="2" t="s">
        <v>70</v>
      </c>
      <c r="L1185" s="2" t="s">
        <v>70</v>
      </c>
      <c r="M1185" s="2" t="s">
        <v>70</v>
      </c>
      <c r="N1185" s="2" t="s">
        <v>70</v>
      </c>
    </row>
    <row r="1186" spans="1:14" x14ac:dyDescent="0.3">
      <c r="A1186" t="s">
        <v>354</v>
      </c>
      <c r="B1186" t="s">
        <v>8</v>
      </c>
      <c r="C1186" s="2">
        <v>0.98743154136662259</v>
      </c>
      <c r="D1186" s="2">
        <v>0.95615840857672785</v>
      </c>
      <c r="E1186" s="2">
        <v>0.91229425855807122</v>
      </c>
      <c r="F1186" s="2">
        <v>0.68398903895087104</v>
      </c>
      <c r="G1186" s="2" t="s">
        <v>70</v>
      </c>
      <c r="H1186" s="2">
        <v>0.75546014560388275</v>
      </c>
      <c r="I1186" s="2">
        <v>0.992600422832981</v>
      </c>
      <c r="J1186" s="2">
        <v>0.83247049078484159</v>
      </c>
      <c r="K1186" s="2" t="s">
        <v>70</v>
      </c>
      <c r="L1186" s="2" t="s">
        <v>70</v>
      </c>
      <c r="M1186" s="2" t="s">
        <v>70</v>
      </c>
      <c r="N1186" s="2" t="s">
        <v>70</v>
      </c>
    </row>
    <row r="1187" spans="1:14" x14ac:dyDescent="0.3">
      <c r="A1187" t="s">
        <v>354</v>
      </c>
      <c r="B1187" t="s">
        <v>12</v>
      </c>
      <c r="C1187" s="2">
        <v>0.99326909247806705</v>
      </c>
      <c r="D1187" s="2">
        <v>0.9902096432386992</v>
      </c>
      <c r="E1187" s="2">
        <v>0.98676494151578276</v>
      </c>
      <c r="F1187" s="2" t="s">
        <v>70</v>
      </c>
      <c r="G1187" s="2" t="s">
        <v>70</v>
      </c>
      <c r="H1187" s="2">
        <v>0.92176470588235282</v>
      </c>
      <c r="I1187" s="2">
        <v>0.99468944816439619</v>
      </c>
      <c r="J1187" s="2" t="s">
        <v>70</v>
      </c>
      <c r="K1187" s="2" t="s">
        <v>70</v>
      </c>
      <c r="L1187" s="2" t="s">
        <v>70</v>
      </c>
      <c r="M1187" s="2" t="s">
        <v>70</v>
      </c>
      <c r="N1187" s="2" t="s">
        <v>70</v>
      </c>
    </row>
    <row r="1188" spans="1:14" x14ac:dyDescent="0.3">
      <c r="A1188" t="s">
        <v>354</v>
      </c>
      <c r="B1188" t="s">
        <v>13</v>
      </c>
      <c r="C1188" s="2">
        <v>0.995027429341375</v>
      </c>
      <c r="D1188" s="2">
        <v>0.92202543903756262</v>
      </c>
      <c r="E1188" s="2">
        <v>0.83080013832397448</v>
      </c>
      <c r="F1188" s="2">
        <v>0.62664806968604436</v>
      </c>
      <c r="G1188" s="2" t="s">
        <v>70</v>
      </c>
      <c r="H1188" s="2">
        <v>0.64274472773056346</v>
      </c>
      <c r="I1188" s="2">
        <v>0.99287301708943199</v>
      </c>
      <c r="J1188" s="2" t="s">
        <v>70</v>
      </c>
      <c r="K1188" s="2" t="s">
        <v>70</v>
      </c>
      <c r="L1188" s="2" t="s">
        <v>70</v>
      </c>
      <c r="M1188" s="2" t="s">
        <v>70</v>
      </c>
      <c r="N1188" s="2" t="s">
        <v>70</v>
      </c>
    </row>
    <row r="1189" spans="1:14" x14ac:dyDescent="0.3">
      <c r="A1189" t="s">
        <v>354</v>
      </c>
      <c r="B1189" t="s">
        <v>364</v>
      </c>
      <c r="C1189" s="2">
        <v>0.9968340052357908</v>
      </c>
      <c r="D1189" s="2">
        <v>0.95635816403310758</v>
      </c>
      <c r="E1189" s="2">
        <v>0.89500425489312707</v>
      </c>
      <c r="F1189" s="2">
        <v>0.77564714546793601</v>
      </c>
      <c r="G1189" s="2" t="s">
        <v>70</v>
      </c>
      <c r="H1189" s="2">
        <v>0.60230380376232706</v>
      </c>
      <c r="I1189" s="2">
        <v>0.99533888591732256</v>
      </c>
      <c r="J1189" s="2" t="s">
        <v>70</v>
      </c>
      <c r="K1189" s="2" t="s">
        <v>70</v>
      </c>
      <c r="L1189" s="2">
        <v>0.43037974683544306</v>
      </c>
      <c r="M1189" s="2" t="s">
        <v>70</v>
      </c>
      <c r="N1189" s="2" t="s">
        <v>70</v>
      </c>
    </row>
    <row r="1190" spans="1:14" x14ac:dyDescent="0.3">
      <c r="A1190" t="s">
        <v>354</v>
      </c>
      <c r="B1190" t="s">
        <v>15</v>
      </c>
      <c r="C1190" s="2">
        <v>0.99715431983579039</v>
      </c>
      <c r="D1190" s="2">
        <v>0.96353052390666205</v>
      </c>
      <c r="E1190" s="2">
        <v>0.89423977397184173</v>
      </c>
      <c r="F1190" s="2">
        <v>0.81389817433787603</v>
      </c>
      <c r="G1190" s="2">
        <v>0.91407748369773678</v>
      </c>
      <c r="H1190" s="2">
        <v>0.19786759236300519</v>
      </c>
      <c r="I1190" s="2">
        <v>0.99543448485770802</v>
      </c>
      <c r="J1190" s="2" t="s">
        <v>70</v>
      </c>
      <c r="K1190" s="2">
        <v>0</v>
      </c>
      <c r="L1190" s="2">
        <v>0</v>
      </c>
      <c r="M1190" s="2" t="s">
        <v>70</v>
      </c>
      <c r="N1190" s="2" t="s">
        <v>70</v>
      </c>
    </row>
    <row r="1191" spans="1:14" x14ac:dyDescent="0.3">
      <c r="A1191" t="s">
        <v>354</v>
      </c>
      <c r="B1191" t="s">
        <v>353</v>
      </c>
      <c r="C1191" s="2">
        <v>0.99748976086669305</v>
      </c>
      <c r="D1191" s="2">
        <v>0.95764834378472041</v>
      </c>
      <c r="E1191" s="2">
        <v>0.84682870703293545</v>
      </c>
      <c r="F1191" s="2">
        <v>0.62603865807598313</v>
      </c>
      <c r="G1191" s="2" t="s">
        <v>70</v>
      </c>
      <c r="H1191" s="2">
        <v>0.71432389096739712</v>
      </c>
      <c r="I1191" s="2">
        <v>0.99717363073867538</v>
      </c>
      <c r="J1191" s="2" t="s">
        <v>70</v>
      </c>
      <c r="K1191" s="2">
        <v>0</v>
      </c>
      <c r="L1191" s="2">
        <v>0</v>
      </c>
      <c r="M1191" s="2" t="s">
        <v>70</v>
      </c>
      <c r="N1191" s="2">
        <v>0</v>
      </c>
    </row>
    <row r="1192" spans="1:14" x14ac:dyDescent="0.3">
      <c r="A1192" t="s">
        <v>354</v>
      </c>
      <c r="B1192" t="s">
        <v>17</v>
      </c>
      <c r="C1192" s="2">
        <v>0.99672201335277821</v>
      </c>
      <c r="D1192" s="2">
        <v>0.96389359992859058</v>
      </c>
      <c r="E1192" s="2">
        <v>0.9337739301417376</v>
      </c>
      <c r="F1192" s="2">
        <v>0.85161983175228206</v>
      </c>
      <c r="G1192" s="2" t="s">
        <v>70</v>
      </c>
      <c r="H1192" s="2">
        <v>0.62816861293078896</v>
      </c>
      <c r="I1192" s="2">
        <v>0.9957865168539326</v>
      </c>
      <c r="J1192" s="2" t="s">
        <v>70</v>
      </c>
      <c r="K1192" s="2" t="s">
        <v>70</v>
      </c>
      <c r="L1192" s="2" t="s">
        <v>70</v>
      </c>
      <c r="M1192" s="2" t="s">
        <v>70</v>
      </c>
      <c r="N1192" s="2" t="s">
        <v>70</v>
      </c>
    </row>
    <row r="1193" spans="1:14" x14ac:dyDescent="0.3">
      <c r="A1193" t="s">
        <v>354</v>
      </c>
      <c r="B1193" t="s">
        <v>393</v>
      </c>
      <c r="C1193" s="2">
        <v>0.9975589123867068</v>
      </c>
      <c r="D1193" s="2">
        <v>0.98180852476430758</v>
      </c>
      <c r="E1193" s="2">
        <v>0.92573423450851444</v>
      </c>
      <c r="F1193" s="2">
        <v>0.90495991303166201</v>
      </c>
      <c r="G1193" s="2">
        <v>0.97307231322413101</v>
      </c>
      <c r="H1193" s="2">
        <v>0.69288334556126197</v>
      </c>
      <c r="I1193" s="2">
        <v>0.99340288432034363</v>
      </c>
      <c r="J1193" s="2" t="s">
        <v>70</v>
      </c>
      <c r="K1193" s="2">
        <v>0.82822085889570551</v>
      </c>
      <c r="L1193" s="2" t="s">
        <v>70</v>
      </c>
      <c r="M1193" s="2" t="s">
        <v>70</v>
      </c>
      <c r="N1193" s="2" t="s">
        <v>70</v>
      </c>
    </row>
    <row r="1194" spans="1:14" x14ac:dyDescent="0.3">
      <c r="A1194" t="s">
        <v>354</v>
      </c>
      <c r="B1194" t="s">
        <v>21</v>
      </c>
      <c r="C1194" s="2">
        <v>0.99778136628519276</v>
      </c>
      <c r="D1194" s="2">
        <v>0.92265961886215042</v>
      </c>
      <c r="E1194" s="2">
        <v>0.91643503844215801</v>
      </c>
      <c r="F1194" s="2">
        <v>0.82980527909995672</v>
      </c>
      <c r="G1194" s="2">
        <v>0.93626973299551741</v>
      </c>
      <c r="H1194" s="2">
        <v>0.7725310992637725</v>
      </c>
      <c r="I1194" s="2">
        <v>0.9950533312722214</v>
      </c>
      <c r="J1194" s="2" t="s">
        <v>70</v>
      </c>
      <c r="K1194" s="2" t="s">
        <v>70</v>
      </c>
      <c r="L1194" s="2" t="s">
        <v>70</v>
      </c>
      <c r="M1194" s="2" t="s">
        <v>70</v>
      </c>
      <c r="N1194" s="2" t="s">
        <v>70</v>
      </c>
    </row>
    <row r="1195" spans="1:14" x14ac:dyDescent="0.3">
      <c r="A1195" t="s">
        <v>354</v>
      </c>
      <c r="B1195" t="s">
        <v>23</v>
      </c>
      <c r="C1195" s="2">
        <v>0.99783048006542363</v>
      </c>
      <c r="D1195" s="2">
        <v>0.97231227547533516</v>
      </c>
      <c r="E1195" s="2">
        <v>0.9284285480644634</v>
      </c>
      <c r="F1195" s="2">
        <v>0.62044480171489813</v>
      </c>
      <c r="G1195" s="2" t="s">
        <v>70</v>
      </c>
      <c r="H1195" s="2">
        <v>0.53156626506024096</v>
      </c>
      <c r="I1195" s="2">
        <v>0.9946372239747634</v>
      </c>
      <c r="J1195" s="2" t="s">
        <v>70</v>
      </c>
      <c r="K1195" s="2" t="s">
        <v>70</v>
      </c>
      <c r="L1195" s="2" t="s">
        <v>70</v>
      </c>
      <c r="M1195" s="2" t="s">
        <v>70</v>
      </c>
      <c r="N1195" s="2" t="s">
        <v>70</v>
      </c>
    </row>
    <row r="1196" spans="1:14" x14ac:dyDescent="0.3">
      <c r="A1196" t="s">
        <v>370</v>
      </c>
      <c r="B1196" t="s">
        <v>6</v>
      </c>
      <c r="C1196" s="2">
        <v>0.99397356645888835</v>
      </c>
      <c r="D1196" s="2">
        <v>0.96361861096960444</v>
      </c>
      <c r="E1196" s="2">
        <v>0.93659359190556479</v>
      </c>
      <c r="F1196" s="2" t="s">
        <v>70</v>
      </c>
      <c r="G1196" s="2" t="s">
        <v>70</v>
      </c>
      <c r="H1196" s="2">
        <v>0.94648723111158195</v>
      </c>
      <c r="I1196" s="2">
        <v>0.99547650080502958</v>
      </c>
      <c r="J1196" s="2" t="s">
        <v>70</v>
      </c>
      <c r="K1196" s="2" t="s">
        <v>70</v>
      </c>
      <c r="L1196" s="2" t="s">
        <v>70</v>
      </c>
      <c r="M1196" s="2" t="s">
        <v>70</v>
      </c>
      <c r="N1196" s="2" t="s">
        <v>70</v>
      </c>
    </row>
    <row r="1197" spans="1:14" x14ac:dyDescent="0.3">
      <c r="A1197" t="s">
        <v>370</v>
      </c>
      <c r="B1197" t="s">
        <v>7</v>
      </c>
      <c r="C1197" s="2">
        <v>0.99627406795921558</v>
      </c>
      <c r="D1197" s="2">
        <v>0.93027037312529204</v>
      </c>
      <c r="E1197" s="2">
        <v>0.80377754459601258</v>
      </c>
      <c r="F1197" s="2" t="s">
        <v>70</v>
      </c>
      <c r="G1197" s="2" t="s">
        <v>70</v>
      </c>
      <c r="H1197" s="2">
        <v>0.75686483604372168</v>
      </c>
      <c r="I1197" s="2">
        <v>0.99596559336225921</v>
      </c>
      <c r="J1197" s="2" t="s">
        <v>70</v>
      </c>
      <c r="K1197" s="2" t="s">
        <v>70</v>
      </c>
      <c r="L1197" s="2" t="s">
        <v>70</v>
      </c>
      <c r="M1197" s="2" t="s">
        <v>70</v>
      </c>
      <c r="N1197" s="2" t="s">
        <v>70</v>
      </c>
    </row>
    <row r="1198" spans="1:14" x14ac:dyDescent="0.3">
      <c r="A1198" t="s">
        <v>370</v>
      </c>
      <c r="B1198" t="s">
        <v>8</v>
      </c>
      <c r="C1198" s="2">
        <v>0.99499031742022404</v>
      </c>
      <c r="D1198" s="2">
        <v>0.98712153240755796</v>
      </c>
      <c r="E1198" s="2">
        <v>0.91676436107854642</v>
      </c>
      <c r="F1198" s="2" t="s">
        <v>70</v>
      </c>
      <c r="G1198" s="2" t="s">
        <v>70</v>
      </c>
      <c r="H1198" s="2">
        <v>0.92255892255892258</v>
      </c>
      <c r="I1198" s="2">
        <v>0.99215922798552481</v>
      </c>
      <c r="J1198" s="2" t="s">
        <v>70</v>
      </c>
      <c r="K1198" s="2" t="s">
        <v>70</v>
      </c>
      <c r="L1198" s="2" t="s">
        <v>70</v>
      </c>
      <c r="M1198" s="2" t="s">
        <v>70</v>
      </c>
      <c r="N1198" s="2" t="s">
        <v>70</v>
      </c>
    </row>
    <row r="1199" spans="1:14" x14ac:dyDescent="0.3">
      <c r="A1199" t="s">
        <v>370</v>
      </c>
      <c r="B1199" t="s">
        <v>12</v>
      </c>
      <c r="C1199" s="2">
        <v>0.99567165894204623</v>
      </c>
      <c r="D1199" s="2">
        <v>0.93787332275284963</v>
      </c>
      <c r="E1199" s="2">
        <v>0.89723247232472325</v>
      </c>
      <c r="F1199" s="2" t="s">
        <v>70</v>
      </c>
      <c r="G1199" s="2" t="s">
        <v>70</v>
      </c>
      <c r="H1199" s="2">
        <v>0.83948946045252371</v>
      </c>
      <c r="I1199" s="2">
        <v>0.99321929419016797</v>
      </c>
      <c r="J1199" s="2" t="s">
        <v>70</v>
      </c>
      <c r="K1199" s="2" t="s">
        <v>70</v>
      </c>
      <c r="L1199" s="2" t="s">
        <v>70</v>
      </c>
      <c r="M1199" s="2" t="s">
        <v>70</v>
      </c>
      <c r="N1199" s="2" t="s">
        <v>70</v>
      </c>
    </row>
    <row r="1200" spans="1:14" x14ac:dyDescent="0.3">
      <c r="A1200" t="s">
        <v>370</v>
      </c>
      <c r="B1200" t="s">
        <v>13</v>
      </c>
      <c r="C1200" s="2">
        <v>0.99409746746039762</v>
      </c>
      <c r="D1200" s="2">
        <v>0.98898004588750599</v>
      </c>
      <c r="E1200" s="2">
        <v>0.98244328737015618</v>
      </c>
      <c r="F1200" s="2" t="s">
        <v>70</v>
      </c>
      <c r="G1200" s="2" t="s">
        <v>70</v>
      </c>
      <c r="H1200" s="2">
        <v>0.88974946652967679</v>
      </c>
      <c r="I1200" s="2">
        <v>0.99557387057387059</v>
      </c>
      <c r="J1200" s="2" t="s">
        <v>70</v>
      </c>
      <c r="K1200" s="2" t="s">
        <v>70</v>
      </c>
      <c r="L1200" s="2" t="s">
        <v>70</v>
      </c>
      <c r="M1200" s="2" t="s">
        <v>70</v>
      </c>
      <c r="N1200" s="2" t="s">
        <v>70</v>
      </c>
    </row>
    <row r="1201" spans="1:14" x14ac:dyDescent="0.3">
      <c r="A1201" t="s">
        <v>370</v>
      </c>
      <c r="B1201" t="s">
        <v>15</v>
      </c>
      <c r="C1201" s="2">
        <v>0.99331431433611361</v>
      </c>
      <c r="D1201" s="2">
        <v>0.96902209109879844</v>
      </c>
      <c r="E1201" s="2">
        <v>0.93762351152774259</v>
      </c>
      <c r="F1201" s="2" t="s">
        <v>70</v>
      </c>
      <c r="G1201" s="2" t="s">
        <v>70</v>
      </c>
      <c r="H1201" s="2">
        <v>0.8060244617406247</v>
      </c>
      <c r="I1201" s="2">
        <v>0.99641631719405277</v>
      </c>
      <c r="J1201" s="2">
        <v>0.95914119837879275</v>
      </c>
      <c r="K1201" s="2" t="s">
        <v>70</v>
      </c>
      <c r="L1201" s="2" t="s">
        <v>70</v>
      </c>
      <c r="M1201" s="2" t="s">
        <v>70</v>
      </c>
      <c r="N1201" s="2" t="s">
        <v>70</v>
      </c>
    </row>
    <row r="1202" spans="1:14" x14ac:dyDescent="0.3">
      <c r="A1202" t="s">
        <v>370</v>
      </c>
      <c r="B1202" t="s">
        <v>17</v>
      </c>
      <c r="C1202" s="2">
        <v>0.99281029705748258</v>
      </c>
      <c r="D1202" s="2">
        <v>0.96755797062463</v>
      </c>
      <c r="E1202" s="2">
        <v>0.92934416895284444</v>
      </c>
      <c r="F1202" s="2">
        <v>0.75326797385620914</v>
      </c>
      <c r="G1202" s="2" t="s">
        <v>70</v>
      </c>
      <c r="H1202" s="2">
        <v>0.76452991452991448</v>
      </c>
      <c r="I1202" s="2">
        <v>0.99558789379982959</v>
      </c>
      <c r="J1202" s="2" t="s">
        <v>70</v>
      </c>
      <c r="K1202" s="2" t="s">
        <v>70</v>
      </c>
      <c r="L1202" s="2" t="s">
        <v>70</v>
      </c>
      <c r="M1202" s="2" t="s">
        <v>70</v>
      </c>
      <c r="N1202" s="2" t="s">
        <v>70</v>
      </c>
    </row>
    <row r="1203" spans="1:14" x14ac:dyDescent="0.3">
      <c r="A1203" t="s">
        <v>370</v>
      </c>
      <c r="B1203" t="s">
        <v>21</v>
      </c>
      <c r="C1203" s="2">
        <v>0.99256996615206805</v>
      </c>
      <c r="D1203" s="2">
        <v>0.98199102191708476</v>
      </c>
      <c r="E1203" s="2">
        <v>0.96055284826079645</v>
      </c>
      <c r="F1203" s="2" t="s">
        <v>70</v>
      </c>
      <c r="G1203" s="2" t="s">
        <v>70</v>
      </c>
      <c r="H1203" s="2">
        <v>0.75429690978715824</v>
      </c>
      <c r="I1203" s="2">
        <v>0.99354640442532283</v>
      </c>
      <c r="J1203" s="2" t="s">
        <v>70</v>
      </c>
      <c r="K1203" s="2" t="s">
        <v>70</v>
      </c>
      <c r="L1203" s="2" t="s">
        <v>70</v>
      </c>
      <c r="M1203" s="2" t="s">
        <v>70</v>
      </c>
      <c r="N1203" s="2" t="s">
        <v>70</v>
      </c>
    </row>
    <row r="1204" spans="1:14" x14ac:dyDescent="0.3">
      <c r="A1204" t="s">
        <v>370</v>
      </c>
      <c r="B1204" t="s">
        <v>23</v>
      </c>
      <c r="C1204" s="2">
        <v>0.99641282533461861</v>
      </c>
      <c r="D1204" s="2">
        <v>0.98477745195091437</v>
      </c>
      <c r="E1204" s="2">
        <v>0.90854098322514598</v>
      </c>
      <c r="F1204" s="2">
        <v>0</v>
      </c>
      <c r="G1204" s="2" t="s">
        <v>70</v>
      </c>
      <c r="H1204" s="2">
        <v>0.8093716719914803</v>
      </c>
      <c r="I1204" s="2">
        <v>0.99592965210045326</v>
      </c>
      <c r="J1204" s="2">
        <v>0</v>
      </c>
      <c r="K1204" s="2" t="s">
        <v>70</v>
      </c>
      <c r="L1204" s="2" t="s">
        <v>70</v>
      </c>
      <c r="M1204" s="2" t="s">
        <v>70</v>
      </c>
      <c r="N1204" s="2" t="s">
        <v>70</v>
      </c>
    </row>
    <row r="1205" spans="1:14" x14ac:dyDescent="0.3">
      <c r="A1205" t="s">
        <v>370</v>
      </c>
      <c r="B1205" t="s">
        <v>374</v>
      </c>
      <c r="C1205" s="2">
        <v>0.99446414956740803</v>
      </c>
      <c r="D1205" s="2">
        <v>0.98651655975913077</v>
      </c>
      <c r="E1205" s="2">
        <v>0.89054506024832392</v>
      </c>
      <c r="F1205" s="2">
        <v>0</v>
      </c>
      <c r="G1205" s="2">
        <v>0.8875502008032129</v>
      </c>
      <c r="H1205" s="2">
        <v>0.72604485219164117</v>
      </c>
      <c r="I1205" s="2">
        <v>0.99143568981625663</v>
      </c>
      <c r="J1205" s="2" t="s">
        <v>70</v>
      </c>
      <c r="K1205" s="2" t="s">
        <v>70</v>
      </c>
      <c r="L1205" s="2">
        <v>0.80081300813008127</v>
      </c>
      <c r="M1205" s="2" t="s">
        <v>70</v>
      </c>
      <c r="N1205" s="2" t="s">
        <v>70</v>
      </c>
    </row>
    <row r="1206" spans="1:14" x14ac:dyDescent="0.3">
      <c r="A1206" t="s">
        <v>370</v>
      </c>
      <c r="B1206" t="s">
        <v>175</v>
      </c>
      <c r="C1206" s="2">
        <v>0.99461872586872602</v>
      </c>
      <c r="D1206" s="2">
        <v>0.93997534122125836</v>
      </c>
      <c r="E1206" s="2">
        <v>0.86668680968207612</v>
      </c>
      <c r="F1206" s="2">
        <v>0.45566823978311077</v>
      </c>
      <c r="G1206" s="2">
        <v>0.94243332009961378</v>
      </c>
      <c r="H1206" s="2">
        <v>0.81136627647216508</v>
      </c>
      <c r="I1206" s="2">
        <v>0.99332919640086881</v>
      </c>
      <c r="J1206" s="2" t="s">
        <v>70</v>
      </c>
      <c r="K1206" s="2" t="s">
        <v>70</v>
      </c>
      <c r="L1206" s="2">
        <v>0.79245283018867929</v>
      </c>
      <c r="M1206" s="2" t="s">
        <v>70</v>
      </c>
      <c r="N1206" s="2" t="s">
        <v>70</v>
      </c>
    </row>
    <row r="1207" spans="1:14" x14ac:dyDescent="0.3">
      <c r="A1207" t="s">
        <v>370</v>
      </c>
      <c r="B1207" t="s">
        <v>25</v>
      </c>
      <c r="C1207" s="2">
        <v>0.99197344882779404</v>
      </c>
      <c r="D1207" s="2">
        <v>0.96789867109634564</v>
      </c>
      <c r="E1207" s="2">
        <v>0.89743186857312451</v>
      </c>
      <c r="F1207" s="2">
        <v>0.66819357222016995</v>
      </c>
      <c r="G1207" s="2">
        <v>0.54512343180898426</v>
      </c>
      <c r="H1207" s="2">
        <v>0.81827156062101769</v>
      </c>
      <c r="I1207" s="2">
        <v>0.9939992404101784</v>
      </c>
      <c r="J1207" s="2" t="s">
        <v>70</v>
      </c>
      <c r="K1207" s="2" t="s">
        <v>70</v>
      </c>
      <c r="L1207" s="2" t="s">
        <v>70</v>
      </c>
      <c r="M1207" s="2" t="s">
        <v>70</v>
      </c>
      <c r="N1207" s="2" t="s">
        <v>70</v>
      </c>
    </row>
    <row r="1208" spans="1:14" x14ac:dyDescent="0.3">
      <c r="A1208" t="s">
        <v>338</v>
      </c>
      <c r="B1208" t="s">
        <v>6</v>
      </c>
      <c r="C1208" s="2">
        <v>0.99319291140907562</v>
      </c>
      <c r="D1208" s="2">
        <v>0.98353420471906283</v>
      </c>
      <c r="E1208" s="2">
        <v>0.94676416020953835</v>
      </c>
      <c r="F1208" s="2" t="s">
        <v>70</v>
      </c>
      <c r="G1208" s="2" t="s">
        <v>70</v>
      </c>
      <c r="H1208" s="2">
        <v>0.83054120348624816</v>
      </c>
      <c r="I1208" s="2">
        <v>0.99256306064555699</v>
      </c>
      <c r="J1208" s="2" t="s">
        <v>70</v>
      </c>
      <c r="K1208" s="2" t="s">
        <v>70</v>
      </c>
      <c r="L1208" s="2" t="s">
        <v>70</v>
      </c>
      <c r="M1208" s="2" t="s">
        <v>70</v>
      </c>
      <c r="N1208" s="2" t="s">
        <v>70</v>
      </c>
    </row>
    <row r="1209" spans="1:14" x14ac:dyDescent="0.3">
      <c r="A1209" t="s">
        <v>338</v>
      </c>
      <c r="B1209" t="s">
        <v>7</v>
      </c>
      <c r="C1209" s="2">
        <v>0.95353702068859636</v>
      </c>
      <c r="D1209" s="2">
        <v>0.93402100334221205</v>
      </c>
      <c r="E1209" s="2">
        <v>0.84065408367400196</v>
      </c>
      <c r="F1209" s="2">
        <v>0</v>
      </c>
      <c r="G1209" s="2">
        <v>0.36710719530102792</v>
      </c>
      <c r="H1209" s="2">
        <v>0.70014885767911461</v>
      </c>
      <c r="I1209" s="2">
        <v>0.99192565508836084</v>
      </c>
      <c r="J1209" s="2">
        <v>0</v>
      </c>
      <c r="K1209" s="2" t="s">
        <v>70</v>
      </c>
      <c r="L1209" s="2" t="s">
        <v>70</v>
      </c>
      <c r="M1209" s="2" t="s">
        <v>70</v>
      </c>
      <c r="N1209" s="2" t="s">
        <v>70</v>
      </c>
    </row>
    <row r="1210" spans="1:14" x14ac:dyDescent="0.3">
      <c r="A1210" t="s">
        <v>338</v>
      </c>
      <c r="B1210" t="s">
        <v>8</v>
      </c>
      <c r="C1210" s="2">
        <v>0.99280587995948444</v>
      </c>
      <c r="D1210" s="2">
        <v>0.97211758319488084</v>
      </c>
      <c r="E1210" s="2">
        <v>0.94198601922356762</v>
      </c>
      <c r="F1210" s="2" t="s">
        <v>70</v>
      </c>
      <c r="G1210" s="2">
        <v>0.96531055667940358</v>
      </c>
      <c r="H1210" s="2">
        <v>0.71974929649526731</v>
      </c>
      <c r="I1210" s="2">
        <v>0.99018774627211636</v>
      </c>
      <c r="J1210" s="2">
        <v>0.95949886596824718</v>
      </c>
      <c r="K1210" s="2" t="s">
        <v>70</v>
      </c>
      <c r="L1210" s="2" t="s">
        <v>70</v>
      </c>
      <c r="M1210" s="2" t="s">
        <v>70</v>
      </c>
      <c r="N1210" s="2" t="s">
        <v>70</v>
      </c>
    </row>
    <row r="1211" spans="1:14" x14ac:dyDescent="0.3">
      <c r="A1211" t="s">
        <v>338</v>
      </c>
      <c r="B1211" t="s">
        <v>12</v>
      </c>
      <c r="C1211" s="2">
        <v>0.98901212812273243</v>
      </c>
      <c r="D1211" s="2">
        <v>0.98657706313882099</v>
      </c>
      <c r="E1211" s="2">
        <v>0.82093832989082327</v>
      </c>
      <c r="F1211" s="2">
        <v>0</v>
      </c>
      <c r="G1211" s="2" t="s">
        <v>70</v>
      </c>
      <c r="H1211" s="2">
        <v>0.87111724681984026</v>
      </c>
      <c r="I1211" s="2">
        <v>0.99220898258478463</v>
      </c>
      <c r="J1211" s="2" t="s">
        <v>70</v>
      </c>
      <c r="K1211" s="2" t="s">
        <v>70</v>
      </c>
      <c r="L1211" s="2" t="s">
        <v>70</v>
      </c>
      <c r="M1211" s="2" t="s">
        <v>70</v>
      </c>
      <c r="N1211" s="2" t="s">
        <v>70</v>
      </c>
    </row>
    <row r="1212" spans="1:14" x14ac:dyDescent="0.3">
      <c r="A1212" t="s">
        <v>338</v>
      </c>
      <c r="B1212" t="s">
        <v>13</v>
      </c>
      <c r="C1212" s="2">
        <v>0.99747282525956837</v>
      </c>
      <c r="D1212" s="2">
        <v>0.98184712824683762</v>
      </c>
      <c r="E1212" s="2">
        <v>0.91723100075244557</v>
      </c>
      <c r="F1212" s="2" t="s">
        <v>70</v>
      </c>
      <c r="G1212" s="2" t="s">
        <v>70</v>
      </c>
      <c r="H1212" s="2">
        <v>0.63264385591855143</v>
      </c>
      <c r="I1212" s="2">
        <v>0.99470018170805563</v>
      </c>
      <c r="J1212" s="2">
        <v>0.55792320886660507</v>
      </c>
      <c r="K1212" s="2" t="s">
        <v>70</v>
      </c>
      <c r="L1212" s="2" t="s">
        <v>70</v>
      </c>
      <c r="M1212" s="2" t="s">
        <v>70</v>
      </c>
      <c r="N1212" s="2" t="s">
        <v>70</v>
      </c>
    </row>
    <row r="1213" spans="1:14" x14ac:dyDescent="0.3">
      <c r="A1213" t="s">
        <v>338</v>
      </c>
      <c r="B1213" t="s">
        <v>15</v>
      </c>
      <c r="C1213" s="2">
        <v>0.95796186850980003</v>
      </c>
      <c r="D1213" s="2">
        <v>0.97635236564646877</v>
      </c>
      <c r="E1213" s="2">
        <v>0.87652640347847288</v>
      </c>
      <c r="F1213" s="2">
        <v>0.39894647145402434</v>
      </c>
      <c r="G1213" s="2">
        <v>0.68947664603263925</v>
      </c>
      <c r="H1213" s="2">
        <v>0.57391616551476532</v>
      </c>
      <c r="I1213" s="2">
        <v>0.99497487437185916</v>
      </c>
      <c r="J1213" s="2">
        <v>0.33690592183609397</v>
      </c>
      <c r="K1213" s="2" t="s">
        <v>70</v>
      </c>
      <c r="L1213" s="2" t="s">
        <v>70</v>
      </c>
      <c r="M1213" s="2" t="s">
        <v>70</v>
      </c>
      <c r="N1213" s="2" t="s">
        <v>70</v>
      </c>
    </row>
    <row r="1214" spans="1:14" x14ac:dyDescent="0.3">
      <c r="A1214" t="s">
        <v>338</v>
      </c>
      <c r="B1214" t="s">
        <v>17</v>
      </c>
      <c r="C1214" s="2">
        <v>0.99377875517231395</v>
      </c>
      <c r="D1214" s="2">
        <v>0.96989259707571995</v>
      </c>
      <c r="E1214" s="2">
        <v>0.94593278129566483</v>
      </c>
      <c r="F1214" s="2" t="s">
        <v>70</v>
      </c>
      <c r="G1214" s="2">
        <v>0.91489743221919384</v>
      </c>
      <c r="H1214" s="2">
        <v>0.87888020234536679</v>
      </c>
      <c r="I1214" s="2">
        <v>0.99663608562691119</v>
      </c>
      <c r="J1214" s="2" t="s">
        <v>70</v>
      </c>
      <c r="K1214" s="2" t="s">
        <v>70</v>
      </c>
      <c r="L1214" s="2" t="s">
        <v>70</v>
      </c>
      <c r="M1214" s="2" t="s">
        <v>70</v>
      </c>
      <c r="N1214" s="2" t="s">
        <v>70</v>
      </c>
    </row>
    <row r="1215" spans="1:14" x14ac:dyDescent="0.3">
      <c r="A1215" t="s">
        <v>338</v>
      </c>
      <c r="B1215" t="s">
        <v>21</v>
      </c>
      <c r="C1215" s="2">
        <v>0.98975198287800581</v>
      </c>
      <c r="D1215" s="2">
        <v>0.95056088030017305</v>
      </c>
      <c r="E1215" s="2">
        <v>0.89119896046778946</v>
      </c>
      <c r="F1215" s="2" t="s">
        <v>70</v>
      </c>
      <c r="G1215" s="2">
        <v>0.97335473515248805</v>
      </c>
      <c r="H1215" s="2">
        <v>0.78790094124097598</v>
      </c>
      <c r="I1215" s="2">
        <v>0.99548895175472119</v>
      </c>
      <c r="J1215" s="2" t="s">
        <v>70</v>
      </c>
      <c r="K1215" s="2" t="s">
        <v>70</v>
      </c>
      <c r="L1215" s="2" t="s">
        <v>70</v>
      </c>
      <c r="M1215" s="2" t="s">
        <v>70</v>
      </c>
      <c r="N1215" s="2" t="s">
        <v>70</v>
      </c>
    </row>
    <row r="1216" spans="1:14" x14ac:dyDescent="0.3">
      <c r="A1216" t="s">
        <v>338</v>
      </c>
      <c r="B1216" t="s">
        <v>23</v>
      </c>
      <c r="C1216" s="2">
        <v>0.99206580623379004</v>
      </c>
      <c r="D1216" s="2">
        <v>0.95927503398278202</v>
      </c>
      <c r="E1216" s="2">
        <v>0.88154037267080743</v>
      </c>
      <c r="F1216" s="2">
        <v>0.34612581977167839</v>
      </c>
      <c r="G1216" s="2">
        <v>0.966755609990814</v>
      </c>
      <c r="H1216" s="2">
        <v>0.78376286665118799</v>
      </c>
      <c r="I1216" s="2">
        <v>0.99233978005309065</v>
      </c>
      <c r="J1216" s="2" t="s">
        <v>70</v>
      </c>
      <c r="K1216" s="2" t="s">
        <v>70</v>
      </c>
      <c r="L1216" s="2" t="s">
        <v>70</v>
      </c>
      <c r="M1216" s="2" t="s">
        <v>70</v>
      </c>
      <c r="N1216" s="2" t="s">
        <v>70</v>
      </c>
    </row>
    <row r="1217" spans="1:14" x14ac:dyDescent="0.3">
      <c r="A1217" t="s">
        <v>338</v>
      </c>
      <c r="B1217" t="s">
        <v>25</v>
      </c>
      <c r="C1217" s="2">
        <v>0.99609609609609595</v>
      </c>
      <c r="D1217" s="2">
        <v>0.95452853268095517</v>
      </c>
      <c r="E1217" s="2">
        <v>0.94757742051126481</v>
      </c>
      <c r="F1217" s="2">
        <v>0.82695481335952847</v>
      </c>
      <c r="G1217" s="2" t="s">
        <v>70</v>
      </c>
      <c r="H1217" s="2">
        <v>0.90472175379426645</v>
      </c>
      <c r="I1217" s="2">
        <v>0.99526355996944238</v>
      </c>
      <c r="J1217" s="2" t="s">
        <v>70</v>
      </c>
      <c r="K1217" s="2" t="s">
        <v>70</v>
      </c>
      <c r="L1217" s="2" t="s">
        <v>70</v>
      </c>
      <c r="M1217" s="2" t="s">
        <v>70</v>
      </c>
      <c r="N1217" s="2" t="s">
        <v>70</v>
      </c>
    </row>
    <row r="1218" spans="1:14" x14ac:dyDescent="0.3">
      <c r="A1218" t="s">
        <v>338</v>
      </c>
      <c r="B1218" t="s">
        <v>27</v>
      </c>
      <c r="C1218" s="2">
        <v>0.99788183211305981</v>
      </c>
      <c r="D1218" s="2">
        <v>0.96950567802271204</v>
      </c>
      <c r="E1218" s="2">
        <v>0.92392781988491401</v>
      </c>
      <c r="F1218" s="2">
        <v>0.9254629895074824</v>
      </c>
      <c r="G1218" s="2">
        <v>0.86470359320275003</v>
      </c>
      <c r="H1218" s="2">
        <v>0.90190485891820316</v>
      </c>
      <c r="I1218" s="2">
        <v>0.99616329036218543</v>
      </c>
      <c r="J1218" s="2" t="s">
        <v>70</v>
      </c>
      <c r="K1218" s="2" t="s">
        <v>70</v>
      </c>
      <c r="L1218" s="2" t="s">
        <v>70</v>
      </c>
      <c r="M1218" s="2" t="s">
        <v>70</v>
      </c>
      <c r="N1218" s="2" t="s">
        <v>70</v>
      </c>
    </row>
    <row r="1219" spans="1:14" x14ac:dyDescent="0.3">
      <c r="A1219" t="s">
        <v>338</v>
      </c>
      <c r="B1219" t="s">
        <v>29</v>
      </c>
      <c r="C1219" s="2">
        <v>0.99160260543838163</v>
      </c>
      <c r="D1219" s="2">
        <v>0.9752003284321924</v>
      </c>
      <c r="E1219" s="2">
        <v>0.76470463102810105</v>
      </c>
      <c r="F1219" s="2" t="s">
        <v>70</v>
      </c>
      <c r="G1219" s="2">
        <v>0.96816371210508723</v>
      </c>
      <c r="H1219" s="2">
        <v>0.81026388952189965</v>
      </c>
      <c r="I1219" s="2">
        <v>0.99438289904821342</v>
      </c>
      <c r="J1219" s="2" t="s">
        <v>70</v>
      </c>
      <c r="K1219" s="2" t="s">
        <v>70</v>
      </c>
      <c r="L1219" s="2" t="s">
        <v>70</v>
      </c>
      <c r="M1219" s="2" t="s">
        <v>70</v>
      </c>
      <c r="N1219" s="2" t="s">
        <v>70</v>
      </c>
    </row>
    <row r="1220" spans="1:14" x14ac:dyDescent="0.3">
      <c r="A1220" t="s">
        <v>338</v>
      </c>
      <c r="B1220" t="s">
        <v>33</v>
      </c>
      <c r="C1220" s="2">
        <v>0.8750361357125962</v>
      </c>
      <c r="D1220" s="2">
        <v>0.96637605347282762</v>
      </c>
      <c r="E1220" s="2">
        <v>0.90710382513661203</v>
      </c>
      <c r="F1220" s="2">
        <v>0.67140753443808598</v>
      </c>
      <c r="G1220" s="2">
        <v>0.81065417401173601</v>
      </c>
      <c r="H1220" s="2" t="s">
        <v>70</v>
      </c>
      <c r="I1220" s="2">
        <v>0.99495181275814604</v>
      </c>
      <c r="J1220" s="2">
        <v>0.55278649921507061</v>
      </c>
      <c r="K1220" s="2" t="s">
        <v>70</v>
      </c>
      <c r="L1220" s="2" t="s">
        <v>70</v>
      </c>
      <c r="M1220" s="2" t="s">
        <v>70</v>
      </c>
      <c r="N1220" s="2" t="s">
        <v>70</v>
      </c>
    </row>
    <row r="1221" spans="1:14" x14ac:dyDescent="0.3">
      <c r="A1221" t="s">
        <v>338</v>
      </c>
      <c r="B1221" t="s">
        <v>35</v>
      </c>
      <c r="C1221" s="2">
        <v>0.99261733338466884</v>
      </c>
      <c r="D1221" s="2">
        <v>0.97618929428311396</v>
      </c>
      <c r="E1221" s="2">
        <v>0.8815690164535398</v>
      </c>
      <c r="F1221" s="2">
        <v>0.6725304763794282</v>
      </c>
      <c r="G1221" s="2">
        <v>0</v>
      </c>
      <c r="H1221" s="2">
        <v>6.2057335581787519E-2</v>
      </c>
      <c r="I1221" s="2">
        <v>0.99573365838793237</v>
      </c>
      <c r="J1221" s="2" t="s">
        <v>70</v>
      </c>
      <c r="K1221" s="2" t="s">
        <v>70</v>
      </c>
      <c r="L1221" s="2" t="s">
        <v>70</v>
      </c>
      <c r="M1221" s="2" t="s">
        <v>70</v>
      </c>
      <c r="N1221" s="2" t="s">
        <v>70</v>
      </c>
    </row>
    <row r="1222" spans="1:14" x14ac:dyDescent="0.3">
      <c r="A1222" t="s">
        <v>349</v>
      </c>
      <c r="B1222" t="s">
        <v>6</v>
      </c>
      <c r="C1222" s="2">
        <v>0.99787856415240683</v>
      </c>
      <c r="D1222" s="2">
        <v>0.94670990896070317</v>
      </c>
      <c r="E1222" s="2">
        <v>0.92601140374694557</v>
      </c>
      <c r="F1222" s="2" t="s">
        <v>70</v>
      </c>
      <c r="G1222" s="2" t="s">
        <v>70</v>
      </c>
      <c r="H1222" s="2">
        <v>0.87316056778226336</v>
      </c>
      <c r="I1222" s="2">
        <v>0.99369731946237361</v>
      </c>
      <c r="J1222" s="2">
        <v>0</v>
      </c>
      <c r="K1222" s="2" t="s">
        <v>70</v>
      </c>
      <c r="L1222" s="2" t="s">
        <v>70</v>
      </c>
      <c r="M1222" s="2" t="s">
        <v>70</v>
      </c>
      <c r="N1222" s="2" t="s">
        <v>70</v>
      </c>
    </row>
    <row r="1223" spans="1:14" x14ac:dyDescent="0.3">
      <c r="A1223" t="s">
        <v>349</v>
      </c>
      <c r="B1223" t="s">
        <v>7</v>
      </c>
      <c r="C1223" s="2">
        <v>0.98719397363465156</v>
      </c>
      <c r="D1223" s="2">
        <v>0.97581787521079255</v>
      </c>
      <c r="E1223" s="2">
        <v>0.93475490096906677</v>
      </c>
      <c r="F1223" s="2" t="s">
        <v>70</v>
      </c>
      <c r="G1223" s="2">
        <v>0.93444227005870839</v>
      </c>
      <c r="H1223" s="2">
        <v>0.81219379422972238</v>
      </c>
      <c r="I1223" s="2">
        <v>0.99344237581970318</v>
      </c>
      <c r="J1223" s="2">
        <v>0.97409250940876535</v>
      </c>
      <c r="K1223" s="2" t="s">
        <v>70</v>
      </c>
      <c r="L1223" s="2" t="s">
        <v>70</v>
      </c>
      <c r="M1223" s="2" t="s">
        <v>70</v>
      </c>
      <c r="N1223" s="2" t="s">
        <v>70</v>
      </c>
    </row>
    <row r="1224" spans="1:14" x14ac:dyDescent="0.3">
      <c r="A1224" t="s">
        <v>349</v>
      </c>
      <c r="B1224" t="s">
        <v>8</v>
      </c>
      <c r="C1224" s="2">
        <v>0.99587435690921944</v>
      </c>
      <c r="D1224" s="2">
        <v>0.97029176837875075</v>
      </c>
      <c r="E1224" s="2">
        <v>0.91171919897440445</v>
      </c>
      <c r="F1224" s="2">
        <v>0.85466023022651316</v>
      </c>
      <c r="G1224" s="2" t="s">
        <v>70</v>
      </c>
      <c r="H1224" s="2">
        <v>0.6666168894198462</v>
      </c>
      <c r="I1224" s="2">
        <v>0.9937813740915562</v>
      </c>
      <c r="J1224" s="2" t="s">
        <v>70</v>
      </c>
      <c r="K1224" s="2" t="s">
        <v>70</v>
      </c>
      <c r="L1224" s="2" t="s">
        <v>70</v>
      </c>
      <c r="M1224" s="2" t="s">
        <v>70</v>
      </c>
      <c r="N1224" s="2" t="s">
        <v>70</v>
      </c>
    </row>
    <row r="1225" spans="1:14" x14ac:dyDescent="0.3">
      <c r="A1225" t="s">
        <v>349</v>
      </c>
      <c r="B1225" t="s">
        <v>12</v>
      </c>
      <c r="C1225" s="2">
        <v>0.99470778103648838</v>
      </c>
      <c r="D1225" s="2">
        <v>0.98588273184347541</v>
      </c>
      <c r="E1225" s="2">
        <v>0.89415118270852678</v>
      </c>
      <c r="F1225" s="2">
        <v>0.72472575171651799</v>
      </c>
      <c r="G1225" s="2" t="s">
        <v>70</v>
      </c>
      <c r="H1225" s="2">
        <v>0.75749834421421136</v>
      </c>
      <c r="I1225" s="2">
        <v>0.99583705025275038</v>
      </c>
      <c r="J1225" s="2" t="s">
        <v>70</v>
      </c>
      <c r="K1225" s="2" t="s">
        <v>70</v>
      </c>
      <c r="L1225" s="2" t="s">
        <v>70</v>
      </c>
      <c r="M1225" s="2" t="s">
        <v>70</v>
      </c>
      <c r="N1225" s="2" t="s">
        <v>70</v>
      </c>
    </row>
    <row r="1226" spans="1:14" x14ac:dyDescent="0.3">
      <c r="A1226" t="s">
        <v>349</v>
      </c>
      <c r="B1226" t="s">
        <v>405</v>
      </c>
      <c r="C1226" s="2">
        <v>0.99421346276751943</v>
      </c>
      <c r="D1226" s="2">
        <v>0.98453423281182717</v>
      </c>
      <c r="E1226" s="2">
        <v>0.88374219107115648</v>
      </c>
      <c r="F1226" s="2">
        <v>0.79621874464281339</v>
      </c>
      <c r="G1226" s="2">
        <v>0.50862851952770205</v>
      </c>
      <c r="H1226" s="2">
        <v>0.82752536391707099</v>
      </c>
      <c r="I1226" s="2">
        <v>0.99540740740740741</v>
      </c>
      <c r="J1226" s="2" t="s">
        <v>70</v>
      </c>
      <c r="K1226" s="2">
        <v>0.87850467289719625</v>
      </c>
      <c r="L1226" s="2">
        <v>0.96825396825396837</v>
      </c>
      <c r="M1226" s="2" t="s">
        <v>70</v>
      </c>
      <c r="N1226" s="2" t="s">
        <v>70</v>
      </c>
    </row>
    <row r="1227" spans="1:14" x14ac:dyDescent="0.3">
      <c r="A1227" t="s">
        <v>349</v>
      </c>
      <c r="B1227" t="s">
        <v>413</v>
      </c>
      <c r="C1227" s="2">
        <v>0.99457498023999424</v>
      </c>
      <c r="D1227" s="2">
        <v>0.96949566403935583</v>
      </c>
      <c r="E1227" s="2">
        <v>0.83054912002601311</v>
      </c>
      <c r="F1227" s="2">
        <v>0.77659847757601974</v>
      </c>
      <c r="G1227" s="2">
        <v>0.7509316770186335</v>
      </c>
      <c r="H1227" s="2">
        <v>0.67042066909572706</v>
      </c>
      <c r="I1227" s="2">
        <v>0.99643546710233177</v>
      </c>
      <c r="J1227" s="2" t="s">
        <v>70</v>
      </c>
      <c r="K1227" s="2">
        <v>0.51923076923076927</v>
      </c>
      <c r="L1227" s="2">
        <v>0.54654654654654655</v>
      </c>
      <c r="M1227" s="2" t="s">
        <v>70</v>
      </c>
      <c r="N1227" s="2" t="s">
        <v>70</v>
      </c>
    </row>
    <row r="1228" spans="1:14" x14ac:dyDescent="0.3">
      <c r="A1228" t="s">
        <v>349</v>
      </c>
      <c r="B1228" t="s">
        <v>381</v>
      </c>
      <c r="C1228" s="2">
        <v>0.99144687399348685</v>
      </c>
      <c r="D1228" s="2">
        <v>0.98837292758199957</v>
      </c>
      <c r="E1228" s="2">
        <v>0.88560806077913679</v>
      </c>
      <c r="F1228" s="2">
        <v>0.89867983522755468</v>
      </c>
      <c r="G1228" s="2">
        <v>0.9473182814137372</v>
      </c>
      <c r="H1228" s="2">
        <v>0.62724637681159423</v>
      </c>
      <c r="I1228" s="2">
        <v>0.99499813363195222</v>
      </c>
      <c r="J1228" s="2" t="s">
        <v>70</v>
      </c>
      <c r="K1228" s="2">
        <v>0.71372549019607845</v>
      </c>
      <c r="L1228" s="2">
        <v>0.92332789559543238</v>
      </c>
      <c r="M1228" s="2" t="s">
        <v>70</v>
      </c>
      <c r="N1228" s="2" t="s">
        <v>70</v>
      </c>
    </row>
    <row r="1229" spans="1:14" x14ac:dyDescent="0.3">
      <c r="A1229" t="s">
        <v>349</v>
      </c>
      <c r="B1229" t="s">
        <v>366</v>
      </c>
      <c r="C1229" s="2">
        <v>0.98980975898167156</v>
      </c>
      <c r="D1229" s="2">
        <v>0.98192231338170444</v>
      </c>
      <c r="E1229" s="2">
        <v>0.90877192982456156</v>
      </c>
      <c r="F1229" s="2">
        <v>0.88603294889002382</v>
      </c>
      <c r="G1229" s="2">
        <v>0.96644861785186764</v>
      </c>
      <c r="H1229" s="2">
        <v>0.50173250173250172</v>
      </c>
      <c r="I1229" s="2">
        <v>0.99604566141908524</v>
      </c>
      <c r="J1229" s="2" t="s">
        <v>70</v>
      </c>
      <c r="K1229" s="2">
        <v>0.48648648648648651</v>
      </c>
      <c r="L1229" s="2">
        <v>0.64896755162241893</v>
      </c>
      <c r="M1229" s="2" t="s">
        <v>70</v>
      </c>
      <c r="N1229" s="2" t="s">
        <v>70</v>
      </c>
    </row>
    <row r="1230" spans="1:14" x14ac:dyDescent="0.3">
      <c r="A1230" t="s">
        <v>349</v>
      </c>
      <c r="B1230" t="s">
        <v>188</v>
      </c>
      <c r="C1230" s="2">
        <v>0.99333581687983763</v>
      </c>
      <c r="D1230" s="2">
        <v>0.98690081022236498</v>
      </c>
      <c r="E1230" s="2">
        <v>0.94744056710923119</v>
      </c>
      <c r="F1230" s="2">
        <v>0.90262510904909199</v>
      </c>
      <c r="G1230" s="2">
        <v>0.96098213200437599</v>
      </c>
      <c r="H1230" s="2">
        <v>0.67765696246930907</v>
      </c>
      <c r="I1230" s="2">
        <v>0.99428741004525556</v>
      </c>
      <c r="J1230" s="2" t="s">
        <v>70</v>
      </c>
      <c r="K1230" s="2">
        <v>0.87378640776699024</v>
      </c>
      <c r="L1230" s="2" t="s">
        <v>70</v>
      </c>
      <c r="M1230" s="2" t="s">
        <v>70</v>
      </c>
      <c r="N1230" s="2" t="s">
        <v>70</v>
      </c>
    </row>
    <row r="1231" spans="1:14" x14ac:dyDescent="0.3">
      <c r="A1231" t="s">
        <v>349</v>
      </c>
      <c r="B1231" t="s">
        <v>13</v>
      </c>
      <c r="C1231" s="2">
        <v>0.99290360733293925</v>
      </c>
      <c r="D1231" s="2">
        <v>0.97837347145832221</v>
      </c>
      <c r="E1231" s="2">
        <v>0.91826895592354763</v>
      </c>
      <c r="F1231" s="2">
        <v>0.85059685374894201</v>
      </c>
      <c r="G1231" s="2">
        <v>0.65314876194189897</v>
      </c>
      <c r="H1231" s="2">
        <v>0.77271068952936883</v>
      </c>
      <c r="I1231" s="2">
        <v>0.99316560270371756</v>
      </c>
      <c r="J1231" s="2" t="s">
        <v>70</v>
      </c>
      <c r="K1231" s="2" t="s">
        <v>70</v>
      </c>
      <c r="L1231" s="2" t="s">
        <v>70</v>
      </c>
      <c r="M1231" s="2" t="s">
        <v>70</v>
      </c>
      <c r="N1231" s="2" t="s">
        <v>70</v>
      </c>
    </row>
    <row r="1232" spans="1:14" x14ac:dyDescent="0.3">
      <c r="A1232" t="s">
        <v>349</v>
      </c>
      <c r="B1232" t="s">
        <v>15</v>
      </c>
      <c r="C1232" s="2">
        <v>0.99547826895581715</v>
      </c>
      <c r="D1232" s="2">
        <v>0.98728014536976716</v>
      </c>
      <c r="E1232" s="2">
        <v>0.93911479172482237</v>
      </c>
      <c r="F1232" s="2">
        <v>0.94441564111659881</v>
      </c>
      <c r="G1232" s="2" t="s">
        <v>70</v>
      </c>
      <c r="H1232" s="2">
        <v>0.67742626580018572</v>
      </c>
      <c r="I1232" s="2">
        <v>0.99475812490639504</v>
      </c>
      <c r="J1232" s="2" t="s">
        <v>70</v>
      </c>
      <c r="K1232" s="2" t="s">
        <v>70</v>
      </c>
      <c r="L1232" s="2" t="s">
        <v>70</v>
      </c>
      <c r="M1232" s="2" t="s">
        <v>70</v>
      </c>
      <c r="N1232" s="2" t="s">
        <v>70</v>
      </c>
    </row>
    <row r="1233" spans="1:14" x14ac:dyDescent="0.3">
      <c r="A1233" t="s">
        <v>349</v>
      </c>
      <c r="B1233" t="s">
        <v>17</v>
      </c>
      <c r="C1233" s="2">
        <v>0.99638320848831841</v>
      </c>
      <c r="D1233" s="2">
        <v>0.97310026866562738</v>
      </c>
      <c r="E1233" s="2">
        <v>0.95940380466758202</v>
      </c>
      <c r="F1233" s="2">
        <v>0.8613645633047835</v>
      </c>
      <c r="G1233" s="2" t="s">
        <v>70</v>
      </c>
      <c r="H1233" s="2">
        <v>0.908787255909558</v>
      </c>
      <c r="I1233" s="2">
        <v>0.99356094639113524</v>
      </c>
      <c r="J1233" s="2" t="s">
        <v>70</v>
      </c>
      <c r="K1233" s="2" t="s">
        <v>70</v>
      </c>
      <c r="L1233" s="2" t="s">
        <v>70</v>
      </c>
      <c r="M1233" s="2" t="s">
        <v>70</v>
      </c>
      <c r="N1233" s="2" t="s">
        <v>70</v>
      </c>
    </row>
    <row r="1234" spans="1:14" x14ac:dyDescent="0.3">
      <c r="A1234" t="s">
        <v>349</v>
      </c>
      <c r="B1234" t="s">
        <v>198</v>
      </c>
      <c r="C1234" s="2">
        <v>0.99558493060145403</v>
      </c>
      <c r="D1234" s="2">
        <v>0.96957615764190719</v>
      </c>
      <c r="E1234" s="2">
        <v>0.94112995974698099</v>
      </c>
      <c r="F1234" s="2">
        <v>0.83885798229029229</v>
      </c>
      <c r="G1234" s="2" t="s">
        <v>70</v>
      </c>
      <c r="H1234" s="2">
        <v>0.85439727527064835</v>
      </c>
      <c r="I1234" s="2">
        <v>0.98862523540489644</v>
      </c>
      <c r="J1234" s="2" t="s">
        <v>70</v>
      </c>
      <c r="K1234" s="2" t="s">
        <v>70</v>
      </c>
      <c r="L1234" s="2" t="s">
        <v>70</v>
      </c>
      <c r="M1234" s="2" t="s">
        <v>70</v>
      </c>
      <c r="N1234" s="2" t="s">
        <v>70</v>
      </c>
    </row>
    <row r="1235" spans="1:14" x14ac:dyDescent="0.3">
      <c r="A1235" t="s">
        <v>349</v>
      </c>
      <c r="B1235" t="s">
        <v>21</v>
      </c>
      <c r="C1235" s="2">
        <v>0.99772032121705079</v>
      </c>
      <c r="D1235" s="2">
        <v>0.96603668317176916</v>
      </c>
      <c r="E1235" s="2">
        <v>0.9704297228978872</v>
      </c>
      <c r="F1235" s="2">
        <v>0.92059256899366804</v>
      </c>
      <c r="G1235" s="2" t="s">
        <v>70</v>
      </c>
      <c r="H1235" s="2">
        <v>0.91721925133689841</v>
      </c>
      <c r="I1235" s="2">
        <v>0.99503298984357624</v>
      </c>
      <c r="J1235" s="2" t="s">
        <v>70</v>
      </c>
      <c r="K1235" s="2" t="s">
        <v>70</v>
      </c>
      <c r="L1235" s="2" t="s">
        <v>70</v>
      </c>
      <c r="M1235" s="2" t="s">
        <v>70</v>
      </c>
      <c r="N1235" s="2" t="s">
        <v>70</v>
      </c>
    </row>
    <row r="1236" spans="1:14" x14ac:dyDescent="0.3">
      <c r="A1236" t="s">
        <v>349</v>
      </c>
      <c r="B1236" t="s">
        <v>23</v>
      </c>
      <c r="C1236" s="2">
        <v>0.99709359375730122</v>
      </c>
      <c r="D1236" s="2">
        <v>0.95036146183829162</v>
      </c>
      <c r="E1236" s="2">
        <v>0.94086474273390164</v>
      </c>
      <c r="F1236" s="2">
        <v>0.72799564726070398</v>
      </c>
      <c r="G1236" s="2" t="s">
        <v>70</v>
      </c>
      <c r="H1236" s="2">
        <v>0.84805865190394258</v>
      </c>
      <c r="I1236" s="2">
        <v>0.99296407185628743</v>
      </c>
      <c r="J1236" s="2" t="s">
        <v>70</v>
      </c>
      <c r="K1236" s="2" t="s">
        <v>70</v>
      </c>
      <c r="L1236" s="2" t="s">
        <v>70</v>
      </c>
      <c r="M1236" s="2" t="s">
        <v>70</v>
      </c>
      <c r="N1236" s="2" t="s">
        <v>70</v>
      </c>
    </row>
    <row r="1237" spans="1:14" x14ac:dyDescent="0.3">
      <c r="A1237" t="s">
        <v>349</v>
      </c>
      <c r="B1237" t="s">
        <v>25</v>
      </c>
      <c r="C1237" s="2">
        <v>0.96313824985972518</v>
      </c>
      <c r="D1237" s="2">
        <v>0.9549284223083806</v>
      </c>
      <c r="E1237" s="2">
        <v>0.88715458728423624</v>
      </c>
      <c r="F1237" s="2">
        <v>0.49159925326695708</v>
      </c>
      <c r="G1237" s="2">
        <v>0</v>
      </c>
      <c r="H1237" s="2">
        <v>0.89728023312287519</v>
      </c>
      <c r="I1237" s="2">
        <v>0.99352341249162524</v>
      </c>
      <c r="J1237" s="2">
        <v>0.72750170541008552</v>
      </c>
      <c r="K1237" s="2" t="s">
        <v>70</v>
      </c>
      <c r="L1237" s="2" t="s">
        <v>70</v>
      </c>
      <c r="M1237" s="2" t="s">
        <v>70</v>
      </c>
      <c r="N1237" s="2" t="s">
        <v>70</v>
      </c>
    </row>
    <row r="1238" spans="1:14" x14ac:dyDescent="0.3">
      <c r="A1238" t="s">
        <v>349</v>
      </c>
      <c r="B1238" t="s">
        <v>27</v>
      </c>
      <c r="C1238" s="2">
        <v>0.99686407441068359</v>
      </c>
      <c r="D1238" s="2">
        <v>0.99206624231702201</v>
      </c>
      <c r="E1238" s="2">
        <v>0.92904056664520285</v>
      </c>
      <c r="F1238" s="2">
        <v>0.65381244522348814</v>
      </c>
      <c r="G1238" s="2" t="s">
        <v>70</v>
      </c>
      <c r="H1238" s="2">
        <v>0.89605783658436777</v>
      </c>
      <c r="I1238" s="2">
        <v>0.99479321630467121</v>
      </c>
      <c r="J1238" s="2" t="s">
        <v>70</v>
      </c>
      <c r="K1238" s="2" t="s">
        <v>70</v>
      </c>
      <c r="L1238" s="2" t="s">
        <v>70</v>
      </c>
      <c r="M1238" s="2" t="s">
        <v>70</v>
      </c>
      <c r="N1238" s="2" t="s">
        <v>70</v>
      </c>
    </row>
    <row r="1239" spans="1:14" x14ac:dyDescent="0.3">
      <c r="A1239" t="s">
        <v>349</v>
      </c>
      <c r="B1239" t="s">
        <v>203</v>
      </c>
      <c r="C1239" s="2">
        <v>0.99333609516482202</v>
      </c>
      <c r="D1239" s="2">
        <v>0.94515473772254766</v>
      </c>
      <c r="E1239" s="2">
        <v>0.90193453666119683</v>
      </c>
      <c r="F1239" s="2">
        <v>0.86954217186775329</v>
      </c>
      <c r="G1239" s="2" t="s">
        <v>70</v>
      </c>
      <c r="H1239" s="2">
        <v>0.80884901620960348</v>
      </c>
      <c r="I1239" s="2">
        <v>0.99614928909952605</v>
      </c>
      <c r="J1239" s="2" t="s">
        <v>70</v>
      </c>
      <c r="K1239" s="2" t="s">
        <v>70</v>
      </c>
      <c r="L1239" s="2">
        <v>0.57068741893644614</v>
      </c>
      <c r="M1239" s="2" t="s">
        <v>70</v>
      </c>
      <c r="N1239" s="2" t="s">
        <v>70</v>
      </c>
    </row>
    <row r="1240" spans="1:14" x14ac:dyDescent="0.3">
      <c r="A1240" t="s">
        <v>349</v>
      </c>
      <c r="B1240" t="s">
        <v>408</v>
      </c>
      <c r="C1240" s="2">
        <v>0.99291533011792399</v>
      </c>
      <c r="D1240" s="2">
        <v>0.93971129351825644</v>
      </c>
      <c r="E1240" s="2">
        <v>0.94416896616112356</v>
      </c>
      <c r="F1240" s="2">
        <v>0.89075353192331153</v>
      </c>
      <c r="G1240" s="2" t="s">
        <v>70</v>
      </c>
      <c r="H1240" s="2">
        <v>0.72417465388711399</v>
      </c>
      <c r="I1240" s="2">
        <v>0.99311366160681225</v>
      </c>
      <c r="J1240" s="2" t="s">
        <v>70</v>
      </c>
      <c r="K1240" s="2" t="s">
        <v>70</v>
      </c>
      <c r="L1240" s="2">
        <v>0</v>
      </c>
      <c r="M1240" s="2" t="s">
        <v>70</v>
      </c>
      <c r="N1240" s="2" t="s">
        <v>70</v>
      </c>
    </row>
    <row r="1241" spans="1:14" x14ac:dyDescent="0.3">
      <c r="A1241" t="s">
        <v>349</v>
      </c>
      <c r="B1241" t="s">
        <v>168</v>
      </c>
      <c r="C1241" s="2">
        <v>0.99775829573362285</v>
      </c>
      <c r="D1241" s="2">
        <v>0.96362339514978601</v>
      </c>
      <c r="E1241" s="2">
        <v>0.80216868203831748</v>
      </c>
      <c r="F1241" s="2">
        <v>0.63793015808468456</v>
      </c>
      <c r="G1241" s="2" t="s">
        <v>70</v>
      </c>
      <c r="H1241" s="2">
        <v>0</v>
      </c>
      <c r="I1241" s="2">
        <v>0.9933188199084152</v>
      </c>
      <c r="J1241" s="2" t="s">
        <v>70</v>
      </c>
      <c r="K1241" s="2" t="s">
        <v>70</v>
      </c>
      <c r="L1241" s="2" t="s">
        <v>70</v>
      </c>
      <c r="M1241" s="2" t="s">
        <v>70</v>
      </c>
      <c r="N1241" s="2" t="s">
        <v>70</v>
      </c>
    </row>
    <row r="1242" spans="1:14" x14ac:dyDescent="0.3">
      <c r="A1242" t="s">
        <v>350</v>
      </c>
      <c r="B1242" t="s">
        <v>6</v>
      </c>
      <c r="C1242" s="2">
        <v>0.98640787182636624</v>
      </c>
      <c r="D1242" s="2">
        <v>0.95795466494419479</v>
      </c>
      <c r="E1242" s="2">
        <v>0.86423109600679693</v>
      </c>
      <c r="F1242" s="2" t="s">
        <v>70</v>
      </c>
      <c r="G1242" s="2" t="s">
        <v>70</v>
      </c>
      <c r="H1242" s="2">
        <v>0.82492858392117996</v>
      </c>
      <c r="I1242" s="2">
        <v>0.98497298097564601</v>
      </c>
      <c r="J1242" s="2" t="s">
        <v>70</v>
      </c>
      <c r="K1242" s="2" t="s">
        <v>70</v>
      </c>
      <c r="L1242" s="2" t="s">
        <v>70</v>
      </c>
      <c r="M1242" s="2" t="s">
        <v>70</v>
      </c>
      <c r="N1242" s="2" t="s">
        <v>70</v>
      </c>
    </row>
    <row r="1243" spans="1:14" x14ac:dyDescent="0.3">
      <c r="A1243" t="s">
        <v>350</v>
      </c>
      <c r="B1243" t="s">
        <v>7</v>
      </c>
      <c r="C1243" s="2">
        <v>0.99150304713994319</v>
      </c>
      <c r="D1243" s="2">
        <v>0.97874145794505796</v>
      </c>
      <c r="E1243" s="2">
        <v>0.89925876010781669</v>
      </c>
      <c r="F1243" s="2" t="s">
        <v>70</v>
      </c>
      <c r="G1243" s="2" t="s">
        <v>70</v>
      </c>
      <c r="H1243" s="2">
        <v>0.8394702518310424</v>
      </c>
      <c r="I1243" s="2">
        <v>0.98879258816497317</v>
      </c>
      <c r="J1243" s="2" t="s">
        <v>70</v>
      </c>
      <c r="K1243" s="2" t="s">
        <v>70</v>
      </c>
      <c r="L1243" s="2" t="s">
        <v>70</v>
      </c>
      <c r="M1243" s="2" t="s">
        <v>70</v>
      </c>
      <c r="N1243" s="2" t="s">
        <v>70</v>
      </c>
    </row>
    <row r="1244" spans="1:14" x14ac:dyDescent="0.3">
      <c r="A1244" t="s">
        <v>350</v>
      </c>
      <c r="B1244" t="s">
        <v>8</v>
      </c>
      <c r="C1244" s="2">
        <v>0.99442633935369917</v>
      </c>
      <c r="D1244" s="2">
        <v>0.92759689427101644</v>
      </c>
      <c r="E1244" s="2">
        <v>0.95484404732357075</v>
      </c>
      <c r="F1244" s="2" t="s">
        <v>70</v>
      </c>
      <c r="G1244" s="2" t="s">
        <v>70</v>
      </c>
      <c r="H1244" s="2">
        <v>0.86739823774258074</v>
      </c>
      <c r="I1244" s="2">
        <v>0.99132664605173837</v>
      </c>
      <c r="J1244" s="2" t="s">
        <v>70</v>
      </c>
      <c r="K1244" s="2" t="s">
        <v>70</v>
      </c>
      <c r="L1244" s="2" t="s">
        <v>70</v>
      </c>
      <c r="M1244" s="2" t="s">
        <v>70</v>
      </c>
      <c r="N1244" s="2" t="s">
        <v>70</v>
      </c>
    </row>
    <row r="1245" spans="1:14" x14ac:dyDescent="0.3">
      <c r="A1245" t="s">
        <v>350</v>
      </c>
      <c r="B1245" t="s">
        <v>12</v>
      </c>
      <c r="C1245" s="2">
        <v>0.99113912487439482</v>
      </c>
      <c r="D1245" s="2">
        <v>0.95393576571474803</v>
      </c>
      <c r="E1245" s="2">
        <v>0.91914458549884981</v>
      </c>
      <c r="F1245" s="2">
        <v>0.923736815128544</v>
      </c>
      <c r="G1245" s="2" t="s">
        <v>70</v>
      </c>
      <c r="H1245" s="2">
        <v>0.78958899307685571</v>
      </c>
      <c r="I1245" s="2">
        <v>0.99050079793297363</v>
      </c>
      <c r="J1245" s="2">
        <v>0</v>
      </c>
      <c r="K1245" s="2" t="s">
        <v>70</v>
      </c>
      <c r="L1245" s="2" t="s">
        <v>70</v>
      </c>
      <c r="M1245" s="2" t="s">
        <v>70</v>
      </c>
      <c r="N1245" s="2" t="s">
        <v>70</v>
      </c>
    </row>
    <row r="1246" spans="1:14" x14ac:dyDescent="0.3">
      <c r="A1246" t="s">
        <v>350</v>
      </c>
      <c r="B1246" t="s">
        <v>13</v>
      </c>
      <c r="C1246" s="2">
        <v>0.98549758293048839</v>
      </c>
      <c r="D1246" s="2">
        <v>0.97902593947992078</v>
      </c>
      <c r="E1246" s="2">
        <v>0.72271007091156259</v>
      </c>
      <c r="F1246" s="2">
        <v>0</v>
      </c>
      <c r="G1246" s="2">
        <v>0.88491489473329188</v>
      </c>
      <c r="H1246" s="2">
        <v>0.25167535368577809</v>
      </c>
      <c r="I1246" s="2">
        <v>0.99172787011982999</v>
      </c>
      <c r="J1246" s="2">
        <v>0</v>
      </c>
      <c r="K1246" s="2" t="s">
        <v>70</v>
      </c>
      <c r="L1246" s="2" t="s">
        <v>70</v>
      </c>
      <c r="M1246" s="2" t="s">
        <v>70</v>
      </c>
      <c r="N1246" s="2" t="s">
        <v>70</v>
      </c>
    </row>
    <row r="1247" spans="1:14" x14ac:dyDescent="0.3">
      <c r="A1247" t="s">
        <v>350</v>
      </c>
      <c r="B1247" t="s">
        <v>15</v>
      </c>
      <c r="C1247" s="2">
        <v>0.99000054942036164</v>
      </c>
      <c r="D1247" s="2">
        <v>0.95058020983946923</v>
      </c>
      <c r="E1247" s="2">
        <v>0.61417914654540673</v>
      </c>
      <c r="F1247" s="2">
        <v>0</v>
      </c>
      <c r="G1247" s="2">
        <v>0.93742629716981118</v>
      </c>
      <c r="H1247" s="2" t="s">
        <v>70</v>
      </c>
      <c r="I1247" s="2">
        <v>0.99171143514965476</v>
      </c>
      <c r="J1247" s="2">
        <v>0.95451941803184781</v>
      </c>
      <c r="K1247" s="2" t="s">
        <v>70</v>
      </c>
      <c r="L1247" s="2" t="s">
        <v>70</v>
      </c>
      <c r="M1247" s="2" t="s">
        <v>70</v>
      </c>
      <c r="N1247" s="2" t="s">
        <v>70</v>
      </c>
    </row>
    <row r="1248" spans="1:14" x14ac:dyDescent="0.3">
      <c r="A1248" t="s">
        <v>350</v>
      </c>
      <c r="B1248" t="s">
        <v>410</v>
      </c>
      <c r="C1248" s="2">
        <v>0.97306923097997322</v>
      </c>
      <c r="D1248" s="2">
        <v>0.90524651714257476</v>
      </c>
      <c r="E1248" s="2">
        <v>0.87283197739959528</v>
      </c>
      <c r="F1248" s="2" t="s">
        <v>70</v>
      </c>
      <c r="G1248" s="2">
        <v>0.86207054722260446</v>
      </c>
      <c r="H1248" s="2">
        <v>5.8682058682058683E-2</v>
      </c>
      <c r="I1248" s="2">
        <v>0.99570486270900438</v>
      </c>
      <c r="J1248" s="2">
        <v>0</v>
      </c>
      <c r="K1248" s="2">
        <v>0</v>
      </c>
      <c r="L1248" s="2">
        <v>0.88095238095238093</v>
      </c>
      <c r="M1248" s="2" t="s">
        <v>70</v>
      </c>
      <c r="N1248" s="2">
        <v>0.7659690133188366</v>
      </c>
    </row>
    <row r="1249" spans="1:14" x14ac:dyDescent="0.3">
      <c r="A1249" t="s">
        <v>350</v>
      </c>
      <c r="B1249" t="s">
        <v>145</v>
      </c>
      <c r="C1249" s="2">
        <v>0.97949132866640864</v>
      </c>
      <c r="D1249" s="2">
        <v>0.91474150915377916</v>
      </c>
      <c r="E1249" s="2">
        <v>0.92283214001591085</v>
      </c>
      <c r="F1249" s="2" t="s">
        <v>70</v>
      </c>
      <c r="G1249" s="2">
        <v>0.92014466355164859</v>
      </c>
      <c r="H1249" s="2">
        <v>0.63687683867376954</v>
      </c>
      <c r="I1249" s="2">
        <v>0.99585826046939718</v>
      </c>
      <c r="J1249" s="2" t="s">
        <v>70</v>
      </c>
      <c r="K1249" s="2">
        <v>0</v>
      </c>
      <c r="L1249" s="2">
        <v>4.6875E-2</v>
      </c>
      <c r="M1249" s="2" t="s">
        <v>70</v>
      </c>
      <c r="N1249" s="2">
        <v>0.96434458228506981</v>
      </c>
    </row>
    <row r="1250" spans="1:14" x14ac:dyDescent="0.3">
      <c r="A1250" t="s">
        <v>350</v>
      </c>
      <c r="B1250" t="s">
        <v>17</v>
      </c>
      <c r="C1250" s="2">
        <v>0.98431913914551683</v>
      </c>
      <c r="D1250" s="2">
        <v>0.89491056428500837</v>
      </c>
      <c r="E1250" s="2">
        <v>0.91328361926249324</v>
      </c>
      <c r="F1250" s="2" t="s">
        <v>70</v>
      </c>
      <c r="G1250" s="2">
        <v>0.87432978332721267</v>
      </c>
      <c r="H1250" s="2">
        <v>0.76401834590915818</v>
      </c>
      <c r="I1250" s="2">
        <v>0.99531813646480916</v>
      </c>
      <c r="J1250" s="2" t="s">
        <v>70</v>
      </c>
      <c r="K1250" s="2">
        <v>0</v>
      </c>
      <c r="L1250" s="2">
        <v>0</v>
      </c>
      <c r="M1250" s="2" t="s">
        <v>70</v>
      </c>
      <c r="N1250" s="2">
        <v>0.95738479716423797</v>
      </c>
    </row>
    <row r="1251" spans="1:14" x14ac:dyDescent="0.3">
      <c r="A1251" t="s">
        <v>350</v>
      </c>
      <c r="B1251" t="s">
        <v>402</v>
      </c>
      <c r="C1251" s="2">
        <v>0.98022009638207597</v>
      </c>
      <c r="D1251" s="2">
        <v>0.85971567932630177</v>
      </c>
      <c r="E1251" s="2">
        <v>0.86860757348996132</v>
      </c>
      <c r="F1251" s="2">
        <v>0</v>
      </c>
      <c r="G1251" s="2">
        <v>0.59743047868236554</v>
      </c>
      <c r="H1251" s="2">
        <v>0.77074183502355664</v>
      </c>
      <c r="I1251" s="2">
        <v>0.99327494526118243</v>
      </c>
      <c r="J1251" s="2" t="s">
        <v>70</v>
      </c>
      <c r="K1251" s="2">
        <v>0.92081031307550643</v>
      </c>
      <c r="L1251" s="2" t="s">
        <v>70</v>
      </c>
      <c r="M1251" s="2" t="s">
        <v>70</v>
      </c>
      <c r="N1251" s="2">
        <v>0.94114675423086636</v>
      </c>
    </row>
    <row r="1252" spans="1:14" x14ac:dyDescent="0.3">
      <c r="A1252" t="s">
        <v>350</v>
      </c>
      <c r="B1252" t="s">
        <v>45</v>
      </c>
      <c r="C1252" s="2">
        <v>0.95580865603644638</v>
      </c>
      <c r="D1252" s="2">
        <v>0.93507350363910025</v>
      </c>
      <c r="E1252" s="2">
        <v>0.83861732137594203</v>
      </c>
      <c r="F1252" s="2">
        <v>0.45290561622464898</v>
      </c>
      <c r="G1252" s="2">
        <v>0.70449172576832153</v>
      </c>
      <c r="H1252" s="2">
        <v>0.68519157749395931</v>
      </c>
      <c r="I1252" s="2">
        <v>0.99340829778984119</v>
      </c>
      <c r="J1252" s="2" t="s">
        <v>70</v>
      </c>
      <c r="K1252" s="2">
        <v>0</v>
      </c>
      <c r="L1252" s="2">
        <v>0.5892857142857143</v>
      </c>
      <c r="M1252" s="2" t="s">
        <v>70</v>
      </c>
      <c r="N1252" s="2">
        <v>0.86355873236763869</v>
      </c>
    </row>
    <row r="1253" spans="1:14" x14ac:dyDescent="0.3">
      <c r="A1253" t="s">
        <v>350</v>
      </c>
      <c r="B1253" t="s">
        <v>391</v>
      </c>
      <c r="C1253" s="2">
        <v>0.93765114662960403</v>
      </c>
      <c r="D1253" s="2">
        <v>0.93115459882583163</v>
      </c>
      <c r="E1253" s="2">
        <v>0.87769274594644531</v>
      </c>
      <c r="F1253" s="2">
        <v>0.85113429375724459</v>
      </c>
      <c r="G1253" s="2">
        <v>0.83347189890256068</v>
      </c>
      <c r="H1253" s="2">
        <v>0.85090697448831121</v>
      </c>
      <c r="I1253" s="2">
        <v>0.99330717747519037</v>
      </c>
      <c r="J1253" s="2" t="s">
        <v>70</v>
      </c>
      <c r="K1253" s="2" t="s">
        <v>70</v>
      </c>
      <c r="L1253" s="2">
        <v>0</v>
      </c>
      <c r="M1253" s="2" t="s">
        <v>70</v>
      </c>
      <c r="N1253" s="2">
        <v>0.84158594549064436</v>
      </c>
    </row>
    <row r="1254" spans="1:14" x14ac:dyDescent="0.3">
      <c r="A1254" t="s">
        <v>350</v>
      </c>
      <c r="B1254" t="s">
        <v>414</v>
      </c>
      <c r="C1254" s="2">
        <v>0.98519215954806116</v>
      </c>
      <c r="D1254" s="2">
        <v>0.94605421803897161</v>
      </c>
      <c r="E1254" s="2">
        <v>0.92354961142237479</v>
      </c>
      <c r="F1254" s="2">
        <v>0.58668052565149598</v>
      </c>
      <c r="G1254" s="2">
        <v>0.77507577359554525</v>
      </c>
      <c r="H1254" s="2">
        <v>0.86952987400081294</v>
      </c>
      <c r="I1254" s="2">
        <v>0.99317013276034083</v>
      </c>
      <c r="J1254" s="2" t="s">
        <v>70</v>
      </c>
      <c r="K1254" s="2" t="s">
        <v>70</v>
      </c>
      <c r="L1254" s="2" t="s">
        <v>70</v>
      </c>
      <c r="M1254" s="2" t="s">
        <v>70</v>
      </c>
      <c r="N1254" s="2">
        <v>0.97381404174573039</v>
      </c>
    </row>
    <row r="1255" spans="1:14" x14ac:dyDescent="0.3">
      <c r="A1255" t="s">
        <v>350</v>
      </c>
      <c r="B1255" t="s">
        <v>143</v>
      </c>
      <c r="C1255" s="2">
        <v>0.99012671168383959</v>
      </c>
      <c r="D1255" s="2">
        <v>0.96037833785108717</v>
      </c>
      <c r="E1255" s="2">
        <v>0.93247221123852198</v>
      </c>
      <c r="F1255" s="2">
        <v>0.89611260053619302</v>
      </c>
      <c r="G1255" s="2">
        <v>0.90573500329597878</v>
      </c>
      <c r="H1255" s="2">
        <v>0.79381577237884893</v>
      </c>
      <c r="I1255" s="2">
        <v>0.99554668304668303</v>
      </c>
      <c r="J1255" s="2" t="s">
        <v>70</v>
      </c>
      <c r="K1255" s="2" t="s">
        <v>70</v>
      </c>
      <c r="L1255" s="2" t="s">
        <v>70</v>
      </c>
      <c r="M1255" s="2" t="s">
        <v>70</v>
      </c>
      <c r="N1255" s="2">
        <v>0.97694416079969904</v>
      </c>
    </row>
    <row r="1256" spans="1:14" x14ac:dyDescent="0.3">
      <c r="A1256" t="s">
        <v>350</v>
      </c>
      <c r="B1256" t="s">
        <v>319</v>
      </c>
      <c r="C1256" s="2">
        <v>0.99458409228901035</v>
      </c>
      <c r="D1256" s="2">
        <v>0.93423520491639722</v>
      </c>
      <c r="E1256" s="2">
        <v>0.93432882164481401</v>
      </c>
      <c r="F1256" s="2">
        <v>0.74368823097837811</v>
      </c>
      <c r="G1256" s="2">
        <v>0.60655737704918034</v>
      </c>
      <c r="H1256" s="2">
        <v>0.85037627268702964</v>
      </c>
      <c r="I1256" s="2">
        <v>0.99248350974075783</v>
      </c>
      <c r="J1256" s="2" t="s">
        <v>70</v>
      </c>
      <c r="K1256" s="2" t="s">
        <v>70</v>
      </c>
      <c r="L1256" s="2" t="s">
        <v>70</v>
      </c>
      <c r="M1256" s="2" t="s">
        <v>70</v>
      </c>
      <c r="N1256" s="2">
        <v>0.94822458270106225</v>
      </c>
    </row>
    <row r="1257" spans="1:14" x14ac:dyDescent="0.3">
      <c r="A1257" t="s">
        <v>350</v>
      </c>
      <c r="B1257" t="s">
        <v>358</v>
      </c>
      <c r="C1257" s="2">
        <v>0.9965293943369874</v>
      </c>
      <c r="D1257" s="2">
        <v>0.95773784436185283</v>
      </c>
      <c r="E1257" s="2">
        <v>0.92339734654049876</v>
      </c>
      <c r="F1257" s="2">
        <v>0.87466087900162781</v>
      </c>
      <c r="G1257" s="2">
        <v>0.40396445659603553</v>
      </c>
      <c r="H1257" s="2">
        <v>0.75846447305674769</v>
      </c>
      <c r="I1257" s="2">
        <v>0.9936216552582452</v>
      </c>
      <c r="J1257" s="2" t="s">
        <v>70</v>
      </c>
      <c r="K1257" s="2" t="s">
        <v>70</v>
      </c>
      <c r="L1257" s="2" t="s">
        <v>70</v>
      </c>
      <c r="M1257" s="2" t="s">
        <v>70</v>
      </c>
      <c r="N1257" s="2">
        <v>0.96161007181487723</v>
      </c>
    </row>
    <row r="1258" spans="1:14" x14ac:dyDescent="0.3">
      <c r="A1258" t="s">
        <v>350</v>
      </c>
      <c r="B1258" t="s">
        <v>21</v>
      </c>
      <c r="C1258" s="2">
        <v>0.9965966095133636</v>
      </c>
      <c r="D1258" s="2">
        <v>0.98593098217671604</v>
      </c>
      <c r="E1258" s="2">
        <v>0.93099945299679598</v>
      </c>
      <c r="F1258" s="2">
        <v>0.81849993397596721</v>
      </c>
      <c r="G1258" s="2">
        <v>0.27053140096618356</v>
      </c>
      <c r="H1258" s="2">
        <v>0.66024420297972441</v>
      </c>
      <c r="I1258" s="2">
        <v>0.99440312811469755</v>
      </c>
      <c r="J1258" s="2">
        <v>0</v>
      </c>
      <c r="K1258" s="2" t="s">
        <v>70</v>
      </c>
      <c r="L1258" s="2" t="s">
        <v>70</v>
      </c>
      <c r="M1258" s="2" t="s">
        <v>70</v>
      </c>
      <c r="N1258" s="2" t="s">
        <v>70</v>
      </c>
    </row>
    <row r="1259" spans="1:14" x14ac:dyDescent="0.3">
      <c r="A1259" t="s">
        <v>350</v>
      </c>
      <c r="B1259" t="s">
        <v>23</v>
      </c>
      <c r="C1259" s="2">
        <v>0.99394602479941641</v>
      </c>
      <c r="D1259" s="2">
        <v>0.97759613598365225</v>
      </c>
      <c r="E1259" s="2">
        <v>0.94065904323702565</v>
      </c>
      <c r="F1259" s="2">
        <v>0.750411935648162</v>
      </c>
      <c r="G1259" s="2" t="s">
        <v>70</v>
      </c>
      <c r="H1259" s="2">
        <v>0.78639574685019298</v>
      </c>
      <c r="I1259" s="2">
        <v>0.99616446762810684</v>
      </c>
      <c r="J1259" s="2">
        <v>0</v>
      </c>
      <c r="K1259" s="2" t="s">
        <v>70</v>
      </c>
      <c r="L1259" s="2" t="s">
        <v>70</v>
      </c>
      <c r="M1259" s="2" t="s">
        <v>70</v>
      </c>
      <c r="N1259" s="2" t="s">
        <v>70</v>
      </c>
    </row>
    <row r="1260" spans="1:14" x14ac:dyDescent="0.3">
      <c r="A1260" t="s">
        <v>350</v>
      </c>
      <c r="B1260" t="s">
        <v>25</v>
      </c>
      <c r="C1260" s="2">
        <v>0.99295447718397556</v>
      </c>
      <c r="D1260" s="2">
        <v>0.95087490734293223</v>
      </c>
      <c r="E1260" s="2">
        <v>0.8911518106677766</v>
      </c>
      <c r="F1260" s="2">
        <v>0</v>
      </c>
      <c r="G1260" s="2">
        <v>0.96766406839326125</v>
      </c>
      <c r="H1260" s="2">
        <v>0.8247445335677398</v>
      </c>
      <c r="I1260" s="2">
        <v>0.99520569130838243</v>
      </c>
      <c r="J1260" s="2" t="s">
        <v>70</v>
      </c>
      <c r="K1260" s="2" t="s">
        <v>70</v>
      </c>
      <c r="L1260" s="2" t="s">
        <v>70</v>
      </c>
      <c r="M1260" s="2" t="s">
        <v>70</v>
      </c>
      <c r="N1260" s="2" t="s">
        <v>70</v>
      </c>
    </row>
    <row r="1261" spans="1:14" x14ac:dyDescent="0.3">
      <c r="A1261" t="s">
        <v>350</v>
      </c>
      <c r="B1261" t="s">
        <v>27</v>
      </c>
      <c r="C1261" s="2">
        <v>0.92160177197481918</v>
      </c>
      <c r="D1261" s="2">
        <v>0.98067029407405837</v>
      </c>
      <c r="E1261" s="2">
        <v>0.72682909325774159</v>
      </c>
      <c r="F1261" s="2" t="s">
        <v>70</v>
      </c>
      <c r="G1261" s="2">
        <v>0.92491756492014476</v>
      </c>
      <c r="H1261" s="2" t="s">
        <v>70</v>
      </c>
      <c r="I1261" s="2">
        <v>0.99311837933967362</v>
      </c>
      <c r="J1261" s="2">
        <v>0.89544655071330859</v>
      </c>
      <c r="K1261" s="2" t="s">
        <v>70</v>
      </c>
      <c r="L1261" s="2" t="s">
        <v>70</v>
      </c>
      <c r="M1261" s="2" t="s">
        <v>70</v>
      </c>
      <c r="N1261" s="2" t="s">
        <v>70</v>
      </c>
    </row>
    <row r="1262" spans="1:14" x14ac:dyDescent="0.3">
      <c r="A1262" t="s">
        <v>350</v>
      </c>
      <c r="B1262" t="s">
        <v>29</v>
      </c>
      <c r="C1262" s="2">
        <v>0.99694688794171882</v>
      </c>
      <c r="D1262" s="2">
        <v>0.93120791973813755</v>
      </c>
      <c r="E1262" s="2">
        <v>0.53678301608069889</v>
      </c>
      <c r="F1262" s="2" t="s">
        <v>70</v>
      </c>
      <c r="G1262" s="2">
        <v>0.87346488810494982</v>
      </c>
      <c r="H1262" s="2" t="s">
        <v>70</v>
      </c>
      <c r="I1262" s="2">
        <v>0.99420625724217837</v>
      </c>
      <c r="J1262" s="2" t="s">
        <v>70</v>
      </c>
      <c r="K1262" s="2" t="s">
        <v>70</v>
      </c>
      <c r="L1262" s="2" t="s">
        <v>70</v>
      </c>
      <c r="M1262" s="2" t="s">
        <v>70</v>
      </c>
      <c r="N1262" s="2" t="s">
        <v>70</v>
      </c>
    </row>
    <row r="1263" spans="1:14" x14ac:dyDescent="0.3">
      <c r="A1263" t="s">
        <v>350</v>
      </c>
      <c r="B1263" t="s">
        <v>33</v>
      </c>
      <c r="C1263" s="2">
        <v>0.99603072538319837</v>
      </c>
      <c r="D1263" s="2">
        <v>0.97928103417743939</v>
      </c>
      <c r="E1263" s="2">
        <v>0.54113843667013051</v>
      </c>
      <c r="F1263" s="2">
        <v>0</v>
      </c>
      <c r="G1263" s="2">
        <v>0.57487566771044396</v>
      </c>
      <c r="H1263" s="2">
        <v>0.81413853756596033</v>
      </c>
      <c r="I1263" s="2">
        <v>0.99550108594477205</v>
      </c>
      <c r="J1263" s="2" t="s">
        <v>70</v>
      </c>
      <c r="K1263" s="2" t="s">
        <v>70</v>
      </c>
      <c r="L1263" s="2" t="s">
        <v>70</v>
      </c>
      <c r="M1263" s="2" t="s">
        <v>70</v>
      </c>
      <c r="N1263" s="2" t="s">
        <v>70</v>
      </c>
    </row>
    <row r="1264" spans="1:14" x14ac:dyDescent="0.3">
      <c r="A1264" t="s">
        <v>350</v>
      </c>
      <c r="B1264" t="s">
        <v>35</v>
      </c>
      <c r="C1264" s="2">
        <v>0.9974619613044754</v>
      </c>
      <c r="D1264" s="2">
        <v>0.96725674671948503</v>
      </c>
      <c r="E1264" s="2">
        <v>0.69871927094076391</v>
      </c>
      <c r="F1264" s="2">
        <v>0</v>
      </c>
      <c r="G1264" s="2">
        <v>0.85786381737176198</v>
      </c>
      <c r="H1264" s="2">
        <v>0.79757511860832897</v>
      </c>
      <c r="I1264" s="2">
        <v>0.99448286580153855</v>
      </c>
      <c r="J1264" s="2" t="s">
        <v>70</v>
      </c>
      <c r="K1264" s="2" t="s">
        <v>70</v>
      </c>
      <c r="L1264" s="2" t="s">
        <v>70</v>
      </c>
      <c r="M1264" s="2" t="s">
        <v>70</v>
      </c>
      <c r="N1264" s="2" t="s">
        <v>70</v>
      </c>
    </row>
    <row r="1265" spans="1:14" x14ac:dyDescent="0.3">
      <c r="A1265" t="s">
        <v>355</v>
      </c>
      <c r="B1265" t="s">
        <v>6</v>
      </c>
      <c r="C1265" s="2">
        <v>0.96784392711602418</v>
      </c>
      <c r="D1265" s="2">
        <v>0.92094164900145037</v>
      </c>
      <c r="E1265" s="2">
        <v>0.85621845476899183</v>
      </c>
      <c r="F1265" s="2" t="s">
        <v>70</v>
      </c>
      <c r="G1265" s="2" t="s">
        <v>70</v>
      </c>
      <c r="H1265" s="2">
        <v>0.81596789815967896</v>
      </c>
      <c r="I1265" s="2">
        <v>0.99192100538599637</v>
      </c>
      <c r="J1265" s="2" t="s">
        <v>70</v>
      </c>
      <c r="K1265" s="2" t="s">
        <v>70</v>
      </c>
      <c r="L1265" s="2" t="s">
        <v>70</v>
      </c>
      <c r="M1265" s="2" t="s">
        <v>70</v>
      </c>
      <c r="N1265" s="2" t="s">
        <v>70</v>
      </c>
    </row>
    <row r="1266" spans="1:14" x14ac:dyDescent="0.3">
      <c r="A1266" t="s">
        <v>355</v>
      </c>
      <c r="B1266" t="s">
        <v>7</v>
      </c>
      <c r="C1266" s="2">
        <v>0.96433881779402797</v>
      </c>
      <c r="D1266" s="2">
        <v>0.94250632596341322</v>
      </c>
      <c r="E1266" s="2">
        <v>0.82421823719379317</v>
      </c>
      <c r="F1266" s="2">
        <v>0.69818202705419452</v>
      </c>
      <c r="G1266" s="2" t="s">
        <v>70</v>
      </c>
      <c r="H1266" s="2">
        <v>0.86789854240789621</v>
      </c>
      <c r="I1266" s="2">
        <v>0.9858212753581036</v>
      </c>
      <c r="J1266" s="2" t="s">
        <v>70</v>
      </c>
      <c r="K1266" s="2" t="s">
        <v>70</v>
      </c>
      <c r="L1266" s="2" t="s">
        <v>70</v>
      </c>
      <c r="M1266" s="2" t="s">
        <v>70</v>
      </c>
      <c r="N1266" s="2" t="s">
        <v>70</v>
      </c>
    </row>
    <row r="1267" spans="1:14" x14ac:dyDescent="0.3">
      <c r="A1267" t="s">
        <v>355</v>
      </c>
      <c r="B1267" t="s">
        <v>8</v>
      </c>
      <c r="C1267" s="2">
        <v>0.95505704793056378</v>
      </c>
      <c r="D1267" s="2">
        <v>0.84841160220994472</v>
      </c>
      <c r="E1267" s="2">
        <v>0.9417495211164828</v>
      </c>
      <c r="F1267" s="2">
        <v>0.89060435357118017</v>
      </c>
      <c r="G1267" s="2" t="s">
        <v>70</v>
      </c>
      <c r="H1267" s="2">
        <v>0.86388730249381307</v>
      </c>
      <c r="I1267" s="2">
        <v>0.98979222471584738</v>
      </c>
      <c r="J1267" s="2" t="s">
        <v>70</v>
      </c>
      <c r="K1267" s="2" t="s">
        <v>70</v>
      </c>
      <c r="L1267" s="2" t="s">
        <v>70</v>
      </c>
      <c r="M1267" s="2" t="s">
        <v>70</v>
      </c>
      <c r="N1267" s="2" t="s">
        <v>70</v>
      </c>
    </row>
    <row r="1268" spans="1:14" x14ac:dyDescent="0.3">
      <c r="A1268" t="s">
        <v>355</v>
      </c>
      <c r="B1268" t="s">
        <v>12</v>
      </c>
      <c r="C1268" s="2">
        <v>0.98402042482601315</v>
      </c>
      <c r="D1268" s="2">
        <v>0.9237326251311816</v>
      </c>
      <c r="E1268" s="2">
        <v>0.95653821059499522</v>
      </c>
      <c r="F1268" s="2" t="s">
        <v>70</v>
      </c>
      <c r="G1268" s="2" t="s">
        <v>70</v>
      </c>
      <c r="H1268" s="2">
        <v>0.9090141885120524</v>
      </c>
      <c r="I1268" s="2">
        <v>0.98360891445003595</v>
      </c>
      <c r="J1268" s="2" t="s">
        <v>70</v>
      </c>
      <c r="K1268" s="2" t="s">
        <v>70</v>
      </c>
      <c r="L1268" s="2" t="s">
        <v>70</v>
      </c>
      <c r="M1268" s="2" t="s">
        <v>70</v>
      </c>
      <c r="N1268" s="2" t="s">
        <v>70</v>
      </c>
    </row>
    <row r="1269" spans="1:14" x14ac:dyDescent="0.3">
      <c r="A1269" t="s">
        <v>355</v>
      </c>
      <c r="B1269" t="s">
        <v>13</v>
      </c>
      <c r="C1269" s="2">
        <v>0.99265450394889443</v>
      </c>
      <c r="D1269" s="2">
        <v>0.89295954647485787</v>
      </c>
      <c r="E1269" s="2">
        <v>0.96185402237613216</v>
      </c>
      <c r="F1269" s="2">
        <v>0.82785365031192037</v>
      </c>
      <c r="G1269" s="2" t="s">
        <v>70</v>
      </c>
      <c r="H1269" s="2">
        <v>0.91868480448972123</v>
      </c>
      <c r="I1269" s="2">
        <v>0.99087740117184597</v>
      </c>
      <c r="J1269" s="2" t="s">
        <v>70</v>
      </c>
      <c r="K1269" s="2" t="s">
        <v>70</v>
      </c>
      <c r="L1269" s="2" t="s">
        <v>70</v>
      </c>
      <c r="M1269" s="2" t="s">
        <v>70</v>
      </c>
      <c r="N1269" s="2" t="s">
        <v>70</v>
      </c>
    </row>
    <row r="1270" spans="1:14" x14ac:dyDescent="0.3">
      <c r="A1270" t="s">
        <v>355</v>
      </c>
      <c r="B1270" t="s">
        <v>15</v>
      </c>
      <c r="C1270" s="2">
        <v>0.98707350067638655</v>
      </c>
      <c r="D1270" s="2">
        <v>0.92799774110560318</v>
      </c>
      <c r="E1270" s="2">
        <v>0.95882287120957821</v>
      </c>
      <c r="F1270" s="2">
        <v>0.87985081824904354</v>
      </c>
      <c r="G1270" s="2" t="s">
        <v>70</v>
      </c>
      <c r="H1270" s="2">
        <v>0.85576650609237748</v>
      </c>
      <c r="I1270" s="2">
        <v>0.99482874915686115</v>
      </c>
      <c r="J1270" s="2" t="s">
        <v>70</v>
      </c>
      <c r="K1270" s="2" t="s">
        <v>70</v>
      </c>
      <c r="L1270" s="2" t="s">
        <v>70</v>
      </c>
      <c r="M1270" s="2" t="s">
        <v>70</v>
      </c>
      <c r="N1270" s="2" t="s">
        <v>70</v>
      </c>
    </row>
    <row r="1271" spans="1:14" x14ac:dyDescent="0.3">
      <c r="A1271" t="s">
        <v>355</v>
      </c>
      <c r="B1271" t="s">
        <v>17</v>
      </c>
      <c r="C1271" s="2">
        <v>0.91591235186792563</v>
      </c>
      <c r="D1271" s="2">
        <v>0.97870923709486801</v>
      </c>
      <c r="E1271" s="2">
        <v>0.89323387410475252</v>
      </c>
      <c r="F1271" s="2">
        <v>0.79419365954514132</v>
      </c>
      <c r="G1271" s="2">
        <v>0.7268258426966292</v>
      </c>
      <c r="H1271" s="2">
        <v>0.86921151439299127</v>
      </c>
      <c r="I1271" s="2">
        <v>0.9925212884116994</v>
      </c>
      <c r="J1271" s="2">
        <v>0.57352005092297897</v>
      </c>
      <c r="K1271" s="2" t="s">
        <v>70</v>
      </c>
      <c r="L1271" s="2" t="s">
        <v>70</v>
      </c>
      <c r="M1271" s="2" t="s">
        <v>70</v>
      </c>
      <c r="N1271" s="2" t="s">
        <v>70</v>
      </c>
    </row>
    <row r="1272" spans="1:14" x14ac:dyDescent="0.3">
      <c r="A1272" t="s">
        <v>355</v>
      </c>
      <c r="B1272" t="s">
        <v>378</v>
      </c>
      <c r="C1272" s="2">
        <v>0.98581676438795895</v>
      </c>
      <c r="D1272" s="2">
        <v>0.97485660690451281</v>
      </c>
      <c r="E1272" s="2">
        <v>0.94179434076684565</v>
      </c>
      <c r="F1272" s="2">
        <v>0.91234187117249999</v>
      </c>
      <c r="G1272" s="2" t="s">
        <v>70</v>
      </c>
      <c r="H1272" s="2">
        <v>0.84101286841012868</v>
      </c>
      <c r="I1272" s="2">
        <v>0.99458036543821615</v>
      </c>
      <c r="J1272" s="2">
        <v>0.84791815990095787</v>
      </c>
      <c r="K1272" s="2" t="s">
        <v>70</v>
      </c>
      <c r="L1272" s="2" t="s">
        <v>70</v>
      </c>
      <c r="M1272" s="2" t="s">
        <v>70</v>
      </c>
      <c r="N1272" s="2">
        <v>0.90741687979539642</v>
      </c>
    </row>
    <row r="1273" spans="1:14" x14ac:dyDescent="0.3">
      <c r="A1273" t="s">
        <v>355</v>
      </c>
      <c r="B1273" t="s">
        <v>200</v>
      </c>
      <c r="C1273" s="2">
        <v>0.98425307667047179</v>
      </c>
      <c r="D1273" s="2">
        <v>0.96393886631843684</v>
      </c>
      <c r="E1273" s="2">
        <v>0.90974401813950723</v>
      </c>
      <c r="F1273" s="2">
        <v>0.88870917305556452</v>
      </c>
      <c r="G1273" s="2" t="s">
        <v>70</v>
      </c>
      <c r="H1273" s="2">
        <v>0.6121472979435677</v>
      </c>
      <c r="I1273" s="2">
        <v>0.99076787807737399</v>
      </c>
      <c r="J1273" s="2">
        <v>0.94784281395987924</v>
      </c>
      <c r="K1273" s="2" t="s">
        <v>70</v>
      </c>
      <c r="L1273" s="2" t="s">
        <v>70</v>
      </c>
      <c r="M1273" s="2" t="s">
        <v>70</v>
      </c>
      <c r="N1273" s="2">
        <v>0.80132085855806279</v>
      </c>
    </row>
    <row r="1274" spans="1:14" x14ac:dyDescent="0.3">
      <c r="A1274" t="s">
        <v>355</v>
      </c>
      <c r="B1274" t="s">
        <v>143</v>
      </c>
      <c r="C1274" s="2">
        <v>0.98182532368448883</v>
      </c>
      <c r="D1274" s="2">
        <v>0.95470424017422562</v>
      </c>
      <c r="E1274" s="2">
        <v>0.91712552615181164</v>
      </c>
      <c r="F1274" s="2">
        <v>0.82877599348775255</v>
      </c>
      <c r="G1274" s="2" t="s">
        <v>70</v>
      </c>
      <c r="H1274" s="2">
        <v>0.89140136864028563</v>
      </c>
      <c r="I1274" s="2">
        <v>0.99440203562340956</v>
      </c>
      <c r="J1274" s="2">
        <v>0.96096177225449142</v>
      </c>
      <c r="K1274" s="2">
        <v>0.36309523809523808</v>
      </c>
      <c r="L1274" s="2" t="s">
        <v>70</v>
      </c>
      <c r="M1274" s="2" t="s">
        <v>70</v>
      </c>
      <c r="N1274" s="2">
        <v>0.78485737136763534</v>
      </c>
    </row>
    <row r="1275" spans="1:14" x14ac:dyDescent="0.3">
      <c r="A1275" t="s">
        <v>355</v>
      </c>
      <c r="B1275" t="s">
        <v>169</v>
      </c>
      <c r="C1275" s="2">
        <v>0.99090586339678277</v>
      </c>
      <c r="D1275" s="2">
        <v>0.96455013296091519</v>
      </c>
      <c r="E1275" s="2">
        <v>0.93637639270337358</v>
      </c>
      <c r="F1275" s="2">
        <v>0.80532911642617122</v>
      </c>
      <c r="G1275" s="2">
        <v>0.39653035935563818</v>
      </c>
      <c r="H1275" s="2">
        <v>0.93373615307150037</v>
      </c>
      <c r="I1275" s="2">
        <v>0.99571955719557204</v>
      </c>
      <c r="J1275" s="2">
        <v>0.83605163484579115</v>
      </c>
      <c r="K1275" s="2">
        <v>0</v>
      </c>
      <c r="L1275" s="2" t="s">
        <v>70</v>
      </c>
      <c r="M1275" s="2" t="s">
        <v>70</v>
      </c>
      <c r="N1275" s="2">
        <v>0.77944325481798715</v>
      </c>
    </row>
    <row r="1276" spans="1:14" x14ac:dyDescent="0.3">
      <c r="A1276" t="s">
        <v>355</v>
      </c>
      <c r="B1276" t="s">
        <v>21</v>
      </c>
      <c r="C1276" s="2">
        <v>0.99483868435513001</v>
      </c>
      <c r="D1276" s="2">
        <v>0.90866651105405316</v>
      </c>
      <c r="E1276" s="2">
        <v>0.92640641352210562</v>
      </c>
      <c r="F1276" s="2">
        <v>0.79981349082996578</v>
      </c>
      <c r="G1276" s="2">
        <v>0.70617906683480458</v>
      </c>
      <c r="H1276" s="2">
        <v>0.70010615711252655</v>
      </c>
      <c r="I1276" s="2">
        <v>0.9915110356536504</v>
      </c>
      <c r="J1276" s="2" t="s">
        <v>70</v>
      </c>
      <c r="K1276" s="2" t="s">
        <v>70</v>
      </c>
      <c r="L1276" s="2" t="s">
        <v>70</v>
      </c>
      <c r="M1276" s="2" t="s">
        <v>70</v>
      </c>
      <c r="N1276" s="2" t="s">
        <v>70</v>
      </c>
    </row>
    <row r="1277" spans="1:14" x14ac:dyDescent="0.3">
      <c r="A1277" t="s">
        <v>355</v>
      </c>
      <c r="B1277" t="s">
        <v>380</v>
      </c>
      <c r="C1277" s="2">
        <v>0.99368656209023365</v>
      </c>
      <c r="D1277" s="2">
        <v>0.89787581699346408</v>
      </c>
      <c r="E1277" s="2">
        <v>0.95556199622437565</v>
      </c>
      <c r="F1277" s="2">
        <v>0.83903467666354259</v>
      </c>
      <c r="G1277" s="2" t="s">
        <v>70</v>
      </c>
      <c r="H1277" s="2">
        <v>0.79039017341040463</v>
      </c>
      <c r="I1277" s="2">
        <v>0.99027564524384004</v>
      </c>
      <c r="J1277" s="2" t="s">
        <v>70</v>
      </c>
      <c r="K1277" s="2">
        <v>0.66794625719769674</v>
      </c>
      <c r="L1277" s="2" t="s">
        <v>70</v>
      </c>
      <c r="M1277" s="2" t="s">
        <v>70</v>
      </c>
      <c r="N1277" s="2" t="s">
        <v>70</v>
      </c>
    </row>
    <row r="1278" spans="1:14" x14ac:dyDescent="0.3">
      <c r="A1278" t="s">
        <v>355</v>
      </c>
      <c r="B1278" t="s">
        <v>23</v>
      </c>
      <c r="C1278" s="2">
        <v>0.99410615408312997</v>
      </c>
      <c r="D1278" s="2">
        <v>0.95781588013780961</v>
      </c>
      <c r="E1278" s="2">
        <v>0.93334646056906556</v>
      </c>
      <c r="F1278" s="2">
        <v>0.8315220164294097</v>
      </c>
      <c r="G1278" s="2" t="s">
        <v>70</v>
      </c>
      <c r="H1278" s="2">
        <v>0.79021645021645026</v>
      </c>
      <c r="I1278" s="2">
        <v>0.99240166865315838</v>
      </c>
      <c r="J1278" s="2" t="s">
        <v>70</v>
      </c>
      <c r="K1278" s="2">
        <v>0.81516587677725116</v>
      </c>
      <c r="L1278" s="2" t="s">
        <v>70</v>
      </c>
      <c r="M1278" s="2" t="s">
        <v>70</v>
      </c>
      <c r="N1278" s="2" t="s">
        <v>70</v>
      </c>
    </row>
    <row r="1279" spans="1:14" x14ac:dyDescent="0.3">
      <c r="A1279" t="s">
        <v>355</v>
      </c>
      <c r="B1279" t="s">
        <v>356</v>
      </c>
      <c r="C1279" s="2">
        <v>0.99420609632847035</v>
      </c>
      <c r="D1279" s="2">
        <v>0.98216376902981717</v>
      </c>
      <c r="E1279" s="2">
        <v>0.92689869549272641</v>
      </c>
      <c r="F1279" s="2">
        <v>0.77866727660872215</v>
      </c>
      <c r="G1279" s="2" t="s">
        <v>70</v>
      </c>
      <c r="H1279" s="2">
        <v>0.82751656674029661</v>
      </c>
      <c r="I1279" s="2">
        <v>0.9922584487122228</v>
      </c>
      <c r="J1279" s="2" t="s">
        <v>70</v>
      </c>
      <c r="K1279" s="2">
        <v>0.81266490765171506</v>
      </c>
      <c r="L1279" s="2" t="s">
        <v>70</v>
      </c>
      <c r="M1279" s="2" t="s">
        <v>70</v>
      </c>
      <c r="N1279" s="2" t="s">
        <v>70</v>
      </c>
    </row>
    <row r="1280" spans="1:14" x14ac:dyDescent="0.3">
      <c r="A1280" t="s">
        <v>355</v>
      </c>
      <c r="B1280" t="s">
        <v>214</v>
      </c>
      <c r="C1280" s="2">
        <v>0.99614247044158755</v>
      </c>
      <c r="D1280" s="2">
        <v>0.98631093728174324</v>
      </c>
      <c r="E1280" s="2">
        <v>0.94379250929536596</v>
      </c>
      <c r="F1280" s="2">
        <v>0.911226946789088</v>
      </c>
      <c r="G1280" s="2" t="s">
        <v>70</v>
      </c>
      <c r="H1280" s="2">
        <v>0.77197965822146886</v>
      </c>
      <c r="I1280" s="2">
        <v>0.99381683276351196</v>
      </c>
      <c r="J1280" s="2" t="s">
        <v>70</v>
      </c>
      <c r="K1280" s="2">
        <v>0.79166666666666663</v>
      </c>
      <c r="L1280" s="2" t="s">
        <v>70</v>
      </c>
      <c r="M1280" s="2" t="s">
        <v>70</v>
      </c>
      <c r="N1280" s="2" t="s">
        <v>70</v>
      </c>
    </row>
    <row r="1281" spans="1:14" x14ac:dyDescent="0.3">
      <c r="A1281" t="s">
        <v>355</v>
      </c>
      <c r="B1281" t="s">
        <v>25</v>
      </c>
      <c r="C1281" s="2">
        <v>0.99467171477228722</v>
      </c>
      <c r="D1281" s="2">
        <v>0.97058613720128395</v>
      </c>
      <c r="E1281" s="2">
        <v>0.924289958497441</v>
      </c>
      <c r="F1281" s="2">
        <v>0.69861136251971767</v>
      </c>
      <c r="G1281" s="2" t="s">
        <v>70</v>
      </c>
      <c r="H1281" s="2">
        <v>0.44183747446121402</v>
      </c>
      <c r="I1281" s="2">
        <v>0.9906696764484576</v>
      </c>
      <c r="J1281" s="2" t="s">
        <v>70</v>
      </c>
      <c r="K1281" s="2" t="s">
        <v>70</v>
      </c>
      <c r="L1281" s="2" t="s">
        <v>70</v>
      </c>
      <c r="M1281" s="2" t="s">
        <v>70</v>
      </c>
      <c r="N1281" s="2" t="s">
        <v>70</v>
      </c>
    </row>
    <row r="1282" spans="1:14" x14ac:dyDescent="0.3">
      <c r="A1282" t="s">
        <v>355</v>
      </c>
      <c r="B1282" t="s">
        <v>27</v>
      </c>
      <c r="C1282" s="2">
        <v>0.99492344423529799</v>
      </c>
      <c r="D1282" s="2">
        <v>0.9688817111119864</v>
      </c>
      <c r="E1282" s="2">
        <v>0.92273199428177677</v>
      </c>
      <c r="F1282" s="2">
        <v>0.77303353077923276</v>
      </c>
      <c r="G1282" s="2">
        <v>0</v>
      </c>
      <c r="H1282" s="2">
        <v>0.72468056489576327</v>
      </c>
      <c r="I1282" s="2">
        <v>0.99283256880733961</v>
      </c>
      <c r="J1282" s="2">
        <v>6.9020440668967351E-3</v>
      </c>
      <c r="K1282" s="2" t="s">
        <v>70</v>
      </c>
      <c r="L1282" s="2" t="s">
        <v>70</v>
      </c>
      <c r="M1282" s="2" t="s">
        <v>70</v>
      </c>
      <c r="N1282" s="2" t="s">
        <v>70</v>
      </c>
    </row>
    <row r="1283" spans="1:14" x14ac:dyDescent="0.3">
      <c r="A1283" t="s">
        <v>355</v>
      </c>
      <c r="B1283" t="s">
        <v>369</v>
      </c>
      <c r="C1283" s="2">
        <v>0.99516364717900962</v>
      </c>
      <c r="D1283" s="2">
        <v>0.94426701452926098</v>
      </c>
      <c r="E1283" s="2">
        <v>0.92516384697454657</v>
      </c>
      <c r="F1283" s="2">
        <v>0.8231518088679165</v>
      </c>
      <c r="G1283" s="2">
        <v>0</v>
      </c>
      <c r="H1283" s="2">
        <v>0</v>
      </c>
      <c r="I1283" s="2">
        <v>0.98547613937182521</v>
      </c>
      <c r="J1283" s="2" t="s">
        <v>70</v>
      </c>
      <c r="K1283" s="2">
        <v>0.94225721784776917</v>
      </c>
      <c r="L1283" s="2" t="s">
        <v>70</v>
      </c>
      <c r="M1283" s="2" t="s">
        <v>70</v>
      </c>
      <c r="N1283" s="2" t="s">
        <v>70</v>
      </c>
    </row>
    <row r="1284" spans="1:14" x14ac:dyDescent="0.3">
      <c r="A1284" t="s">
        <v>355</v>
      </c>
      <c r="B1284" t="s">
        <v>167</v>
      </c>
      <c r="C1284" s="2">
        <v>0.99589868860889685</v>
      </c>
      <c r="D1284" s="2">
        <v>0.96332805787926756</v>
      </c>
      <c r="E1284" s="2">
        <v>0.90085797962298397</v>
      </c>
      <c r="F1284" s="2">
        <v>0.7434169959120287</v>
      </c>
      <c r="G1284" s="2">
        <v>0.60567823343848581</v>
      </c>
      <c r="H1284" s="2">
        <v>0.18754014129736671</v>
      </c>
      <c r="I1284" s="2">
        <v>0.98897660194865245</v>
      </c>
      <c r="J1284" s="2" t="s">
        <v>70</v>
      </c>
      <c r="K1284" s="2">
        <v>0.87425149700598803</v>
      </c>
      <c r="L1284" s="2">
        <v>0</v>
      </c>
      <c r="M1284" s="2" t="s">
        <v>70</v>
      </c>
      <c r="N1284" s="2">
        <v>0</v>
      </c>
    </row>
    <row r="1285" spans="1:14" x14ac:dyDescent="0.3">
      <c r="A1285" t="s">
        <v>355</v>
      </c>
      <c r="B1285" t="s">
        <v>125</v>
      </c>
      <c r="C1285" s="2">
        <v>0.99575408372355922</v>
      </c>
      <c r="D1285" s="2">
        <v>0.94410437424601223</v>
      </c>
      <c r="E1285" s="2">
        <v>0.89314318311466057</v>
      </c>
      <c r="F1285" s="2">
        <v>0.8002884709944601</v>
      </c>
      <c r="G1285" s="2">
        <v>0.67866786678667868</v>
      </c>
      <c r="H1285" s="2">
        <v>0.9000725864989112</v>
      </c>
      <c r="I1285" s="2">
        <v>0.98876566325795756</v>
      </c>
      <c r="J1285" s="2" t="s">
        <v>70</v>
      </c>
      <c r="K1285" s="2">
        <v>0.92307692307692324</v>
      </c>
      <c r="L1285" s="2" t="s">
        <v>70</v>
      </c>
      <c r="M1285" s="2" t="s">
        <v>70</v>
      </c>
      <c r="N1285" s="2" t="s">
        <v>70</v>
      </c>
    </row>
    <row r="1286" spans="1:14" x14ac:dyDescent="0.3">
      <c r="A1286" t="s">
        <v>355</v>
      </c>
      <c r="B1286" t="s">
        <v>29</v>
      </c>
      <c r="C1286" s="2">
        <v>0.99586766318904163</v>
      </c>
      <c r="D1286" s="2">
        <v>0.95969363741388902</v>
      </c>
      <c r="E1286" s="2">
        <v>0.9262530518454688</v>
      </c>
      <c r="F1286" s="2">
        <v>0.86358474055593826</v>
      </c>
      <c r="G1286" s="2">
        <v>0.72803977700768419</v>
      </c>
      <c r="H1286" s="2">
        <v>0.88858213370143957</v>
      </c>
      <c r="I1286" s="2">
        <v>0.98444270796334443</v>
      </c>
      <c r="J1286" s="2" t="s">
        <v>70</v>
      </c>
      <c r="K1286" s="2" t="s">
        <v>70</v>
      </c>
      <c r="L1286" s="2" t="s">
        <v>70</v>
      </c>
      <c r="M1286" s="2" t="s">
        <v>70</v>
      </c>
      <c r="N1286" s="2" t="s">
        <v>70</v>
      </c>
    </row>
    <row r="1287" spans="1:14" x14ac:dyDescent="0.3">
      <c r="A1287" t="s">
        <v>355</v>
      </c>
      <c r="B1287" t="s">
        <v>322</v>
      </c>
      <c r="C1287" s="2">
        <v>0.995581118047275</v>
      </c>
      <c r="D1287" s="2">
        <v>0.98311562759954141</v>
      </c>
      <c r="E1287" s="2">
        <v>0.85864783168227932</v>
      </c>
      <c r="F1287" s="2">
        <v>0.82783138649060439</v>
      </c>
      <c r="G1287" s="2">
        <v>0.50765442672090788</v>
      </c>
      <c r="H1287" s="2" t="s">
        <v>70</v>
      </c>
      <c r="I1287" s="2">
        <v>0.99387652186441899</v>
      </c>
      <c r="J1287" s="2" t="s">
        <v>70</v>
      </c>
      <c r="K1287" s="2">
        <v>0.88257575757575757</v>
      </c>
      <c r="L1287" s="2" t="s">
        <v>70</v>
      </c>
      <c r="M1287" s="2" t="s">
        <v>70</v>
      </c>
      <c r="N1287" s="2" t="s">
        <v>70</v>
      </c>
    </row>
    <row r="1288" spans="1:14" x14ac:dyDescent="0.3">
      <c r="A1288" t="s">
        <v>355</v>
      </c>
      <c r="B1288" t="s">
        <v>412</v>
      </c>
      <c r="C1288" s="2">
        <v>0.99473069714566642</v>
      </c>
      <c r="D1288" s="2">
        <v>0.97569815529018156</v>
      </c>
      <c r="E1288" s="2">
        <v>0.87233284106533582</v>
      </c>
      <c r="F1288" s="2">
        <v>0.88596881073515654</v>
      </c>
      <c r="G1288" s="2">
        <v>0.85000586372698483</v>
      </c>
      <c r="H1288" s="2">
        <v>0</v>
      </c>
      <c r="I1288" s="2">
        <v>0.99061749945450583</v>
      </c>
      <c r="J1288" s="2" t="s">
        <v>70</v>
      </c>
      <c r="K1288" s="2">
        <v>0.74066797642436144</v>
      </c>
      <c r="L1288" s="2" t="s">
        <v>70</v>
      </c>
      <c r="M1288" s="2" t="s">
        <v>70</v>
      </c>
      <c r="N1288" s="2">
        <v>0.55000000000000004</v>
      </c>
    </row>
    <row r="1289" spans="1:14" x14ac:dyDescent="0.3">
      <c r="A1289" t="s">
        <v>355</v>
      </c>
      <c r="B1289" t="s">
        <v>162</v>
      </c>
      <c r="C1289" s="2">
        <v>0.99356427332251385</v>
      </c>
      <c r="D1289" s="2">
        <v>0.96016858876383682</v>
      </c>
      <c r="E1289" s="2">
        <v>0.80158777532382264</v>
      </c>
      <c r="F1289" s="2">
        <v>0.85204117855875039</v>
      </c>
      <c r="G1289" s="2">
        <v>0.78926637124569177</v>
      </c>
      <c r="H1289" s="2" t="s">
        <v>70</v>
      </c>
      <c r="I1289" s="2">
        <v>0.99241318937846523</v>
      </c>
      <c r="J1289" s="2" t="s">
        <v>70</v>
      </c>
      <c r="K1289" s="2">
        <v>0.7504403992953611</v>
      </c>
      <c r="L1289" s="2">
        <v>0</v>
      </c>
      <c r="M1289" s="2" t="s">
        <v>70</v>
      </c>
      <c r="N1289" s="2">
        <v>0.30607966457023061</v>
      </c>
    </row>
    <row r="1290" spans="1:14" x14ac:dyDescent="0.3">
      <c r="A1290" t="s">
        <v>355</v>
      </c>
      <c r="B1290" t="s">
        <v>33</v>
      </c>
      <c r="C1290" s="2">
        <v>0.99558345146303295</v>
      </c>
      <c r="D1290" s="2">
        <v>0.95291349222991084</v>
      </c>
      <c r="E1290" s="2">
        <v>0.8603448275862069</v>
      </c>
      <c r="F1290" s="2">
        <v>0.91580288286193023</v>
      </c>
      <c r="G1290" s="2">
        <v>0.85684176394293121</v>
      </c>
      <c r="H1290" s="2" t="s">
        <v>70</v>
      </c>
      <c r="I1290" s="2">
        <v>0.99213986630426798</v>
      </c>
      <c r="J1290" s="2" t="s">
        <v>70</v>
      </c>
      <c r="K1290" s="2">
        <v>0.89408099688473519</v>
      </c>
      <c r="L1290" s="2" t="s">
        <v>70</v>
      </c>
      <c r="M1290" s="2" t="s">
        <v>70</v>
      </c>
      <c r="N1290" s="2">
        <v>0.87657430730478592</v>
      </c>
    </row>
    <row r="1291" spans="1:14" x14ac:dyDescent="0.3">
      <c r="A1291" t="s">
        <v>355</v>
      </c>
      <c r="B1291" t="s">
        <v>387</v>
      </c>
      <c r="C1291" s="2">
        <v>0.99676127086660538</v>
      </c>
      <c r="D1291" s="2">
        <v>0.82190225833432906</v>
      </c>
      <c r="E1291" s="2">
        <v>0.88688443512870629</v>
      </c>
      <c r="F1291" s="2">
        <v>0.8046817689115654</v>
      </c>
      <c r="G1291" s="2">
        <v>0.55148712821794554</v>
      </c>
      <c r="H1291" s="2" t="s">
        <v>70</v>
      </c>
      <c r="I1291" s="2">
        <v>0.99075952219968444</v>
      </c>
      <c r="J1291" s="2" t="s">
        <v>70</v>
      </c>
      <c r="K1291" s="2">
        <v>0.65465465465465467</v>
      </c>
      <c r="L1291" s="2" t="s">
        <v>70</v>
      </c>
      <c r="M1291" s="2" t="s">
        <v>70</v>
      </c>
      <c r="N1291" s="2">
        <v>0.86852589641434264</v>
      </c>
    </row>
    <row r="1292" spans="1:14" x14ac:dyDescent="0.3">
      <c r="A1292" t="s">
        <v>355</v>
      </c>
      <c r="B1292" t="s">
        <v>35</v>
      </c>
      <c r="C1292" s="2">
        <v>0.99673286982222198</v>
      </c>
      <c r="D1292" s="2">
        <v>0.88915422885572137</v>
      </c>
      <c r="E1292" s="2">
        <v>0.93808951359349002</v>
      </c>
      <c r="F1292" s="2">
        <v>0.87129933592281672</v>
      </c>
      <c r="G1292" s="2">
        <v>0.88526954744876496</v>
      </c>
      <c r="H1292" s="2" t="s">
        <v>70</v>
      </c>
      <c r="I1292" s="2">
        <v>0.99361993012304417</v>
      </c>
      <c r="J1292" s="2" t="s">
        <v>70</v>
      </c>
      <c r="K1292" s="2" t="s">
        <v>70</v>
      </c>
      <c r="L1292" s="2" t="s">
        <v>70</v>
      </c>
      <c r="M1292" s="2" t="s">
        <v>70</v>
      </c>
      <c r="N1292" s="2">
        <v>0.95862764883955598</v>
      </c>
    </row>
    <row r="1293" spans="1:14" x14ac:dyDescent="0.3">
      <c r="A1293" t="s">
        <v>355</v>
      </c>
      <c r="B1293" t="s">
        <v>164</v>
      </c>
      <c r="C1293" s="2">
        <v>0.99669504616158355</v>
      </c>
      <c r="D1293" s="2">
        <v>0.87450389194843547</v>
      </c>
      <c r="E1293" s="2">
        <v>0.94599660411475439</v>
      </c>
      <c r="F1293" s="2">
        <v>0.90669391123248921</v>
      </c>
      <c r="G1293" s="2">
        <v>0.85336819269066033</v>
      </c>
      <c r="H1293" s="2" t="s">
        <v>70</v>
      </c>
      <c r="I1293" s="2">
        <v>0.99457013574660635</v>
      </c>
      <c r="J1293" s="2" t="s">
        <v>70</v>
      </c>
      <c r="K1293" s="2" t="s">
        <v>70</v>
      </c>
      <c r="L1293" s="2" t="s">
        <v>70</v>
      </c>
      <c r="M1293" s="2" t="s">
        <v>70</v>
      </c>
      <c r="N1293" s="2">
        <v>0.31748466257668712</v>
      </c>
    </row>
    <row r="1294" spans="1:14" x14ac:dyDescent="0.3">
      <c r="A1294" t="s">
        <v>352</v>
      </c>
      <c r="B1294" t="s">
        <v>6</v>
      </c>
      <c r="C1294" s="2">
        <v>0.98126371722305639</v>
      </c>
      <c r="D1294" s="2">
        <v>0.97704930218728525</v>
      </c>
      <c r="E1294" s="2">
        <v>0.82669835611012077</v>
      </c>
      <c r="F1294" s="2" t="s">
        <v>70</v>
      </c>
      <c r="G1294" s="2" t="s">
        <v>70</v>
      </c>
      <c r="H1294" s="2">
        <v>0.92971224476042857</v>
      </c>
      <c r="I1294" s="2">
        <v>0.98716981132075476</v>
      </c>
      <c r="J1294" s="2" t="s">
        <v>70</v>
      </c>
      <c r="K1294" s="2" t="s">
        <v>70</v>
      </c>
      <c r="L1294" s="2" t="s">
        <v>70</v>
      </c>
      <c r="M1294" s="2" t="s">
        <v>70</v>
      </c>
      <c r="N1294" s="2" t="s">
        <v>70</v>
      </c>
    </row>
    <row r="1295" spans="1:14" x14ac:dyDescent="0.3">
      <c r="A1295" t="s">
        <v>352</v>
      </c>
      <c r="B1295" t="s">
        <v>7</v>
      </c>
      <c r="C1295" s="2">
        <v>0.98570166278415938</v>
      </c>
      <c r="D1295" s="2">
        <v>0.96038214977003522</v>
      </c>
      <c r="E1295" s="2">
        <v>0.80577962946547288</v>
      </c>
      <c r="F1295" s="2" t="s">
        <v>70</v>
      </c>
      <c r="G1295" s="2" t="s">
        <v>70</v>
      </c>
      <c r="H1295" s="2">
        <v>0.88835842820418653</v>
      </c>
      <c r="I1295" s="2">
        <v>0.99151234567901236</v>
      </c>
      <c r="J1295" s="2" t="s">
        <v>70</v>
      </c>
      <c r="K1295" s="2" t="s">
        <v>70</v>
      </c>
      <c r="L1295" s="2" t="s">
        <v>70</v>
      </c>
      <c r="M1295" s="2" t="s">
        <v>70</v>
      </c>
      <c r="N1295" s="2" t="s">
        <v>70</v>
      </c>
    </row>
    <row r="1296" spans="1:14" x14ac:dyDescent="0.3">
      <c r="A1296" t="s">
        <v>352</v>
      </c>
      <c r="B1296" t="s">
        <v>8</v>
      </c>
      <c r="C1296" s="2">
        <v>0.98602848508666119</v>
      </c>
      <c r="D1296" s="2">
        <v>0.95758870870456858</v>
      </c>
      <c r="E1296" s="2">
        <v>0.87571776921261701</v>
      </c>
      <c r="F1296" s="2" t="s">
        <v>70</v>
      </c>
      <c r="G1296" s="2">
        <v>0.97073211176519358</v>
      </c>
      <c r="H1296" s="2">
        <v>0.81497230459352099</v>
      </c>
      <c r="I1296" s="2">
        <v>0.9928242314374196</v>
      </c>
      <c r="J1296" s="2" t="s">
        <v>70</v>
      </c>
      <c r="K1296" s="2" t="s">
        <v>70</v>
      </c>
      <c r="L1296" s="2" t="s">
        <v>70</v>
      </c>
      <c r="M1296" s="2" t="s">
        <v>70</v>
      </c>
      <c r="N1296" s="2" t="s">
        <v>70</v>
      </c>
    </row>
    <row r="1297" spans="1:14" x14ac:dyDescent="0.3">
      <c r="A1297" t="s">
        <v>352</v>
      </c>
      <c r="B1297" t="s">
        <v>399</v>
      </c>
      <c r="C1297" s="2">
        <v>0.99348073729429998</v>
      </c>
      <c r="D1297" s="2">
        <v>0.96768555836929759</v>
      </c>
      <c r="E1297" s="2">
        <v>0.89657695747621757</v>
      </c>
      <c r="F1297" s="2" t="s">
        <v>70</v>
      </c>
      <c r="G1297" s="2">
        <v>0.97422091093490681</v>
      </c>
      <c r="H1297" s="2">
        <v>0.85988308366824995</v>
      </c>
      <c r="I1297" s="2">
        <v>0.99122873922660359</v>
      </c>
      <c r="J1297" s="2" t="s">
        <v>70</v>
      </c>
      <c r="K1297" s="2" t="s">
        <v>70</v>
      </c>
      <c r="L1297" s="2" t="s">
        <v>70</v>
      </c>
      <c r="M1297" s="2" t="s">
        <v>70</v>
      </c>
      <c r="N1297" s="2" t="s">
        <v>70</v>
      </c>
    </row>
    <row r="1298" spans="1:14" x14ac:dyDescent="0.3">
      <c r="A1298" t="s">
        <v>352</v>
      </c>
      <c r="B1298" t="s">
        <v>49</v>
      </c>
      <c r="C1298" s="2">
        <v>0.9945185505211428</v>
      </c>
      <c r="D1298" s="2">
        <v>0.97106074144313359</v>
      </c>
      <c r="E1298" s="2">
        <v>0.93342055531327239</v>
      </c>
      <c r="F1298" s="2" t="s">
        <v>70</v>
      </c>
      <c r="G1298" s="2">
        <v>0.96257034419578602</v>
      </c>
      <c r="H1298" s="2">
        <v>0.74701610883899505</v>
      </c>
      <c r="I1298" s="2">
        <v>0.993072312602164</v>
      </c>
      <c r="J1298" s="2" t="s">
        <v>70</v>
      </c>
      <c r="K1298" s="2" t="s">
        <v>70</v>
      </c>
      <c r="L1298" s="2" t="s">
        <v>70</v>
      </c>
      <c r="M1298" s="2" t="s">
        <v>70</v>
      </c>
      <c r="N1298" s="2" t="s">
        <v>70</v>
      </c>
    </row>
    <row r="1299" spans="1:14" x14ac:dyDescent="0.3">
      <c r="A1299" t="s">
        <v>352</v>
      </c>
      <c r="B1299" t="s">
        <v>12</v>
      </c>
      <c r="C1299" s="2">
        <v>0.99292762698124282</v>
      </c>
      <c r="D1299" s="2">
        <v>0.97634487472285658</v>
      </c>
      <c r="E1299" s="2">
        <v>0.91729540102840124</v>
      </c>
      <c r="F1299" s="2" t="s">
        <v>70</v>
      </c>
      <c r="G1299" s="2" t="s">
        <v>70</v>
      </c>
      <c r="H1299" s="2">
        <v>0.83773963162510967</v>
      </c>
      <c r="I1299" s="2">
        <v>0.99376072375604441</v>
      </c>
      <c r="J1299" s="2" t="s">
        <v>70</v>
      </c>
      <c r="K1299" s="2" t="s">
        <v>70</v>
      </c>
      <c r="L1299" s="2" t="s">
        <v>70</v>
      </c>
      <c r="M1299" s="2" t="s">
        <v>70</v>
      </c>
      <c r="N1299" s="2" t="s">
        <v>70</v>
      </c>
    </row>
    <row r="1300" spans="1:14" x14ac:dyDescent="0.3">
      <c r="A1300" t="s">
        <v>352</v>
      </c>
      <c r="B1300" t="s">
        <v>13</v>
      </c>
      <c r="C1300" s="2">
        <v>0.99398260187062604</v>
      </c>
      <c r="D1300" s="2">
        <v>0.95870032738380617</v>
      </c>
      <c r="E1300" s="2">
        <v>0.95244016164128065</v>
      </c>
      <c r="F1300" s="2" t="s">
        <v>70</v>
      </c>
      <c r="G1300" s="2" t="s">
        <v>70</v>
      </c>
      <c r="H1300" s="2">
        <v>0.84559825565549196</v>
      </c>
      <c r="I1300" s="2">
        <v>0.99252685660906115</v>
      </c>
      <c r="J1300" s="2" t="s">
        <v>70</v>
      </c>
      <c r="K1300" s="2" t="s">
        <v>70</v>
      </c>
      <c r="L1300" s="2" t="s">
        <v>70</v>
      </c>
      <c r="M1300" s="2" t="s">
        <v>70</v>
      </c>
      <c r="N1300" s="2" t="s">
        <v>70</v>
      </c>
    </row>
    <row r="1301" spans="1:14" x14ac:dyDescent="0.3">
      <c r="A1301" t="s">
        <v>352</v>
      </c>
      <c r="B1301" t="s">
        <v>298</v>
      </c>
      <c r="C1301" s="2">
        <v>0.99295025005523319</v>
      </c>
      <c r="D1301" s="2">
        <v>0.96795585344480495</v>
      </c>
      <c r="E1301" s="2">
        <v>0.87198482247718856</v>
      </c>
      <c r="F1301" s="2" t="s">
        <v>70</v>
      </c>
      <c r="G1301" s="2">
        <v>0.95776680170930684</v>
      </c>
      <c r="H1301" s="2">
        <v>0.92135655362053159</v>
      </c>
      <c r="I1301" s="2">
        <v>0.99487657196087564</v>
      </c>
      <c r="J1301" s="2" t="s">
        <v>70</v>
      </c>
      <c r="K1301" s="2" t="s">
        <v>70</v>
      </c>
      <c r="L1301" s="2" t="s">
        <v>70</v>
      </c>
      <c r="M1301" s="2" t="s">
        <v>70</v>
      </c>
      <c r="N1301" s="2" t="s">
        <v>70</v>
      </c>
    </row>
    <row r="1302" spans="1:14" x14ac:dyDescent="0.3">
      <c r="A1302" t="s">
        <v>352</v>
      </c>
      <c r="B1302" t="s">
        <v>420</v>
      </c>
      <c r="C1302" s="2">
        <v>0.99146645180193382</v>
      </c>
      <c r="D1302" s="2">
        <v>0.95565826532822995</v>
      </c>
      <c r="E1302" s="2">
        <v>0.86958483754512639</v>
      </c>
      <c r="F1302" s="2" t="s">
        <v>70</v>
      </c>
      <c r="G1302" s="2">
        <v>0.96855345911949675</v>
      </c>
      <c r="H1302" s="2">
        <v>0.7252664340281052</v>
      </c>
      <c r="I1302" s="2">
        <v>0.99413650222812922</v>
      </c>
      <c r="J1302" s="2" t="s">
        <v>70</v>
      </c>
      <c r="K1302" s="2" t="s">
        <v>70</v>
      </c>
      <c r="L1302" s="2" t="s">
        <v>70</v>
      </c>
      <c r="M1302" s="2" t="s">
        <v>70</v>
      </c>
      <c r="N1302" s="2" t="s">
        <v>70</v>
      </c>
    </row>
    <row r="1303" spans="1:14" x14ac:dyDescent="0.3">
      <c r="A1303" t="s">
        <v>352</v>
      </c>
      <c r="B1303" t="s">
        <v>15</v>
      </c>
      <c r="C1303" s="2">
        <v>0.99267487241068764</v>
      </c>
      <c r="D1303" s="2">
        <v>0.95196025709969001</v>
      </c>
      <c r="E1303" s="2">
        <v>0.9036844104400672</v>
      </c>
      <c r="F1303" s="2" t="s">
        <v>70</v>
      </c>
      <c r="G1303" s="2">
        <v>0.94343539180072655</v>
      </c>
      <c r="H1303" s="2">
        <v>0.85241959723474603</v>
      </c>
      <c r="I1303" s="2">
        <v>0.99425771380445604</v>
      </c>
      <c r="J1303" s="2" t="s">
        <v>70</v>
      </c>
      <c r="K1303" s="2" t="s">
        <v>70</v>
      </c>
      <c r="L1303" s="2" t="s">
        <v>70</v>
      </c>
      <c r="M1303" s="2" t="s">
        <v>70</v>
      </c>
      <c r="N1303" s="2" t="s">
        <v>70</v>
      </c>
    </row>
    <row r="1304" spans="1:14" x14ac:dyDescent="0.3">
      <c r="A1304" t="s">
        <v>352</v>
      </c>
      <c r="B1304" t="s">
        <v>407</v>
      </c>
      <c r="C1304" s="2">
        <v>0.99378135706051396</v>
      </c>
      <c r="D1304" s="2">
        <v>0.98506413635564916</v>
      </c>
      <c r="E1304" s="2">
        <v>0.87026459960368341</v>
      </c>
      <c r="F1304" s="2" t="s">
        <v>70</v>
      </c>
      <c r="G1304" s="2">
        <v>0.96133206279151395</v>
      </c>
      <c r="H1304" s="2">
        <v>0.85219373219373218</v>
      </c>
      <c r="I1304" s="2">
        <v>0.99444872783346183</v>
      </c>
      <c r="J1304" s="2" t="s">
        <v>70</v>
      </c>
      <c r="K1304" s="2" t="s">
        <v>70</v>
      </c>
      <c r="L1304" s="2" t="s">
        <v>70</v>
      </c>
      <c r="M1304" s="2" t="s">
        <v>70</v>
      </c>
      <c r="N1304" s="2" t="s">
        <v>70</v>
      </c>
    </row>
    <row r="1305" spans="1:14" x14ac:dyDescent="0.3">
      <c r="A1305" t="s">
        <v>352</v>
      </c>
      <c r="B1305" t="s">
        <v>17</v>
      </c>
      <c r="C1305" s="2">
        <v>0.98848259802379002</v>
      </c>
      <c r="D1305" s="2">
        <v>0.94108128688368564</v>
      </c>
      <c r="E1305" s="2">
        <v>0.83529321343478591</v>
      </c>
      <c r="F1305" s="2" t="s">
        <v>70</v>
      </c>
      <c r="G1305" s="2">
        <v>0.87286697463938911</v>
      </c>
      <c r="H1305" s="2">
        <v>0.86565292365574542</v>
      </c>
      <c r="I1305" s="2">
        <v>0.99001092555017944</v>
      </c>
      <c r="J1305" s="2" t="s">
        <v>70</v>
      </c>
      <c r="K1305" s="2" t="s">
        <v>70</v>
      </c>
      <c r="L1305" s="2" t="s">
        <v>70</v>
      </c>
      <c r="M1305" s="2" t="s">
        <v>70</v>
      </c>
      <c r="N1305" s="2" t="s">
        <v>70</v>
      </c>
    </row>
    <row r="1306" spans="1:14" x14ac:dyDescent="0.3">
      <c r="A1306" t="s">
        <v>352</v>
      </c>
      <c r="B1306" t="s">
        <v>149</v>
      </c>
      <c r="C1306" s="2">
        <v>0.99423864153231922</v>
      </c>
      <c r="D1306" s="2">
        <v>0.94787430683918683</v>
      </c>
      <c r="E1306" s="2">
        <v>0.75712089447938502</v>
      </c>
      <c r="F1306" s="2" t="s">
        <v>70</v>
      </c>
      <c r="G1306" s="2">
        <v>0.89285216016369806</v>
      </c>
      <c r="H1306" s="2">
        <v>0.4691414779910355</v>
      </c>
      <c r="I1306" s="2">
        <v>0.99518129394106958</v>
      </c>
      <c r="J1306" s="2">
        <v>0.85438014143455043</v>
      </c>
      <c r="K1306" s="2" t="s">
        <v>70</v>
      </c>
      <c r="L1306" s="2" t="s">
        <v>70</v>
      </c>
      <c r="M1306" s="2" t="s">
        <v>70</v>
      </c>
      <c r="N1306" s="2" t="s">
        <v>70</v>
      </c>
    </row>
    <row r="1307" spans="1:14" x14ac:dyDescent="0.3">
      <c r="A1307" t="s">
        <v>352</v>
      </c>
      <c r="B1307" t="s">
        <v>23</v>
      </c>
      <c r="C1307" s="2">
        <v>0.99608618862592724</v>
      </c>
      <c r="D1307" s="2">
        <v>0.94007532956685502</v>
      </c>
      <c r="E1307" s="2">
        <v>0.89185509648395878</v>
      </c>
      <c r="F1307" s="2">
        <v>0.81407078876424033</v>
      </c>
      <c r="G1307" s="2">
        <v>0.89492245591671982</v>
      </c>
      <c r="H1307" s="2">
        <v>0.84003964321110014</v>
      </c>
      <c r="I1307" s="2">
        <v>0.99290996416863597</v>
      </c>
      <c r="J1307" s="2" t="s">
        <v>70</v>
      </c>
      <c r="K1307" s="2" t="s">
        <v>70</v>
      </c>
      <c r="L1307" s="2" t="s">
        <v>70</v>
      </c>
      <c r="M1307" s="2" t="s">
        <v>70</v>
      </c>
      <c r="N1307" s="2" t="s">
        <v>70</v>
      </c>
    </row>
    <row r="1308" spans="1:14" x14ac:dyDescent="0.3">
      <c r="A1308" t="s">
        <v>352</v>
      </c>
      <c r="B1308" t="s">
        <v>404</v>
      </c>
      <c r="C1308" s="2">
        <v>0.99488445934027159</v>
      </c>
      <c r="D1308" s="2">
        <v>0.95646428571428577</v>
      </c>
      <c r="E1308" s="2">
        <v>0.90434474825236699</v>
      </c>
      <c r="F1308" s="2">
        <v>0.94948286178305841</v>
      </c>
      <c r="G1308" s="2">
        <v>0.97554554901281598</v>
      </c>
      <c r="H1308" s="2">
        <v>0.89192460660556805</v>
      </c>
      <c r="I1308" s="2">
        <v>0.99366246772553002</v>
      </c>
      <c r="J1308" s="2" t="s">
        <v>70</v>
      </c>
      <c r="K1308" s="2" t="s">
        <v>70</v>
      </c>
      <c r="L1308" s="2" t="s">
        <v>70</v>
      </c>
      <c r="M1308" s="2" t="s">
        <v>70</v>
      </c>
      <c r="N1308" s="2" t="s">
        <v>70</v>
      </c>
    </row>
    <row r="1309" spans="1:14" x14ac:dyDescent="0.3">
      <c r="A1309" t="s">
        <v>352</v>
      </c>
      <c r="B1309" t="s">
        <v>25</v>
      </c>
      <c r="C1309" s="2">
        <v>0.98534701547959624</v>
      </c>
      <c r="D1309" s="2">
        <v>0.92499908401421604</v>
      </c>
      <c r="E1309" s="2">
        <v>0.838131734142882</v>
      </c>
      <c r="F1309" s="2">
        <v>0</v>
      </c>
      <c r="G1309" s="2">
        <v>0.9364988558352404</v>
      </c>
      <c r="H1309" s="2">
        <v>0.68648229516670978</v>
      </c>
      <c r="I1309" s="2">
        <v>0.99451386772325523</v>
      </c>
      <c r="J1309" s="2">
        <v>0.92029896157153235</v>
      </c>
      <c r="K1309" s="2" t="s">
        <v>70</v>
      </c>
      <c r="L1309" s="2" t="s">
        <v>70</v>
      </c>
      <c r="M1309" s="2" t="s">
        <v>70</v>
      </c>
      <c r="N1309" s="2" t="s">
        <v>70</v>
      </c>
    </row>
    <row r="1310" spans="1:14" x14ac:dyDescent="0.3">
      <c r="A1310" t="s">
        <v>342</v>
      </c>
      <c r="B1310" t="s">
        <v>6</v>
      </c>
      <c r="C1310" s="2">
        <v>0.99454194047158884</v>
      </c>
      <c r="D1310" s="2">
        <v>0.97386624215892503</v>
      </c>
      <c r="E1310" s="2">
        <v>0.9138985602710078</v>
      </c>
      <c r="F1310" s="2">
        <v>0.84844621513944218</v>
      </c>
      <c r="G1310" s="2">
        <v>0.51313701287250923</v>
      </c>
      <c r="H1310" s="2">
        <v>0.88730774759235298</v>
      </c>
      <c r="I1310" s="2">
        <v>0.99225865209471764</v>
      </c>
      <c r="J1310" s="2" t="s">
        <v>70</v>
      </c>
      <c r="K1310" s="2" t="s">
        <v>70</v>
      </c>
      <c r="L1310" s="2" t="s">
        <v>70</v>
      </c>
      <c r="M1310" s="2" t="s">
        <v>70</v>
      </c>
      <c r="N1310" s="2" t="s">
        <v>70</v>
      </c>
    </row>
    <row r="1311" spans="1:14" x14ac:dyDescent="0.3">
      <c r="A1311" t="s">
        <v>342</v>
      </c>
      <c r="B1311" t="s">
        <v>7</v>
      </c>
      <c r="C1311" s="2">
        <v>0.99383551345662302</v>
      </c>
      <c r="D1311" s="2">
        <v>0.96936604469883825</v>
      </c>
      <c r="E1311" s="2">
        <v>0.90295680860162497</v>
      </c>
      <c r="F1311" s="2">
        <v>0.84181066651357717</v>
      </c>
      <c r="G1311" s="2" t="s">
        <v>70</v>
      </c>
      <c r="H1311" s="2">
        <v>0.84548054424126873</v>
      </c>
      <c r="I1311" s="2">
        <v>0.99042428960685081</v>
      </c>
      <c r="J1311" s="2" t="s">
        <v>70</v>
      </c>
      <c r="K1311" s="2" t="s">
        <v>70</v>
      </c>
      <c r="L1311" s="2" t="s">
        <v>70</v>
      </c>
      <c r="M1311" s="2" t="s">
        <v>70</v>
      </c>
      <c r="N1311" s="2" t="s">
        <v>70</v>
      </c>
    </row>
    <row r="1312" spans="1:14" x14ac:dyDescent="0.3">
      <c r="A1312" t="s">
        <v>342</v>
      </c>
      <c r="B1312" t="s">
        <v>8</v>
      </c>
      <c r="C1312" s="2">
        <v>0.99369294250956763</v>
      </c>
      <c r="D1312" s="2">
        <v>0.9570089883342896</v>
      </c>
      <c r="E1312" s="2">
        <v>0.82092702464642431</v>
      </c>
      <c r="F1312" s="2">
        <v>0.73475236104102082</v>
      </c>
      <c r="G1312" s="2">
        <v>0</v>
      </c>
      <c r="H1312" s="2">
        <v>0</v>
      </c>
      <c r="I1312" s="2">
        <v>0.99010371308684997</v>
      </c>
      <c r="J1312" s="2" t="s">
        <v>70</v>
      </c>
      <c r="K1312" s="2" t="s">
        <v>70</v>
      </c>
      <c r="L1312" s="2" t="s">
        <v>70</v>
      </c>
      <c r="M1312" s="2" t="s">
        <v>70</v>
      </c>
      <c r="N1312" s="2" t="s">
        <v>70</v>
      </c>
    </row>
    <row r="1313" spans="1:14" x14ac:dyDescent="0.3">
      <c r="A1313" t="s">
        <v>342</v>
      </c>
      <c r="B1313" t="s">
        <v>12</v>
      </c>
      <c r="C1313" s="2">
        <v>0.99577119964389038</v>
      </c>
      <c r="D1313" s="2">
        <v>0.97202485887778922</v>
      </c>
      <c r="E1313" s="2">
        <v>0.93287041452852859</v>
      </c>
      <c r="F1313" s="2">
        <v>0.92188659247482763</v>
      </c>
      <c r="G1313" s="2" t="s">
        <v>70</v>
      </c>
      <c r="H1313" s="2">
        <v>0.89760706583136485</v>
      </c>
      <c r="I1313" s="2">
        <v>0.98954268768534404</v>
      </c>
      <c r="J1313" s="2" t="s">
        <v>70</v>
      </c>
      <c r="K1313" s="2">
        <v>0</v>
      </c>
      <c r="L1313" s="2" t="s">
        <v>70</v>
      </c>
      <c r="M1313" s="2" t="s">
        <v>70</v>
      </c>
      <c r="N1313" s="2" t="s">
        <v>70</v>
      </c>
    </row>
    <row r="1314" spans="1:14" x14ac:dyDescent="0.3">
      <c r="A1314" t="s">
        <v>342</v>
      </c>
      <c r="B1314" t="s">
        <v>13</v>
      </c>
      <c r="C1314" s="2">
        <v>0.99221353222492703</v>
      </c>
      <c r="D1314" s="2">
        <v>0.77659770809214612</v>
      </c>
      <c r="E1314" s="2">
        <v>0.89982107679239487</v>
      </c>
      <c r="F1314" s="2">
        <v>0.84899690207577494</v>
      </c>
      <c r="G1314" s="2" t="s">
        <v>70</v>
      </c>
      <c r="H1314" s="2" t="s">
        <v>70</v>
      </c>
      <c r="I1314" s="2">
        <v>0.99195877898352725</v>
      </c>
      <c r="J1314" s="2" t="s">
        <v>70</v>
      </c>
      <c r="K1314" s="2" t="s">
        <v>70</v>
      </c>
      <c r="L1314" s="2" t="s">
        <v>70</v>
      </c>
      <c r="M1314" s="2" t="s">
        <v>70</v>
      </c>
      <c r="N1314" s="2" t="s">
        <v>70</v>
      </c>
    </row>
    <row r="1315" spans="1:14" x14ac:dyDescent="0.3">
      <c r="A1315" t="s">
        <v>342</v>
      </c>
      <c r="B1315" t="s">
        <v>15</v>
      </c>
      <c r="C1315" s="2">
        <v>0.99750019170309023</v>
      </c>
      <c r="D1315" s="2">
        <v>0.95209725669912804</v>
      </c>
      <c r="E1315" s="2">
        <v>0.92386403052375998</v>
      </c>
      <c r="F1315" s="2">
        <v>0.66065943900901081</v>
      </c>
      <c r="G1315" s="2">
        <v>0</v>
      </c>
      <c r="H1315" s="2">
        <v>0.62224838140082406</v>
      </c>
      <c r="I1315" s="2">
        <v>0.99283520982599804</v>
      </c>
      <c r="J1315" s="2" t="s">
        <v>70</v>
      </c>
      <c r="K1315" s="2" t="s">
        <v>70</v>
      </c>
      <c r="L1315" s="2" t="s">
        <v>70</v>
      </c>
      <c r="M1315" s="2" t="s">
        <v>70</v>
      </c>
      <c r="N1315" s="2" t="s">
        <v>70</v>
      </c>
    </row>
    <row r="1316" spans="1:14" x14ac:dyDescent="0.3">
      <c r="A1316" t="s">
        <v>342</v>
      </c>
      <c r="B1316" t="s">
        <v>17</v>
      </c>
      <c r="C1316" s="2">
        <v>0.99401578813343516</v>
      </c>
      <c r="D1316" s="2">
        <v>0.989861155957378</v>
      </c>
      <c r="E1316" s="2">
        <v>0.95196710043454458</v>
      </c>
      <c r="F1316" s="2">
        <v>0.81523192583127801</v>
      </c>
      <c r="G1316" s="2" t="s">
        <v>70</v>
      </c>
      <c r="H1316" s="2" t="s">
        <v>70</v>
      </c>
      <c r="I1316" s="2">
        <v>0.99138934140097756</v>
      </c>
      <c r="J1316" s="2" t="s">
        <v>70</v>
      </c>
      <c r="K1316" s="2" t="s">
        <v>70</v>
      </c>
      <c r="L1316" s="2" t="s">
        <v>70</v>
      </c>
      <c r="M1316" s="2" t="s">
        <v>70</v>
      </c>
      <c r="N1316" s="2" t="s">
        <v>70</v>
      </c>
    </row>
    <row r="1317" spans="1:14" x14ac:dyDescent="0.3">
      <c r="A1317" t="s">
        <v>342</v>
      </c>
      <c r="B1317" t="s">
        <v>19</v>
      </c>
      <c r="C1317" s="2">
        <v>0.97874302874302876</v>
      </c>
      <c r="D1317" s="2">
        <v>0.9714769747023082</v>
      </c>
      <c r="E1317" s="2">
        <v>0.8304471586205332</v>
      </c>
      <c r="F1317" s="2">
        <v>0.81169146745041776</v>
      </c>
      <c r="G1317" s="2" t="s">
        <v>70</v>
      </c>
      <c r="H1317" s="2">
        <v>0.27733659132559563</v>
      </c>
      <c r="I1317" s="2">
        <v>0.98997022410280522</v>
      </c>
      <c r="J1317" s="2">
        <v>0.92846223197836242</v>
      </c>
      <c r="K1317" s="2">
        <v>0.72617246596066565</v>
      </c>
      <c r="L1317" s="2" t="s">
        <v>70</v>
      </c>
      <c r="M1317" s="2" t="s">
        <v>70</v>
      </c>
      <c r="N1317" s="2" t="s">
        <v>70</v>
      </c>
    </row>
    <row r="1318" spans="1:14" x14ac:dyDescent="0.3">
      <c r="A1318" t="s">
        <v>342</v>
      </c>
      <c r="B1318" t="s">
        <v>303</v>
      </c>
      <c r="C1318" s="2">
        <v>0.98514088414822121</v>
      </c>
      <c r="D1318" s="2">
        <v>0.97471696867676683</v>
      </c>
      <c r="E1318" s="2">
        <v>0.90056083057846881</v>
      </c>
      <c r="F1318" s="2">
        <v>0.83492822966507174</v>
      </c>
      <c r="G1318" s="2" t="s">
        <v>70</v>
      </c>
      <c r="H1318" s="2">
        <v>0</v>
      </c>
      <c r="I1318" s="2">
        <v>0.99202127659574479</v>
      </c>
      <c r="J1318" s="2">
        <v>0.94109270778685439</v>
      </c>
      <c r="K1318" s="2">
        <v>0.93660185967878284</v>
      </c>
      <c r="L1318" s="2" t="s">
        <v>70</v>
      </c>
      <c r="M1318" s="2" t="s">
        <v>70</v>
      </c>
      <c r="N1318" s="2" t="s">
        <v>70</v>
      </c>
    </row>
    <row r="1319" spans="1:14" x14ac:dyDescent="0.3">
      <c r="A1319" t="s">
        <v>342</v>
      </c>
      <c r="B1319" t="s">
        <v>21</v>
      </c>
      <c r="C1319" s="2">
        <v>0.98954502252159182</v>
      </c>
      <c r="D1319" s="2">
        <v>0.973999435131498</v>
      </c>
      <c r="E1319" s="2">
        <v>0.89492463249420884</v>
      </c>
      <c r="F1319" s="2">
        <v>0.80634490454744734</v>
      </c>
      <c r="G1319" s="2" t="s">
        <v>70</v>
      </c>
      <c r="H1319" s="2" t="s">
        <v>70</v>
      </c>
      <c r="I1319" s="2">
        <v>0.99201877934272298</v>
      </c>
      <c r="J1319" s="2">
        <v>0.92235039095765281</v>
      </c>
      <c r="K1319" s="2">
        <v>0.93243243243243235</v>
      </c>
      <c r="L1319" s="2" t="s">
        <v>70</v>
      </c>
      <c r="M1319" s="2" t="s">
        <v>70</v>
      </c>
      <c r="N1319" s="2" t="s">
        <v>70</v>
      </c>
    </row>
    <row r="1320" spans="1:14" x14ac:dyDescent="0.3">
      <c r="A1320" t="s">
        <v>342</v>
      </c>
      <c r="B1320" t="s">
        <v>201</v>
      </c>
      <c r="C1320" s="2">
        <v>0.99515506687168176</v>
      </c>
      <c r="D1320" s="2">
        <v>0.97890166028097059</v>
      </c>
      <c r="E1320" s="2">
        <v>0.88805141902357521</v>
      </c>
      <c r="F1320" s="2">
        <v>0.77720622620081503</v>
      </c>
      <c r="G1320" s="2" t="s">
        <v>70</v>
      </c>
      <c r="H1320" s="2">
        <v>0</v>
      </c>
      <c r="I1320" s="2">
        <v>0.99337544292096758</v>
      </c>
      <c r="J1320" s="2" t="s">
        <v>70</v>
      </c>
      <c r="K1320" s="2">
        <v>0.6171428571428571</v>
      </c>
      <c r="L1320" s="2" t="s">
        <v>70</v>
      </c>
      <c r="M1320" s="2" t="s">
        <v>70</v>
      </c>
      <c r="N1320" s="2" t="s">
        <v>70</v>
      </c>
    </row>
    <row r="1321" spans="1:14" x14ac:dyDescent="0.3">
      <c r="A1321" t="s">
        <v>342</v>
      </c>
      <c r="B1321" t="s">
        <v>23</v>
      </c>
      <c r="C1321" s="2">
        <v>0.98991422377226879</v>
      </c>
      <c r="D1321" s="2">
        <v>0.96282576080312643</v>
      </c>
      <c r="E1321" s="2">
        <v>0.912801939780854</v>
      </c>
      <c r="F1321" s="2">
        <v>0.90180523397935564</v>
      </c>
      <c r="G1321" s="2">
        <v>0.77698018283330261</v>
      </c>
      <c r="H1321" s="2" t="s">
        <v>70</v>
      </c>
      <c r="I1321" s="2">
        <v>0.9915440025054808</v>
      </c>
      <c r="J1321" s="2" t="s">
        <v>70</v>
      </c>
      <c r="K1321" s="2">
        <v>0.52023121387283233</v>
      </c>
      <c r="L1321" s="2" t="s">
        <v>70</v>
      </c>
      <c r="M1321" s="2" t="s">
        <v>70</v>
      </c>
      <c r="N1321" s="2">
        <v>0.67555732484076436</v>
      </c>
    </row>
    <row r="1322" spans="1:14" x14ac:dyDescent="0.3">
      <c r="A1322" t="s">
        <v>342</v>
      </c>
      <c r="B1322" t="s">
        <v>377</v>
      </c>
      <c r="C1322" s="2">
        <v>0.97226687192954642</v>
      </c>
      <c r="D1322" s="2">
        <v>0.96680352770055056</v>
      </c>
      <c r="E1322" s="2">
        <v>0.91528010094785339</v>
      </c>
      <c r="F1322" s="2">
        <v>0.87919162213535129</v>
      </c>
      <c r="G1322" s="2">
        <v>0.75770518296202238</v>
      </c>
      <c r="H1322" s="2" t="s">
        <v>70</v>
      </c>
      <c r="I1322" s="2">
        <v>0.99308415572305542</v>
      </c>
      <c r="J1322" s="2" t="s">
        <v>70</v>
      </c>
      <c r="K1322" s="2">
        <v>0.8816608996539792</v>
      </c>
      <c r="L1322" s="2" t="s">
        <v>70</v>
      </c>
      <c r="M1322" s="2" t="s">
        <v>70</v>
      </c>
      <c r="N1322" s="2">
        <v>0.79247168554297132</v>
      </c>
    </row>
    <row r="1323" spans="1:14" x14ac:dyDescent="0.3">
      <c r="A1323" t="s">
        <v>342</v>
      </c>
      <c r="B1323" t="s">
        <v>375</v>
      </c>
      <c r="C1323" s="2">
        <v>0.98910989874116362</v>
      </c>
      <c r="D1323" s="2">
        <v>0.98279392219548123</v>
      </c>
      <c r="E1323" s="2">
        <v>0.92521994134897356</v>
      </c>
      <c r="F1323" s="2">
        <v>0.94003130370457244</v>
      </c>
      <c r="G1323" s="2">
        <v>0.85184039591710481</v>
      </c>
      <c r="H1323" s="2" t="s">
        <v>70</v>
      </c>
      <c r="I1323" s="2">
        <v>0.99352826510721237</v>
      </c>
      <c r="J1323" s="2" t="s">
        <v>70</v>
      </c>
      <c r="K1323" s="2">
        <v>0.81762711864406779</v>
      </c>
      <c r="L1323" s="2" t="s">
        <v>70</v>
      </c>
      <c r="M1323" s="2" t="s">
        <v>70</v>
      </c>
      <c r="N1323" s="2">
        <v>0.87997632085244926</v>
      </c>
    </row>
    <row r="1324" spans="1:14" x14ac:dyDescent="0.3">
      <c r="A1324" t="s">
        <v>342</v>
      </c>
      <c r="B1324" t="s">
        <v>361</v>
      </c>
      <c r="C1324" s="2">
        <v>0.98308270676691722</v>
      </c>
      <c r="D1324" s="2">
        <v>0.95688476473483675</v>
      </c>
      <c r="E1324" s="2">
        <v>0.90600882028665919</v>
      </c>
      <c r="F1324" s="2">
        <v>0.9174694783573808</v>
      </c>
      <c r="G1324" s="2">
        <v>0.88497512437810943</v>
      </c>
      <c r="H1324" s="2" t="s">
        <v>70</v>
      </c>
      <c r="I1324" s="2">
        <v>0.99418649717076202</v>
      </c>
      <c r="J1324" s="2" t="s">
        <v>70</v>
      </c>
      <c r="K1324" s="2">
        <v>0.80201906898485698</v>
      </c>
      <c r="L1324" s="2" t="s">
        <v>70</v>
      </c>
      <c r="M1324" s="2" t="s">
        <v>70</v>
      </c>
      <c r="N1324" s="2">
        <v>0.79523809523809519</v>
      </c>
    </row>
    <row r="1325" spans="1:14" x14ac:dyDescent="0.3">
      <c r="A1325" t="s">
        <v>342</v>
      </c>
      <c r="B1325" t="s">
        <v>214</v>
      </c>
      <c r="C1325" s="2">
        <v>0.99269073555765863</v>
      </c>
      <c r="D1325" s="2">
        <v>0.98555868740647956</v>
      </c>
      <c r="E1325" s="2">
        <v>0.91240341602277364</v>
      </c>
      <c r="F1325" s="2">
        <v>0.94911742769536755</v>
      </c>
      <c r="G1325" s="2" t="s">
        <v>70</v>
      </c>
      <c r="H1325" s="2" t="s">
        <v>70</v>
      </c>
      <c r="I1325" s="2">
        <v>0.99324376795837543</v>
      </c>
      <c r="J1325" s="2" t="s">
        <v>70</v>
      </c>
      <c r="K1325" s="2">
        <v>0.58697764820213805</v>
      </c>
      <c r="L1325" s="2" t="s">
        <v>70</v>
      </c>
      <c r="M1325" s="2" t="s">
        <v>70</v>
      </c>
      <c r="N1325" s="2">
        <v>0.94711627049935521</v>
      </c>
    </row>
    <row r="1326" spans="1:14" x14ac:dyDescent="0.3">
      <c r="A1326" t="s">
        <v>342</v>
      </c>
      <c r="B1326" t="s">
        <v>385</v>
      </c>
      <c r="C1326" s="2">
        <v>0.98980133231150158</v>
      </c>
      <c r="D1326" s="2">
        <v>0.97518511829510557</v>
      </c>
      <c r="E1326" s="2">
        <v>0.91883116883116878</v>
      </c>
      <c r="F1326" s="2">
        <v>0.89618394059873285</v>
      </c>
      <c r="G1326" s="2" t="s">
        <v>70</v>
      </c>
      <c r="H1326" s="2" t="s">
        <v>70</v>
      </c>
      <c r="I1326" s="2">
        <v>0.99399422821932759</v>
      </c>
      <c r="J1326" s="2" t="s">
        <v>70</v>
      </c>
      <c r="K1326" s="2">
        <v>0.39436619718309857</v>
      </c>
      <c r="L1326" s="2">
        <v>0</v>
      </c>
      <c r="M1326" s="2" t="s">
        <v>70</v>
      </c>
      <c r="N1326" s="2">
        <v>0.91931097008159557</v>
      </c>
    </row>
    <row r="1327" spans="1:14" x14ac:dyDescent="0.3">
      <c r="A1327" t="s">
        <v>342</v>
      </c>
      <c r="B1327" t="s">
        <v>144</v>
      </c>
      <c r="C1327" s="2">
        <v>0.98373292523947176</v>
      </c>
      <c r="D1327" s="2">
        <v>0.93121393822830645</v>
      </c>
      <c r="E1327" s="2">
        <v>0.91791044776119401</v>
      </c>
      <c r="F1327" s="2">
        <v>0.90380573319618984</v>
      </c>
      <c r="G1327" s="2" t="s">
        <v>70</v>
      </c>
      <c r="H1327" s="2" t="s">
        <v>70</v>
      </c>
      <c r="I1327" s="2">
        <v>0.99289783813314603</v>
      </c>
      <c r="J1327" s="2" t="s">
        <v>70</v>
      </c>
      <c r="K1327" s="2">
        <v>0.2723404255319149</v>
      </c>
      <c r="L1327" s="2" t="s">
        <v>70</v>
      </c>
      <c r="M1327" s="2" t="s">
        <v>70</v>
      </c>
      <c r="N1327" s="2">
        <v>0.94271463119709797</v>
      </c>
    </row>
    <row r="1328" spans="1:14" x14ac:dyDescent="0.3">
      <c r="A1328" t="s">
        <v>342</v>
      </c>
      <c r="B1328" t="s">
        <v>379</v>
      </c>
      <c r="C1328" s="2">
        <v>0.99468825554985718</v>
      </c>
      <c r="D1328" s="2">
        <v>0.95883725864629743</v>
      </c>
      <c r="E1328" s="2">
        <v>0.8999369952460049</v>
      </c>
      <c r="F1328" s="2">
        <v>0.94657357350784643</v>
      </c>
      <c r="G1328" s="2" t="s">
        <v>70</v>
      </c>
      <c r="H1328" s="2" t="s">
        <v>70</v>
      </c>
      <c r="I1328" s="2">
        <v>0.99248591108328121</v>
      </c>
      <c r="J1328" s="2" t="s">
        <v>70</v>
      </c>
      <c r="K1328" s="2" t="s">
        <v>70</v>
      </c>
      <c r="L1328" s="2" t="s">
        <v>70</v>
      </c>
      <c r="M1328" s="2" t="s">
        <v>70</v>
      </c>
      <c r="N1328" s="2">
        <v>0.95039384282364259</v>
      </c>
    </row>
    <row r="1329" spans="1:14" x14ac:dyDescent="0.3">
      <c r="A1329" t="s">
        <v>342</v>
      </c>
      <c r="B1329" t="s">
        <v>398</v>
      </c>
      <c r="C1329" s="2">
        <v>0.99463320816924639</v>
      </c>
      <c r="D1329" s="2">
        <v>0.9536061470399908</v>
      </c>
      <c r="E1329" s="2">
        <v>0.89902246788474338</v>
      </c>
      <c r="F1329" s="2">
        <v>0.92074948320641703</v>
      </c>
      <c r="G1329" s="2" t="s">
        <v>70</v>
      </c>
      <c r="H1329" s="2" t="s">
        <v>70</v>
      </c>
      <c r="I1329" s="2">
        <v>0.99296325254104756</v>
      </c>
      <c r="J1329" s="2" t="s">
        <v>70</v>
      </c>
      <c r="K1329" s="2" t="s">
        <v>70</v>
      </c>
      <c r="L1329" s="2" t="s">
        <v>70</v>
      </c>
      <c r="M1329" s="2" t="s">
        <v>70</v>
      </c>
      <c r="N1329" s="2">
        <v>0.91970427515268405</v>
      </c>
    </row>
    <row r="1330" spans="1:14" x14ac:dyDescent="0.3">
      <c r="A1330" t="s">
        <v>342</v>
      </c>
      <c r="B1330" t="s">
        <v>25</v>
      </c>
      <c r="C1330" s="2">
        <v>0.99512481644640238</v>
      </c>
      <c r="D1330" s="2">
        <v>0.95001040582726315</v>
      </c>
      <c r="E1330" s="2">
        <v>0.93609651568967045</v>
      </c>
      <c r="F1330" s="2">
        <v>0.87868069917759695</v>
      </c>
      <c r="G1330" s="2">
        <v>0</v>
      </c>
      <c r="H1330" s="2" t="s">
        <v>70</v>
      </c>
      <c r="I1330" s="2">
        <v>0.99415204678362556</v>
      </c>
      <c r="J1330" s="2" t="s">
        <v>70</v>
      </c>
      <c r="K1330" s="2" t="s">
        <v>70</v>
      </c>
      <c r="L1330" s="2" t="s">
        <v>70</v>
      </c>
      <c r="M1330" s="2" t="s">
        <v>70</v>
      </c>
      <c r="N1330" s="2" t="s">
        <v>70</v>
      </c>
    </row>
    <row r="1331" spans="1:14" x14ac:dyDescent="0.3">
      <c r="A1331" t="s">
        <v>342</v>
      </c>
      <c r="B1331" t="s">
        <v>27</v>
      </c>
      <c r="C1331" s="2">
        <v>0.99299422585108921</v>
      </c>
      <c r="D1331" s="2">
        <v>0.94901899719713478</v>
      </c>
      <c r="E1331" s="2">
        <v>0.93356316654315818</v>
      </c>
      <c r="F1331" s="2">
        <v>0.88070234113712376</v>
      </c>
      <c r="G1331" s="2">
        <v>0.74308300395256921</v>
      </c>
      <c r="H1331" s="2">
        <v>0.2937456078706957</v>
      </c>
      <c r="I1331" s="2">
        <v>0.99261515036162917</v>
      </c>
      <c r="J1331" s="2" t="s">
        <v>70</v>
      </c>
      <c r="K1331" s="2" t="s">
        <v>70</v>
      </c>
      <c r="L1331" s="2" t="s">
        <v>70</v>
      </c>
      <c r="M1331" s="2" t="s">
        <v>70</v>
      </c>
      <c r="N1331" s="2" t="s">
        <v>70</v>
      </c>
    </row>
    <row r="1332" spans="1:14" x14ac:dyDescent="0.3">
      <c r="A1332" t="s">
        <v>342</v>
      </c>
      <c r="B1332" t="s">
        <v>29</v>
      </c>
      <c r="C1332" s="2">
        <v>0.99599614666746961</v>
      </c>
      <c r="D1332" s="2">
        <v>0.91643302392683124</v>
      </c>
      <c r="E1332" s="2">
        <v>0.92127267946358138</v>
      </c>
      <c r="F1332" s="2">
        <v>0.85557935257432371</v>
      </c>
      <c r="G1332" s="2" t="s">
        <v>70</v>
      </c>
      <c r="H1332" s="2">
        <v>0.47664936990363233</v>
      </c>
      <c r="I1332" s="2">
        <v>0.99365685899885359</v>
      </c>
      <c r="J1332" s="2" t="s">
        <v>70</v>
      </c>
      <c r="K1332" s="2" t="s">
        <v>70</v>
      </c>
      <c r="L1332" s="2" t="s">
        <v>70</v>
      </c>
      <c r="M1332" s="2" t="s">
        <v>70</v>
      </c>
      <c r="N1332" s="2" t="s">
        <v>70</v>
      </c>
    </row>
    <row r="1333" spans="1:14" x14ac:dyDescent="0.3">
      <c r="A1333" t="s">
        <v>342</v>
      </c>
      <c r="B1333" t="s">
        <v>33</v>
      </c>
      <c r="C1333" s="2">
        <v>0.99648309382368039</v>
      </c>
      <c r="D1333" s="2">
        <v>0.9669307148891364</v>
      </c>
      <c r="E1333" s="2">
        <v>0.86197993508409565</v>
      </c>
      <c r="F1333" s="2">
        <v>0.56133547715880072</v>
      </c>
      <c r="G1333" s="2" t="s">
        <v>70</v>
      </c>
      <c r="H1333" s="2">
        <v>0.70070197830248881</v>
      </c>
      <c r="I1333" s="2">
        <v>0.99251870324189517</v>
      </c>
      <c r="J1333" s="2">
        <v>0</v>
      </c>
      <c r="K1333" s="2" t="s">
        <v>70</v>
      </c>
      <c r="L1333" s="2" t="s">
        <v>70</v>
      </c>
      <c r="M1333" s="2" t="s">
        <v>70</v>
      </c>
      <c r="N1333" s="2" t="s">
        <v>70</v>
      </c>
    </row>
    <row r="1334" spans="1:14" x14ac:dyDescent="0.3">
      <c r="A1334" t="s">
        <v>342</v>
      </c>
      <c r="B1334" t="s">
        <v>35</v>
      </c>
      <c r="C1334" s="2">
        <v>0.9938442171799462</v>
      </c>
      <c r="D1334" s="2">
        <v>0.96437029349937464</v>
      </c>
      <c r="E1334" s="2">
        <v>0.86946332317787678</v>
      </c>
      <c r="F1334" s="2">
        <v>0.82586735404765221</v>
      </c>
      <c r="G1334" s="2" t="s">
        <v>70</v>
      </c>
      <c r="H1334" s="2">
        <v>0.75086676572560673</v>
      </c>
      <c r="I1334" s="2">
        <v>0.9933619679812572</v>
      </c>
      <c r="J1334" s="2" t="s">
        <v>70</v>
      </c>
      <c r="K1334" s="2" t="s">
        <v>70</v>
      </c>
      <c r="L1334" s="2" t="s">
        <v>70</v>
      </c>
      <c r="M1334" s="2" t="s">
        <v>70</v>
      </c>
      <c r="N1334" s="2" t="s">
        <v>70</v>
      </c>
    </row>
    <row r="1335" spans="1:14" x14ac:dyDescent="0.3">
      <c r="A1335" t="s">
        <v>337</v>
      </c>
      <c r="B1335" t="s">
        <v>6</v>
      </c>
      <c r="C1335" s="2">
        <v>0.98123497331847764</v>
      </c>
      <c r="D1335" s="2">
        <v>0.9707125037853116</v>
      </c>
      <c r="E1335" s="2">
        <v>0.93924409557730215</v>
      </c>
      <c r="F1335" s="2" t="s">
        <v>70</v>
      </c>
      <c r="G1335" s="2" t="s">
        <v>70</v>
      </c>
      <c r="H1335" s="2">
        <v>0.85462730041043289</v>
      </c>
      <c r="I1335" s="2">
        <v>0.98714926621549681</v>
      </c>
      <c r="J1335" s="2" t="s">
        <v>70</v>
      </c>
      <c r="K1335" s="2" t="s">
        <v>70</v>
      </c>
      <c r="L1335" s="2" t="s">
        <v>70</v>
      </c>
      <c r="M1335" s="2" t="s">
        <v>70</v>
      </c>
      <c r="N1335" s="2" t="s">
        <v>70</v>
      </c>
    </row>
    <row r="1336" spans="1:14" x14ac:dyDescent="0.3">
      <c r="A1336" t="s">
        <v>337</v>
      </c>
      <c r="B1336" t="s">
        <v>328</v>
      </c>
      <c r="C1336" s="2">
        <v>0.96289143330114502</v>
      </c>
      <c r="D1336" s="2">
        <v>0.97308531953706756</v>
      </c>
      <c r="E1336" s="2">
        <v>0.88262337612788766</v>
      </c>
      <c r="F1336" s="2" t="s">
        <v>70</v>
      </c>
      <c r="G1336" s="2">
        <v>0.87805154990348588</v>
      </c>
      <c r="H1336" s="2">
        <v>0.59297434986079023</v>
      </c>
      <c r="I1336" s="2">
        <v>0.99266167252713655</v>
      </c>
      <c r="J1336" s="2" t="s">
        <v>70</v>
      </c>
      <c r="K1336" s="2" t="s">
        <v>70</v>
      </c>
      <c r="L1336" s="2" t="s">
        <v>70</v>
      </c>
      <c r="M1336" s="2" t="s">
        <v>70</v>
      </c>
      <c r="N1336" s="2" t="s">
        <v>70</v>
      </c>
    </row>
    <row r="1337" spans="1:14" x14ac:dyDescent="0.3">
      <c r="A1337" t="s">
        <v>337</v>
      </c>
      <c r="B1337" t="s">
        <v>7</v>
      </c>
      <c r="C1337" s="2">
        <v>0.97615864527629237</v>
      </c>
      <c r="D1337" s="2">
        <v>0.90967212886906001</v>
      </c>
      <c r="E1337" s="2">
        <v>0.83570692222519183</v>
      </c>
      <c r="F1337" s="2">
        <v>0</v>
      </c>
      <c r="G1337" s="2">
        <v>0.43899491414472031</v>
      </c>
      <c r="H1337" s="2">
        <v>0.91385036139871079</v>
      </c>
      <c r="I1337" s="2">
        <v>0.99221339912111639</v>
      </c>
      <c r="J1337" s="2" t="s">
        <v>70</v>
      </c>
      <c r="K1337" s="2" t="s">
        <v>70</v>
      </c>
      <c r="L1337" s="2" t="s">
        <v>70</v>
      </c>
      <c r="M1337" s="2" t="s">
        <v>70</v>
      </c>
      <c r="N1337" s="2" t="s">
        <v>70</v>
      </c>
    </row>
    <row r="1338" spans="1:14" x14ac:dyDescent="0.3">
      <c r="A1338" t="s">
        <v>337</v>
      </c>
      <c r="B1338" t="s">
        <v>8</v>
      </c>
      <c r="C1338" s="2">
        <v>0.98184664923708664</v>
      </c>
      <c r="D1338" s="2">
        <v>0.89572299105871633</v>
      </c>
      <c r="E1338" s="2">
        <v>0.96545420455610764</v>
      </c>
      <c r="F1338" s="2" t="s">
        <v>70</v>
      </c>
      <c r="G1338" s="2" t="s">
        <v>70</v>
      </c>
      <c r="H1338" s="2">
        <v>0.92535865271328577</v>
      </c>
      <c r="I1338" s="2">
        <v>0.9829280910501812</v>
      </c>
      <c r="J1338" s="2" t="s">
        <v>70</v>
      </c>
      <c r="K1338" s="2" t="s">
        <v>70</v>
      </c>
      <c r="L1338" s="2" t="s">
        <v>70</v>
      </c>
      <c r="M1338" s="2" t="s">
        <v>70</v>
      </c>
      <c r="N1338" s="2" t="s">
        <v>70</v>
      </c>
    </row>
    <row r="1339" spans="1:14" x14ac:dyDescent="0.3">
      <c r="A1339" t="s">
        <v>337</v>
      </c>
      <c r="B1339" t="s">
        <v>12</v>
      </c>
      <c r="C1339" s="2">
        <v>0.99251166737378038</v>
      </c>
      <c r="D1339" s="2">
        <v>0.94262884317628837</v>
      </c>
      <c r="E1339" s="2">
        <v>0.93218295147675745</v>
      </c>
      <c r="F1339" s="2" t="s">
        <v>70</v>
      </c>
      <c r="G1339" s="2" t="s">
        <v>70</v>
      </c>
      <c r="H1339" s="2">
        <v>0.83641740937612408</v>
      </c>
      <c r="I1339" s="2">
        <v>0.99060503570086444</v>
      </c>
      <c r="J1339" s="2" t="s">
        <v>70</v>
      </c>
      <c r="K1339" s="2" t="s">
        <v>70</v>
      </c>
      <c r="L1339" s="2" t="s">
        <v>70</v>
      </c>
      <c r="M1339" s="2" t="s">
        <v>70</v>
      </c>
      <c r="N1339" s="2" t="s">
        <v>70</v>
      </c>
    </row>
    <row r="1340" spans="1:14" x14ac:dyDescent="0.3">
      <c r="A1340" t="s">
        <v>337</v>
      </c>
      <c r="B1340" t="s">
        <v>13</v>
      </c>
      <c r="C1340" s="2">
        <v>0.99508701629490681</v>
      </c>
      <c r="D1340" s="2">
        <v>0.97086098410468835</v>
      </c>
      <c r="E1340" s="2">
        <v>0.96740389814361838</v>
      </c>
      <c r="F1340" s="2" t="s">
        <v>70</v>
      </c>
      <c r="G1340" s="2" t="s">
        <v>70</v>
      </c>
      <c r="H1340" s="2">
        <v>0.8435180689463827</v>
      </c>
      <c r="I1340" s="2">
        <v>0.99526066350710896</v>
      </c>
      <c r="J1340" s="2" t="s">
        <v>70</v>
      </c>
      <c r="K1340" s="2" t="s">
        <v>70</v>
      </c>
      <c r="L1340" s="2" t="s">
        <v>70</v>
      </c>
      <c r="M1340" s="2" t="s">
        <v>70</v>
      </c>
      <c r="N1340" s="2" t="s">
        <v>70</v>
      </c>
    </row>
    <row r="1341" spans="1:14" x14ac:dyDescent="0.3">
      <c r="A1341" t="s">
        <v>337</v>
      </c>
      <c r="B1341" t="s">
        <v>15</v>
      </c>
      <c r="C1341" s="2">
        <v>0.94042208802838823</v>
      </c>
      <c r="D1341" s="2">
        <v>0.97087569372820604</v>
      </c>
      <c r="E1341" s="2">
        <v>0.84445574907294607</v>
      </c>
      <c r="F1341" s="2">
        <v>0.35551206784083494</v>
      </c>
      <c r="G1341" s="2" t="s">
        <v>70</v>
      </c>
      <c r="H1341" s="2">
        <v>0.88196524865188741</v>
      </c>
      <c r="I1341" s="2">
        <v>0.98716683119447202</v>
      </c>
      <c r="J1341" s="2">
        <v>6.2301633948512992E-2</v>
      </c>
      <c r="K1341" s="2" t="s">
        <v>70</v>
      </c>
      <c r="L1341" s="2" t="s">
        <v>70</v>
      </c>
      <c r="M1341" s="2" t="s">
        <v>70</v>
      </c>
      <c r="N1341" s="2">
        <v>0</v>
      </c>
    </row>
    <row r="1342" spans="1:14" x14ac:dyDescent="0.3">
      <c r="A1342" t="s">
        <v>337</v>
      </c>
      <c r="B1342" t="s">
        <v>17</v>
      </c>
      <c r="C1342" s="2">
        <v>0.98802276336686079</v>
      </c>
      <c r="D1342" s="2">
        <v>0.97236791803654721</v>
      </c>
      <c r="E1342" s="2">
        <v>0.89799793253306892</v>
      </c>
      <c r="F1342" s="2">
        <v>0.85347979925089201</v>
      </c>
      <c r="G1342" s="2" t="s">
        <v>70</v>
      </c>
      <c r="H1342" s="2">
        <v>0.2308300395256917</v>
      </c>
      <c r="I1342" s="2">
        <v>0.99244908855159797</v>
      </c>
      <c r="J1342" s="2" t="s">
        <v>70</v>
      </c>
      <c r="K1342" s="2">
        <v>0</v>
      </c>
      <c r="L1342" s="2">
        <v>0</v>
      </c>
      <c r="M1342" s="2" t="s">
        <v>70</v>
      </c>
      <c r="N1342" s="2" t="s">
        <v>70</v>
      </c>
    </row>
    <row r="1343" spans="1:14" x14ac:dyDescent="0.3">
      <c r="A1343" t="s">
        <v>337</v>
      </c>
      <c r="B1343" t="s">
        <v>21</v>
      </c>
      <c r="C1343" s="2">
        <v>0.9946217655714864</v>
      </c>
      <c r="D1343" s="2">
        <v>0.96755388254105723</v>
      </c>
      <c r="E1343" s="2">
        <v>0.94013948559552463</v>
      </c>
      <c r="F1343" s="2">
        <v>0</v>
      </c>
      <c r="G1343" s="2">
        <v>3.6982248520710057E-3</v>
      </c>
      <c r="H1343" s="2">
        <v>0.67263784623349732</v>
      </c>
      <c r="I1343" s="2">
        <v>0.99279472635290522</v>
      </c>
      <c r="J1343" s="2" t="s">
        <v>70</v>
      </c>
      <c r="K1343" s="2">
        <v>0</v>
      </c>
      <c r="L1343" s="2">
        <v>0</v>
      </c>
      <c r="M1343" s="2" t="s">
        <v>70</v>
      </c>
      <c r="N1343" s="2" t="s">
        <v>70</v>
      </c>
    </row>
    <row r="1344" spans="1:14" x14ac:dyDescent="0.3">
      <c r="A1344" t="s">
        <v>337</v>
      </c>
      <c r="B1344" t="s">
        <v>23</v>
      </c>
      <c r="C1344" s="2">
        <v>0.99734753108962659</v>
      </c>
      <c r="D1344" s="2">
        <v>0.96277075397044476</v>
      </c>
      <c r="E1344" s="2">
        <v>0.85862168624050861</v>
      </c>
      <c r="F1344" s="2">
        <v>9.05581947743468E-3</v>
      </c>
      <c r="G1344" s="2">
        <v>0.96809514819709275</v>
      </c>
      <c r="H1344" s="2">
        <v>0.90451199066987398</v>
      </c>
      <c r="I1344" s="2">
        <v>0.99523989421987158</v>
      </c>
      <c r="J1344" s="2" t="s">
        <v>70</v>
      </c>
      <c r="K1344" s="2" t="s">
        <v>70</v>
      </c>
      <c r="L1344" s="2" t="s">
        <v>70</v>
      </c>
      <c r="M1344" s="2" t="s">
        <v>70</v>
      </c>
      <c r="N1344" s="2" t="s">
        <v>70</v>
      </c>
    </row>
    <row r="1345" spans="1:14" x14ac:dyDescent="0.3">
      <c r="A1345" t="s">
        <v>337</v>
      </c>
      <c r="B1345" t="s">
        <v>25</v>
      </c>
      <c r="C1345" s="2">
        <v>0.99859432931876402</v>
      </c>
      <c r="D1345" s="2">
        <v>0.94421000051673365</v>
      </c>
      <c r="E1345" s="2">
        <v>0.94793634153615358</v>
      </c>
      <c r="F1345" s="2">
        <v>0.71799587444391977</v>
      </c>
      <c r="G1345" s="2" t="s">
        <v>70</v>
      </c>
      <c r="H1345" s="2">
        <v>0.88869062269259169</v>
      </c>
      <c r="I1345" s="2">
        <v>0.99691405647276643</v>
      </c>
      <c r="J1345" s="2" t="s">
        <v>70</v>
      </c>
      <c r="K1345" s="2" t="s">
        <v>70</v>
      </c>
      <c r="L1345" s="2" t="s">
        <v>70</v>
      </c>
      <c r="M1345" s="2" t="s">
        <v>70</v>
      </c>
      <c r="N1345" s="2" t="s">
        <v>70</v>
      </c>
    </row>
    <row r="1346" spans="1:14" x14ac:dyDescent="0.3">
      <c r="A1346" t="s">
        <v>287</v>
      </c>
      <c r="B1346" t="s">
        <v>6</v>
      </c>
      <c r="C1346" s="2">
        <v>0.94144535356767378</v>
      </c>
      <c r="D1346" s="2">
        <v>0.95162325163608363</v>
      </c>
      <c r="E1346" s="2">
        <v>0.86426765220774171</v>
      </c>
      <c r="F1346" s="2" t="s">
        <v>70</v>
      </c>
      <c r="G1346" s="2" t="s">
        <v>70</v>
      </c>
      <c r="H1346" s="2">
        <v>0.70895438753782358</v>
      </c>
      <c r="I1346" s="2">
        <v>0.97275362318840564</v>
      </c>
      <c r="J1346" s="2">
        <v>0.91967084639498442</v>
      </c>
      <c r="K1346" s="2" t="s">
        <v>70</v>
      </c>
      <c r="L1346" s="2" t="s">
        <v>70</v>
      </c>
      <c r="M1346" s="2" t="s">
        <v>70</v>
      </c>
      <c r="N1346" s="2" t="s">
        <v>70</v>
      </c>
    </row>
    <row r="1347" spans="1:14" x14ac:dyDescent="0.3">
      <c r="A1347" t="s">
        <v>287</v>
      </c>
      <c r="B1347" t="s">
        <v>7</v>
      </c>
      <c r="C1347" s="2">
        <v>0.99176155227110641</v>
      </c>
      <c r="D1347" s="2">
        <v>0.96535304596839999</v>
      </c>
      <c r="E1347" s="2">
        <v>0.91388492011949596</v>
      </c>
      <c r="F1347" s="2" t="s">
        <v>70</v>
      </c>
      <c r="G1347" s="2" t="s">
        <v>70</v>
      </c>
      <c r="H1347" s="2">
        <v>0.92547961052733041</v>
      </c>
      <c r="I1347" s="2">
        <v>0.99296097934200456</v>
      </c>
      <c r="J1347" s="2" t="s">
        <v>70</v>
      </c>
      <c r="K1347" s="2" t="s">
        <v>70</v>
      </c>
      <c r="L1347" s="2" t="s">
        <v>70</v>
      </c>
      <c r="M1347" s="2" t="s">
        <v>70</v>
      </c>
      <c r="N1347" s="2" t="s">
        <v>70</v>
      </c>
    </row>
    <row r="1348" spans="1:14" x14ac:dyDescent="0.3">
      <c r="A1348" t="s">
        <v>287</v>
      </c>
      <c r="B1348" t="s">
        <v>8</v>
      </c>
      <c r="C1348" s="2">
        <v>0.991054894698848</v>
      </c>
      <c r="D1348" s="2">
        <v>0.94592720970537258</v>
      </c>
      <c r="E1348" s="2">
        <v>0.96128570093749022</v>
      </c>
      <c r="F1348" s="2" t="s">
        <v>70</v>
      </c>
      <c r="G1348" s="2" t="s">
        <v>70</v>
      </c>
      <c r="H1348" s="2">
        <v>0.77226676063782929</v>
      </c>
      <c r="I1348" s="2">
        <v>0.99083993168762619</v>
      </c>
      <c r="J1348" s="2" t="s">
        <v>70</v>
      </c>
      <c r="K1348" s="2" t="s">
        <v>70</v>
      </c>
      <c r="L1348" s="2" t="s">
        <v>70</v>
      </c>
      <c r="M1348" s="2" t="s">
        <v>70</v>
      </c>
      <c r="N1348" s="2" t="s">
        <v>70</v>
      </c>
    </row>
    <row r="1349" spans="1:14" x14ac:dyDescent="0.3">
      <c r="A1349" t="s">
        <v>287</v>
      </c>
      <c r="B1349" t="s">
        <v>12</v>
      </c>
      <c r="C1349" s="2">
        <v>0.99350612033791164</v>
      </c>
      <c r="D1349" s="2">
        <v>0.96987703226871336</v>
      </c>
      <c r="E1349" s="2">
        <v>0.95307346326836584</v>
      </c>
      <c r="F1349" s="2" t="s">
        <v>70</v>
      </c>
      <c r="G1349" s="2" t="s">
        <v>70</v>
      </c>
      <c r="H1349" s="2">
        <v>0.84179158389019326</v>
      </c>
      <c r="I1349" s="2">
        <v>0.99673659673659676</v>
      </c>
      <c r="J1349" s="2" t="s">
        <v>70</v>
      </c>
      <c r="K1349" s="2" t="s">
        <v>70</v>
      </c>
      <c r="L1349" s="2" t="s">
        <v>70</v>
      </c>
      <c r="M1349" s="2" t="s">
        <v>70</v>
      </c>
      <c r="N1349" s="2" t="s">
        <v>70</v>
      </c>
    </row>
    <row r="1350" spans="1:14" x14ac:dyDescent="0.3">
      <c r="A1350" t="s">
        <v>287</v>
      </c>
      <c r="B1350" t="s">
        <v>13</v>
      </c>
      <c r="C1350" s="2">
        <v>0.98362235067437376</v>
      </c>
      <c r="D1350" s="2">
        <v>0.98296638796387237</v>
      </c>
      <c r="E1350" s="2">
        <v>0.8832036554087549</v>
      </c>
      <c r="F1350" s="2" t="s">
        <v>70</v>
      </c>
      <c r="G1350" s="2" t="s">
        <v>70</v>
      </c>
      <c r="H1350" s="2">
        <v>0.82398956975228166</v>
      </c>
      <c r="I1350" s="2">
        <v>0.99243260286930479</v>
      </c>
      <c r="J1350" s="2">
        <v>0.78555304740406318</v>
      </c>
      <c r="K1350" s="2" t="s">
        <v>70</v>
      </c>
      <c r="L1350" s="2" t="s">
        <v>70</v>
      </c>
      <c r="M1350" s="2" t="s">
        <v>70</v>
      </c>
      <c r="N1350" s="2" t="s">
        <v>70</v>
      </c>
    </row>
    <row r="1351" spans="1:14" x14ac:dyDescent="0.3">
      <c r="A1351" t="s">
        <v>287</v>
      </c>
      <c r="B1351" t="s">
        <v>15</v>
      </c>
      <c r="C1351" s="2">
        <v>0.99432966173499315</v>
      </c>
      <c r="D1351" s="2">
        <v>0.96989471852431919</v>
      </c>
      <c r="E1351" s="2">
        <v>0.96644821199601083</v>
      </c>
      <c r="F1351" s="2" t="s">
        <v>70</v>
      </c>
      <c r="G1351" s="2" t="s">
        <v>70</v>
      </c>
      <c r="H1351" s="2">
        <v>0.91543854628702237</v>
      </c>
      <c r="I1351" s="2">
        <v>0.99677850239648003</v>
      </c>
      <c r="J1351" s="2" t="s">
        <v>70</v>
      </c>
      <c r="K1351" s="2" t="s">
        <v>70</v>
      </c>
      <c r="L1351" s="2" t="s">
        <v>70</v>
      </c>
      <c r="M1351" s="2" t="s">
        <v>70</v>
      </c>
      <c r="N1351" s="2" t="s">
        <v>70</v>
      </c>
    </row>
    <row r="1352" spans="1:14" x14ac:dyDescent="0.3">
      <c r="A1352" t="s">
        <v>287</v>
      </c>
      <c r="B1352" t="s">
        <v>306</v>
      </c>
      <c r="C1352" s="2">
        <v>0.99301972685887718</v>
      </c>
      <c r="D1352" s="2">
        <v>0.93109672356287998</v>
      </c>
      <c r="E1352" s="2">
        <v>0.87737761147489868</v>
      </c>
      <c r="F1352" s="2">
        <v>0.74718303981303735</v>
      </c>
      <c r="G1352" s="2" t="s">
        <v>70</v>
      </c>
      <c r="H1352" s="2">
        <v>0.67810569663692521</v>
      </c>
      <c r="I1352" s="2">
        <v>0.99390910510698105</v>
      </c>
      <c r="J1352" s="2" t="s">
        <v>70</v>
      </c>
      <c r="K1352" s="2" t="s">
        <v>70</v>
      </c>
      <c r="L1352" s="2" t="s">
        <v>70</v>
      </c>
      <c r="M1352" s="2" t="s">
        <v>70</v>
      </c>
      <c r="N1352" s="2" t="s">
        <v>70</v>
      </c>
    </row>
    <row r="1353" spans="1:14" x14ac:dyDescent="0.3">
      <c r="A1353" t="s">
        <v>287</v>
      </c>
      <c r="B1353" t="s">
        <v>17</v>
      </c>
      <c r="C1353" s="2">
        <v>0.98893979057591619</v>
      </c>
      <c r="D1353" s="2">
        <v>0.9792043561589856</v>
      </c>
      <c r="E1353" s="2">
        <v>0.90437295802965556</v>
      </c>
      <c r="F1353" s="2">
        <v>0.7024656968946662</v>
      </c>
      <c r="G1353" s="2" t="s">
        <v>70</v>
      </c>
      <c r="H1353" s="2">
        <v>0.88391437308868503</v>
      </c>
      <c r="I1353" s="2">
        <v>0.99434064656174881</v>
      </c>
      <c r="J1353" s="2">
        <v>0.90642873484328523</v>
      </c>
      <c r="K1353" s="2" t="s">
        <v>70</v>
      </c>
      <c r="L1353" s="2" t="s">
        <v>70</v>
      </c>
      <c r="M1353" s="2" t="s">
        <v>70</v>
      </c>
      <c r="N1353" s="2" t="s">
        <v>70</v>
      </c>
    </row>
    <row r="1354" spans="1:14" x14ac:dyDescent="0.3">
      <c r="A1354" t="s">
        <v>287</v>
      </c>
      <c r="B1354" t="s">
        <v>318</v>
      </c>
      <c r="C1354" s="2">
        <v>0.99439488434514878</v>
      </c>
      <c r="D1354" s="2">
        <v>0.96947686280910805</v>
      </c>
      <c r="E1354" s="2">
        <v>0.94509057892688841</v>
      </c>
      <c r="F1354" s="2">
        <v>0.64738523625357325</v>
      </c>
      <c r="G1354" s="2" t="s">
        <v>70</v>
      </c>
      <c r="H1354" s="2">
        <v>0.82967174980615144</v>
      </c>
      <c r="I1354" s="2">
        <v>0.99418739827947</v>
      </c>
      <c r="J1354" s="2" t="s">
        <v>70</v>
      </c>
      <c r="K1354" s="2" t="s">
        <v>70</v>
      </c>
      <c r="L1354" s="2" t="s">
        <v>70</v>
      </c>
      <c r="M1354" s="2" t="s">
        <v>70</v>
      </c>
      <c r="N1354" s="2">
        <v>0.98474341192787795</v>
      </c>
    </row>
    <row r="1355" spans="1:14" x14ac:dyDescent="0.3">
      <c r="A1355" t="s">
        <v>287</v>
      </c>
      <c r="B1355" t="s">
        <v>170</v>
      </c>
      <c r="C1355" s="2">
        <v>0.99548298868675145</v>
      </c>
      <c r="D1355" s="2">
        <v>0.9725058603838056</v>
      </c>
      <c r="E1355" s="2">
        <v>0.9587774547803618</v>
      </c>
      <c r="F1355" s="2">
        <v>0.74695534506089312</v>
      </c>
      <c r="G1355" s="2" t="s">
        <v>70</v>
      </c>
      <c r="H1355" s="2">
        <v>0.77912979351032452</v>
      </c>
      <c r="I1355" s="2">
        <v>0.99244060475161999</v>
      </c>
      <c r="J1355" s="2" t="s">
        <v>70</v>
      </c>
      <c r="K1355" s="2" t="s">
        <v>70</v>
      </c>
      <c r="L1355" s="2" t="s">
        <v>70</v>
      </c>
      <c r="M1355" s="2" t="s">
        <v>70</v>
      </c>
      <c r="N1355" s="2">
        <v>0.97310784585528143</v>
      </c>
    </row>
    <row r="1356" spans="1:14" x14ac:dyDescent="0.3">
      <c r="A1356" t="s">
        <v>287</v>
      </c>
      <c r="B1356" t="s">
        <v>319</v>
      </c>
      <c r="C1356" s="2">
        <v>0.99031611279382281</v>
      </c>
      <c r="D1356" s="2">
        <v>0.96132449321749736</v>
      </c>
      <c r="E1356" s="2">
        <v>0.89724885742450045</v>
      </c>
      <c r="F1356" s="2">
        <v>0.3237724842002917</v>
      </c>
      <c r="G1356" s="2" t="s">
        <v>70</v>
      </c>
      <c r="H1356" s="2">
        <v>0.35380774032459428</v>
      </c>
      <c r="I1356" s="2">
        <v>0.99550944564880761</v>
      </c>
      <c r="J1356" s="2" t="s">
        <v>70</v>
      </c>
      <c r="K1356" s="2" t="s">
        <v>70</v>
      </c>
      <c r="L1356" s="2" t="s">
        <v>70</v>
      </c>
      <c r="M1356" s="2" t="s">
        <v>70</v>
      </c>
      <c r="N1356" s="2">
        <v>0.92805529374803641</v>
      </c>
    </row>
    <row r="1357" spans="1:14" x14ac:dyDescent="0.3">
      <c r="A1357" t="s">
        <v>287</v>
      </c>
      <c r="B1357" t="s">
        <v>21</v>
      </c>
      <c r="C1357" s="2">
        <v>0.99426400476758037</v>
      </c>
      <c r="D1357" s="2">
        <v>0.94011666280169104</v>
      </c>
      <c r="E1357" s="2">
        <v>0.8552335240908252</v>
      </c>
      <c r="F1357" s="2">
        <v>0.65095574012970758</v>
      </c>
      <c r="G1357" s="2" t="s">
        <v>70</v>
      </c>
      <c r="H1357" s="2">
        <v>0</v>
      </c>
      <c r="I1357" s="2">
        <v>0.99678505817513763</v>
      </c>
      <c r="J1357" s="2" t="s">
        <v>70</v>
      </c>
      <c r="K1357" s="2" t="s">
        <v>70</v>
      </c>
      <c r="L1357" s="2" t="s">
        <v>70</v>
      </c>
      <c r="M1357" s="2" t="s">
        <v>70</v>
      </c>
      <c r="N1357" s="2" t="s">
        <v>70</v>
      </c>
    </row>
    <row r="1358" spans="1:14" x14ac:dyDescent="0.3">
      <c r="A1358" t="s">
        <v>287</v>
      </c>
      <c r="B1358" t="s">
        <v>23</v>
      </c>
      <c r="C1358" s="2">
        <v>0.99293518125313684</v>
      </c>
      <c r="D1358" s="2">
        <v>0.98113207547169801</v>
      </c>
      <c r="E1358" s="2">
        <v>0.94268163337458022</v>
      </c>
      <c r="F1358" s="2" t="s">
        <v>70</v>
      </c>
      <c r="G1358" s="2" t="s">
        <v>70</v>
      </c>
      <c r="H1358" s="2">
        <v>0.76126594237128009</v>
      </c>
      <c r="I1358" s="2">
        <v>0.99469992205767721</v>
      </c>
      <c r="J1358" s="2" t="s">
        <v>70</v>
      </c>
      <c r="K1358" s="2" t="s">
        <v>70</v>
      </c>
      <c r="L1358" s="2" t="s">
        <v>70</v>
      </c>
      <c r="M1358" s="2" t="s">
        <v>70</v>
      </c>
      <c r="N1358" s="2" t="s">
        <v>70</v>
      </c>
    </row>
    <row r="1359" spans="1:14" x14ac:dyDescent="0.3">
      <c r="A1359" t="s">
        <v>287</v>
      </c>
      <c r="B1359" t="s">
        <v>25</v>
      </c>
      <c r="C1359" s="2">
        <v>0.99336186566512363</v>
      </c>
      <c r="D1359" s="2">
        <v>0.98659859604339517</v>
      </c>
      <c r="E1359" s="2">
        <v>0.72656709032996258</v>
      </c>
      <c r="F1359" s="2">
        <v>0</v>
      </c>
      <c r="G1359" s="2">
        <v>0</v>
      </c>
      <c r="H1359" s="2">
        <v>0.31865695280329426</v>
      </c>
      <c r="I1359" s="2">
        <v>0.99560286970608658</v>
      </c>
      <c r="J1359" s="2" t="s">
        <v>70</v>
      </c>
      <c r="K1359" s="2" t="s">
        <v>70</v>
      </c>
      <c r="L1359" s="2" t="s">
        <v>70</v>
      </c>
      <c r="M1359" s="2" t="s">
        <v>70</v>
      </c>
      <c r="N1359" s="2" t="s">
        <v>70</v>
      </c>
    </row>
    <row r="1360" spans="1:14" x14ac:dyDescent="0.3">
      <c r="A1360" t="s">
        <v>287</v>
      </c>
      <c r="B1360" t="s">
        <v>66</v>
      </c>
      <c r="C1360" s="2">
        <v>0.99482390415173561</v>
      </c>
      <c r="D1360" s="2">
        <v>0.96368792748707122</v>
      </c>
      <c r="E1360" s="2">
        <v>0.92427711631558285</v>
      </c>
      <c r="F1360" s="2" t="s">
        <v>70</v>
      </c>
      <c r="G1360" s="2">
        <v>0.97692462716646522</v>
      </c>
      <c r="H1360" s="2">
        <v>0.59791666666666665</v>
      </c>
      <c r="I1360" s="2">
        <v>0.99571216964216103</v>
      </c>
      <c r="J1360" s="2" t="s">
        <v>70</v>
      </c>
      <c r="K1360" s="2" t="s">
        <v>70</v>
      </c>
      <c r="L1360" s="2" t="s">
        <v>70</v>
      </c>
      <c r="M1360" s="2" t="s">
        <v>70</v>
      </c>
      <c r="N1360" s="2" t="s">
        <v>70</v>
      </c>
    </row>
    <row r="1361" spans="1:14" x14ac:dyDescent="0.3">
      <c r="A1361" t="s">
        <v>287</v>
      </c>
      <c r="B1361" t="s">
        <v>27</v>
      </c>
      <c r="C1361" s="2">
        <v>0.9941311559071192</v>
      </c>
      <c r="D1361" s="2">
        <v>0.94098641830039276</v>
      </c>
      <c r="E1361" s="2">
        <v>0.92570715474209642</v>
      </c>
      <c r="F1361" s="2">
        <v>0.88156610037102123</v>
      </c>
      <c r="G1361" s="2">
        <v>0.91642021344991642</v>
      </c>
      <c r="H1361" s="2">
        <v>0.809277238403452</v>
      </c>
      <c r="I1361" s="2">
        <v>0.99132744745683243</v>
      </c>
      <c r="J1361" s="2" t="s">
        <v>70</v>
      </c>
      <c r="K1361" s="2" t="s">
        <v>70</v>
      </c>
      <c r="L1361" s="2" t="s">
        <v>70</v>
      </c>
      <c r="M1361" s="2" t="s">
        <v>70</v>
      </c>
      <c r="N1361" s="2" t="s">
        <v>70</v>
      </c>
    </row>
    <row r="1362" spans="1:14" x14ac:dyDescent="0.3">
      <c r="A1362" t="s">
        <v>287</v>
      </c>
      <c r="B1362" t="s">
        <v>309</v>
      </c>
      <c r="C1362" s="2">
        <v>0.99549735926205363</v>
      </c>
      <c r="D1362" s="2">
        <v>0.96778982322492435</v>
      </c>
      <c r="E1362" s="2">
        <v>0.86662037840652661</v>
      </c>
      <c r="F1362" s="2">
        <v>0</v>
      </c>
      <c r="G1362" s="2">
        <v>0.96532333645735724</v>
      </c>
      <c r="H1362" s="2">
        <v>0.90226091841033562</v>
      </c>
      <c r="I1362" s="2">
        <v>0.99687010954616584</v>
      </c>
      <c r="J1362" s="2" t="s">
        <v>70</v>
      </c>
      <c r="K1362" s="2" t="s">
        <v>70</v>
      </c>
      <c r="L1362" s="2" t="s">
        <v>70</v>
      </c>
      <c r="M1362" s="2" t="s">
        <v>70</v>
      </c>
      <c r="N1362" s="2" t="s">
        <v>70</v>
      </c>
    </row>
    <row r="1363" spans="1:14" x14ac:dyDescent="0.3">
      <c r="A1363" t="s">
        <v>287</v>
      </c>
      <c r="B1363" t="s">
        <v>29</v>
      </c>
      <c r="C1363" s="2">
        <v>0.99068707261478361</v>
      </c>
      <c r="D1363" s="2">
        <v>0.92691220451472822</v>
      </c>
      <c r="E1363" s="2">
        <v>0.93061066901181877</v>
      </c>
      <c r="F1363" s="2">
        <v>0.86836041903474548</v>
      </c>
      <c r="G1363" s="2" t="s">
        <v>70</v>
      </c>
      <c r="H1363" s="2">
        <v>0.89283204497540403</v>
      </c>
      <c r="I1363" s="2">
        <v>0.9957466553244142</v>
      </c>
      <c r="J1363" s="2">
        <v>0</v>
      </c>
      <c r="K1363" s="2" t="s">
        <v>70</v>
      </c>
      <c r="L1363" s="2" t="s">
        <v>70</v>
      </c>
      <c r="M1363" s="2" t="s">
        <v>70</v>
      </c>
      <c r="N1363" s="2" t="s">
        <v>70</v>
      </c>
    </row>
    <row r="1364" spans="1:14" x14ac:dyDescent="0.3">
      <c r="A1364" t="s">
        <v>287</v>
      </c>
      <c r="B1364" t="s">
        <v>325</v>
      </c>
      <c r="C1364" s="2">
        <v>0.9826055113064176</v>
      </c>
      <c r="D1364" s="2">
        <v>0.98162377525714517</v>
      </c>
      <c r="E1364" s="2">
        <v>0.94215224202848957</v>
      </c>
      <c r="F1364" s="2">
        <v>0.6737203317128968</v>
      </c>
      <c r="G1364" s="2" t="s">
        <v>70</v>
      </c>
      <c r="H1364" s="2">
        <v>0.83635917566241413</v>
      </c>
      <c r="I1364" s="2">
        <v>0.99344590947644384</v>
      </c>
      <c r="J1364" s="2" t="s">
        <v>70</v>
      </c>
      <c r="K1364" s="2" t="s">
        <v>70</v>
      </c>
      <c r="L1364" s="2" t="s">
        <v>70</v>
      </c>
      <c r="M1364" s="2" t="s">
        <v>70</v>
      </c>
      <c r="N1364" s="2" t="s">
        <v>70</v>
      </c>
    </row>
    <row r="1365" spans="1:14" x14ac:dyDescent="0.3">
      <c r="A1365" t="s">
        <v>287</v>
      </c>
      <c r="B1365" t="s">
        <v>33</v>
      </c>
      <c r="C1365" s="2">
        <v>0.98191276994737164</v>
      </c>
      <c r="D1365" s="2">
        <v>0.97923303834808262</v>
      </c>
      <c r="E1365" s="2">
        <v>0.92111692047763638</v>
      </c>
      <c r="F1365" s="2">
        <v>0</v>
      </c>
      <c r="G1365" s="2" t="s">
        <v>70</v>
      </c>
      <c r="H1365" s="2">
        <v>0.93242630385487524</v>
      </c>
      <c r="I1365" s="2">
        <v>0.9934190388735844</v>
      </c>
      <c r="J1365" s="2" t="s">
        <v>70</v>
      </c>
      <c r="K1365" s="2" t="s">
        <v>70</v>
      </c>
      <c r="L1365" s="2" t="s">
        <v>70</v>
      </c>
      <c r="M1365" s="2" t="s">
        <v>70</v>
      </c>
      <c r="N1365" s="2" t="s">
        <v>70</v>
      </c>
    </row>
    <row r="1366" spans="1:14" x14ac:dyDescent="0.3">
      <c r="A1366" t="s">
        <v>344</v>
      </c>
      <c r="B1366" t="s">
        <v>6</v>
      </c>
      <c r="C1366" s="2">
        <v>0.97702393468983861</v>
      </c>
      <c r="D1366" s="2">
        <v>0.96416838306636921</v>
      </c>
      <c r="E1366" s="2">
        <v>0.78173772363913208</v>
      </c>
      <c r="F1366" s="2">
        <v>0</v>
      </c>
      <c r="G1366" s="2">
        <v>0</v>
      </c>
      <c r="H1366" s="2">
        <v>0.93161219445207355</v>
      </c>
      <c r="I1366" s="2">
        <v>0.98655730234677597</v>
      </c>
      <c r="J1366" s="2" t="s">
        <v>70</v>
      </c>
      <c r="K1366" s="2" t="s">
        <v>70</v>
      </c>
      <c r="L1366" s="2" t="s">
        <v>70</v>
      </c>
      <c r="M1366" s="2" t="s">
        <v>70</v>
      </c>
      <c r="N1366" s="2" t="s">
        <v>70</v>
      </c>
    </row>
    <row r="1367" spans="1:14" x14ac:dyDescent="0.3">
      <c r="A1367" t="s">
        <v>344</v>
      </c>
      <c r="B1367" t="s">
        <v>7</v>
      </c>
      <c r="C1367" s="2">
        <v>0.96969219559266639</v>
      </c>
      <c r="D1367" s="2">
        <v>0.87388278578990297</v>
      </c>
      <c r="E1367" s="2">
        <v>0.89872750049449468</v>
      </c>
      <c r="F1367" s="2">
        <v>0.83569941020301097</v>
      </c>
      <c r="G1367" s="2" t="s">
        <v>70</v>
      </c>
      <c r="H1367" s="2">
        <v>0.77401686931755942</v>
      </c>
      <c r="I1367" s="2">
        <v>0.98413685847589438</v>
      </c>
      <c r="J1367" s="2" t="s">
        <v>70</v>
      </c>
      <c r="K1367" s="2" t="s">
        <v>70</v>
      </c>
      <c r="L1367" s="2" t="s">
        <v>70</v>
      </c>
      <c r="M1367" s="2" t="s">
        <v>70</v>
      </c>
      <c r="N1367" s="2" t="s">
        <v>70</v>
      </c>
    </row>
    <row r="1368" spans="1:14" x14ac:dyDescent="0.3">
      <c r="A1368" t="s">
        <v>344</v>
      </c>
      <c r="B1368" t="s">
        <v>8</v>
      </c>
      <c r="C1368" s="2">
        <v>0.98614115370819244</v>
      </c>
      <c r="D1368" s="2">
        <v>0.96037006351836518</v>
      </c>
      <c r="E1368" s="2">
        <v>0.88478468899521534</v>
      </c>
      <c r="F1368" s="2">
        <v>0.73282247765006381</v>
      </c>
      <c r="G1368" s="2" t="s">
        <v>70</v>
      </c>
      <c r="H1368" s="2">
        <v>0.85100193923723333</v>
      </c>
      <c r="I1368" s="2">
        <v>0.9713893339436942</v>
      </c>
      <c r="J1368" s="2" t="s">
        <v>70</v>
      </c>
      <c r="K1368" s="2" t="s">
        <v>70</v>
      </c>
      <c r="L1368" s="2" t="s">
        <v>70</v>
      </c>
      <c r="M1368" s="2" t="s">
        <v>70</v>
      </c>
      <c r="N1368" s="2" t="s">
        <v>70</v>
      </c>
    </row>
    <row r="1369" spans="1:14" x14ac:dyDescent="0.3">
      <c r="A1369" t="s">
        <v>344</v>
      </c>
      <c r="B1369" t="s">
        <v>12</v>
      </c>
      <c r="C1369" s="2">
        <v>0.99566999149462621</v>
      </c>
      <c r="D1369" s="2">
        <v>0.92791948295426518</v>
      </c>
      <c r="E1369" s="2">
        <v>0.9409300111093476</v>
      </c>
      <c r="F1369" s="2" t="s">
        <v>70</v>
      </c>
      <c r="G1369" s="2" t="s">
        <v>70</v>
      </c>
      <c r="H1369" s="2">
        <v>0.85348080004134586</v>
      </c>
      <c r="I1369" s="2">
        <v>0.98490537123592059</v>
      </c>
      <c r="J1369" s="2" t="s">
        <v>70</v>
      </c>
      <c r="K1369" s="2" t="s">
        <v>70</v>
      </c>
      <c r="L1369" s="2" t="s">
        <v>70</v>
      </c>
      <c r="M1369" s="2" t="s">
        <v>70</v>
      </c>
      <c r="N1369" s="2" t="s">
        <v>70</v>
      </c>
    </row>
    <row r="1370" spans="1:14" x14ac:dyDescent="0.3">
      <c r="A1370" t="s">
        <v>344</v>
      </c>
      <c r="B1370" t="s">
        <v>13</v>
      </c>
      <c r="C1370" s="2">
        <v>0.99555870973649885</v>
      </c>
      <c r="D1370" s="2">
        <v>0.9547142497482376</v>
      </c>
      <c r="E1370" s="2">
        <v>0.92932129295765664</v>
      </c>
      <c r="F1370" s="2" t="s">
        <v>70</v>
      </c>
      <c r="G1370" s="2" t="s">
        <v>70</v>
      </c>
      <c r="H1370" s="2">
        <v>0.79099862029592272</v>
      </c>
      <c r="I1370" s="2">
        <v>0.99018522618256966</v>
      </c>
      <c r="J1370" s="2" t="s">
        <v>70</v>
      </c>
      <c r="K1370" s="2" t="s">
        <v>70</v>
      </c>
      <c r="L1370" s="2" t="s">
        <v>70</v>
      </c>
      <c r="M1370" s="2" t="s">
        <v>70</v>
      </c>
      <c r="N1370" s="2" t="s">
        <v>70</v>
      </c>
    </row>
    <row r="1371" spans="1:14" x14ac:dyDescent="0.3">
      <c r="A1371" t="s">
        <v>344</v>
      </c>
      <c r="B1371" t="s">
        <v>15</v>
      </c>
      <c r="C1371" s="2">
        <v>0.98278009529269883</v>
      </c>
      <c r="D1371" s="2">
        <v>0.97009466760983099</v>
      </c>
      <c r="E1371" s="2">
        <v>0.82871612847372522</v>
      </c>
      <c r="F1371" s="2">
        <v>0.70226462279442414</v>
      </c>
      <c r="G1371" s="2" t="s">
        <v>70</v>
      </c>
      <c r="H1371" s="2">
        <v>0.62119205298013247</v>
      </c>
      <c r="I1371" s="2">
        <v>0.9891843172600272</v>
      </c>
      <c r="J1371" s="2" t="s">
        <v>70</v>
      </c>
      <c r="K1371" s="2" t="s">
        <v>70</v>
      </c>
      <c r="L1371" s="2" t="s">
        <v>70</v>
      </c>
      <c r="M1371" s="2" t="s">
        <v>70</v>
      </c>
      <c r="N1371" s="2" t="s">
        <v>70</v>
      </c>
    </row>
    <row r="1372" spans="1:14" x14ac:dyDescent="0.3">
      <c r="A1372" t="s">
        <v>344</v>
      </c>
      <c r="B1372" t="s">
        <v>17</v>
      </c>
      <c r="C1372" s="2">
        <v>0.97699537395600022</v>
      </c>
      <c r="D1372" s="2">
        <v>0.96519530445527557</v>
      </c>
      <c r="E1372" s="2">
        <v>0.88109721106392747</v>
      </c>
      <c r="F1372" s="2">
        <v>0.58583042973286881</v>
      </c>
      <c r="G1372" s="2">
        <v>0.676056338028169</v>
      </c>
      <c r="H1372" s="2">
        <v>0.58442434876501548</v>
      </c>
      <c r="I1372" s="2">
        <v>0.99068820020369563</v>
      </c>
      <c r="J1372" s="2">
        <v>0</v>
      </c>
      <c r="K1372" s="2" t="s">
        <v>70</v>
      </c>
      <c r="L1372" s="2" t="s">
        <v>70</v>
      </c>
      <c r="M1372" s="2" t="s">
        <v>70</v>
      </c>
      <c r="N1372" s="2">
        <v>0</v>
      </c>
    </row>
    <row r="1373" spans="1:14" x14ac:dyDescent="0.3">
      <c r="A1373" t="s">
        <v>344</v>
      </c>
      <c r="B1373" t="s">
        <v>21</v>
      </c>
      <c r="C1373" s="2">
        <v>0.9784187946884576</v>
      </c>
      <c r="D1373" s="2">
        <v>0.94899552592332659</v>
      </c>
      <c r="E1373" s="2">
        <v>0.73743614114292499</v>
      </c>
      <c r="F1373" s="2" t="s">
        <v>70</v>
      </c>
      <c r="G1373" s="2">
        <v>0.86172043370031914</v>
      </c>
      <c r="H1373" s="2">
        <v>0.875106597410652</v>
      </c>
      <c r="I1373" s="2">
        <v>0.99298846992832657</v>
      </c>
      <c r="J1373" s="2">
        <v>0.97815865311694217</v>
      </c>
      <c r="K1373" s="2" t="s">
        <v>70</v>
      </c>
      <c r="L1373" s="2" t="s">
        <v>70</v>
      </c>
      <c r="M1373" s="2" t="s">
        <v>70</v>
      </c>
      <c r="N1373" s="2" t="s">
        <v>70</v>
      </c>
    </row>
    <row r="1374" spans="1:14" x14ac:dyDescent="0.3">
      <c r="A1374" t="s">
        <v>344</v>
      </c>
      <c r="B1374" t="s">
        <v>23</v>
      </c>
      <c r="C1374" s="2">
        <v>0.99178777751871716</v>
      </c>
      <c r="D1374" s="2">
        <v>0.95265374372948519</v>
      </c>
      <c r="E1374" s="2">
        <v>0.83196530046394157</v>
      </c>
      <c r="F1374" s="2">
        <v>0.74708274545605446</v>
      </c>
      <c r="G1374" s="2">
        <v>0.76029358681265791</v>
      </c>
      <c r="H1374" s="2">
        <v>0.87410021171489061</v>
      </c>
      <c r="I1374" s="2">
        <v>0.98724348308374921</v>
      </c>
      <c r="J1374" s="2" t="s">
        <v>70</v>
      </c>
      <c r="K1374" s="2" t="s">
        <v>70</v>
      </c>
      <c r="L1374" s="2" t="s">
        <v>70</v>
      </c>
      <c r="M1374" s="2" t="s">
        <v>70</v>
      </c>
      <c r="N1374" s="2" t="s">
        <v>70</v>
      </c>
    </row>
    <row r="1375" spans="1:14" x14ac:dyDescent="0.3">
      <c r="A1375" t="s">
        <v>344</v>
      </c>
      <c r="B1375" t="s">
        <v>25</v>
      </c>
      <c r="C1375" s="2">
        <v>0.99538059571503223</v>
      </c>
      <c r="D1375" s="2">
        <v>0.96743493193197339</v>
      </c>
      <c r="E1375" s="2">
        <v>0.89718663490632844</v>
      </c>
      <c r="F1375" s="2">
        <v>0.80597254716886402</v>
      </c>
      <c r="G1375" s="2" t="s">
        <v>70</v>
      </c>
      <c r="H1375" s="2">
        <v>0</v>
      </c>
      <c r="I1375" s="2">
        <v>0.98865858427845121</v>
      </c>
      <c r="J1375" s="2" t="s">
        <v>70</v>
      </c>
      <c r="K1375" s="2" t="s">
        <v>70</v>
      </c>
      <c r="L1375" s="2" t="s">
        <v>70</v>
      </c>
      <c r="M1375" s="2" t="s">
        <v>70</v>
      </c>
      <c r="N1375" s="2" t="s">
        <v>70</v>
      </c>
    </row>
    <row r="1376" spans="1:14" x14ac:dyDescent="0.3">
      <c r="A1376" t="s">
        <v>344</v>
      </c>
      <c r="B1376" t="s">
        <v>27</v>
      </c>
      <c r="C1376" s="2">
        <v>0.97177613970426924</v>
      </c>
      <c r="D1376" s="2">
        <v>0.96208552763663879</v>
      </c>
      <c r="E1376" s="2">
        <v>0.92423168674578537</v>
      </c>
      <c r="F1376" s="2">
        <v>0.582801069684178</v>
      </c>
      <c r="G1376" s="2">
        <v>0.91569767441860461</v>
      </c>
      <c r="H1376" s="2">
        <v>0.85518188057652711</v>
      </c>
      <c r="I1376" s="2">
        <v>0.97652725743558377</v>
      </c>
      <c r="J1376" s="2">
        <v>0</v>
      </c>
      <c r="K1376" s="2" t="s">
        <v>70</v>
      </c>
      <c r="L1376" s="2" t="s">
        <v>70</v>
      </c>
      <c r="M1376" s="2" t="s">
        <v>70</v>
      </c>
      <c r="N1376" s="2" t="s">
        <v>70</v>
      </c>
    </row>
    <row r="1377" spans="1:14" x14ac:dyDescent="0.3">
      <c r="A1377" t="s">
        <v>367</v>
      </c>
      <c r="B1377" t="s">
        <v>17</v>
      </c>
      <c r="C1377" s="2">
        <v>0.9131115077133708</v>
      </c>
      <c r="D1377" s="2">
        <v>0.9616871501932952</v>
      </c>
      <c r="E1377" s="2">
        <v>0.71540193351873926</v>
      </c>
      <c r="F1377" s="2">
        <v>0</v>
      </c>
      <c r="G1377" s="2" t="s">
        <v>70</v>
      </c>
      <c r="H1377" s="2">
        <v>0.84300065996920148</v>
      </c>
      <c r="I1377" s="2">
        <v>0.98879829307323019</v>
      </c>
      <c r="J1377" s="2" t="s">
        <v>70</v>
      </c>
      <c r="K1377" s="2" t="s">
        <v>70</v>
      </c>
      <c r="L1377" s="2" t="s">
        <v>70</v>
      </c>
      <c r="M1377" s="2" t="s">
        <v>70</v>
      </c>
      <c r="N1377" s="2" t="s">
        <v>70</v>
      </c>
    </row>
    <row r="1378" spans="1:14" x14ac:dyDescent="0.3">
      <c r="A1378" t="s">
        <v>367</v>
      </c>
      <c r="B1378" t="s">
        <v>21</v>
      </c>
      <c r="C1378" s="2">
        <v>0.957616665988967</v>
      </c>
      <c r="D1378" s="2">
        <v>0.98030565621553478</v>
      </c>
      <c r="E1378" s="2">
        <v>0.91329610624811364</v>
      </c>
      <c r="F1378" s="2">
        <v>0.75951557093425603</v>
      </c>
      <c r="G1378" s="2">
        <v>0</v>
      </c>
      <c r="H1378" s="2">
        <v>0.87955801104972375</v>
      </c>
      <c r="I1378" s="2">
        <v>0.99275808936825882</v>
      </c>
      <c r="J1378" s="2">
        <v>0.46203333658251289</v>
      </c>
      <c r="K1378" s="2" t="s">
        <v>70</v>
      </c>
      <c r="L1378" s="2" t="s">
        <v>70</v>
      </c>
      <c r="M1378" s="2" t="s">
        <v>70</v>
      </c>
      <c r="N1378" s="2" t="s">
        <v>70</v>
      </c>
    </row>
    <row r="1379" spans="1:14" x14ac:dyDescent="0.3">
      <c r="A1379" t="s">
        <v>367</v>
      </c>
      <c r="B1379" t="s">
        <v>149</v>
      </c>
      <c r="C1379" s="2">
        <v>0.99455772940203924</v>
      </c>
      <c r="D1379" s="2">
        <v>0.96427572315783583</v>
      </c>
      <c r="E1379" s="2">
        <v>0.93944999383401162</v>
      </c>
      <c r="F1379" s="2">
        <v>0.83096849507344661</v>
      </c>
      <c r="G1379" s="2" t="s">
        <v>70</v>
      </c>
      <c r="H1379" s="2">
        <v>0.87660387660387662</v>
      </c>
      <c r="I1379" s="2">
        <v>0.99262365090457338</v>
      </c>
      <c r="J1379" s="2" t="s">
        <v>70</v>
      </c>
      <c r="K1379" s="2" t="s">
        <v>70</v>
      </c>
      <c r="L1379" s="2" t="s">
        <v>70</v>
      </c>
      <c r="M1379" s="2" t="s">
        <v>70</v>
      </c>
      <c r="N1379" s="2" t="s">
        <v>70</v>
      </c>
    </row>
    <row r="1380" spans="1:14" x14ac:dyDescent="0.3">
      <c r="A1380" t="s">
        <v>367</v>
      </c>
      <c r="B1380" t="s">
        <v>23</v>
      </c>
      <c r="C1380" s="2">
        <v>0.99602142913416836</v>
      </c>
      <c r="D1380" s="2">
        <v>0.96287302106197159</v>
      </c>
      <c r="E1380" s="2">
        <v>0.94543058961314641</v>
      </c>
      <c r="F1380" s="2">
        <v>0.92381732541470396</v>
      </c>
      <c r="G1380" s="2" t="s">
        <v>70</v>
      </c>
      <c r="H1380" s="2">
        <v>0.89766201804757995</v>
      </c>
      <c r="I1380" s="2">
        <v>0.99436266833698717</v>
      </c>
      <c r="J1380" s="2" t="s">
        <v>70</v>
      </c>
      <c r="K1380" s="2" t="s">
        <v>70</v>
      </c>
      <c r="L1380" s="2" t="s">
        <v>70</v>
      </c>
      <c r="M1380" s="2" t="s">
        <v>70</v>
      </c>
      <c r="N1380" s="2" t="s">
        <v>70</v>
      </c>
    </row>
    <row r="1381" spans="1:14" x14ac:dyDescent="0.3">
      <c r="A1381" t="s">
        <v>367</v>
      </c>
      <c r="B1381" t="s">
        <v>379</v>
      </c>
      <c r="C1381" s="2">
        <v>0.99705459770114957</v>
      </c>
      <c r="D1381" s="2">
        <v>0.97115460938864284</v>
      </c>
      <c r="E1381" s="2">
        <v>0.9714270624273792</v>
      </c>
      <c r="F1381" s="2">
        <v>0.88186074497489797</v>
      </c>
      <c r="G1381" s="2">
        <v>0</v>
      </c>
      <c r="H1381" s="2">
        <v>0.94918699186991884</v>
      </c>
      <c r="I1381" s="2">
        <v>0.99444003177124718</v>
      </c>
      <c r="J1381" s="2" t="s">
        <v>70</v>
      </c>
      <c r="K1381" s="2" t="s">
        <v>70</v>
      </c>
      <c r="L1381" s="2" t="s">
        <v>70</v>
      </c>
      <c r="M1381" s="2" t="s">
        <v>70</v>
      </c>
      <c r="N1381" s="2" t="s">
        <v>70</v>
      </c>
    </row>
    <row r="1382" spans="1:14" x14ac:dyDescent="0.3">
      <c r="A1382" t="s">
        <v>367</v>
      </c>
      <c r="B1382" t="s">
        <v>25</v>
      </c>
      <c r="C1382" s="2">
        <v>0.99696197227363204</v>
      </c>
      <c r="D1382" s="2">
        <v>0.97518652024478159</v>
      </c>
      <c r="E1382" s="2">
        <v>0.97250182235525839</v>
      </c>
      <c r="F1382" s="2">
        <v>0.93741528394484697</v>
      </c>
      <c r="G1382" s="2" t="s">
        <v>70</v>
      </c>
      <c r="H1382" s="2">
        <v>0.93828681424446581</v>
      </c>
      <c r="I1382" s="2">
        <v>0.99625935162094759</v>
      </c>
      <c r="J1382" s="2" t="s">
        <v>70</v>
      </c>
      <c r="K1382" s="2" t="s">
        <v>70</v>
      </c>
      <c r="L1382" s="2" t="s">
        <v>70</v>
      </c>
      <c r="M1382" s="2" t="s">
        <v>70</v>
      </c>
      <c r="N1382" s="2" t="s">
        <v>70</v>
      </c>
    </row>
    <row r="1383" spans="1:14" x14ac:dyDescent="0.3">
      <c r="A1383" t="s">
        <v>367</v>
      </c>
      <c r="B1383" t="s">
        <v>27</v>
      </c>
      <c r="C1383" s="2">
        <v>0.97702808594877721</v>
      </c>
      <c r="D1383" s="2">
        <v>0.95598539425638995</v>
      </c>
      <c r="E1383" s="2">
        <v>0.83899349537829515</v>
      </c>
      <c r="F1383" s="2">
        <v>0.65315332840524454</v>
      </c>
      <c r="G1383" s="2">
        <v>0.93649163581331241</v>
      </c>
      <c r="H1383" s="2">
        <v>0.61228009658502935</v>
      </c>
      <c r="I1383" s="2">
        <v>0.98684716560264596</v>
      </c>
      <c r="J1383" s="2">
        <v>0.95722409359266902</v>
      </c>
      <c r="K1383" s="2" t="s">
        <v>70</v>
      </c>
      <c r="L1383" s="2" t="s">
        <v>70</v>
      </c>
      <c r="M1383" s="2" t="s">
        <v>70</v>
      </c>
      <c r="N1383" s="2" t="s">
        <v>70</v>
      </c>
    </row>
    <row r="1384" spans="1:14" x14ac:dyDescent="0.3">
      <c r="A1384" t="s">
        <v>367</v>
      </c>
      <c r="B1384" t="s">
        <v>29</v>
      </c>
      <c r="C1384" s="2">
        <v>0.97998325041294676</v>
      </c>
      <c r="D1384" s="2">
        <v>0.91099649419063522</v>
      </c>
      <c r="E1384" s="2">
        <v>0.90919058684908205</v>
      </c>
      <c r="F1384" s="2" t="s">
        <v>70</v>
      </c>
      <c r="G1384" s="2" t="s">
        <v>70</v>
      </c>
      <c r="H1384" s="2">
        <v>0.56319769535469932</v>
      </c>
      <c r="I1384" s="2">
        <v>0.99670977121432403</v>
      </c>
      <c r="J1384" s="2">
        <v>9.8110465116279064E-2</v>
      </c>
      <c r="K1384" s="2" t="s">
        <v>70</v>
      </c>
      <c r="L1384" s="2" t="s">
        <v>70</v>
      </c>
      <c r="M1384" s="2" t="s">
        <v>70</v>
      </c>
      <c r="N1384" s="2" t="s">
        <v>70</v>
      </c>
    </row>
    <row r="1385" spans="1:14" x14ac:dyDescent="0.3">
      <c r="A1385" t="s">
        <v>347</v>
      </c>
      <c r="B1385" t="s">
        <v>6</v>
      </c>
      <c r="C1385" s="2">
        <v>0.99398394838095483</v>
      </c>
      <c r="D1385" s="2">
        <v>0.94135027330477161</v>
      </c>
      <c r="E1385" s="2">
        <v>0.9527910998009852</v>
      </c>
      <c r="F1385" s="2">
        <v>0.70653582669875947</v>
      </c>
      <c r="G1385" s="2">
        <v>0</v>
      </c>
      <c r="H1385" s="2">
        <v>0.9150394222975462</v>
      </c>
      <c r="I1385" s="2">
        <v>0.99379539951573836</v>
      </c>
      <c r="J1385" s="2" t="s">
        <v>70</v>
      </c>
      <c r="K1385" s="2" t="s">
        <v>70</v>
      </c>
      <c r="L1385" s="2" t="s">
        <v>70</v>
      </c>
      <c r="M1385" s="2" t="s">
        <v>70</v>
      </c>
      <c r="N1385" s="2" t="s">
        <v>70</v>
      </c>
    </row>
    <row r="1386" spans="1:14" x14ac:dyDescent="0.3">
      <c r="A1386" t="s">
        <v>347</v>
      </c>
      <c r="B1386" t="s">
        <v>7</v>
      </c>
      <c r="C1386" s="2">
        <v>0.9809093963162584</v>
      </c>
      <c r="D1386" s="2">
        <v>0.96415746324276719</v>
      </c>
      <c r="E1386" s="2">
        <v>0.84553336897649878</v>
      </c>
      <c r="F1386" s="2">
        <v>0.64624742974640159</v>
      </c>
      <c r="G1386" s="2">
        <v>0.41453685921110944</v>
      </c>
      <c r="H1386" s="2">
        <v>0.88218831813667964</v>
      </c>
      <c r="I1386" s="2">
        <v>0.99463786723057157</v>
      </c>
      <c r="J1386" s="2">
        <v>0.95331659033830696</v>
      </c>
      <c r="K1386" s="2" t="s">
        <v>70</v>
      </c>
      <c r="L1386" s="2" t="s">
        <v>70</v>
      </c>
      <c r="M1386" s="2" t="s">
        <v>70</v>
      </c>
      <c r="N1386" s="2" t="s">
        <v>70</v>
      </c>
    </row>
    <row r="1387" spans="1:14" x14ac:dyDescent="0.3">
      <c r="A1387" t="s">
        <v>347</v>
      </c>
      <c r="B1387" t="s">
        <v>8</v>
      </c>
      <c r="C1387" s="2">
        <v>0.98441821247892081</v>
      </c>
      <c r="D1387" s="2">
        <v>0.89379729876525327</v>
      </c>
      <c r="E1387" s="2">
        <v>0.87119011998005225</v>
      </c>
      <c r="F1387" s="2">
        <v>0</v>
      </c>
      <c r="G1387" s="2" t="s">
        <v>70</v>
      </c>
      <c r="H1387" s="2">
        <v>0.77549271636675232</v>
      </c>
      <c r="I1387" s="2">
        <v>0.99305555555555558</v>
      </c>
      <c r="J1387" s="2" t="s">
        <v>70</v>
      </c>
      <c r="K1387" s="2" t="s">
        <v>70</v>
      </c>
      <c r="L1387" s="2" t="s">
        <v>70</v>
      </c>
      <c r="M1387" s="2" t="s">
        <v>70</v>
      </c>
      <c r="N1387" s="2" t="s">
        <v>70</v>
      </c>
    </row>
    <row r="1388" spans="1:14" x14ac:dyDescent="0.3">
      <c r="A1388" t="s">
        <v>347</v>
      </c>
      <c r="B1388" t="s">
        <v>49</v>
      </c>
      <c r="C1388" s="2">
        <v>0.96956977964323199</v>
      </c>
      <c r="D1388" s="2">
        <v>0.94057370568329157</v>
      </c>
      <c r="E1388" s="2">
        <v>0.89706909643128319</v>
      </c>
      <c r="F1388" s="2">
        <v>0.81589688506981739</v>
      </c>
      <c r="G1388" s="2">
        <v>0.94805619078732439</v>
      </c>
      <c r="H1388" s="2">
        <v>0.79157328552218731</v>
      </c>
      <c r="I1388" s="2">
        <v>0.99389631461021399</v>
      </c>
      <c r="J1388" s="2" t="s">
        <v>70</v>
      </c>
      <c r="K1388" s="2" t="s">
        <v>70</v>
      </c>
      <c r="L1388" s="2" t="s">
        <v>70</v>
      </c>
      <c r="M1388" s="2" t="s">
        <v>70</v>
      </c>
      <c r="N1388" s="2" t="s">
        <v>70</v>
      </c>
    </row>
    <row r="1389" spans="1:14" x14ac:dyDescent="0.3">
      <c r="A1389" t="s">
        <v>347</v>
      </c>
      <c r="B1389" t="s">
        <v>12</v>
      </c>
      <c r="C1389" s="2">
        <v>0.99003087781208643</v>
      </c>
      <c r="D1389" s="2">
        <v>0.94326955354145681</v>
      </c>
      <c r="E1389" s="2">
        <v>0.86551214928178277</v>
      </c>
      <c r="F1389" s="2">
        <v>0.76240161083653668</v>
      </c>
      <c r="G1389" s="2">
        <v>0.88744650499286737</v>
      </c>
      <c r="H1389" s="2">
        <v>0.84790188769989183</v>
      </c>
      <c r="I1389" s="2">
        <v>0.99653144322123355</v>
      </c>
      <c r="J1389" s="2" t="s">
        <v>70</v>
      </c>
      <c r="K1389" s="2" t="s">
        <v>70</v>
      </c>
      <c r="L1389" s="2" t="s">
        <v>70</v>
      </c>
      <c r="M1389" s="2" t="s">
        <v>70</v>
      </c>
      <c r="N1389" s="2" t="s">
        <v>70</v>
      </c>
    </row>
    <row r="1390" spans="1:14" x14ac:dyDescent="0.3">
      <c r="A1390" t="s">
        <v>347</v>
      </c>
      <c r="B1390" t="s">
        <v>193</v>
      </c>
      <c r="C1390" s="2">
        <v>0.98570255275640717</v>
      </c>
      <c r="D1390" s="2">
        <v>0.92457544266212843</v>
      </c>
      <c r="E1390" s="2">
        <v>0.95617073503341077</v>
      </c>
      <c r="F1390" s="2">
        <v>0.67369598210719706</v>
      </c>
      <c r="G1390" s="2">
        <v>0.57321205635812378</v>
      </c>
      <c r="H1390" s="2">
        <v>0.92526518804242996</v>
      </c>
      <c r="I1390" s="2">
        <v>0.99635645969333519</v>
      </c>
      <c r="J1390" s="2" t="s">
        <v>70</v>
      </c>
      <c r="K1390" s="2" t="s">
        <v>70</v>
      </c>
      <c r="L1390" s="2" t="s">
        <v>70</v>
      </c>
      <c r="M1390" s="2" t="s">
        <v>70</v>
      </c>
      <c r="N1390" s="2" t="s">
        <v>70</v>
      </c>
    </row>
    <row r="1391" spans="1:14" x14ac:dyDescent="0.3">
      <c r="A1391" t="s">
        <v>347</v>
      </c>
      <c r="B1391" t="s">
        <v>13</v>
      </c>
      <c r="C1391" s="2">
        <v>0.99014634957591885</v>
      </c>
      <c r="D1391" s="2">
        <v>0.98083252662149079</v>
      </c>
      <c r="E1391" s="2">
        <v>0.92666870789957123</v>
      </c>
      <c r="F1391" s="2">
        <v>0.39920806335493159</v>
      </c>
      <c r="G1391" s="2">
        <v>0.91838155655268439</v>
      </c>
      <c r="H1391" s="2">
        <v>0.89771337160063991</v>
      </c>
      <c r="I1391" s="2">
        <v>0.99329574889532224</v>
      </c>
      <c r="J1391" s="2" t="s">
        <v>70</v>
      </c>
      <c r="K1391" s="2" t="s">
        <v>70</v>
      </c>
      <c r="L1391" s="2" t="s">
        <v>70</v>
      </c>
      <c r="M1391" s="2" t="s">
        <v>70</v>
      </c>
      <c r="N1391" s="2" t="s">
        <v>70</v>
      </c>
    </row>
    <row r="1392" spans="1:14" x14ac:dyDescent="0.3">
      <c r="A1392" t="s">
        <v>347</v>
      </c>
      <c r="B1392" t="s">
        <v>389</v>
      </c>
      <c r="C1392" s="2">
        <v>0.99351694915254241</v>
      </c>
      <c r="D1392" s="2">
        <v>0.86843622443096646</v>
      </c>
      <c r="E1392" s="2">
        <v>0.86910581148471833</v>
      </c>
      <c r="F1392" s="2">
        <v>0.34119041348432971</v>
      </c>
      <c r="G1392" s="2">
        <v>0.63982911600394343</v>
      </c>
      <c r="H1392" s="2">
        <v>0.87003819002430272</v>
      </c>
      <c r="I1392" s="2">
        <v>0.99534386688039078</v>
      </c>
      <c r="J1392" s="2" t="s">
        <v>70</v>
      </c>
      <c r="K1392" s="2" t="s">
        <v>70</v>
      </c>
      <c r="L1392" s="2" t="s">
        <v>70</v>
      </c>
      <c r="M1392" s="2" t="s">
        <v>70</v>
      </c>
      <c r="N1392" s="2" t="s">
        <v>70</v>
      </c>
    </row>
    <row r="1393" spans="1:14" x14ac:dyDescent="0.3">
      <c r="A1393" t="s">
        <v>347</v>
      </c>
      <c r="B1393" t="s">
        <v>15</v>
      </c>
      <c r="C1393" s="2">
        <v>0.99268240699078802</v>
      </c>
      <c r="D1393" s="2">
        <v>0.79518669581089307</v>
      </c>
      <c r="E1393" s="2">
        <v>0.70218899483637975</v>
      </c>
      <c r="F1393" s="2">
        <v>0</v>
      </c>
      <c r="G1393" s="2">
        <v>0.94418955439632957</v>
      </c>
      <c r="H1393" s="2">
        <v>0.81043930528466612</v>
      </c>
      <c r="I1393" s="2">
        <v>0.99201945732309804</v>
      </c>
      <c r="J1393" s="2">
        <v>0.95870924626473819</v>
      </c>
      <c r="K1393" s="2" t="s">
        <v>70</v>
      </c>
      <c r="L1393" s="2" t="s">
        <v>70</v>
      </c>
      <c r="M1393" s="2" t="s">
        <v>70</v>
      </c>
      <c r="N1393" s="2" t="s">
        <v>70</v>
      </c>
    </row>
    <row r="1394" spans="1:14" x14ac:dyDescent="0.3">
      <c r="A1394" t="s">
        <v>347</v>
      </c>
      <c r="B1394" t="s">
        <v>17</v>
      </c>
      <c r="C1394" s="2">
        <v>0.99688440195226324</v>
      </c>
      <c r="D1394" s="2">
        <v>0.95163948798877784</v>
      </c>
      <c r="E1394" s="2">
        <v>0.9324859813084112</v>
      </c>
      <c r="F1394" s="2" t="s">
        <v>70</v>
      </c>
      <c r="G1394" s="2" t="s">
        <v>70</v>
      </c>
      <c r="H1394" s="2">
        <v>0.70861303902605532</v>
      </c>
      <c r="I1394" s="2">
        <v>0.99410819496518477</v>
      </c>
      <c r="J1394" s="2" t="s">
        <v>70</v>
      </c>
      <c r="K1394" s="2" t="s">
        <v>70</v>
      </c>
      <c r="L1394" s="2" t="s">
        <v>70</v>
      </c>
      <c r="M1394" s="2" t="s">
        <v>70</v>
      </c>
      <c r="N1394" s="2" t="s">
        <v>70</v>
      </c>
    </row>
    <row r="1395" spans="1:14" x14ac:dyDescent="0.3">
      <c r="A1395" t="s">
        <v>347</v>
      </c>
      <c r="B1395" t="s">
        <v>216</v>
      </c>
      <c r="C1395" s="2">
        <v>0.99536100868324018</v>
      </c>
      <c r="D1395" s="2">
        <v>0.77486077963404931</v>
      </c>
      <c r="E1395" s="2">
        <v>0.89008352315869399</v>
      </c>
      <c r="F1395" s="2">
        <v>0.74479615716221215</v>
      </c>
      <c r="G1395" s="2">
        <v>0.81417651146629599</v>
      </c>
      <c r="H1395" s="2">
        <v>0.92769214854660198</v>
      </c>
      <c r="I1395" s="2">
        <v>0.99532817645707283</v>
      </c>
      <c r="J1395" s="2" t="s">
        <v>70</v>
      </c>
      <c r="K1395" s="2" t="s">
        <v>70</v>
      </c>
      <c r="L1395" s="2" t="s">
        <v>70</v>
      </c>
      <c r="M1395" s="2" t="s">
        <v>70</v>
      </c>
      <c r="N1395" s="2" t="s">
        <v>70</v>
      </c>
    </row>
    <row r="1396" spans="1:14" x14ac:dyDescent="0.3">
      <c r="A1396" t="s">
        <v>347</v>
      </c>
      <c r="B1396" t="s">
        <v>21</v>
      </c>
      <c r="C1396" s="2">
        <v>0.99374282299453964</v>
      </c>
      <c r="D1396" s="2">
        <v>0.9392725762430284</v>
      </c>
      <c r="E1396" s="2">
        <v>0.9222493887530564</v>
      </c>
      <c r="F1396" s="2">
        <v>0.7265795206971678</v>
      </c>
      <c r="G1396" s="2">
        <v>0.89044154126012898</v>
      </c>
      <c r="H1396" s="2">
        <v>0.90173043340212722</v>
      </c>
      <c r="I1396" s="2">
        <v>0.99209606323149402</v>
      </c>
      <c r="J1396" s="2">
        <v>0</v>
      </c>
      <c r="K1396" s="2" t="s">
        <v>70</v>
      </c>
      <c r="L1396" s="2" t="s">
        <v>70</v>
      </c>
      <c r="M1396" s="2" t="s">
        <v>70</v>
      </c>
      <c r="N1396" s="2" t="s">
        <v>70</v>
      </c>
    </row>
    <row r="1397" spans="1:14" x14ac:dyDescent="0.3">
      <c r="A1397" t="s">
        <v>347</v>
      </c>
      <c r="B1397" t="s">
        <v>23</v>
      </c>
      <c r="C1397" s="2">
        <v>0.98703836121378141</v>
      </c>
      <c r="D1397" s="2">
        <v>0.9784158359603532</v>
      </c>
      <c r="E1397" s="2">
        <v>0.87994405159686062</v>
      </c>
      <c r="F1397" s="2">
        <v>0.10348706411698538</v>
      </c>
      <c r="G1397" s="2">
        <v>0.84981949458483752</v>
      </c>
      <c r="H1397" s="2">
        <v>0.83044779623217324</v>
      </c>
      <c r="I1397" s="2">
        <v>0.99464831804281362</v>
      </c>
      <c r="J1397" s="2">
        <v>0</v>
      </c>
      <c r="K1397" s="2" t="s">
        <v>70</v>
      </c>
      <c r="L1397" s="2" t="s">
        <v>70</v>
      </c>
      <c r="M1397" s="2" t="s">
        <v>70</v>
      </c>
      <c r="N1397" s="2" t="s">
        <v>70</v>
      </c>
    </row>
    <row r="1398" spans="1:14" x14ac:dyDescent="0.3">
      <c r="A1398" t="s">
        <v>347</v>
      </c>
      <c r="B1398" t="s">
        <v>379</v>
      </c>
      <c r="C1398" s="2">
        <v>0.968285861907769</v>
      </c>
      <c r="D1398" s="2">
        <v>0.98253210160136162</v>
      </c>
      <c r="E1398" s="2">
        <v>0.94356525805419522</v>
      </c>
      <c r="F1398" s="2" t="s">
        <v>70</v>
      </c>
      <c r="G1398" s="2">
        <v>0.98614134763447137</v>
      </c>
      <c r="H1398" s="2">
        <v>0.81927455652634362</v>
      </c>
      <c r="I1398" s="2">
        <v>0.99376331000912677</v>
      </c>
      <c r="J1398" s="2">
        <v>0.95218063885798043</v>
      </c>
      <c r="K1398" s="2" t="s">
        <v>70</v>
      </c>
      <c r="L1398" s="2" t="s">
        <v>70</v>
      </c>
      <c r="M1398" s="2" t="s">
        <v>70</v>
      </c>
      <c r="N1398" s="2" t="s">
        <v>70</v>
      </c>
    </row>
    <row r="1399" spans="1:14" x14ac:dyDescent="0.3">
      <c r="A1399" t="s">
        <v>347</v>
      </c>
      <c r="B1399" t="s">
        <v>25</v>
      </c>
      <c r="C1399" s="2">
        <v>0.99819966498113555</v>
      </c>
      <c r="D1399" s="2">
        <v>0.96919087383722324</v>
      </c>
      <c r="E1399" s="2">
        <v>0.95288306049664395</v>
      </c>
      <c r="F1399" s="2">
        <v>0.86216661887008894</v>
      </c>
      <c r="G1399" s="2">
        <v>0.94527159313390718</v>
      </c>
      <c r="H1399" s="2">
        <v>0.9220622050102868</v>
      </c>
      <c r="I1399" s="2">
        <v>0.99436443331246083</v>
      </c>
      <c r="J1399" s="2" t="s">
        <v>70</v>
      </c>
      <c r="K1399" s="2" t="s">
        <v>70</v>
      </c>
      <c r="L1399" s="2" t="s">
        <v>70</v>
      </c>
      <c r="M1399" s="2" t="s">
        <v>70</v>
      </c>
      <c r="N1399" s="2" t="s">
        <v>70</v>
      </c>
    </row>
    <row r="1400" spans="1:14" x14ac:dyDescent="0.3">
      <c r="A1400" t="s">
        <v>347</v>
      </c>
      <c r="B1400" t="s">
        <v>382</v>
      </c>
      <c r="C1400" s="2">
        <v>0.99740786947556237</v>
      </c>
      <c r="D1400" s="2">
        <v>0.97356010435480644</v>
      </c>
      <c r="E1400" s="2">
        <v>0.87389169013162205</v>
      </c>
      <c r="F1400" s="2" t="s">
        <v>70</v>
      </c>
      <c r="G1400" s="2">
        <v>0.69569041336851367</v>
      </c>
      <c r="H1400" s="2">
        <v>0.71812799548914574</v>
      </c>
      <c r="I1400" s="2">
        <v>0.9957251908396948</v>
      </c>
      <c r="J1400" s="2" t="s">
        <v>70</v>
      </c>
      <c r="K1400" s="2" t="s">
        <v>70</v>
      </c>
      <c r="L1400" s="2" t="s">
        <v>70</v>
      </c>
      <c r="M1400" s="2" t="s">
        <v>70</v>
      </c>
      <c r="N1400" s="2" t="s">
        <v>70</v>
      </c>
    </row>
    <row r="1401" spans="1:14" x14ac:dyDescent="0.3">
      <c r="A1401" t="s">
        <v>347</v>
      </c>
      <c r="B1401" t="s">
        <v>27</v>
      </c>
      <c r="C1401" s="2">
        <v>0.98597805141381156</v>
      </c>
      <c r="D1401" s="2">
        <v>0.92626091605774363</v>
      </c>
      <c r="E1401" s="2">
        <v>0.91016806990348997</v>
      </c>
      <c r="F1401" s="2">
        <v>0</v>
      </c>
      <c r="G1401" s="2" t="s">
        <v>70</v>
      </c>
      <c r="H1401" s="2">
        <v>0.74812489098203383</v>
      </c>
      <c r="I1401" s="2">
        <v>0.99511674042423315</v>
      </c>
      <c r="J1401" s="2">
        <v>0.90170762182424002</v>
      </c>
      <c r="K1401" s="2" t="s">
        <v>70</v>
      </c>
      <c r="L1401" s="2" t="s">
        <v>70</v>
      </c>
      <c r="M1401" s="2" t="s">
        <v>70</v>
      </c>
      <c r="N1401" s="2" t="s">
        <v>70</v>
      </c>
    </row>
    <row r="1402" spans="1:14" x14ac:dyDescent="0.3">
      <c r="A1402" t="s">
        <v>347</v>
      </c>
      <c r="B1402" t="s">
        <v>29</v>
      </c>
      <c r="C1402" s="2">
        <v>0.99545485107241305</v>
      </c>
      <c r="D1402" s="2">
        <v>0.9726641596760196</v>
      </c>
      <c r="E1402" s="2">
        <v>0.97420230821452802</v>
      </c>
      <c r="F1402" s="2" t="s">
        <v>70</v>
      </c>
      <c r="G1402" s="2" t="s">
        <v>70</v>
      </c>
      <c r="H1402" s="2">
        <v>0.79557607359925608</v>
      </c>
      <c r="I1402" s="2">
        <v>0.99610419372087677</v>
      </c>
      <c r="J1402" s="2" t="s">
        <v>70</v>
      </c>
      <c r="K1402" s="2" t="s">
        <v>70</v>
      </c>
      <c r="L1402" s="2" t="s">
        <v>70</v>
      </c>
      <c r="M1402" s="2" t="s">
        <v>70</v>
      </c>
      <c r="N1402" s="2" t="s">
        <v>70</v>
      </c>
    </row>
    <row r="1403" spans="1:14" x14ac:dyDescent="0.3">
      <c r="A1403" t="s">
        <v>347</v>
      </c>
      <c r="B1403" t="s">
        <v>33</v>
      </c>
      <c r="C1403" s="2">
        <v>0.99668666936641759</v>
      </c>
      <c r="D1403" s="2">
        <v>0.98254319893664155</v>
      </c>
      <c r="E1403" s="2">
        <v>0.97183604789832223</v>
      </c>
      <c r="F1403" s="2" t="s">
        <v>70</v>
      </c>
      <c r="G1403" s="2" t="s">
        <v>70</v>
      </c>
      <c r="H1403" s="2">
        <v>0.83376479827801853</v>
      </c>
      <c r="I1403" s="2">
        <v>0.99409826013642999</v>
      </c>
      <c r="J1403" s="2" t="s">
        <v>70</v>
      </c>
      <c r="K1403" s="2" t="s">
        <v>70</v>
      </c>
      <c r="L1403" s="2" t="s">
        <v>70</v>
      </c>
      <c r="M1403" s="2" t="s">
        <v>70</v>
      </c>
      <c r="N1403" s="2" t="s">
        <v>70</v>
      </c>
    </row>
    <row r="1404" spans="1:14" x14ac:dyDescent="0.3">
      <c r="A1404" t="s">
        <v>347</v>
      </c>
      <c r="B1404" t="s">
        <v>35</v>
      </c>
      <c r="C1404" s="2">
        <v>0.99549579285725165</v>
      </c>
      <c r="D1404" s="2">
        <v>0.9702299280695188</v>
      </c>
      <c r="E1404" s="2">
        <v>0.9254644575473796</v>
      </c>
      <c r="F1404" s="2">
        <v>0.85020642060508966</v>
      </c>
      <c r="G1404" s="2" t="s">
        <v>70</v>
      </c>
      <c r="H1404" s="2">
        <v>0.89585429131148409</v>
      </c>
      <c r="I1404" s="2">
        <v>0.99502332814930017</v>
      </c>
      <c r="J1404" s="2" t="s">
        <v>70</v>
      </c>
      <c r="K1404" s="2" t="s">
        <v>70</v>
      </c>
      <c r="L1404" s="2" t="s">
        <v>70</v>
      </c>
      <c r="M1404" s="2" t="s">
        <v>70</v>
      </c>
      <c r="N1404" s="2" t="s">
        <v>70</v>
      </c>
    </row>
    <row r="1405" spans="1:14" x14ac:dyDescent="0.3">
      <c r="A1405" t="s">
        <v>115</v>
      </c>
      <c r="B1405" t="s">
        <v>6</v>
      </c>
      <c r="C1405" s="2">
        <v>0.98703557006781695</v>
      </c>
      <c r="D1405" s="2">
        <v>0.97285608893637598</v>
      </c>
      <c r="E1405" s="2">
        <v>0.96840148698884765</v>
      </c>
      <c r="F1405" s="2" t="s">
        <v>70</v>
      </c>
      <c r="G1405" s="2" t="s">
        <v>70</v>
      </c>
      <c r="H1405" s="2">
        <v>0.9366112316220776</v>
      </c>
      <c r="I1405" s="2">
        <v>0.98856929398580495</v>
      </c>
      <c r="J1405" s="2" t="s">
        <v>70</v>
      </c>
      <c r="K1405" s="2" t="s">
        <v>70</v>
      </c>
      <c r="L1405" s="2" t="s">
        <v>70</v>
      </c>
      <c r="M1405" s="2" t="s">
        <v>70</v>
      </c>
      <c r="N1405" s="2" t="s">
        <v>70</v>
      </c>
    </row>
    <row r="1406" spans="1:14" x14ac:dyDescent="0.3">
      <c r="A1406" t="s">
        <v>115</v>
      </c>
      <c r="B1406" t="s">
        <v>7</v>
      </c>
      <c r="C1406" s="2">
        <v>0.98239121176073196</v>
      </c>
      <c r="D1406" s="2">
        <v>0.95496159405912517</v>
      </c>
      <c r="E1406" s="2">
        <v>0.92767887296762686</v>
      </c>
      <c r="F1406" s="2" t="s">
        <v>70</v>
      </c>
      <c r="G1406" s="2" t="s">
        <v>70</v>
      </c>
      <c r="H1406" s="2">
        <v>0.89861423015829545</v>
      </c>
      <c r="I1406" s="2">
        <v>0.99054792497415445</v>
      </c>
      <c r="J1406" s="2" t="s">
        <v>70</v>
      </c>
      <c r="K1406" s="2" t="s">
        <v>70</v>
      </c>
      <c r="L1406" s="2" t="s">
        <v>70</v>
      </c>
      <c r="M1406" s="2" t="s">
        <v>70</v>
      </c>
      <c r="N1406" s="2" t="s">
        <v>70</v>
      </c>
    </row>
    <row r="1407" spans="1:14" x14ac:dyDescent="0.3">
      <c r="A1407" t="s">
        <v>115</v>
      </c>
      <c r="B1407" t="s">
        <v>8</v>
      </c>
      <c r="C1407" s="2">
        <v>0.98918886845072096</v>
      </c>
      <c r="D1407" s="2">
        <v>0.98045279495857163</v>
      </c>
      <c r="E1407" s="2">
        <v>0.86987559058367203</v>
      </c>
      <c r="F1407" s="2">
        <v>0</v>
      </c>
      <c r="G1407" s="2" t="s">
        <v>70</v>
      </c>
      <c r="H1407" s="2">
        <v>0.80117359413202938</v>
      </c>
      <c r="I1407" s="2">
        <v>0.98909765715611242</v>
      </c>
      <c r="J1407" s="2" t="s">
        <v>70</v>
      </c>
      <c r="K1407" s="2" t="s">
        <v>70</v>
      </c>
      <c r="L1407" s="2" t="s">
        <v>70</v>
      </c>
      <c r="M1407" s="2" t="s">
        <v>70</v>
      </c>
      <c r="N1407" s="2" t="s">
        <v>70</v>
      </c>
    </row>
    <row r="1408" spans="1:14" x14ac:dyDescent="0.3">
      <c r="A1408" t="s">
        <v>115</v>
      </c>
      <c r="B1408" t="s">
        <v>12</v>
      </c>
      <c r="C1408" s="2">
        <v>0.99254578036030483</v>
      </c>
      <c r="D1408" s="2">
        <v>0.91919272283660858</v>
      </c>
      <c r="E1408" s="2">
        <v>0.86650262587682247</v>
      </c>
      <c r="F1408" s="2" t="s">
        <v>70</v>
      </c>
      <c r="G1408" s="2" t="s">
        <v>70</v>
      </c>
      <c r="H1408" s="2">
        <v>0.7731297434044091</v>
      </c>
      <c r="I1408" s="2">
        <v>0.98623684404209921</v>
      </c>
      <c r="J1408" s="2" t="s">
        <v>70</v>
      </c>
      <c r="K1408" s="2" t="s">
        <v>70</v>
      </c>
      <c r="L1408" s="2" t="s">
        <v>70</v>
      </c>
      <c r="M1408" s="2" t="s">
        <v>70</v>
      </c>
      <c r="N1408" s="2" t="s">
        <v>70</v>
      </c>
    </row>
    <row r="1409" spans="1:14" x14ac:dyDescent="0.3">
      <c r="A1409" t="s">
        <v>115</v>
      </c>
      <c r="B1409" t="s">
        <v>13</v>
      </c>
      <c r="C1409" s="2">
        <v>0.99367202172326763</v>
      </c>
      <c r="D1409" s="2">
        <v>0.93271452059356075</v>
      </c>
      <c r="E1409" s="2">
        <v>0.95004433934377763</v>
      </c>
      <c r="F1409" s="2" t="s">
        <v>70</v>
      </c>
      <c r="G1409" s="2" t="s">
        <v>70</v>
      </c>
      <c r="H1409" s="2">
        <v>0.76862706139479431</v>
      </c>
      <c r="I1409" s="2">
        <v>0.98524856173476916</v>
      </c>
      <c r="J1409" s="2" t="s">
        <v>70</v>
      </c>
      <c r="K1409" s="2" t="s">
        <v>70</v>
      </c>
      <c r="L1409" s="2" t="s">
        <v>70</v>
      </c>
      <c r="M1409" s="2" t="s">
        <v>70</v>
      </c>
      <c r="N1409" s="2" t="s">
        <v>70</v>
      </c>
    </row>
    <row r="1410" spans="1:14" x14ac:dyDescent="0.3">
      <c r="A1410" t="s">
        <v>115</v>
      </c>
      <c r="B1410" t="s">
        <v>15</v>
      </c>
      <c r="C1410" s="2">
        <v>0.98978240302743603</v>
      </c>
      <c r="D1410" s="2">
        <v>0.97592827608793564</v>
      </c>
      <c r="E1410" s="2">
        <v>0.84648270501360279</v>
      </c>
      <c r="F1410" s="2">
        <v>0</v>
      </c>
      <c r="G1410" s="2">
        <v>0.95399909624943524</v>
      </c>
      <c r="H1410" s="2">
        <v>0.53236999714801791</v>
      </c>
      <c r="I1410" s="2">
        <v>0.99327178845251118</v>
      </c>
      <c r="J1410" s="2" t="s">
        <v>70</v>
      </c>
      <c r="K1410" s="2" t="s">
        <v>70</v>
      </c>
      <c r="L1410" s="2" t="s">
        <v>70</v>
      </c>
      <c r="M1410" s="2" t="s">
        <v>70</v>
      </c>
      <c r="N1410" s="2" t="s">
        <v>70</v>
      </c>
    </row>
    <row r="1411" spans="1:14" x14ac:dyDescent="0.3">
      <c r="A1411" t="s">
        <v>115</v>
      </c>
      <c r="B1411" t="s">
        <v>140</v>
      </c>
      <c r="C1411" s="2">
        <v>0.99496400980831601</v>
      </c>
      <c r="D1411" s="2">
        <v>0.9682056518921468</v>
      </c>
      <c r="E1411" s="2">
        <v>0.82497291577435694</v>
      </c>
      <c r="F1411" s="2">
        <v>0</v>
      </c>
      <c r="G1411" s="2">
        <v>0.96883608815427003</v>
      </c>
      <c r="H1411" s="2">
        <v>0.66907618909932054</v>
      </c>
      <c r="I1411" s="2">
        <v>0.99106179688703955</v>
      </c>
      <c r="J1411" s="2" t="s">
        <v>70</v>
      </c>
      <c r="K1411" s="2" t="s">
        <v>70</v>
      </c>
      <c r="L1411" s="2" t="s">
        <v>70</v>
      </c>
      <c r="M1411" s="2" t="s">
        <v>70</v>
      </c>
      <c r="N1411" s="2" t="s">
        <v>70</v>
      </c>
    </row>
    <row r="1412" spans="1:14" x14ac:dyDescent="0.3">
      <c r="A1412" t="s">
        <v>115</v>
      </c>
      <c r="B1412" t="s">
        <v>114</v>
      </c>
      <c r="C1412" s="2">
        <v>0.99188879971311961</v>
      </c>
      <c r="D1412" s="2">
        <v>0.97340036765520144</v>
      </c>
      <c r="E1412" s="2">
        <v>0.95234524885880001</v>
      </c>
      <c r="F1412" s="2">
        <v>0.79136048832022543</v>
      </c>
      <c r="G1412" s="2" t="s">
        <v>70</v>
      </c>
      <c r="H1412" s="2">
        <v>0.82956547269524372</v>
      </c>
      <c r="I1412" s="2">
        <v>0.99174326219037245</v>
      </c>
      <c r="J1412" s="2" t="s">
        <v>70</v>
      </c>
      <c r="K1412" s="2" t="s">
        <v>70</v>
      </c>
      <c r="L1412" s="2" t="s">
        <v>70</v>
      </c>
      <c r="M1412" s="2" t="s">
        <v>70</v>
      </c>
      <c r="N1412" s="2" t="s">
        <v>70</v>
      </c>
    </row>
    <row r="1413" spans="1:14" x14ac:dyDescent="0.3">
      <c r="A1413" t="s">
        <v>115</v>
      </c>
      <c r="B1413" t="s">
        <v>17</v>
      </c>
      <c r="C1413" s="2">
        <v>0.99434614872954641</v>
      </c>
      <c r="D1413" s="2">
        <v>0.98833392476934001</v>
      </c>
      <c r="E1413" s="2">
        <v>0.91238234849278099</v>
      </c>
      <c r="F1413" s="2">
        <v>0</v>
      </c>
      <c r="G1413" s="2" t="s">
        <v>70</v>
      </c>
      <c r="H1413" s="2">
        <v>0.47176711527208892</v>
      </c>
      <c r="I1413" s="2">
        <v>0.98777544187495137</v>
      </c>
      <c r="J1413" s="2" t="s">
        <v>70</v>
      </c>
      <c r="K1413" s="2" t="s">
        <v>70</v>
      </c>
      <c r="L1413" s="2" t="s">
        <v>70</v>
      </c>
      <c r="M1413" s="2" t="s">
        <v>70</v>
      </c>
      <c r="N1413" s="2" t="s">
        <v>70</v>
      </c>
    </row>
    <row r="1414" spans="1:14" x14ac:dyDescent="0.3">
      <c r="A1414" t="s">
        <v>115</v>
      </c>
      <c r="B1414" t="s">
        <v>21</v>
      </c>
      <c r="C1414" s="2">
        <v>0.93692038048564685</v>
      </c>
      <c r="D1414" s="2">
        <v>0.93874425727411959</v>
      </c>
      <c r="E1414" s="2">
        <v>0.87716179791651494</v>
      </c>
      <c r="F1414" s="2">
        <v>0</v>
      </c>
      <c r="G1414" s="2">
        <v>0</v>
      </c>
      <c r="H1414" s="2">
        <v>0.63047473887120631</v>
      </c>
      <c r="I1414" s="2">
        <v>0.99063142661284176</v>
      </c>
      <c r="J1414" s="2">
        <v>0.90799515953176857</v>
      </c>
      <c r="K1414" s="2" t="s">
        <v>70</v>
      </c>
      <c r="L1414" s="2" t="s">
        <v>70</v>
      </c>
      <c r="M1414" s="2" t="s">
        <v>70</v>
      </c>
      <c r="N1414" s="2" t="s">
        <v>70</v>
      </c>
    </row>
    <row r="1415" spans="1:14" x14ac:dyDescent="0.3">
      <c r="A1415" t="s">
        <v>115</v>
      </c>
      <c r="B1415" t="s">
        <v>227</v>
      </c>
      <c r="C1415" s="2">
        <v>0.98748912574085779</v>
      </c>
      <c r="D1415" s="2">
        <v>0.8897200302669982</v>
      </c>
      <c r="E1415" s="2">
        <v>0.88579125309612916</v>
      </c>
      <c r="F1415" s="2">
        <v>0.58293244701011693</v>
      </c>
      <c r="G1415" s="2" t="s">
        <v>70</v>
      </c>
      <c r="H1415" s="2">
        <v>0.86255992502613277</v>
      </c>
      <c r="I1415" s="2">
        <v>0.99593402378212503</v>
      </c>
      <c r="J1415" s="2">
        <v>0.75630252100840334</v>
      </c>
      <c r="K1415" s="2">
        <v>0.86459802538787023</v>
      </c>
      <c r="L1415" s="2" t="s">
        <v>70</v>
      </c>
      <c r="M1415" s="2" t="s">
        <v>70</v>
      </c>
      <c r="N1415" s="2">
        <v>0</v>
      </c>
    </row>
    <row r="1416" spans="1:14" x14ac:dyDescent="0.3">
      <c r="A1416" t="s">
        <v>115</v>
      </c>
      <c r="B1416" t="s">
        <v>23</v>
      </c>
      <c r="C1416" s="2">
        <v>0.99718841116304902</v>
      </c>
      <c r="D1416" s="2">
        <v>0.96948879336813021</v>
      </c>
      <c r="E1416" s="2">
        <v>0.9588946350818176</v>
      </c>
      <c r="F1416" s="2">
        <v>0.61239513781886667</v>
      </c>
      <c r="G1416" s="2">
        <v>0</v>
      </c>
      <c r="H1416" s="2">
        <v>0.83667011108240763</v>
      </c>
      <c r="I1416" s="2">
        <v>0.99414483821263477</v>
      </c>
      <c r="J1416" s="2" t="s">
        <v>70</v>
      </c>
      <c r="K1416" s="2">
        <v>0.44705882352941179</v>
      </c>
      <c r="L1416" s="2" t="s">
        <v>70</v>
      </c>
      <c r="M1416" s="2" t="s">
        <v>70</v>
      </c>
      <c r="N1416" s="2" t="s">
        <v>70</v>
      </c>
    </row>
    <row r="1417" spans="1:14" x14ac:dyDescent="0.3">
      <c r="A1417" t="s">
        <v>115</v>
      </c>
      <c r="B1417" t="s">
        <v>189</v>
      </c>
      <c r="C1417" s="2">
        <v>0.99793775082304403</v>
      </c>
      <c r="D1417" s="2">
        <v>0.96974952145673476</v>
      </c>
      <c r="E1417" s="2">
        <v>0.91725153528011039</v>
      </c>
      <c r="F1417" s="2">
        <v>0</v>
      </c>
      <c r="G1417" s="2" t="s">
        <v>70</v>
      </c>
      <c r="H1417" s="2">
        <v>0.36201755491159548</v>
      </c>
      <c r="I1417" s="2">
        <v>0.99413399197283125</v>
      </c>
      <c r="J1417" s="2" t="s">
        <v>70</v>
      </c>
      <c r="K1417" s="2">
        <v>0.98425196850393704</v>
      </c>
      <c r="L1417" s="2" t="s">
        <v>70</v>
      </c>
      <c r="M1417" s="2" t="s">
        <v>70</v>
      </c>
      <c r="N1417" s="2" t="s">
        <v>70</v>
      </c>
    </row>
    <row r="1418" spans="1:14" x14ac:dyDescent="0.3">
      <c r="A1418" t="s">
        <v>115</v>
      </c>
      <c r="B1418" t="s">
        <v>25</v>
      </c>
      <c r="C1418" s="2">
        <v>0.97871898741476482</v>
      </c>
      <c r="D1418" s="2">
        <v>0.81573444391726857</v>
      </c>
      <c r="E1418" s="2">
        <v>0.90104772991851001</v>
      </c>
      <c r="F1418" s="2" t="s">
        <v>70</v>
      </c>
      <c r="G1418" s="2" t="s">
        <v>70</v>
      </c>
      <c r="H1418" s="2">
        <v>0.52609970674486806</v>
      </c>
      <c r="I1418" s="2">
        <v>0.98856259659969081</v>
      </c>
      <c r="J1418" s="2">
        <v>0</v>
      </c>
      <c r="K1418" s="2" t="s">
        <v>70</v>
      </c>
      <c r="L1418" s="2" t="s">
        <v>70</v>
      </c>
      <c r="M1418" s="2" t="s">
        <v>70</v>
      </c>
      <c r="N1418" s="2" t="s">
        <v>70</v>
      </c>
    </row>
    <row r="1419" spans="1:14" x14ac:dyDescent="0.3">
      <c r="A1419" t="s">
        <v>89</v>
      </c>
      <c r="B1419" t="s">
        <v>6</v>
      </c>
      <c r="C1419" s="2">
        <v>0.96250557537912562</v>
      </c>
      <c r="D1419" s="2">
        <v>0.71629157038078972</v>
      </c>
      <c r="E1419" s="2">
        <v>0.87161366313309774</v>
      </c>
      <c r="F1419" s="2" t="s">
        <v>70</v>
      </c>
      <c r="G1419" s="2" t="s">
        <v>70</v>
      </c>
      <c r="H1419" s="2">
        <v>0.84360407257138481</v>
      </c>
      <c r="I1419" s="2">
        <v>0.98454585216503865</v>
      </c>
      <c r="J1419" s="2" t="s">
        <v>70</v>
      </c>
      <c r="K1419" s="2" t="s">
        <v>70</v>
      </c>
      <c r="L1419" s="2" t="s">
        <v>70</v>
      </c>
      <c r="M1419" s="2" t="s">
        <v>70</v>
      </c>
      <c r="N1419" s="2" t="s">
        <v>70</v>
      </c>
    </row>
    <row r="1420" spans="1:14" x14ac:dyDescent="0.3">
      <c r="A1420" t="s">
        <v>89</v>
      </c>
      <c r="B1420" t="s">
        <v>7</v>
      </c>
      <c r="C1420" s="2">
        <v>0.98142190183603861</v>
      </c>
      <c r="D1420" s="2">
        <v>0.92907922574541058</v>
      </c>
      <c r="E1420" s="2">
        <v>0.87779468031162122</v>
      </c>
      <c r="F1420" s="2" t="s">
        <v>70</v>
      </c>
      <c r="G1420" s="2" t="s">
        <v>70</v>
      </c>
      <c r="H1420" s="2">
        <v>0.79834897809733041</v>
      </c>
      <c r="I1420" s="2">
        <v>0.98490623570666258</v>
      </c>
      <c r="J1420" s="2" t="s">
        <v>70</v>
      </c>
      <c r="K1420" s="2" t="s">
        <v>70</v>
      </c>
      <c r="L1420" s="2" t="s">
        <v>70</v>
      </c>
      <c r="M1420" s="2" t="s">
        <v>70</v>
      </c>
      <c r="N1420" s="2" t="s">
        <v>70</v>
      </c>
    </row>
    <row r="1421" spans="1:14" x14ac:dyDescent="0.3">
      <c r="A1421" t="s">
        <v>89</v>
      </c>
      <c r="B1421" t="s">
        <v>8</v>
      </c>
      <c r="C1421" s="2">
        <v>0.92853676417441944</v>
      </c>
      <c r="D1421" s="2">
        <v>0.82788323893695148</v>
      </c>
      <c r="E1421" s="2">
        <v>0.86698092031425367</v>
      </c>
      <c r="F1421" s="2" t="s">
        <v>70</v>
      </c>
      <c r="G1421" s="2" t="s">
        <v>70</v>
      </c>
      <c r="H1421" s="2">
        <v>0.85384688721517776</v>
      </c>
      <c r="I1421" s="2">
        <v>0.98698207245406522</v>
      </c>
      <c r="J1421" s="2">
        <v>0.72623752964367549</v>
      </c>
      <c r="K1421" s="2" t="s">
        <v>70</v>
      </c>
      <c r="L1421" s="2" t="s">
        <v>70</v>
      </c>
      <c r="M1421" s="2" t="s">
        <v>70</v>
      </c>
      <c r="N1421" s="2" t="s">
        <v>70</v>
      </c>
    </row>
    <row r="1422" spans="1:14" x14ac:dyDescent="0.3">
      <c r="A1422" t="s">
        <v>89</v>
      </c>
      <c r="B1422" t="s">
        <v>12</v>
      </c>
      <c r="C1422" s="2">
        <v>0.9662705961544088</v>
      </c>
      <c r="D1422" s="2">
        <v>0.95617590627819216</v>
      </c>
      <c r="E1422" s="2">
        <v>0.78155896415204551</v>
      </c>
      <c r="F1422" s="2">
        <v>0</v>
      </c>
      <c r="G1422" s="2" t="s">
        <v>70</v>
      </c>
      <c r="H1422" s="2">
        <v>0.92492527691496218</v>
      </c>
      <c r="I1422" s="2">
        <v>0.99283261161714198</v>
      </c>
      <c r="J1422" s="2" t="s">
        <v>70</v>
      </c>
      <c r="K1422" s="2" t="s">
        <v>70</v>
      </c>
      <c r="L1422" s="2" t="s">
        <v>70</v>
      </c>
      <c r="M1422" s="2" t="s">
        <v>70</v>
      </c>
      <c r="N1422" s="2" t="s">
        <v>70</v>
      </c>
    </row>
    <row r="1423" spans="1:14" x14ac:dyDescent="0.3">
      <c r="A1423" t="s">
        <v>89</v>
      </c>
      <c r="B1423" t="s">
        <v>13</v>
      </c>
      <c r="C1423" s="2">
        <v>0.99284619778585737</v>
      </c>
      <c r="D1423" s="2">
        <v>0.97579521633269539</v>
      </c>
      <c r="E1423" s="2">
        <v>0.89736423226841466</v>
      </c>
      <c r="F1423" s="2" t="s">
        <v>70</v>
      </c>
      <c r="G1423" s="2">
        <v>0</v>
      </c>
      <c r="H1423" s="2">
        <v>0.82479839745236017</v>
      </c>
      <c r="I1423" s="2">
        <v>0.99235474006116198</v>
      </c>
      <c r="J1423" s="2">
        <v>0</v>
      </c>
      <c r="K1423" s="2" t="s">
        <v>70</v>
      </c>
      <c r="L1423" s="2" t="s">
        <v>70</v>
      </c>
      <c r="M1423" s="2" t="s">
        <v>70</v>
      </c>
      <c r="N1423" s="2" t="s">
        <v>70</v>
      </c>
    </row>
    <row r="1424" spans="1:14" x14ac:dyDescent="0.3">
      <c r="A1424" t="s">
        <v>89</v>
      </c>
      <c r="B1424" t="s">
        <v>15</v>
      </c>
      <c r="C1424" s="2">
        <v>0.96482109576672404</v>
      </c>
      <c r="D1424" s="2">
        <v>0.94567769756540399</v>
      </c>
      <c r="E1424" s="2">
        <v>0.96623327527778902</v>
      </c>
      <c r="F1424" s="2" t="s">
        <v>70</v>
      </c>
      <c r="G1424" s="2" t="s">
        <v>70</v>
      </c>
      <c r="H1424" s="2">
        <v>0.81719187519445313</v>
      </c>
      <c r="I1424" s="2">
        <v>0.9919222021802212</v>
      </c>
      <c r="J1424" s="2">
        <v>0</v>
      </c>
      <c r="K1424" s="2" t="s">
        <v>70</v>
      </c>
      <c r="L1424" s="2" t="s">
        <v>70</v>
      </c>
      <c r="M1424" s="2" t="s">
        <v>70</v>
      </c>
      <c r="N1424" s="2" t="s">
        <v>70</v>
      </c>
    </row>
    <row r="1425" spans="1:14" x14ac:dyDescent="0.3">
      <c r="A1425" t="s">
        <v>89</v>
      </c>
      <c r="B1425" t="s">
        <v>17</v>
      </c>
      <c r="C1425" s="2">
        <v>0.9802838885908004</v>
      </c>
      <c r="D1425" s="2">
        <v>0.92464820266575198</v>
      </c>
      <c r="E1425" s="2">
        <v>0.95980805824439475</v>
      </c>
      <c r="F1425" s="2" t="s">
        <v>70</v>
      </c>
      <c r="G1425" s="2" t="s">
        <v>70</v>
      </c>
      <c r="H1425" s="2">
        <v>0.85489828223016939</v>
      </c>
      <c r="I1425" s="2">
        <v>0.98697044151589597</v>
      </c>
      <c r="J1425" s="2" t="s">
        <v>70</v>
      </c>
      <c r="K1425" s="2" t="s">
        <v>70</v>
      </c>
      <c r="L1425" s="2" t="s">
        <v>70</v>
      </c>
      <c r="M1425" s="2" t="s">
        <v>70</v>
      </c>
      <c r="N1425" s="2" t="s">
        <v>70</v>
      </c>
    </row>
    <row r="1426" spans="1:14" x14ac:dyDescent="0.3">
      <c r="A1426" t="s">
        <v>89</v>
      </c>
      <c r="B1426" t="s">
        <v>21</v>
      </c>
      <c r="C1426" s="2">
        <v>0.98529425238911117</v>
      </c>
      <c r="D1426" s="2">
        <v>0.94638585415176701</v>
      </c>
      <c r="E1426" s="2">
        <v>0.93875296846523437</v>
      </c>
      <c r="F1426" s="2" t="s">
        <v>70</v>
      </c>
      <c r="G1426" s="2" t="s">
        <v>70</v>
      </c>
      <c r="H1426" s="2">
        <v>0.89066480195794417</v>
      </c>
      <c r="I1426" s="2">
        <v>0.98646728971962616</v>
      </c>
      <c r="J1426" s="2" t="s">
        <v>70</v>
      </c>
      <c r="K1426" s="2" t="s">
        <v>70</v>
      </c>
      <c r="L1426" s="2" t="s">
        <v>70</v>
      </c>
      <c r="M1426" s="2" t="s">
        <v>70</v>
      </c>
      <c r="N1426" s="2" t="s">
        <v>70</v>
      </c>
    </row>
    <row r="1427" spans="1:14" x14ac:dyDescent="0.3">
      <c r="A1427" t="s">
        <v>89</v>
      </c>
      <c r="B1427" t="s">
        <v>23</v>
      </c>
      <c r="C1427" s="2">
        <v>0.99462095957361041</v>
      </c>
      <c r="D1427" s="2">
        <v>0.98227999850147962</v>
      </c>
      <c r="E1427" s="2">
        <v>0.9371874548345136</v>
      </c>
      <c r="F1427" s="2" t="s">
        <v>70</v>
      </c>
      <c r="G1427" s="2" t="s">
        <v>70</v>
      </c>
      <c r="H1427" s="2">
        <v>0.86688243453406755</v>
      </c>
      <c r="I1427" s="2">
        <v>0.99276454627675603</v>
      </c>
      <c r="J1427" s="2" t="s">
        <v>70</v>
      </c>
      <c r="K1427" s="2" t="s">
        <v>70</v>
      </c>
      <c r="L1427" s="2" t="s">
        <v>70</v>
      </c>
      <c r="M1427" s="2" t="s">
        <v>70</v>
      </c>
      <c r="N1427" s="2" t="s">
        <v>70</v>
      </c>
    </row>
    <row r="1428" spans="1:14" x14ac:dyDescent="0.3">
      <c r="A1428" t="s">
        <v>89</v>
      </c>
      <c r="B1428" t="s">
        <v>25</v>
      </c>
      <c r="C1428" s="2">
        <v>0.99675334526807657</v>
      </c>
      <c r="D1428" s="2">
        <v>0.97623497997329778</v>
      </c>
      <c r="E1428" s="2">
        <v>0.85559734410549282</v>
      </c>
      <c r="F1428" s="2">
        <v>0.76974899489296966</v>
      </c>
      <c r="G1428" s="2" t="s">
        <v>70</v>
      </c>
      <c r="H1428" s="2">
        <v>0.75658776239392589</v>
      </c>
      <c r="I1428" s="2">
        <v>0.99530442948818276</v>
      </c>
      <c r="J1428" s="2" t="s">
        <v>70</v>
      </c>
      <c r="K1428" s="2" t="s">
        <v>70</v>
      </c>
      <c r="L1428" s="2" t="s">
        <v>70</v>
      </c>
      <c r="M1428" s="2" t="s">
        <v>70</v>
      </c>
      <c r="N1428" s="2" t="s">
        <v>70</v>
      </c>
    </row>
    <row r="1429" spans="1:14" x14ac:dyDescent="0.3">
      <c r="A1429" t="s">
        <v>89</v>
      </c>
      <c r="B1429" t="s">
        <v>47</v>
      </c>
      <c r="C1429" s="2">
        <v>0.99668924769520717</v>
      </c>
      <c r="D1429" s="2">
        <v>0.93802372313249482</v>
      </c>
      <c r="E1429" s="2">
        <v>0.9315706371932454</v>
      </c>
      <c r="F1429" s="2">
        <v>0.81720052312076674</v>
      </c>
      <c r="G1429" s="2" t="s">
        <v>70</v>
      </c>
      <c r="H1429" s="2">
        <v>0.8820595767623669</v>
      </c>
      <c r="I1429" s="2">
        <v>0.99485800174036865</v>
      </c>
      <c r="J1429" s="2" t="s">
        <v>70</v>
      </c>
      <c r="K1429" s="2" t="s">
        <v>70</v>
      </c>
      <c r="L1429" s="2" t="s">
        <v>70</v>
      </c>
      <c r="M1429" s="2" t="s">
        <v>70</v>
      </c>
      <c r="N1429" s="2" t="s">
        <v>70</v>
      </c>
    </row>
    <row r="1430" spans="1:14" x14ac:dyDescent="0.3">
      <c r="A1430" t="s">
        <v>89</v>
      </c>
      <c r="B1430" t="s">
        <v>27</v>
      </c>
      <c r="C1430" s="2">
        <v>0.99216463322638082</v>
      </c>
      <c r="D1430" s="2">
        <v>0.95530883151410761</v>
      </c>
      <c r="E1430" s="2">
        <v>0.93190608977242062</v>
      </c>
      <c r="F1430" s="2" t="s">
        <v>70</v>
      </c>
      <c r="G1430" s="2" t="s">
        <v>70</v>
      </c>
      <c r="H1430" s="2">
        <v>0.72697310340768639</v>
      </c>
      <c r="I1430" s="2">
        <v>0.9961222273925856</v>
      </c>
      <c r="J1430" s="2">
        <v>0.98813657407407396</v>
      </c>
      <c r="K1430" s="2" t="s">
        <v>70</v>
      </c>
      <c r="L1430" s="2" t="s">
        <v>70</v>
      </c>
      <c r="M1430" s="2" t="s">
        <v>70</v>
      </c>
      <c r="N1430" s="2" t="s">
        <v>70</v>
      </c>
    </row>
    <row r="1431" spans="1:14" x14ac:dyDescent="0.3">
      <c r="A1431" t="s">
        <v>89</v>
      </c>
      <c r="B1431" t="s">
        <v>203</v>
      </c>
      <c r="C1431" s="2">
        <v>0.99753563113962862</v>
      </c>
      <c r="D1431" s="2">
        <v>0.92921315912065483</v>
      </c>
      <c r="E1431" s="2">
        <v>0.84175164557825455</v>
      </c>
      <c r="F1431" s="2">
        <v>0.852573488005406</v>
      </c>
      <c r="G1431" s="2">
        <v>0</v>
      </c>
      <c r="H1431" s="2">
        <v>0</v>
      </c>
      <c r="I1431" s="2">
        <v>0.99560577526679217</v>
      </c>
      <c r="J1431" s="2" t="s">
        <v>70</v>
      </c>
      <c r="K1431" s="2">
        <v>0</v>
      </c>
      <c r="L1431" s="2">
        <v>0</v>
      </c>
      <c r="M1431" s="2">
        <v>0</v>
      </c>
      <c r="N1431" s="2">
        <v>0</v>
      </c>
    </row>
    <row r="1432" spans="1:14" x14ac:dyDescent="0.3">
      <c r="A1432" t="s">
        <v>89</v>
      </c>
      <c r="B1432" t="s">
        <v>29</v>
      </c>
      <c r="C1432" s="2">
        <v>0.99783858557039717</v>
      </c>
      <c r="D1432" s="2">
        <v>0.91731891891891881</v>
      </c>
      <c r="E1432" s="2">
        <v>0.90048061196245688</v>
      </c>
      <c r="F1432" s="2">
        <v>0.667602946632042</v>
      </c>
      <c r="G1432" s="2" t="s">
        <v>70</v>
      </c>
      <c r="H1432" s="2">
        <v>0.81700428929375291</v>
      </c>
      <c r="I1432" s="2">
        <v>0.99481295190191765</v>
      </c>
      <c r="J1432" s="2" t="s">
        <v>70</v>
      </c>
      <c r="K1432" s="2" t="s">
        <v>70</v>
      </c>
      <c r="L1432" s="2" t="s">
        <v>70</v>
      </c>
      <c r="M1432" s="2" t="s">
        <v>70</v>
      </c>
      <c r="N1432" s="2" t="s">
        <v>70</v>
      </c>
    </row>
    <row r="1433" spans="1:14" x14ac:dyDescent="0.3">
      <c r="A1433" t="s">
        <v>79</v>
      </c>
      <c r="B1433" t="s">
        <v>6</v>
      </c>
      <c r="C1433" s="2">
        <v>0.93403526941112158</v>
      </c>
      <c r="D1433" s="2">
        <v>0.95731494413407825</v>
      </c>
      <c r="E1433" s="2">
        <v>0.79436761740132522</v>
      </c>
      <c r="F1433" s="2" t="s">
        <v>70</v>
      </c>
      <c r="G1433" s="2" t="s">
        <v>70</v>
      </c>
      <c r="H1433" s="2">
        <v>0.68889351948322564</v>
      </c>
      <c r="I1433" s="2">
        <v>0.9874964070135096</v>
      </c>
      <c r="J1433" s="2" t="s">
        <v>70</v>
      </c>
      <c r="K1433" s="2" t="s">
        <v>70</v>
      </c>
      <c r="L1433" s="2" t="s">
        <v>70</v>
      </c>
      <c r="M1433" s="2" t="s">
        <v>70</v>
      </c>
      <c r="N1433" s="2" t="s">
        <v>70</v>
      </c>
    </row>
    <row r="1434" spans="1:14" x14ac:dyDescent="0.3">
      <c r="A1434" t="s">
        <v>79</v>
      </c>
      <c r="B1434" t="s">
        <v>7</v>
      </c>
      <c r="C1434" s="2">
        <v>0.99281231561443961</v>
      </c>
      <c r="D1434" s="2">
        <v>0.96984257444521715</v>
      </c>
      <c r="E1434" s="2">
        <v>0.95444392936912636</v>
      </c>
      <c r="F1434" s="2" t="s">
        <v>70</v>
      </c>
      <c r="G1434" s="2" t="s">
        <v>70</v>
      </c>
      <c r="H1434" s="2">
        <v>0.91649669324432903</v>
      </c>
      <c r="I1434" s="2">
        <v>0.99477287786203339</v>
      </c>
      <c r="J1434" s="2" t="s">
        <v>70</v>
      </c>
      <c r="K1434" s="2" t="s">
        <v>70</v>
      </c>
      <c r="L1434" s="2" t="s">
        <v>70</v>
      </c>
      <c r="M1434" s="2" t="s">
        <v>70</v>
      </c>
      <c r="N1434" s="2" t="s">
        <v>70</v>
      </c>
    </row>
    <row r="1435" spans="1:14" x14ac:dyDescent="0.3">
      <c r="A1435" t="s">
        <v>79</v>
      </c>
      <c r="B1435" t="s">
        <v>8</v>
      </c>
      <c r="C1435" s="2">
        <v>0.96076683013820763</v>
      </c>
      <c r="D1435" s="2">
        <v>0.98663650928281976</v>
      </c>
      <c r="E1435" s="2">
        <v>0.85023926271637029</v>
      </c>
      <c r="F1435" s="2">
        <v>0.77775407154540932</v>
      </c>
      <c r="G1435" s="2" t="s">
        <v>70</v>
      </c>
      <c r="H1435" s="2">
        <v>0.91269308260577564</v>
      </c>
      <c r="I1435" s="2">
        <v>0.99485472154963683</v>
      </c>
      <c r="J1435" s="2" t="s">
        <v>70</v>
      </c>
      <c r="K1435" s="2" t="s">
        <v>70</v>
      </c>
      <c r="L1435" s="2" t="s">
        <v>70</v>
      </c>
      <c r="M1435" s="2" t="s">
        <v>70</v>
      </c>
      <c r="N1435" s="2" t="s">
        <v>70</v>
      </c>
    </row>
    <row r="1436" spans="1:14" x14ac:dyDescent="0.3">
      <c r="A1436" t="s">
        <v>79</v>
      </c>
      <c r="B1436" t="s">
        <v>191</v>
      </c>
      <c r="C1436" s="2">
        <v>0.97425513450969037</v>
      </c>
      <c r="D1436" s="2">
        <v>0.969866750216554</v>
      </c>
      <c r="E1436" s="2">
        <v>0.93340424274655798</v>
      </c>
      <c r="F1436" s="2">
        <v>0.919674531648627</v>
      </c>
      <c r="G1436" s="2" t="s">
        <v>70</v>
      </c>
      <c r="H1436" s="2">
        <v>0.83596365375418458</v>
      </c>
      <c r="I1436" s="2">
        <v>0.99275033982782057</v>
      </c>
      <c r="J1436" s="2" t="s">
        <v>70</v>
      </c>
      <c r="K1436" s="2" t="s">
        <v>70</v>
      </c>
      <c r="L1436" s="2" t="s">
        <v>70</v>
      </c>
      <c r="M1436" s="2" t="s">
        <v>70</v>
      </c>
      <c r="N1436" s="2" t="s">
        <v>70</v>
      </c>
    </row>
    <row r="1437" spans="1:14" x14ac:dyDescent="0.3">
      <c r="A1437" t="s">
        <v>79</v>
      </c>
      <c r="B1437" t="s">
        <v>12</v>
      </c>
      <c r="C1437" s="2">
        <v>0.97625372951322198</v>
      </c>
      <c r="D1437" s="2">
        <v>0.93742531233025517</v>
      </c>
      <c r="E1437" s="2">
        <v>0.87750450545955683</v>
      </c>
      <c r="F1437" s="2" t="s">
        <v>70</v>
      </c>
      <c r="G1437" s="2" t="s">
        <v>70</v>
      </c>
      <c r="H1437" s="2">
        <v>0.80068446269678306</v>
      </c>
      <c r="I1437" s="2">
        <v>0.99311180077208383</v>
      </c>
      <c r="J1437" s="2">
        <v>0.9629629629629628</v>
      </c>
      <c r="K1437" s="2" t="s">
        <v>70</v>
      </c>
      <c r="L1437" s="2" t="s">
        <v>70</v>
      </c>
      <c r="M1437" s="2" t="s">
        <v>70</v>
      </c>
      <c r="N1437" s="2" t="s">
        <v>70</v>
      </c>
    </row>
    <row r="1438" spans="1:14" x14ac:dyDescent="0.3">
      <c r="A1438" t="s">
        <v>79</v>
      </c>
      <c r="B1438" t="s">
        <v>13</v>
      </c>
      <c r="C1438" s="2">
        <v>0.98409029293837302</v>
      </c>
      <c r="D1438" s="2">
        <v>0.9537218462781536</v>
      </c>
      <c r="E1438" s="2">
        <v>0.94481446241674605</v>
      </c>
      <c r="F1438" s="2" t="s">
        <v>70</v>
      </c>
      <c r="G1438" s="2" t="s">
        <v>70</v>
      </c>
      <c r="H1438" s="2">
        <v>0.91328434143583959</v>
      </c>
      <c r="I1438" s="2">
        <v>0.99343996462003403</v>
      </c>
      <c r="J1438" s="2" t="s">
        <v>70</v>
      </c>
      <c r="K1438" s="2" t="s">
        <v>70</v>
      </c>
      <c r="L1438" s="2" t="s">
        <v>70</v>
      </c>
      <c r="M1438" s="2" t="s">
        <v>70</v>
      </c>
      <c r="N1438" s="2" t="s">
        <v>70</v>
      </c>
    </row>
    <row r="1439" spans="1:14" x14ac:dyDescent="0.3">
      <c r="A1439" t="s">
        <v>79</v>
      </c>
      <c r="B1439" t="s">
        <v>15</v>
      </c>
      <c r="C1439" s="2">
        <v>0.99104414429907517</v>
      </c>
      <c r="D1439" s="2">
        <v>0.94661749005144136</v>
      </c>
      <c r="E1439" s="2">
        <v>0.940253599828068</v>
      </c>
      <c r="F1439" s="2" t="s">
        <v>70</v>
      </c>
      <c r="G1439" s="2" t="s">
        <v>70</v>
      </c>
      <c r="H1439" s="2">
        <v>0.89803673210892965</v>
      </c>
      <c r="I1439" s="2">
        <v>0.99086559373640715</v>
      </c>
      <c r="J1439" s="2" t="s">
        <v>70</v>
      </c>
      <c r="K1439" s="2" t="s">
        <v>70</v>
      </c>
      <c r="L1439" s="2" t="s">
        <v>70</v>
      </c>
      <c r="M1439" s="2" t="s">
        <v>70</v>
      </c>
      <c r="N1439" s="2" t="s">
        <v>70</v>
      </c>
    </row>
    <row r="1440" spans="1:14" x14ac:dyDescent="0.3">
      <c r="A1440" t="s">
        <v>79</v>
      </c>
      <c r="B1440" t="s">
        <v>17</v>
      </c>
      <c r="C1440" s="2">
        <v>0.99256227225078619</v>
      </c>
      <c r="D1440" s="2">
        <v>0.86426012855951195</v>
      </c>
      <c r="E1440" s="2">
        <v>0.92299666947554282</v>
      </c>
      <c r="F1440" s="2" t="s">
        <v>70</v>
      </c>
      <c r="G1440" s="2" t="s">
        <v>70</v>
      </c>
      <c r="H1440" s="2">
        <v>0.87639024952457789</v>
      </c>
      <c r="I1440" s="2">
        <v>0.98890241283024283</v>
      </c>
      <c r="J1440" s="2" t="s">
        <v>70</v>
      </c>
      <c r="K1440" s="2" t="s">
        <v>70</v>
      </c>
      <c r="L1440" s="2" t="s">
        <v>70</v>
      </c>
      <c r="M1440" s="2" t="s">
        <v>70</v>
      </c>
      <c r="N1440" s="2" t="s">
        <v>70</v>
      </c>
    </row>
    <row r="1441" spans="1:14" x14ac:dyDescent="0.3">
      <c r="A1441" t="s">
        <v>79</v>
      </c>
      <c r="B1441" t="s">
        <v>21</v>
      </c>
      <c r="C1441" s="2">
        <v>0.99376278923343297</v>
      </c>
      <c r="D1441" s="2">
        <v>0.93799108090889782</v>
      </c>
      <c r="E1441" s="2">
        <v>0.93761969904240761</v>
      </c>
      <c r="F1441" s="2" t="s">
        <v>70</v>
      </c>
      <c r="G1441" s="2" t="s">
        <v>70</v>
      </c>
      <c r="H1441" s="2">
        <v>0.91708474942007878</v>
      </c>
      <c r="I1441" s="2">
        <v>0.99025879616167478</v>
      </c>
      <c r="J1441" s="2" t="s">
        <v>70</v>
      </c>
      <c r="K1441" s="2" t="s">
        <v>70</v>
      </c>
      <c r="L1441" s="2" t="s">
        <v>70</v>
      </c>
      <c r="M1441" s="2" t="s">
        <v>70</v>
      </c>
      <c r="N1441" s="2" t="s">
        <v>70</v>
      </c>
    </row>
    <row r="1442" spans="1:14" x14ac:dyDescent="0.3">
      <c r="A1442" t="s">
        <v>79</v>
      </c>
      <c r="B1442" t="s">
        <v>23</v>
      </c>
      <c r="C1442" s="2">
        <v>0.99272333756250464</v>
      </c>
      <c r="D1442" s="2">
        <v>0.8047502846917195</v>
      </c>
      <c r="E1442" s="2">
        <v>0.94438614900314799</v>
      </c>
      <c r="F1442" s="2" t="s">
        <v>70</v>
      </c>
      <c r="G1442" s="2" t="s">
        <v>70</v>
      </c>
      <c r="H1442" s="2">
        <v>0.9255167673196838</v>
      </c>
      <c r="I1442" s="2">
        <v>0.98927208582331339</v>
      </c>
      <c r="J1442" s="2" t="s">
        <v>70</v>
      </c>
      <c r="K1442" s="2" t="s">
        <v>70</v>
      </c>
      <c r="L1442" s="2" t="s">
        <v>70</v>
      </c>
      <c r="M1442" s="2" t="s">
        <v>70</v>
      </c>
      <c r="N1442" s="2" t="s">
        <v>70</v>
      </c>
    </row>
    <row r="1443" spans="1:14" x14ac:dyDescent="0.3">
      <c r="A1443" t="s">
        <v>79</v>
      </c>
      <c r="B1443" t="s">
        <v>25</v>
      </c>
      <c r="C1443" s="2">
        <v>0.98760408188818638</v>
      </c>
      <c r="D1443" s="2">
        <v>0.84571476538235546</v>
      </c>
      <c r="E1443" s="2">
        <v>0.93820945373575038</v>
      </c>
      <c r="F1443" s="2" t="s">
        <v>70</v>
      </c>
      <c r="G1443" s="2" t="s">
        <v>70</v>
      </c>
      <c r="H1443" s="2">
        <v>0.88706151764338503</v>
      </c>
      <c r="I1443" s="2">
        <v>0.98919428529987685</v>
      </c>
      <c r="J1443" s="2" t="s">
        <v>70</v>
      </c>
      <c r="K1443" s="2" t="s">
        <v>70</v>
      </c>
      <c r="L1443" s="2" t="s">
        <v>70</v>
      </c>
      <c r="M1443" s="2" t="s">
        <v>70</v>
      </c>
      <c r="N1443" s="2" t="s">
        <v>70</v>
      </c>
    </row>
    <row r="1444" spans="1:14" x14ac:dyDescent="0.3">
      <c r="A1444" t="s">
        <v>79</v>
      </c>
      <c r="B1444" t="s">
        <v>27</v>
      </c>
      <c r="C1444" s="2">
        <v>0.99473892832690725</v>
      </c>
      <c r="D1444" s="2">
        <v>0.86808510638297876</v>
      </c>
      <c r="E1444" s="2">
        <v>0.95550595238095237</v>
      </c>
      <c r="F1444" s="2" t="s">
        <v>70</v>
      </c>
      <c r="G1444" s="2" t="s">
        <v>70</v>
      </c>
      <c r="H1444" s="2">
        <v>0.94090123080052879</v>
      </c>
      <c r="I1444" s="2">
        <v>0.99498080897549457</v>
      </c>
      <c r="J1444" s="2" t="s">
        <v>70</v>
      </c>
      <c r="K1444" s="2" t="s">
        <v>70</v>
      </c>
      <c r="L1444" s="2" t="s">
        <v>70</v>
      </c>
      <c r="M1444" s="2" t="s">
        <v>70</v>
      </c>
      <c r="N1444" s="2" t="s">
        <v>70</v>
      </c>
    </row>
    <row r="1445" spans="1:14" x14ac:dyDescent="0.3">
      <c r="A1445" t="s">
        <v>79</v>
      </c>
      <c r="B1445" t="s">
        <v>29</v>
      </c>
      <c r="C1445" s="2">
        <v>0.99457611581138639</v>
      </c>
      <c r="D1445" s="2">
        <v>0.88078291814946619</v>
      </c>
      <c r="E1445" s="2">
        <v>0.96352611096026797</v>
      </c>
      <c r="F1445" s="2" t="s">
        <v>70</v>
      </c>
      <c r="G1445" s="2" t="s">
        <v>70</v>
      </c>
      <c r="H1445" s="2">
        <v>0.92839957655663563</v>
      </c>
      <c r="I1445" s="2">
        <v>0.99461929682317385</v>
      </c>
      <c r="J1445" s="2" t="s">
        <v>70</v>
      </c>
      <c r="K1445" s="2" t="s">
        <v>70</v>
      </c>
      <c r="L1445" s="2" t="s">
        <v>70</v>
      </c>
      <c r="M1445" s="2" t="s">
        <v>70</v>
      </c>
      <c r="N1445" s="2" t="s">
        <v>70</v>
      </c>
    </row>
    <row r="1446" spans="1:14" x14ac:dyDescent="0.3">
      <c r="A1446" t="s">
        <v>79</v>
      </c>
      <c r="B1446" t="s">
        <v>33</v>
      </c>
      <c r="C1446" s="2">
        <v>0.99548524167235763</v>
      </c>
      <c r="D1446" s="2">
        <v>0.92816549215730837</v>
      </c>
      <c r="E1446" s="2">
        <v>0.94887317495039936</v>
      </c>
      <c r="F1446" s="2" t="s">
        <v>70</v>
      </c>
      <c r="G1446" s="2" t="s">
        <v>70</v>
      </c>
      <c r="H1446" s="2">
        <v>0.86510449651678278</v>
      </c>
      <c r="I1446" s="2">
        <v>0.99211652526465965</v>
      </c>
      <c r="J1446" s="2">
        <v>0.85356031484532313</v>
      </c>
      <c r="K1446" s="2" t="s">
        <v>70</v>
      </c>
      <c r="L1446" s="2" t="s">
        <v>70</v>
      </c>
      <c r="M1446" s="2" t="s">
        <v>70</v>
      </c>
      <c r="N1446" s="2" t="s">
        <v>70</v>
      </c>
    </row>
    <row r="1447" spans="1:14" x14ac:dyDescent="0.3">
      <c r="A1447" t="s">
        <v>79</v>
      </c>
      <c r="B1447" t="s">
        <v>35</v>
      </c>
      <c r="C1447" s="2">
        <v>0.98090129921901881</v>
      </c>
      <c r="D1447" s="2">
        <v>0.92333205766041582</v>
      </c>
      <c r="E1447" s="2">
        <v>0.94556692242114238</v>
      </c>
      <c r="F1447" s="2" t="s">
        <v>70</v>
      </c>
      <c r="G1447" s="2" t="s">
        <v>70</v>
      </c>
      <c r="H1447" s="2">
        <v>0.90353965900667155</v>
      </c>
      <c r="I1447" s="2">
        <v>0.99344457687723475</v>
      </c>
      <c r="J1447" s="2">
        <v>0.92432607989607019</v>
      </c>
      <c r="K1447" s="2" t="s">
        <v>70</v>
      </c>
      <c r="L1447" s="2" t="s">
        <v>70</v>
      </c>
      <c r="M1447" s="2" t="s">
        <v>70</v>
      </c>
      <c r="N1447" s="2" t="s">
        <v>70</v>
      </c>
    </row>
    <row r="1448" spans="1:14" x14ac:dyDescent="0.3">
      <c r="A1448" t="s">
        <v>108</v>
      </c>
      <c r="B1448" t="s">
        <v>6</v>
      </c>
      <c r="C1448" s="2">
        <v>0.98960466823820381</v>
      </c>
      <c r="D1448" s="2">
        <v>0.97349664748429321</v>
      </c>
      <c r="E1448" s="2">
        <v>0.97356449933317502</v>
      </c>
      <c r="F1448" s="2" t="s">
        <v>70</v>
      </c>
      <c r="G1448" s="2" t="s">
        <v>70</v>
      </c>
      <c r="H1448" s="2">
        <v>0.86361594889964566</v>
      </c>
      <c r="I1448" s="2">
        <v>0.9875968992248062</v>
      </c>
      <c r="J1448" s="2" t="s">
        <v>70</v>
      </c>
      <c r="K1448" s="2" t="s">
        <v>70</v>
      </c>
      <c r="L1448" s="2" t="s">
        <v>70</v>
      </c>
      <c r="M1448" s="2" t="s">
        <v>70</v>
      </c>
      <c r="N1448" s="2" t="s">
        <v>70</v>
      </c>
    </row>
    <row r="1449" spans="1:14" x14ac:dyDescent="0.3">
      <c r="A1449" t="s">
        <v>108</v>
      </c>
      <c r="B1449" t="s">
        <v>7</v>
      </c>
      <c r="C1449" s="2">
        <v>0.99329077049563042</v>
      </c>
      <c r="D1449" s="2">
        <v>0.98605688789737878</v>
      </c>
      <c r="E1449" s="2">
        <v>0.95837977665145424</v>
      </c>
      <c r="F1449" s="2" t="s">
        <v>70</v>
      </c>
      <c r="G1449" s="2" t="s">
        <v>70</v>
      </c>
      <c r="H1449" s="2">
        <v>0.90447722678594478</v>
      </c>
      <c r="I1449" s="2">
        <v>0.9945447560507108</v>
      </c>
      <c r="J1449" s="2" t="s">
        <v>70</v>
      </c>
      <c r="K1449" s="2" t="s">
        <v>70</v>
      </c>
      <c r="L1449" s="2" t="s">
        <v>70</v>
      </c>
      <c r="M1449" s="2" t="s">
        <v>70</v>
      </c>
      <c r="N1449" s="2" t="s">
        <v>70</v>
      </c>
    </row>
    <row r="1450" spans="1:14" x14ac:dyDescent="0.3">
      <c r="A1450" t="s">
        <v>108</v>
      </c>
      <c r="B1450" t="s">
        <v>197</v>
      </c>
      <c r="C1450" s="2">
        <v>0.99552291155171357</v>
      </c>
      <c r="D1450" s="2">
        <v>0.96349705038085121</v>
      </c>
      <c r="E1450" s="2">
        <v>0.86314078688968643</v>
      </c>
      <c r="F1450" s="2">
        <v>0.64352916579552577</v>
      </c>
      <c r="G1450" s="2" t="s">
        <v>70</v>
      </c>
      <c r="H1450" s="2">
        <v>0.92118540857159437</v>
      </c>
      <c r="I1450" s="2">
        <v>0.99412037753365323</v>
      </c>
      <c r="J1450" s="2" t="s">
        <v>70</v>
      </c>
      <c r="K1450" s="2" t="s">
        <v>70</v>
      </c>
      <c r="L1450" s="2" t="s">
        <v>70</v>
      </c>
      <c r="M1450" s="2" t="s">
        <v>70</v>
      </c>
      <c r="N1450" s="2" t="s">
        <v>70</v>
      </c>
    </row>
    <row r="1451" spans="1:14" x14ac:dyDescent="0.3">
      <c r="A1451" t="s">
        <v>108</v>
      </c>
      <c r="B1451" t="s">
        <v>8</v>
      </c>
      <c r="C1451" s="2">
        <v>0.99065024067879581</v>
      </c>
      <c r="D1451" s="2">
        <v>0.98373053936397836</v>
      </c>
      <c r="E1451" s="2">
        <v>0.90235992412344224</v>
      </c>
      <c r="F1451" s="2">
        <v>0.60208949339641238</v>
      </c>
      <c r="G1451" s="2" t="s">
        <v>70</v>
      </c>
      <c r="H1451" s="2">
        <v>0.85353824979928894</v>
      </c>
      <c r="I1451" s="2">
        <v>0.99549339549339544</v>
      </c>
      <c r="J1451" s="2" t="s">
        <v>70</v>
      </c>
      <c r="K1451" s="2" t="s">
        <v>70</v>
      </c>
      <c r="L1451" s="2" t="s">
        <v>70</v>
      </c>
      <c r="M1451" s="2" t="s">
        <v>70</v>
      </c>
      <c r="N1451" s="2" t="s">
        <v>70</v>
      </c>
    </row>
    <row r="1452" spans="1:14" x14ac:dyDescent="0.3">
      <c r="A1452" t="s">
        <v>108</v>
      </c>
      <c r="B1452" t="s">
        <v>241</v>
      </c>
      <c r="C1452" s="2">
        <v>0.99554065870008757</v>
      </c>
      <c r="D1452" s="2">
        <v>0.93150568302754244</v>
      </c>
      <c r="E1452" s="2">
        <v>0.89834560581428713</v>
      </c>
      <c r="F1452" s="2">
        <v>0.8524064524659527</v>
      </c>
      <c r="G1452" s="2" t="s">
        <v>70</v>
      </c>
      <c r="H1452" s="2">
        <v>0.86984879928846726</v>
      </c>
      <c r="I1452" s="2">
        <v>0.99626284646527563</v>
      </c>
      <c r="J1452" s="2" t="s">
        <v>70</v>
      </c>
      <c r="K1452" s="2" t="s">
        <v>70</v>
      </c>
      <c r="L1452" s="2" t="s">
        <v>70</v>
      </c>
      <c r="M1452" s="2" t="s">
        <v>70</v>
      </c>
      <c r="N1452" s="2" t="s">
        <v>70</v>
      </c>
    </row>
    <row r="1453" spans="1:14" x14ac:dyDescent="0.3">
      <c r="A1453" t="s">
        <v>108</v>
      </c>
      <c r="B1453" t="s">
        <v>12</v>
      </c>
      <c r="C1453" s="2">
        <v>0.99640463201351959</v>
      </c>
      <c r="D1453" s="2">
        <v>0.8659151480227617</v>
      </c>
      <c r="E1453" s="2">
        <v>0.95270889450445695</v>
      </c>
      <c r="F1453" s="2">
        <v>0.87235160217124852</v>
      </c>
      <c r="G1453" s="2" t="s">
        <v>70</v>
      </c>
      <c r="H1453" s="2">
        <v>0.91781420765027322</v>
      </c>
      <c r="I1453" s="2">
        <v>0.9945664651411954</v>
      </c>
      <c r="J1453" s="2" t="s">
        <v>70</v>
      </c>
      <c r="K1453" s="2" t="s">
        <v>70</v>
      </c>
      <c r="L1453" s="2" t="s">
        <v>70</v>
      </c>
      <c r="M1453" s="2" t="s">
        <v>70</v>
      </c>
      <c r="N1453" s="2" t="s">
        <v>70</v>
      </c>
    </row>
    <row r="1454" spans="1:14" x14ac:dyDescent="0.3">
      <c r="A1454" t="s">
        <v>108</v>
      </c>
      <c r="B1454" t="s">
        <v>13</v>
      </c>
      <c r="C1454" s="2">
        <v>0.98704140830918941</v>
      </c>
      <c r="D1454" s="2">
        <v>0.97161581989471602</v>
      </c>
      <c r="E1454" s="2">
        <v>0.884778956211278</v>
      </c>
      <c r="F1454" s="2">
        <v>0</v>
      </c>
      <c r="G1454" s="2">
        <v>0.92112676056338039</v>
      </c>
      <c r="H1454" s="2">
        <v>0.8053914539718956</v>
      </c>
      <c r="I1454" s="2">
        <v>0.99195140470766896</v>
      </c>
      <c r="J1454" s="2" t="s">
        <v>70</v>
      </c>
      <c r="K1454" s="2" t="s">
        <v>70</v>
      </c>
      <c r="L1454" s="2" t="s">
        <v>70</v>
      </c>
      <c r="M1454" s="2" t="s">
        <v>70</v>
      </c>
      <c r="N1454" s="2" t="s">
        <v>70</v>
      </c>
    </row>
    <row r="1455" spans="1:14" x14ac:dyDescent="0.3">
      <c r="A1455" t="s">
        <v>108</v>
      </c>
      <c r="B1455" t="s">
        <v>15</v>
      </c>
      <c r="C1455" s="2">
        <v>0.99103644562726401</v>
      </c>
      <c r="D1455" s="2">
        <v>0.97886702117222302</v>
      </c>
      <c r="E1455" s="2">
        <v>0.95606615026374564</v>
      </c>
      <c r="F1455" s="2" t="s">
        <v>70</v>
      </c>
      <c r="G1455" s="2" t="s">
        <v>70</v>
      </c>
      <c r="H1455" s="2">
        <v>0.74094238123015099</v>
      </c>
      <c r="I1455" s="2">
        <v>0.98601654586719378</v>
      </c>
      <c r="J1455" s="2">
        <v>0</v>
      </c>
      <c r="K1455" s="2">
        <v>0.1728395061728395</v>
      </c>
      <c r="L1455" s="2" t="s">
        <v>70</v>
      </c>
      <c r="M1455" s="2" t="s">
        <v>70</v>
      </c>
      <c r="N1455" s="2" t="s">
        <v>70</v>
      </c>
    </row>
    <row r="1456" spans="1:14" x14ac:dyDescent="0.3">
      <c r="A1456" t="s">
        <v>108</v>
      </c>
      <c r="B1456" t="s">
        <v>145</v>
      </c>
      <c r="C1456" s="2">
        <v>0.99379846968500363</v>
      </c>
      <c r="D1456" s="2">
        <v>0.98185799186737555</v>
      </c>
      <c r="E1456" s="2">
        <v>0.94109261666177524</v>
      </c>
      <c r="F1456" s="2">
        <v>0.84478672985781988</v>
      </c>
      <c r="G1456" s="2" t="s">
        <v>70</v>
      </c>
      <c r="H1456" s="2">
        <v>0.87413029728020242</v>
      </c>
      <c r="I1456" s="2">
        <v>0.99570077386070521</v>
      </c>
      <c r="J1456" s="2">
        <v>0</v>
      </c>
      <c r="K1456" s="2">
        <v>0</v>
      </c>
      <c r="L1456" s="2" t="s">
        <v>70</v>
      </c>
      <c r="M1456" s="2" t="s">
        <v>70</v>
      </c>
      <c r="N1456" s="2">
        <v>0.82110852970461334</v>
      </c>
    </row>
    <row r="1457" spans="1:14" x14ac:dyDescent="0.3">
      <c r="A1457" t="s">
        <v>108</v>
      </c>
      <c r="B1457" t="s">
        <v>17</v>
      </c>
      <c r="C1457" s="2">
        <v>0.95421611717224941</v>
      </c>
      <c r="D1457" s="2">
        <v>0.97989843824853884</v>
      </c>
      <c r="E1457" s="2">
        <v>0.89894983124689054</v>
      </c>
      <c r="F1457" s="2">
        <v>0.77271044643518172</v>
      </c>
      <c r="G1457" s="2" t="s">
        <v>70</v>
      </c>
      <c r="H1457" s="2">
        <v>0.77260894170911154</v>
      </c>
      <c r="I1457" s="2">
        <v>0.996300863131936</v>
      </c>
      <c r="J1457" s="2" t="s">
        <v>70</v>
      </c>
      <c r="K1457" s="2">
        <v>0</v>
      </c>
      <c r="L1457" s="2">
        <v>0</v>
      </c>
      <c r="M1457" s="2" t="s">
        <v>70</v>
      </c>
      <c r="N1457" s="2">
        <v>0.26634382566585957</v>
      </c>
    </row>
    <row r="1458" spans="1:14" x14ac:dyDescent="0.3">
      <c r="A1458" t="s">
        <v>108</v>
      </c>
      <c r="B1458" t="s">
        <v>43</v>
      </c>
      <c r="C1458" s="2">
        <v>0.9575500440071314</v>
      </c>
      <c r="D1458" s="2">
        <v>0.97322946735734905</v>
      </c>
      <c r="E1458" s="2">
        <v>0.92144974849262118</v>
      </c>
      <c r="F1458" s="2">
        <v>0.82609442060085836</v>
      </c>
      <c r="G1458" s="2">
        <v>7.656826568265683E-2</v>
      </c>
      <c r="H1458" s="2">
        <v>0.8857842259239358</v>
      </c>
      <c r="I1458" s="2">
        <v>0.99602756384272395</v>
      </c>
      <c r="J1458" s="2" t="s">
        <v>70</v>
      </c>
      <c r="K1458" s="2" t="s">
        <v>70</v>
      </c>
      <c r="L1458" s="2" t="s">
        <v>70</v>
      </c>
      <c r="M1458" s="2" t="s">
        <v>70</v>
      </c>
      <c r="N1458" s="2">
        <v>0</v>
      </c>
    </row>
    <row r="1459" spans="1:14" x14ac:dyDescent="0.3">
      <c r="A1459" t="s">
        <v>108</v>
      </c>
      <c r="B1459" t="s">
        <v>21</v>
      </c>
      <c r="C1459" s="2">
        <v>0.99712019639316396</v>
      </c>
      <c r="D1459" s="2">
        <v>0.87111905293723479</v>
      </c>
      <c r="E1459" s="2">
        <v>0.93697079134232941</v>
      </c>
      <c r="F1459" s="2">
        <v>0.59937845303867399</v>
      </c>
      <c r="G1459" s="2">
        <v>0</v>
      </c>
      <c r="H1459" s="2">
        <v>0.88057445200302342</v>
      </c>
      <c r="I1459" s="2">
        <v>0.99417231060009437</v>
      </c>
      <c r="J1459" s="2" t="s">
        <v>70</v>
      </c>
      <c r="K1459" s="2" t="s">
        <v>70</v>
      </c>
      <c r="L1459" s="2" t="s">
        <v>70</v>
      </c>
      <c r="M1459" s="2" t="s">
        <v>70</v>
      </c>
      <c r="N1459" s="2" t="s">
        <v>70</v>
      </c>
    </row>
    <row r="1460" spans="1:14" x14ac:dyDescent="0.3">
      <c r="A1460" t="s">
        <v>108</v>
      </c>
      <c r="B1460" t="s">
        <v>23</v>
      </c>
      <c r="C1460" s="2">
        <v>0.98785593550903639</v>
      </c>
      <c r="D1460" s="2">
        <v>0.75304392778919016</v>
      </c>
      <c r="E1460" s="2">
        <v>0.95264842270263195</v>
      </c>
      <c r="F1460" s="2">
        <v>0</v>
      </c>
      <c r="G1460" s="2" t="s">
        <v>70</v>
      </c>
      <c r="H1460" s="2">
        <v>0.78178120005811425</v>
      </c>
      <c r="I1460" s="2">
        <v>0.99570683839313079</v>
      </c>
      <c r="J1460" s="2">
        <v>2.179005284087814E-3</v>
      </c>
      <c r="K1460" s="2" t="s">
        <v>70</v>
      </c>
      <c r="L1460" s="2" t="s">
        <v>70</v>
      </c>
      <c r="M1460" s="2" t="s">
        <v>70</v>
      </c>
      <c r="N1460" s="2" t="s">
        <v>70</v>
      </c>
    </row>
    <row r="1461" spans="1:14" x14ac:dyDescent="0.3">
      <c r="A1461" t="s">
        <v>108</v>
      </c>
      <c r="B1461" t="s">
        <v>25</v>
      </c>
      <c r="C1461" s="2">
        <v>0.99553006890861995</v>
      </c>
      <c r="D1461" s="2">
        <v>0.95183373696123597</v>
      </c>
      <c r="E1461" s="2">
        <v>0.86702869776127411</v>
      </c>
      <c r="F1461" s="2">
        <v>0.61823177630515602</v>
      </c>
      <c r="G1461" s="2">
        <v>0.92793165219787799</v>
      </c>
      <c r="H1461" s="2">
        <v>0.6907732176218887</v>
      </c>
      <c r="I1461" s="2">
        <v>0.99610002294104161</v>
      </c>
      <c r="J1461" s="2" t="s">
        <v>70</v>
      </c>
      <c r="K1461" s="2" t="s">
        <v>70</v>
      </c>
      <c r="L1461" s="2" t="s">
        <v>70</v>
      </c>
      <c r="M1461" s="2" t="s">
        <v>70</v>
      </c>
      <c r="N1461" s="2" t="s">
        <v>70</v>
      </c>
    </row>
    <row r="1462" spans="1:14" x14ac:dyDescent="0.3">
      <c r="A1462" t="s">
        <v>108</v>
      </c>
      <c r="B1462" t="s">
        <v>27</v>
      </c>
      <c r="C1462" s="2">
        <v>0.99727500766968036</v>
      </c>
      <c r="D1462" s="2">
        <v>0.86259184555539548</v>
      </c>
      <c r="E1462" s="2">
        <v>0.89874015748031499</v>
      </c>
      <c r="F1462" s="2">
        <v>0.44368951345618451</v>
      </c>
      <c r="G1462" s="2">
        <v>0.90572275421796622</v>
      </c>
      <c r="H1462" s="2">
        <v>0.89488558665329565</v>
      </c>
      <c r="I1462" s="2">
        <v>0.99346302276128218</v>
      </c>
      <c r="J1462" s="2" t="s">
        <v>70</v>
      </c>
      <c r="K1462" s="2" t="s">
        <v>70</v>
      </c>
      <c r="L1462" s="2" t="s">
        <v>70</v>
      </c>
      <c r="M1462" s="2" t="s">
        <v>70</v>
      </c>
      <c r="N1462" s="2" t="s">
        <v>70</v>
      </c>
    </row>
    <row r="1463" spans="1:14" x14ac:dyDescent="0.3">
      <c r="A1463" t="s">
        <v>108</v>
      </c>
      <c r="B1463" t="s">
        <v>29</v>
      </c>
      <c r="C1463" s="2">
        <v>0.98369357227241716</v>
      </c>
      <c r="D1463" s="2">
        <v>0.96562345110812164</v>
      </c>
      <c r="E1463" s="2">
        <v>0.94293688515530005</v>
      </c>
      <c r="F1463" s="2">
        <v>0.90954040308909401</v>
      </c>
      <c r="G1463" s="2" t="s">
        <v>70</v>
      </c>
      <c r="H1463" s="2">
        <v>0.77747183979974965</v>
      </c>
      <c r="I1463" s="2">
        <v>0.99254843517138602</v>
      </c>
      <c r="J1463" s="2">
        <v>0.27300180321101913</v>
      </c>
      <c r="K1463" s="2" t="s">
        <v>70</v>
      </c>
      <c r="L1463" s="2" t="s">
        <v>70</v>
      </c>
      <c r="M1463" s="2" t="s">
        <v>70</v>
      </c>
      <c r="N1463" s="2" t="s">
        <v>70</v>
      </c>
    </row>
    <row r="1464" spans="1:14" x14ac:dyDescent="0.3">
      <c r="A1464" t="s">
        <v>108</v>
      </c>
      <c r="B1464" t="s">
        <v>163</v>
      </c>
      <c r="C1464" s="2">
        <v>0.99802835246991239</v>
      </c>
      <c r="D1464" s="2">
        <v>0.96623736696181017</v>
      </c>
      <c r="E1464" s="2">
        <v>0.93704127953841598</v>
      </c>
      <c r="F1464" s="2">
        <v>0.87048273800627707</v>
      </c>
      <c r="G1464" s="2" t="s">
        <v>70</v>
      </c>
      <c r="H1464" s="2">
        <v>0.85833252638714053</v>
      </c>
      <c r="I1464" s="2">
        <v>0.99728028595850482</v>
      </c>
      <c r="J1464" s="2" t="s">
        <v>70</v>
      </c>
      <c r="K1464" s="2" t="s">
        <v>70</v>
      </c>
      <c r="L1464" s="2" t="s">
        <v>70</v>
      </c>
      <c r="M1464" s="2" t="s">
        <v>70</v>
      </c>
      <c r="N1464" s="2" t="s">
        <v>70</v>
      </c>
    </row>
    <row r="1465" spans="1:14" x14ac:dyDescent="0.3">
      <c r="A1465" t="s">
        <v>108</v>
      </c>
      <c r="B1465" t="s">
        <v>33</v>
      </c>
      <c r="C1465" s="2">
        <v>0.99765728640379359</v>
      </c>
      <c r="D1465" s="2">
        <v>0.94438887777555525</v>
      </c>
      <c r="E1465" s="2">
        <v>0.94794938363501025</v>
      </c>
      <c r="F1465" s="2">
        <v>0.91161154116819143</v>
      </c>
      <c r="G1465" s="2" t="s">
        <v>70</v>
      </c>
      <c r="H1465" s="2">
        <v>0.88983184032688978</v>
      </c>
      <c r="I1465" s="2">
        <v>0.99577266322216995</v>
      </c>
      <c r="J1465" s="2">
        <v>0.91138790035587203</v>
      </c>
      <c r="K1465" s="2" t="s">
        <v>70</v>
      </c>
      <c r="L1465" s="2" t="s">
        <v>70</v>
      </c>
      <c r="M1465" s="2" t="s">
        <v>70</v>
      </c>
      <c r="N1465" s="2" t="s">
        <v>70</v>
      </c>
    </row>
    <row r="1466" spans="1:14" x14ac:dyDescent="0.3">
      <c r="A1466" t="s">
        <v>108</v>
      </c>
      <c r="B1466" t="s">
        <v>35</v>
      </c>
      <c r="C1466" s="2">
        <v>0.99815525826384321</v>
      </c>
      <c r="D1466" s="2">
        <v>0.83025911286780851</v>
      </c>
      <c r="E1466" s="2">
        <v>0.94099366182784705</v>
      </c>
      <c r="F1466" s="2">
        <v>0.82912986130540789</v>
      </c>
      <c r="G1466" s="2" t="s">
        <v>70</v>
      </c>
      <c r="H1466" s="2">
        <v>0.92020226936359162</v>
      </c>
      <c r="I1466" s="2">
        <v>0.99472731565278982</v>
      </c>
      <c r="J1466" s="2" t="s">
        <v>70</v>
      </c>
      <c r="K1466" s="2" t="s">
        <v>70</v>
      </c>
      <c r="L1466" s="2" t="s">
        <v>70</v>
      </c>
      <c r="M1466" s="2" t="s">
        <v>70</v>
      </c>
      <c r="N1466" s="2" t="s">
        <v>70</v>
      </c>
    </row>
    <row r="1467" spans="1:14" x14ac:dyDescent="0.3">
      <c r="A1467" t="s">
        <v>340</v>
      </c>
      <c r="B1467" t="s">
        <v>6</v>
      </c>
      <c r="C1467" s="2">
        <v>0.96514545597114398</v>
      </c>
      <c r="D1467" s="2">
        <v>0.84170948740443663</v>
      </c>
      <c r="E1467" s="2">
        <v>0.91559079427448775</v>
      </c>
      <c r="F1467" s="2" t="s">
        <v>70</v>
      </c>
      <c r="G1467" s="2" t="s">
        <v>70</v>
      </c>
      <c r="H1467" s="2">
        <v>0.84243849493487699</v>
      </c>
      <c r="I1467" s="2">
        <v>0.98853889943074003</v>
      </c>
      <c r="J1467" s="2">
        <v>0.57745116998646295</v>
      </c>
      <c r="K1467" s="2" t="s">
        <v>70</v>
      </c>
      <c r="L1467" s="2" t="s">
        <v>70</v>
      </c>
      <c r="M1467" s="2" t="s">
        <v>70</v>
      </c>
      <c r="N1467" s="2" t="s">
        <v>70</v>
      </c>
    </row>
    <row r="1468" spans="1:14" x14ac:dyDescent="0.3">
      <c r="A1468" t="s">
        <v>340</v>
      </c>
      <c r="B1468" t="s">
        <v>7</v>
      </c>
      <c r="C1468" s="2">
        <v>0.97690257625111043</v>
      </c>
      <c r="D1468" s="2">
        <v>0.79672524677092849</v>
      </c>
      <c r="E1468" s="2">
        <v>0.89926062846580401</v>
      </c>
      <c r="F1468" s="2" t="s">
        <v>70</v>
      </c>
      <c r="G1468" s="2" t="s">
        <v>70</v>
      </c>
      <c r="H1468" s="2">
        <v>0.92411467116357504</v>
      </c>
      <c r="I1468" s="2">
        <v>0.97555140186915879</v>
      </c>
      <c r="J1468" s="2" t="s">
        <v>70</v>
      </c>
      <c r="K1468" s="2" t="s">
        <v>70</v>
      </c>
      <c r="L1468" s="2" t="s">
        <v>70</v>
      </c>
      <c r="M1468" s="2" t="s">
        <v>70</v>
      </c>
      <c r="N1468" s="2" t="s">
        <v>70</v>
      </c>
    </row>
    <row r="1469" spans="1:14" x14ac:dyDescent="0.3">
      <c r="A1469" t="s">
        <v>340</v>
      </c>
      <c r="B1469" t="s">
        <v>8</v>
      </c>
      <c r="C1469" s="2">
        <v>0.9909682839739552</v>
      </c>
      <c r="D1469" s="2">
        <v>0.93177576323156919</v>
      </c>
      <c r="E1469" s="2">
        <v>0.96907112379124904</v>
      </c>
      <c r="F1469" s="2" t="s">
        <v>70</v>
      </c>
      <c r="G1469" s="2" t="s">
        <v>70</v>
      </c>
      <c r="H1469" s="2">
        <v>0.90119131044148559</v>
      </c>
      <c r="I1469" s="2">
        <v>0.9931302270011948</v>
      </c>
      <c r="J1469" s="2" t="s">
        <v>70</v>
      </c>
      <c r="K1469" s="2" t="s">
        <v>70</v>
      </c>
      <c r="L1469" s="2" t="s">
        <v>70</v>
      </c>
      <c r="M1469" s="2" t="s">
        <v>70</v>
      </c>
      <c r="N1469" s="2" t="s">
        <v>70</v>
      </c>
    </row>
    <row r="1470" spans="1:14" x14ac:dyDescent="0.3">
      <c r="A1470" t="s">
        <v>340</v>
      </c>
      <c r="B1470" t="s">
        <v>416</v>
      </c>
      <c r="C1470" s="2">
        <v>0.98881345284979105</v>
      </c>
      <c r="D1470" s="2">
        <v>0.96759769079320601</v>
      </c>
      <c r="E1470" s="2">
        <v>0.96689635906508997</v>
      </c>
      <c r="F1470" s="2" t="s">
        <v>70</v>
      </c>
      <c r="G1470" s="2">
        <v>0.95341563786008243</v>
      </c>
      <c r="H1470" s="2">
        <v>0.90983987003945244</v>
      </c>
      <c r="I1470" s="2">
        <v>0.9929869542266796</v>
      </c>
      <c r="J1470" s="2" t="s">
        <v>70</v>
      </c>
      <c r="K1470" s="2" t="s">
        <v>70</v>
      </c>
      <c r="L1470" s="2" t="s">
        <v>70</v>
      </c>
      <c r="M1470" s="2" t="s">
        <v>70</v>
      </c>
      <c r="N1470" s="2" t="s">
        <v>70</v>
      </c>
    </row>
    <row r="1471" spans="1:14" x14ac:dyDescent="0.3">
      <c r="A1471" t="s">
        <v>340</v>
      </c>
      <c r="B1471" t="s">
        <v>12</v>
      </c>
      <c r="C1471" s="2">
        <v>0.99246501614639404</v>
      </c>
      <c r="D1471" s="2">
        <v>0.95236317634127621</v>
      </c>
      <c r="E1471" s="2">
        <v>0.96643520903302904</v>
      </c>
      <c r="F1471" s="2" t="s">
        <v>70</v>
      </c>
      <c r="G1471" s="2">
        <v>0.96994434137291285</v>
      </c>
      <c r="H1471" s="2">
        <v>0.84037672059888913</v>
      </c>
      <c r="I1471" s="2">
        <v>0.99361882063504281</v>
      </c>
      <c r="J1471" s="2" t="s">
        <v>70</v>
      </c>
      <c r="K1471" s="2" t="s">
        <v>70</v>
      </c>
      <c r="L1471" s="2" t="s">
        <v>70</v>
      </c>
      <c r="M1471" s="2" t="s">
        <v>70</v>
      </c>
      <c r="N1471" s="2" t="s">
        <v>70</v>
      </c>
    </row>
    <row r="1472" spans="1:14" x14ac:dyDescent="0.3">
      <c r="A1472" t="s">
        <v>340</v>
      </c>
      <c r="B1472" t="s">
        <v>243</v>
      </c>
      <c r="C1472" s="2">
        <v>0.98884391351564815</v>
      </c>
      <c r="D1472" s="2">
        <v>0.98466063580553043</v>
      </c>
      <c r="E1472" s="2">
        <v>0.90989226248775723</v>
      </c>
      <c r="F1472" s="2">
        <v>0.90126252229998638</v>
      </c>
      <c r="G1472" s="2" t="s">
        <v>70</v>
      </c>
      <c r="H1472" s="2">
        <v>0.80452990444732808</v>
      </c>
      <c r="I1472" s="2">
        <v>0.99280024509803921</v>
      </c>
      <c r="J1472" s="2" t="s">
        <v>70</v>
      </c>
      <c r="K1472" s="2" t="s">
        <v>70</v>
      </c>
      <c r="L1472" s="2" t="s">
        <v>70</v>
      </c>
      <c r="M1472" s="2" t="s">
        <v>70</v>
      </c>
      <c r="N1472" s="2" t="s">
        <v>70</v>
      </c>
    </row>
    <row r="1473" spans="1:14" x14ac:dyDescent="0.3">
      <c r="A1473" t="s">
        <v>340</v>
      </c>
      <c r="B1473" t="s">
        <v>13</v>
      </c>
      <c r="C1473" s="2">
        <v>0.99070214812439883</v>
      </c>
      <c r="D1473" s="2">
        <v>0.97385566181519756</v>
      </c>
      <c r="E1473" s="2">
        <v>0.8571030349489529</v>
      </c>
      <c r="F1473" s="2">
        <v>0.71226305609284335</v>
      </c>
      <c r="G1473" s="2" t="s">
        <v>70</v>
      </c>
      <c r="H1473" s="2">
        <v>0.84295136026380879</v>
      </c>
      <c r="I1473" s="2">
        <v>0.99290996416863597</v>
      </c>
      <c r="J1473" s="2" t="s">
        <v>70</v>
      </c>
      <c r="K1473" s="2" t="s">
        <v>70</v>
      </c>
      <c r="L1473" s="2" t="s">
        <v>70</v>
      </c>
      <c r="M1473" s="2" t="s">
        <v>70</v>
      </c>
      <c r="N1473" s="2" t="s">
        <v>70</v>
      </c>
    </row>
    <row r="1474" spans="1:14" x14ac:dyDescent="0.3">
      <c r="A1474" t="s">
        <v>340</v>
      </c>
      <c r="B1474" t="s">
        <v>109</v>
      </c>
      <c r="C1474" s="2">
        <v>0.98383949262105119</v>
      </c>
      <c r="D1474" s="2">
        <v>0.93392096371382405</v>
      </c>
      <c r="E1474" s="2">
        <v>0.94612618012887761</v>
      </c>
      <c r="F1474" s="2">
        <v>0.90122306348281878</v>
      </c>
      <c r="G1474" s="2" t="s">
        <v>70</v>
      </c>
      <c r="H1474" s="2">
        <v>0.90102816271792563</v>
      </c>
      <c r="I1474" s="2">
        <v>0.99245396921219442</v>
      </c>
      <c r="J1474" s="2" t="s">
        <v>70</v>
      </c>
      <c r="K1474" s="2" t="s">
        <v>70</v>
      </c>
      <c r="L1474" s="2" t="s">
        <v>70</v>
      </c>
      <c r="M1474" s="2" t="s">
        <v>70</v>
      </c>
      <c r="N1474" s="2" t="s">
        <v>70</v>
      </c>
    </row>
    <row r="1475" spans="1:14" x14ac:dyDescent="0.3">
      <c r="A1475" t="s">
        <v>340</v>
      </c>
      <c r="B1475" t="s">
        <v>15</v>
      </c>
      <c r="C1475" s="2">
        <v>0.98904342201018836</v>
      </c>
      <c r="D1475" s="2">
        <v>0.78222340378395139</v>
      </c>
      <c r="E1475" s="2">
        <v>0.92362703755764342</v>
      </c>
      <c r="F1475" s="2">
        <v>0.66259304521719808</v>
      </c>
      <c r="G1475" s="2" t="s">
        <v>70</v>
      </c>
      <c r="H1475" s="2">
        <v>0.79222443748219884</v>
      </c>
      <c r="I1475" s="2">
        <v>0.98819083608880476</v>
      </c>
      <c r="J1475" s="2">
        <v>0.90066225165562919</v>
      </c>
      <c r="K1475" s="2" t="s">
        <v>70</v>
      </c>
      <c r="L1475" s="2" t="s">
        <v>70</v>
      </c>
      <c r="M1475" s="2" t="s">
        <v>70</v>
      </c>
      <c r="N1475" s="2" t="s">
        <v>70</v>
      </c>
    </row>
    <row r="1476" spans="1:14" x14ac:dyDescent="0.3">
      <c r="A1476" t="s">
        <v>340</v>
      </c>
      <c r="B1476" t="s">
        <v>17</v>
      </c>
      <c r="C1476" s="2">
        <v>0.99486934397885884</v>
      </c>
      <c r="D1476" s="2">
        <v>0.98490215019140637</v>
      </c>
      <c r="E1476" s="2">
        <v>0.96550396715070896</v>
      </c>
      <c r="F1476" s="2" t="s">
        <v>70</v>
      </c>
      <c r="G1476" s="2" t="s">
        <v>70</v>
      </c>
      <c r="H1476" s="2">
        <v>0.8870389344262295</v>
      </c>
      <c r="I1476" s="2">
        <v>0.99237793374084959</v>
      </c>
      <c r="J1476" s="2" t="s">
        <v>70</v>
      </c>
      <c r="K1476" s="2" t="s">
        <v>70</v>
      </c>
      <c r="L1476" s="2" t="s">
        <v>70</v>
      </c>
      <c r="M1476" s="2" t="s">
        <v>70</v>
      </c>
      <c r="N1476" s="2" t="s">
        <v>70</v>
      </c>
    </row>
    <row r="1477" spans="1:14" x14ac:dyDescent="0.3">
      <c r="A1477" t="s">
        <v>340</v>
      </c>
      <c r="B1477" t="s">
        <v>21</v>
      </c>
      <c r="C1477" s="2">
        <v>0.98294520936030361</v>
      </c>
      <c r="D1477" s="2">
        <v>0.97193294146553522</v>
      </c>
      <c r="E1477" s="2">
        <v>0.73554861502227231</v>
      </c>
      <c r="F1477" s="2">
        <v>0</v>
      </c>
      <c r="G1477" s="2">
        <v>0.8567220139260846</v>
      </c>
      <c r="H1477" s="2">
        <v>0.87666801455721799</v>
      </c>
      <c r="I1477" s="2">
        <v>0.99476930283394482</v>
      </c>
      <c r="J1477" s="2" t="s">
        <v>70</v>
      </c>
      <c r="K1477" s="2" t="s">
        <v>70</v>
      </c>
      <c r="L1477" s="2" t="s">
        <v>70</v>
      </c>
      <c r="M1477" s="2" t="s">
        <v>70</v>
      </c>
      <c r="N1477" s="2" t="s">
        <v>70</v>
      </c>
    </row>
    <row r="1478" spans="1:14" x14ac:dyDescent="0.3">
      <c r="A1478" t="s">
        <v>340</v>
      </c>
      <c r="B1478" t="s">
        <v>421</v>
      </c>
      <c r="C1478" s="2">
        <v>0.99371167747370082</v>
      </c>
      <c r="D1478" s="2">
        <v>0.97230480363010485</v>
      </c>
      <c r="E1478" s="2">
        <v>0.94243265076744764</v>
      </c>
      <c r="F1478" s="2" t="s">
        <v>70</v>
      </c>
      <c r="G1478" s="2">
        <v>0.96802841918294835</v>
      </c>
      <c r="H1478" s="2">
        <v>0.87100020124773592</v>
      </c>
      <c r="I1478" s="2">
        <v>0.99295502051559958</v>
      </c>
      <c r="J1478" s="2" t="s">
        <v>70</v>
      </c>
      <c r="K1478" s="2" t="s">
        <v>70</v>
      </c>
      <c r="L1478" s="2" t="s">
        <v>70</v>
      </c>
      <c r="M1478" s="2" t="s">
        <v>70</v>
      </c>
      <c r="N1478" s="2" t="s">
        <v>70</v>
      </c>
    </row>
    <row r="1479" spans="1:14" x14ac:dyDescent="0.3">
      <c r="A1479" t="s">
        <v>340</v>
      </c>
      <c r="B1479" t="s">
        <v>23</v>
      </c>
      <c r="C1479" s="2">
        <v>0.99561360437330204</v>
      </c>
      <c r="D1479" s="2">
        <v>0.92214372627717345</v>
      </c>
      <c r="E1479" s="2">
        <v>0.85617203916484108</v>
      </c>
      <c r="F1479" s="2">
        <v>0</v>
      </c>
      <c r="G1479" s="2">
        <v>0.95429508196721324</v>
      </c>
      <c r="H1479" s="2">
        <v>0.930411874317291</v>
      </c>
      <c r="I1479" s="2">
        <v>0.99228156838530401</v>
      </c>
      <c r="J1479" s="2" t="s">
        <v>70</v>
      </c>
      <c r="K1479" s="2" t="s">
        <v>70</v>
      </c>
      <c r="L1479" s="2" t="s">
        <v>70</v>
      </c>
      <c r="M1479" s="2" t="s">
        <v>70</v>
      </c>
      <c r="N1479" s="2" t="s">
        <v>70</v>
      </c>
    </row>
    <row r="1480" spans="1:14" x14ac:dyDescent="0.3">
      <c r="A1480" t="s">
        <v>340</v>
      </c>
      <c r="B1480" t="s">
        <v>25</v>
      </c>
      <c r="C1480" s="2">
        <v>0.99484750067153438</v>
      </c>
      <c r="D1480" s="2">
        <v>0.90836744719174722</v>
      </c>
      <c r="E1480" s="2">
        <v>0.93587063600759279</v>
      </c>
      <c r="F1480" s="2">
        <v>0.44965335094090458</v>
      </c>
      <c r="G1480" s="2">
        <v>0.78712871287128716</v>
      </c>
      <c r="H1480" s="2">
        <v>0.92661071496182235</v>
      </c>
      <c r="I1480" s="2">
        <v>0.99260297438293243</v>
      </c>
      <c r="J1480" s="2" t="s">
        <v>70</v>
      </c>
      <c r="K1480" s="2" t="s">
        <v>70</v>
      </c>
      <c r="L1480" s="2" t="s">
        <v>70</v>
      </c>
      <c r="M1480" s="2" t="s">
        <v>70</v>
      </c>
      <c r="N1480" s="2" t="s">
        <v>70</v>
      </c>
    </row>
    <row r="1481" spans="1:14" x14ac:dyDescent="0.3">
      <c r="A1481" t="s">
        <v>340</v>
      </c>
      <c r="B1481" t="s">
        <v>27</v>
      </c>
      <c r="C1481" s="2">
        <v>0.99159867517570077</v>
      </c>
      <c r="D1481" s="2">
        <v>0.97920597920597918</v>
      </c>
      <c r="E1481" s="2">
        <v>0.9685446780551904</v>
      </c>
      <c r="F1481" s="2">
        <v>0</v>
      </c>
      <c r="G1481" s="2" t="s">
        <v>70</v>
      </c>
      <c r="H1481" s="2">
        <v>0.79366526147886518</v>
      </c>
      <c r="I1481" s="2">
        <v>0.99369894982497076</v>
      </c>
      <c r="J1481" s="2" t="s">
        <v>70</v>
      </c>
      <c r="K1481" s="2" t="s">
        <v>70</v>
      </c>
      <c r="L1481" s="2" t="s">
        <v>70</v>
      </c>
      <c r="M1481" s="2" t="s">
        <v>70</v>
      </c>
      <c r="N1481" s="2" t="s">
        <v>70</v>
      </c>
    </row>
    <row r="1482" spans="1:14" x14ac:dyDescent="0.3">
      <c r="A1482" t="s">
        <v>340</v>
      </c>
      <c r="B1482" t="s">
        <v>29</v>
      </c>
      <c r="C1482" s="2">
        <v>0.9826217432819534</v>
      </c>
      <c r="D1482" s="2">
        <v>0.76721175166297118</v>
      </c>
      <c r="E1482" s="2">
        <v>0.927443805541035</v>
      </c>
      <c r="F1482" s="2">
        <v>0.45912184208073087</v>
      </c>
      <c r="G1482" s="2">
        <v>0.37510734527967021</v>
      </c>
      <c r="H1482" s="2">
        <v>0.73170179016542036</v>
      </c>
      <c r="I1482" s="2">
        <v>0.9895141279116304</v>
      </c>
      <c r="J1482" s="2">
        <v>0.65363505055368321</v>
      </c>
      <c r="K1482" s="2" t="s">
        <v>70</v>
      </c>
      <c r="L1482" s="2" t="s">
        <v>70</v>
      </c>
      <c r="M1482" s="2" t="s">
        <v>70</v>
      </c>
      <c r="N1482" s="2" t="s">
        <v>70</v>
      </c>
    </row>
    <row r="1483" spans="1:14" x14ac:dyDescent="0.3">
      <c r="A1483" t="s">
        <v>340</v>
      </c>
      <c r="B1483" t="s">
        <v>33</v>
      </c>
      <c r="C1483" s="2">
        <v>0.99230115035137201</v>
      </c>
      <c r="D1483" s="2">
        <v>0.96216826651609255</v>
      </c>
      <c r="E1483" s="2">
        <v>0.97057170314228203</v>
      </c>
      <c r="F1483" s="2" t="s">
        <v>70</v>
      </c>
      <c r="G1483" s="2" t="s">
        <v>70</v>
      </c>
      <c r="H1483" s="2">
        <v>0.76536127964699396</v>
      </c>
      <c r="I1483" s="2">
        <v>0.99397497296462223</v>
      </c>
      <c r="J1483" s="2" t="s">
        <v>70</v>
      </c>
      <c r="K1483" s="2" t="s">
        <v>70</v>
      </c>
      <c r="L1483" s="2" t="s">
        <v>70</v>
      </c>
      <c r="M1483" s="2" t="s">
        <v>70</v>
      </c>
      <c r="N1483" s="2" t="s">
        <v>70</v>
      </c>
    </row>
    <row r="1484" spans="1:14" x14ac:dyDescent="0.3">
      <c r="A1484" t="s">
        <v>340</v>
      </c>
      <c r="B1484" t="s">
        <v>35</v>
      </c>
      <c r="C1484" s="2">
        <v>0.98683325635852437</v>
      </c>
      <c r="D1484" s="2">
        <v>0.89804012648955744</v>
      </c>
      <c r="E1484" s="2">
        <v>0.96466748062691565</v>
      </c>
      <c r="F1484" s="2" t="s">
        <v>70</v>
      </c>
      <c r="G1484" s="2" t="s">
        <v>70</v>
      </c>
      <c r="H1484" s="2">
        <v>0.87471772526319136</v>
      </c>
      <c r="I1484" s="2">
        <v>0.99546676911256238</v>
      </c>
      <c r="J1484" s="2" t="s">
        <v>70</v>
      </c>
      <c r="K1484" s="2" t="s">
        <v>70</v>
      </c>
      <c r="L1484" s="2" t="s">
        <v>70</v>
      </c>
      <c r="M1484" s="2" t="s">
        <v>70</v>
      </c>
      <c r="N1484" s="2" t="s">
        <v>70</v>
      </c>
    </row>
    <row r="1485" spans="1:14" x14ac:dyDescent="0.3">
      <c r="A1485" t="s">
        <v>278</v>
      </c>
      <c r="B1485" t="s">
        <v>6</v>
      </c>
      <c r="C1485" s="2">
        <v>0.99135328911991405</v>
      </c>
      <c r="D1485" s="2">
        <v>0.80093904657163406</v>
      </c>
      <c r="E1485" s="2">
        <v>0.87656487444822351</v>
      </c>
      <c r="F1485" s="2">
        <v>0</v>
      </c>
      <c r="G1485" s="2" t="s">
        <v>70</v>
      </c>
      <c r="H1485" s="2">
        <v>0.50649472011961494</v>
      </c>
      <c r="I1485" s="2">
        <v>0.98501928211213285</v>
      </c>
      <c r="J1485" s="2" t="s">
        <v>70</v>
      </c>
      <c r="K1485" s="2" t="s">
        <v>70</v>
      </c>
      <c r="L1485" s="2" t="s">
        <v>70</v>
      </c>
      <c r="M1485" s="2" t="s">
        <v>70</v>
      </c>
      <c r="N1485" s="2" t="s">
        <v>70</v>
      </c>
    </row>
    <row r="1486" spans="1:14" x14ac:dyDescent="0.3">
      <c r="A1486" t="s">
        <v>278</v>
      </c>
      <c r="B1486" t="s">
        <v>7</v>
      </c>
      <c r="C1486" s="2">
        <v>0.99639079029247035</v>
      </c>
      <c r="D1486" s="2">
        <v>0.92094082458108162</v>
      </c>
      <c r="E1486" s="2">
        <v>0.94649411666002481</v>
      </c>
      <c r="F1486" s="2">
        <v>0.86145925072827045</v>
      </c>
      <c r="G1486" s="2" t="s">
        <v>70</v>
      </c>
      <c r="H1486" s="2">
        <v>0.88308091225175323</v>
      </c>
      <c r="I1486" s="2">
        <v>0.99513973268529765</v>
      </c>
      <c r="J1486" s="2" t="s">
        <v>70</v>
      </c>
      <c r="K1486" s="2" t="s">
        <v>70</v>
      </c>
      <c r="L1486" s="2" t="s">
        <v>70</v>
      </c>
      <c r="M1486" s="2" t="s">
        <v>70</v>
      </c>
      <c r="N1486" s="2" t="s">
        <v>70</v>
      </c>
    </row>
    <row r="1487" spans="1:14" x14ac:dyDescent="0.3">
      <c r="A1487" t="s">
        <v>278</v>
      </c>
      <c r="B1487" t="s">
        <v>8</v>
      </c>
      <c r="C1487" s="2">
        <v>0.9953306899733082</v>
      </c>
      <c r="D1487" s="2">
        <v>0.95510712827455779</v>
      </c>
      <c r="E1487" s="2">
        <v>0.91720745068211595</v>
      </c>
      <c r="F1487" s="2" t="s">
        <v>70</v>
      </c>
      <c r="G1487" s="2">
        <v>0</v>
      </c>
      <c r="H1487" s="2">
        <v>0.64642466295666756</v>
      </c>
      <c r="I1487" s="2">
        <v>0.98961781522720438</v>
      </c>
      <c r="J1487" s="2" t="s">
        <v>70</v>
      </c>
      <c r="K1487" s="2" t="s">
        <v>70</v>
      </c>
      <c r="L1487" s="2" t="s">
        <v>70</v>
      </c>
      <c r="M1487" s="2" t="s">
        <v>70</v>
      </c>
      <c r="N1487" s="2" t="s">
        <v>70</v>
      </c>
    </row>
    <row r="1488" spans="1:14" x14ac:dyDescent="0.3">
      <c r="A1488" t="s">
        <v>278</v>
      </c>
      <c r="B1488" t="s">
        <v>12</v>
      </c>
      <c r="C1488" s="2">
        <v>0.99070060257217363</v>
      </c>
      <c r="D1488" s="2">
        <v>0.93972745146782977</v>
      </c>
      <c r="E1488" s="2">
        <v>0.94684414739361999</v>
      </c>
      <c r="F1488" s="2">
        <v>0.80294923659141326</v>
      </c>
      <c r="G1488" s="2" t="s">
        <v>70</v>
      </c>
      <c r="H1488" s="2">
        <v>0.91527946202182764</v>
      </c>
      <c r="I1488" s="2">
        <v>0.98800059997000145</v>
      </c>
      <c r="J1488" s="2" t="s">
        <v>70</v>
      </c>
      <c r="K1488" s="2" t="s">
        <v>70</v>
      </c>
      <c r="L1488" s="2" t="s">
        <v>70</v>
      </c>
      <c r="M1488" s="2" t="s">
        <v>70</v>
      </c>
      <c r="N1488" s="2" t="s">
        <v>70</v>
      </c>
    </row>
    <row r="1489" spans="1:14" x14ac:dyDescent="0.3">
      <c r="A1489" t="s">
        <v>278</v>
      </c>
      <c r="B1489" t="s">
        <v>13</v>
      </c>
      <c r="C1489" s="2">
        <v>0.98904974544213442</v>
      </c>
      <c r="D1489" s="2">
        <v>0.83973253711257834</v>
      </c>
      <c r="E1489" s="2">
        <v>0.77245023886857311</v>
      </c>
      <c r="F1489" s="2">
        <v>0</v>
      </c>
      <c r="G1489" s="2">
        <v>0</v>
      </c>
      <c r="H1489" s="2">
        <v>0</v>
      </c>
      <c r="I1489" s="2">
        <v>0.989654153118534</v>
      </c>
      <c r="J1489" s="2" t="s">
        <v>70</v>
      </c>
      <c r="K1489" s="2" t="s">
        <v>70</v>
      </c>
      <c r="L1489" s="2" t="s">
        <v>70</v>
      </c>
      <c r="M1489" s="2" t="s">
        <v>70</v>
      </c>
      <c r="N1489" s="2" t="s">
        <v>70</v>
      </c>
    </row>
    <row r="1490" spans="1:14" x14ac:dyDescent="0.3">
      <c r="A1490" t="s">
        <v>278</v>
      </c>
      <c r="B1490" t="s">
        <v>15</v>
      </c>
      <c r="C1490" s="2">
        <v>0.99737028553048523</v>
      </c>
      <c r="D1490" s="2">
        <v>0.87049928732260529</v>
      </c>
      <c r="E1490" s="2">
        <v>0.87518566194672742</v>
      </c>
      <c r="F1490" s="2">
        <v>1.7091260883585941E-2</v>
      </c>
      <c r="G1490" s="2">
        <v>0</v>
      </c>
      <c r="H1490" s="2">
        <v>0.80305159606504717</v>
      </c>
      <c r="I1490" s="2">
        <v>0.99009458553660523</v>
      </c>
      <c r="J1490" s="2" t="s">
        <v>70</v>
      </c>
      <c r="K1490" s="2" t="s">
        <v>70</v>
      </c>
      <c r="L1490" s="2" t="s">
        <v>70</v>
      </c>
      <c r="M1490" s="2" t="s">
        <v>70</v>
      </c>
      <c r="N1490" s="2" t="s">
        <v>70</v>
      </c>
    </row>
    <row r="1491" spans="1:14" x14ac:dyDescent="0.3">
      <c r="A1491" t="s">
        <v>278</v>
      </c>
      <c r="B1491" t="s">
        <v>17</v>
      </c>
      <c r="C1491" s="2">
        <v>0.99765552366708443</v>
      </c>
      <c r="D1491" s="2">
        <v>0.97026730299567565</v>
      </c>
      <c r="E1491" s="2">
        <v>0.85761238872029599</v>
      </c>
      <c r="F1491" s="2" t="s">
        <v>70</v>
      </c>
      <c r="G1491" s="2" t="s">
        <v>70</v>
      </c>
      <c r="H1491" s="2">
        <v>0.48468918386121695</v>
      </c>
      <c r="I1491" s="2">
        <v>0.99477549784205344</v>
      </c>
      <c r="J1491" s="2" t="s">
        <v>70</v>
      </c>
      <c r="K1491" s="2" t="s">
        <v>70</v>
      </c>
      <c r="L1491" s="2" t="s">
        <v>70</v>
      </c>
      <c r="M1491" s="2" t="s">
        <v>70</v>
      </c>
      <c r="N1491" s="2" t="s">
        <v>70</v>
      </c>
    </row>
    <row r="1492" spans="1:14" x14ac:dyDescent="0.3">
      <c r="A1492" t="s">
        <v>278</v>
      </c>
      <c r="B1492" t="s">
        <v>21</v>
      </c>
      <c r="C1492" s="2">
        <v>0.99276501797961658</v>
      </c>
      <c r="D1492" s="2">
        <v>0.97669572613225597</v>
      </c>
      <c r="E1492" s="2">
        <v>0.89579441381510005</v>
      </c>
      <c r="F1492" s="2" t="s">
        <v>70</v>
      </c>
      <c r="G1492" s="2">
        <v>0</v>
      </c>
      <c r="H1492" s="2">
        <v>0.73493557674637044</v>
      </c>
      <c r="I1492" s="2">
        <v>0.99316594859604801</v>
      </c>
      <c r="J1492" s="2" t="s">
        <v>70</v>
      </c>
      <c r="K1492" s="2" t="s">
        <v>70</v>
      </c>
      <c r="L1492" s="2" t="s">
        <v>70</v>
      </c>
      <c r="M1492" s="2" t="s">
        <v>70</v>
      </c>
      <c r="N1492" s="2" t="s">
        <v>70</v>
      </c>
    </row>
    <row r="1493" spans="1:14" x14ac:dyDescent="0.3">
      <c r="A1493" t="s">
        <v>278</v>
      </c>
      <c r="B1493" t="s">
        <v>25</v>
      </c>
      <c r="C1493" s="2">
        <v>0.95363646689130355</v>
      </c>
      <c r="D1493" s="2">
        <v>0.95209502675890878</v>
      </c>
      <c r="E1493" s="2">
        <v>0.87093268435865756</v>
      </c>
      <c r="F1493" s="2">
        <v>0</v>
      </c>
      <c r="G1493" s="2">
        <v>0.78040693293142427</v>
      </c>
      <c r="H1493" s="2">
        <v>0.75749546785664479</v>
      </c>
      <c r="I1493" s="2">
        <v>0.99512346156823284</v>
      </c>
      <c r="J1493" s="2">
        <v>0.8083307234575634</v>
      </c>
      <c r="K1493" s="2" t="s">
        <v>70</v>
      </c>
      <c r="L1493" s="2" t="s">
        <v>70</v>
      </c>
      <c r="M1493" s="2" t="s">
        <v>70</v>
      </c>
      <c r="N1493" s="2" t="s">
        <v>70</v>
      </c>
    </row>
    <row r="1494" spans="1:14" x14ac:dyDescent="0.3">
      <c r="A1494" t="s">
        <v>278</v>
      </c>
      <c r="B1494" t="s">
        <v>27</v>
      </c>
      <c r="C1494" s="2">
        <v>0.99735236738612076</v>
      </c>
      <c r="D1494" s="2">
        <v>0.96696394925260643</v>
      </c>
      <c r="E1494" s="2">
        <v>0.95324561605640956</v>
      </c>
      <c r="F1494" s="2">
        <v>0.8515282084323279</v>
      </c>
      <c r="G1494" s="2">
        <v>0</v>
      </c>
      <c r="H1494" s="2">
        <v>0.96415423367564423</v>
      </c>
      <c r="I1494" s="2">
        <v>0.99662110274919358</v>
      </c>
      <c r="J1494" s="2" t="s">
        <v>70</v>
      </c>
      <c r="K1494" s="2" t="s">
        <v>70</v>
      </c>
      <c r="L1494" s="2" t="s">
        <v>70</v>
      </c>
      <c r="M1494" s="2" t="s">
        <v>70</v>
      </c>
      <c r="N1494" s="2" t="s">
        <v>70</v>
      </c>
    </row>
    <row r="1495" spans="1:14" x14ac:dyDescent="0.3">
      <c r="A1495" t="s">
        <v>278</v>
      </c>
      <c r="B1495" t="s">
        <v>29</v>
      </c>
      <c r="C1495" s="2">
        <v>0.99816307279858341</v>
      </c>
      <c r="D1495" s="2">
        <v>0.96779308719223445</v>
      </c>
      <c r="E1495" s="2">
        <v>0.94016299005359016</v>
      </c>
      <c r="F1495" s="2">
        <v>0.78761353647817167</v>
      </c>
      <c r="G1495" s="2" t="s">
        <v>70</v>
      </c>
      <c r="H1495" s="2">
        <v>0.91265571913929799</v>
      </c>
      <c r="I1495" s="2">
        <v>0.99630484988452661</v>
      </c>
      <c r="J1495" s="2" t="s">
        <v>70</v>
      </c>
      <c r="K1495" s="2" t="s">
        <v>70</v>
      </c>
      <c r="L1495" s="2" t="s">
        <v>70</v>
      </c>
      <c r="M1495" s="2" t="s">
        <v>70</v>
      </c>
      <c r="N1495" s="2" t="s">
        <v>70</v>
      </c>
    </row>
    <row r="1496" spans="1:14" x14ac:dyDescent="0.3">
      <c r="A1496" t="s">
        <v>278</v>
      </c>
      <c r="B1496" t="s">
        <v>33</v>
      </c>
      <c r="C1496" s="2">
        <v>0.99565813353345223</v>
      </c>
      <c r="D1496" s="2">
        <v>0.97487502154800898</v>
      </c>
      <c r="E1496" s="2">
        <v>0.63328331575959118</v>
      </c>
      <c r="F1496" s="2">
        <v>0.63958763465779012</v>
      </c>
      <c r="G1496" s="2">
        <v>0.33811662008980437</v>
      </c>
      <c r="H1496" s="2">
        <v>0.47489823609226595</v>
      </c>
      <c r="I1496" s="2">
        <v>0.99708006761948675</v>
      </c>
      <c r="J1496" s="2" t="s">
        <v>70</v>
      </c>
      <c r="K1496" s="2" t="s">
        <v>70</v>
      </c>
      <c r="L1496" s="2" t="s">
        <v>70</v>
      </c>
      <c r="M1496" s="2" t="s">
        <v>70</v>
      </c>
      <c r="N1496" s="2" t="s">
        <v>70</v>
      </c>
    </row>
    <row r="1497" spans="1:14" x14ac:dyDescent="0.3">
      <c r="A1497" t="s">
        <v>278</v>
      </c>
      <c r="B1497" t="s">
        <v>35</v>
      </c>
      <c r="C1497" s="2">
        <v>0.99684252347196955</v>
      </c>
      <c r="D1497" s="2">
        <v>0.97664837885480005</v>
      </c>
      <c r="E1497" s="2">
        <v>0.84544453956218657</v>
      </c>
      <c r="F1497" s="2">
        <v>0.55587957800840548</v>
      </c>
      <c r="G1497" s="2">
        <v>0.78161073825503358</v>
      </c>
      <c r="H1497" s="2">
        <v>0.87879561112528704</v>
      </c>
      <c r="I1497" s="2">
        <v>0.99611546957117836</v>
      </c>
      <c r="J1497" s="2" t="s">
        <v>70</v>
      </c>
      <c r="K1497" s="2" t="s">
        <v>70</v>
      </c>
      <c r="L1497" s="2" t="s">
        <v>70</v>
      </c>
      <c r="M1497" s="2" t="s">
        <v>70</v>
      </c>
      <c r="N1497" s="2" t="s">
        <v>70</v>
      </c>
    </row>
    <row r="1498" spans="1:14" x14ac:dyDescent="0.3">
      <c r="A1498" t="s">
        <v>81</v>
      </c>
      <c r="B1498" t="s">
        <v>6</v>
      </c>
      <c r="C1498" s="2">
        <v>0.99338451880824763</v>
      </c>
      <c r="D1498" s="2">
        <v>0.98374968877085245</v>
      </c>
      <c r="E1498" s="2">
        <v>0.97548405070344057</v>
      </c>
      <c r="F1498" s="2" t="s">
        <v>70</v>
      </c>
      <c r="G1498" s="2" t="s">
        <v>70</v>
      </c>
      <c r="H1498" s="2">
        <v>0.92105941724684115</v>
      </c>
      <c r="I1498" s="2">
        <v>0.99207935450440443</v>
      </c>
      <c r="J1498" s="2" t="s">
        <v>70</v>
      </c>
      <c r="K1498" s="2" t="s">
        <v>70</v>
      </c>
      <c r="L1498" s="2" t="s">
        <v>70</v>
      </c>
      <c r="M1498" s="2" t="s">
        <v>70</v>
      </c>
      <c r="N1498" s="2" t="s">
        <v>70</v>
      </c>
    </row>
    <row r="1499" spans="1:14" x14ac:dyDescent="0.3">
      <c r="A1499" t="s">
        <v>81</v>
      </c>
      <c r="B1499" t="s">
        <v>7</v>
      </c>
      <c r="C1499" s="2">
        <v>0.99292044963251203</v>
      </c>
      <c r="D1499" s="2">
        <v>0.97055970638353639</v>
      </c>
      <c r="E1499" s="2">
        <v>0.9825838861563776</v>
      </c>
      <c r="F1499" s="2" t="s">
        <v>70</v>
      </c>
      <c r="G1499" s="2" t="s">
        <v>70</v>
      </c>
      <c r="H1499" s="2">
        <v>0.94783226723525238</v>
      </c>
      <c r="I1499" s="2">
        <v>0.9922354507135992</v>
      </c>
      <c r="J1499" s="2" t="s">
        <v>70</v>
      </c>
      <c r="K1499" s="2" t="s">
        <v>70</v>
      </c>
      <c r="L1499" s="2" t="s">
        <v>70</v>
      </c>
      <c r="M1499" s="2" t="s">
        <v>70</v>
      </c>
      <c r="N1499" s="2" t="s">
        <v>70</v>
      </c>
    </row>
    <row r="1500" spans="1:14" x14ac:dyDescent="0.3">
      <c r="A1500" t="s">
        <v>81</v>
      </c>
      <c r="B1500" t="s">
        <v>8</v>
      </c>
      <c r="C1500" s="2">
        <v>0.99554719631992195</v>
      </c>
      <c r="D1500" s="2">
        <v>0.97480940448899078</v>
      </c>
      <c r="E1500" s="2">
        <v>0.97153321125353764</v>
      </c>
      <c r="F1500" s="2" t="s">
        <v>70</v>
      </c>
      <c r="G1500" s="2" t="s">
        <v>70</v>
      </c>
      <c r="H1500" s="2">
        <v>0.8692480541895985</v>
      </c>
      <c r="I1500" s="2">
        <v>0.99528557075508162</v>
      </c>
      <c r="J1500" s="2" t="s">
        <v>70</v>
      </c>
      <c r="K1500" s="2" t="s">
        <v>70</v>
      </c>
      <c r="L1500" s="2" t="s">
        <v>70</v>
      </c>
      <c r="M1500" s="2" t="s">
        <v>70</v>
      </c>
      <c r="N1500" s="2" t="s">
        <v>70</v>
      </c>
    </row>
    <row r="1501" spans="1:14" x14ac:dyDescent="0.3">
      <c r="A1501" t="s">
        <v>81</v>
      </c>
      <c r="B1501" t="s">
        <v>12</v>
      </c>
      <c r="C1501" s="2">
        <v>0.98841893252769397</v>
      </c>
      <c r="D1501" s="2">
        <v>0.97426204455883536</v>
      </c>
      <c r="E1501" s="2">
        <v>0.94418102154732597</v>
      </c>
      <c r="F1501" s="2">
        <v>0</v>
      </c>
      <c r="G1501" s="2" t="s">
        <v>70</v>
      </c>
      <c r="H1501" s="2">
        <v>0.79055708999947882</v>
      </c>
      <c r="I1501" s="2">
        <v>0.99512715090604542</v>
      </c>
      <c r="J1501" s="2">
        <v>0</v>
      </c>
      <c r="K1501" s="2" t="s">
        <v>70</v>
      </c>
      <c r="L1501" s="2" t="s">
        <v>70</v>
      </c>
      <c r="M1501" s="2" t="s">
        <v>70</v>
      </c>
      <c r="N1501" s="2" t="s">
        <v>70</v>
      </c>
    </row>
    <row r="1502" spans="1:14" x14ac:dyDescent="0.3">
      <c r="A1502" t="s">
        <v>81</v>
      </c>
      <c r="B1502" t="s">
        <v>188</v>
      </c>
      <c r="C1502" s="2">
        <v>0.9843471651504716</v>
      </c>
      <c r="D1502" s="2">
        <v>0.97788938568016159</v>
      </c>
      <c r="E1502" s="2">
        <v>0.96389099167297498</v>
      </c>
      <c r="F1502" s="2">
        <v>0.95652900387089601</v>
      </c>
      <c r="G1502" s="2" t="s">
        <v>70</v>
      </c>
      <c r="H1502" s="2">
        <v>0.90519708298716883</v>
      </c>
      <c r="I1502" s="2">
        <v>0.98914728682170538</v>
      </c>
      <c r="J1502" s="2" t="s">
        <v>70</v>
      </c>
      <c r="K1502" s="2" t="s">
        <v>70</v>
      </c>
      <c r="L1502" s="2" t="s">
        <v>70</v>
      </c>
      <c r="M1502" s="2" t="s">
        <v>70</v>
      </c>
      <c r="N1502" s="2" t="s">
        <v>70</v>
      </c>
    </row>
    <row r="1503" spans="1:14" x14ac:dyDescent="0.3">
      <c r="A1503" t="s">
        <v>81</v>
      </c>
      <c r="B1503" t="s">
        <v>13</v>
      </c>
      <c r="C1503" s="2">
        <v>0.98673412359914126</v>
      </c>
      <c r="D1503" s="2">
        <v>0.97189748933537401</v>
      </c>
      <c r="E1503" s="2">
        <v>0.93311909183865116</v>
      </c>
      <c r="F1503" s="2" t="s">
        <v>70</v>
      </c>
      <c r="G1503" s="2">
        <v>0.9814500408727912</v>
      </c>
      <c r="H1503" s="2">
        <v>0.82702083810396154</v>
      </c>
      <c r="I1503" s="2">
        <v>0.99147640791476399</v>
      </c>
      <c r="J1503" s="2" t="s">
        <v>70</v>
      </c>
      <c r="K1503" s="2" t="s">
        <v>70</v>
      </c>
      <c r="L1503" s="2" t="s">
        <v>70</v>
      </c>
      <c r="M1503" s="2" t="s">
        <v>70</v>
      </c>
      <c r="N1503" s="2" t="s">
        <v>70</v>
      </c>
    </row>
    <row r="1504" spans="1:14" x14ac:dyDescent="0.3">
      <c r="A1504" t="s">
        <v>81</v>
      </c>
      <c r="B1504" t="s">
        <v>15</v>
      </c>
      <c r="C1504" s="2">
        <v>0.99647095914652117</v>
      </c>
      <c r="D1504" s="2">
        <v>0.97735224344204941</v>
      </c>
      <c r="E1504" s="2">
        <v>0.92990915089072723</v>
      </c>
      <c r="F1504" s="2" t="s">
        <v>70</v>
      </c>
      <c r="G1504" s="2" t="s">
        <v>70</v>
      </c>
      <c r="H1504" s="2">
        <v>0.74487577086229639</v>
      </c>
      <c r="I1504" s="2">
        <v>0.99685606931983739</v>
      </c>
      <c r="J1504" s="2" t="s">
        <v>70</v>
      </c>
      <c r="K1504" s="2" t="s">
        <v>70</v>
      </c>
      <c r="L1504" s="2" t="s">
        <v>70</v>
      </c>
      <c r="M1504" s="2" t="s">
        <v>70</v>
      </c>
      <c r="N1504" s="2" t="s">
        <v>70</v>
      </c>
    </row>
    <row r="1505" spans="1:14" x14ac:dyDescent="0.3">
      <c r="A1505" t="s">
        <v>81</v>
      </c>
      <c r="B1505" t="s">
        <v>17</v>
      </c>
      <c r="C1505" s="2">
        <v>0.99642333626502477</v>
      </c>
      <c r="D1505" s="2">
        <v>0.96115865701119163</v>
      </c>
      <c r="E1505" s="2">
        <v>0.96654594561414275</v>
      </c>
      <c r="F1505" s="2" t="s">
        <v>70</v>
      </c>
      <c r="G1505" s="2">
        <v>0.94188081422123959</v>
      </c>
      <c r="H1505" s="2">
        <v>0.72400595985859939</v>
      </c>
      <c r="I1505" s="2">
        <v>0.99271543707377563</v>
      </c>
      <c r="J1505" s="2" t="s">
        <v>70</v>
      </c>
      <c r="K1505" s="2" t="s">
        <v>70</v>
      </c>
      <c r="L1505" s="2" t="s">
        <v>70</v>
      </c>
      <c r="M1505" s="2" t="s">
        <v>70</v>
      </c>
      <c r="N1505" s="2" t="s">
        <v>70</v>
      </c>
    </row>
    <row r="1506" spans="1:14" x14ac:dyDescent="0.3">
      <c r="A1506" t="s">
        <v>81</v>
      </c>
      <c r="B1506" t="s">
        <v>21</v>
      </c>
      <c r="C1506" s="2">
        <v>0.9954457934119656</v>
      </c>
      <c r="D1506" s="2">
        <v>0.9811313620207216</v>
      </c>
      <c r="E1506" s="2">
        <v>0.94136256001797036</v>
      </c>
      <c r="F1506" s="2" t="s">
        <v>70</v>
      </c>
      <c r="G1506" s="2">
        <v>0.79509591130404178</v>
      </c>
      <c r="H1506" s="2">
        <v>0.834500223447043</v>
      </c>
      <c r="I1506" s="2">
        <v>0.9965465465465464</v>
      </c>
      <c r="J1506" s="2">
        <v>0.94716242661448136</v>
      </c>
      <c r="K1506" s="2" t="s">
        <v>70</v>
      </c>
      <c r="L1506" s="2" t="s">
        <v>70</v>
      </c>
      <c r="M1506" s="2" t="s">
        <v>70</v>
      </c>
      <c r="N1506" s="2" t="s">
        <v>70</v>
      </c>
    </row>
    <row r="1507" spans="1:14" x14ac:dyDescent="0.3">
      <c r="A1507" t="s">
        <v>81</v>
      </c>
      <c r="B1507" t="s">
        <v>23</v>
      </c>
      <c r="C1507" s="2">
        <v>0.99227505168099239</v>
      </c>
      <c r="D1507" s="2">
        <v>0.97633770544776244</v>
      </c>
      <c r="E1507" s="2">
        <v>0.78780513278201347</v>
      </c>
      <c r="F1507" s="2">
        <v>1.079136690647482E-3</v>
      </c>
      <c r="G1507" s="2">
        <v>0.74226895998574105</v>
      </c>
      <c r="H1507" s="2">
        <v>0.28534430225472274</v>
      </c>
      <c r="I1507" s="2">
        <v>0.99491368680641179</v>
      </c>
      <c r="J1507" s="2">
        <v>0</v>
      </c>
      <c r="K1507" s="2" t="s">
        <v>70</v>
      </c>
      <c r="L1507" s="2" t="s">
        <v>70</v>
      </c>
      <c r="M1507" s="2" t="s">
        <v>70</v>
      </c>
      <c r="N1507" s="2">
        <v>0</v>
      </c>
    </row>
    <row r="1508" spans="1:14" x14ac:dyDescent="0.3">
      <c r="A1508" t="s">
        <v>81</v>
      </c>
      <c r="B1508" t="s">
        <v>25</v>
      </c>
      <c r="C1508" s="2">
        <v>0.74646192748480766</v>
      </c>
      <c r="D1508" s="2">
        <v>0.94550012379301795</v>
      </c>
      <c r="E1508" s="2">
        <v>0.73314018992435215</v>
      </c>
      <c r="F1508" s="2">
        <v>0.78362003151243442</v>
      </c>
      <c r="G1508" s="2">
        <v>0</v>
      </c>
      <c r="H1508" s="2">
        <v>0.84701834862385317</v>
      </c>
      <c r="I1508" s="2">
        <v>0.99528338359236079</v>
      </c>
      <c r="J1508" s="2">
        <v>0.63660625551349481</v>
      </c>
      <c r="K1508" s="2" t="s">
        <v>70</v>
      </c>
      <c r="L1508" s="2">
        <v>0</v>
      </c>
      <c r="M1508" s="2" t="s">
        <v>70</v>
      </c>
      <c r="N1508" s="2">
        <v>0.78476965557331779</v>
      </c>
    </row>
    <row r="1509" spans="1:14" x14ac:dyDescent="0.3">
      <c r="A1509" t="s">
        <v>81</v>
      </c>
      <c r="B1509" t="s">
        <v>237</v>
      </c>
      <c r="C1509" s="2">
        <v>0.99749089006906699</v>
      </c>
      <c r="D1509" s="2">
        <v>0.98182749849020001</v>
      </c>
      <c r="E1509" s="2">
        <v>0.94360443524855442</v>
      </c>
      <c r="F1509" s="2">
        <v>0.88679347783908791</v>
      </c>
      <c r="G1509" s="2" t="s">
        <v>70</v>
      </c>
      <c r="H1509" s="2">
        <v>0.91213479505319439</v>
      </c>
      <c r="I1509" s="2">
        <v>0.99345111178799883</v>
      </c>
      <c r="J1509" s="2" t="s">
        <v>70</v>
      </c>
      <c r="K1509" s="2" t="s">
        <v>70</v>
      </c>
      <c r="L1509" s="2" t="s">
        <v>70</v>
      </c>
      <c r="M1509" s="2" t="s">
        <v>70</v>
      </c>
      <c r="N1509" s="2" t="s">
        <v>70</v>
      </c>
    </row>
    <row r="1510" spans="1:14" x14ac:dyDescent="0.3">
      <c r="A1510" t="s">
        <v>81</v>
      </c>
      <c r="B1510" t="s">
        <v>27</v>
      </c>
      <c r="C1510" s="2">
        <v>0.99691969425113303</v>
      </c>
      <c r="D1510" s="2">
        <v>0.97548583356256358</v>
      </c>
      <c r="E1510" s="2">
        <v>0.83419493494423791</v>
      </c>
      <c r="F1510" s="2">
        <v>0.65011412447655503</v>
      </c>
      <c r="G1510" s="2">
        <v>0.92096548020407565</v>
      </c>
      <c r="H1510" s="2">
        <v>0.6645940014630578</v>
      </c>
      <c r="I1510" s="2">
        <v>0.99264593228129305</v>
      </c>
      <c r="J1510" s="2" t="s">
        <v>70</v>
      </c>
      <c r="K1510" s="2" t="s">
        <v>70</v>
      </c>
      <c r="L1510" s="2" t="s">
        <v>70</v>
      </c>
      <c r="M1510" s="2" t="s">
        <v>70</v>
      </c>
      <c r="N1510" s="2" t="s">
        <v>70</v>
      </c>
    </row>
    <row r="1511" spans="1:14" x14ac:dyDescent="0.3">
      <c r="A1511" t="s">
        <v>81</v>
      </c>
      <c r="B1511" t="s">
        <v>29</v>
      </c>
      <c r="C1511" s="2">
        <v>0.99725416938623923</v>
      </c>
      <c r="D1511" s="2">
        <v>0.97759652372132777</v>
      </c>
      <c r="E1511" s="2">
        <v>0.85017399755462897</v>
      </c>
      <c r="F1511" s="2">
        <v>0.67859067568254616</v>
      </c>
      <c r="G1511" s="2">
        <v>0.70301415247218124</v>
      </c>
      <c r="H1511" s="2" t="s">
        <v>70</v>
      </c>
      <c r="I1511" s="2">
        <v>0.99540032743431839</v>
      </c>
      <c r="J1511" s="2" t="s">
        <v>70</v>
      </c>
      <c r="K1511" s="2" t="s">
        <v>70</v>
      </c>
      <c r="L1511" s="2" t="s">
        <v>70</v>
      </c>
      <c r="M1511" s="2" t="s">
        <v>70</v>
      </c>
      <c r="N1511" s="2" t="s">
        <v>70</v>
      </c>
    </row>
    <row r="1512" spans="1:14" x14ac:dyDescent="0.3">
      <c r="A1512" t="s">
        <v>81</v>
      </c>
      <c r="B1512" t="s">
        <v>33</v>
      </c>
      <c r="C1512" s="2">
        <v>0.99389234639830504</v>
      </c>
      <c r="D1512" s="2">
        <v>0.98631416358346202</v>
      </c>
      <c r="E1512" s="2">
        <v>0.94855646888673284</v>
      </c>
      <c r="F1512" s="2">
        <v>0.83635462008926109</v>
      </c>
      <c r="G1512" s="2" t="s">
        <v>70</v>
      </c>
      <c r="H1512" s="2">
        <v>0.72846392208942012</v>
      </c>
      <c r="I1512" s="2">
        <v>0.99313430533055624</v>
      </c>
      <c r="J1512" s="2" t="s">
        <v>70</v>
      </c>
      <c r="K1512" s="2" t="s">
        <v>70</v>
      </c>
      <c r="L1512" s="2" t="s">
        <v>70</v>
      </c>
      <c r="M1512" s="2" t="s">
        <v>70</v>
      </c>
      <c r="N1512" s="2" t="s">
        <v>70</v>
      </c>
    </row>
    <row r="1513" spans="1:14" x14ac:dyDescent="0.3">
      <c r="A1513" t="s">
        <v>81</v>
      </c>
      <c r="B1513" t="s">
        <v>35</v>
      </c>
      <c r="C1513" s="2">
        <v>0.99616820175127363</v>
      </c>
      <c r="D1513" s="2">
        <v>0.97971741895561881</v>
      </c>
      <c r="E1513" s="2">
        <v>0.89016303534925467</v>
      </c>
      <c r="F1513" s="2">
        <v>0.68131481119154769</v>
      </c>
      <c r="G1513" s="2" t="s">
        <v>70</v>
      </c>
      <c r="H1513" s="2">
        <v>0.91203363812320637</v>
      </c>
      <c r="I1513" s="2">
        <v>0.99605842800834676</v>
      </c>
      <c r="J1513" s="2" t="s">
        <v>70</v>
      </c>
      <c r="K1513" s="2" t="s">
        <v>70</v>
      </c>
      <c r="L1513" s="2" t="s">
        <v>70</v>
      </c>
      <c r="M1513" s="2" t="s">
        <v>70</v>
      </c>
      <c r="N1513" s="2" t="s">
        <v>70</v>
      </c>
    </row>
    <row r="1514" spans="1:14" x14ac:dyDescent="0.3">
      <c r="A1514" t="s">
        <v>372</v>
      </c>
      <c r="B1514" t="s">
        <v>7</v>
      </c>
      <c r="C1514" s="2">
        <v>0.98718681528055641</v>
      </c>
      <c r="D1514" s="2">
        <v>0.86532244452811569</v>
      </c>
      <c r="E1514" s="2">
        <v>0.92621847756128961</v>
      </c>
      <c r="F1514" s="2" t="s">
        <v>70</v>
      </c>
      <c r="G1514" s="2" t="s">
        <v>70</v>
      </c>
      <c r="H1514" s="2">
        <v>0.80060063817806415</v>
      </c>
      <c r="I1514" s="2">
        <v>0.98549875494360639</v>
      </c>
      <c r="J1514" s="2" t="s">
        <v>70</v>
      </c>
      <c r="K1514" s="2" t="s">
        <v>70</v>
      </c>
      <c r="L1514" s="2" t="s">
        <v>70</v>
      </c>
      <c r="M1514" s="2" t="s">
        <v>70</v>
      </c>
      <c r="N1514" s="2" t="s">
        <v>70</v>
      </c>
    </row>
    <row r="1515" spans="1:14" x14ac:dyDescent="0.3">
      <c r="A1515" t="s">
        <v>372</v>
      </c>
      <c r="B1515" t="s">
        <v>418</v>
      </c>
      <c r="C1515" s="2">
        <v>0.98466882518172283</v>
      </c>
      <c r="D1515" s="2">
        <v>0.82731994556009225</v>
      </c>
      <c r="E1515" s="2">
        <v>0.86091240383317591</v>
      </c>
      <c r="F1515" s="2" t="s">
        <v>70</v>
      </c>
      <c r="G1515" s="2">
        <v>0.95894235506651337</v>
      </c>
      <c r="H1515" s="2">
        <v>0.87564724254130022</v>
      </c>
      <c r="I1515" s="2">
        <v>0.98518132400029801</v>
      </c>
      <c r="J1515" s="2" t="s">
        <v>70</v>
      </c>
      <c r="K1515" s="2" t="s">
        <v>70</v>
      </c>
      <c r="L1515" s="2" t="s">
        <v>70</v>
      </c>
      <c r="M1515" s="2" t="s">
        <v>70</v>
      </c>
      <c r="N1515" s="2" t="s">
        <v>70</v>
      </c>
    </row>
    <row r="1516" spans="1:14" x14ac:dyDescent="0.3">
      <c r="A1516" t="s">
        <v>372</v>
      </c>
      <c r="B1516" t="s">
        <v>8</v>
      </c>
      <c r="C1516" s="2">
        <v>0.99003514391209557</v>
      </c>
      <c r="D1516" s="2">
        <v>0.8566456246934675</v>
      </c>
      <c r="E1516" s="2">
        <v>0.71278825995807127</v>
      </c>
      <c r="F1516" s="2">
        <v>0</v>
      </c>
      <c r="G1516" s="2">
        <v>0.83922328008175995</v>
      </c>
      <c r="H1516" s="2">
        <v>0.91222067785737204</v>
      </c>
      <c r="I1516" s="2">
        <v>0.98973425555151084</v>
      </c>
      <c r="J1516" s="2" t="s">
        <v>70</v>
      </c>
      <c r="K1516" s="2" t="s">
        <v>70</v>
      </c>
      <c r="L1516" s="2" t="s">
        <v>70</v>
      </c>
      <c r="M1516" s="2" t="s">
        <v>70</v>
      </c>
      <c r="N1516" s="2" t="s">
        <v>70</v>
      </c>
    </row>
    <row r="1517" spans="1:14" x14ac:dyDescent="0.3">
      <c r="A1517" t="s">
        <v>372</v>
      </c>
      <c r="B1517" t="s">
        <v>15</v>
      </c>
      <c r="C1517" s="2">
        <v>0.93838916284078677</v>
      </c>
      <c r="D1517" s="2">
        <v>0.92346190352920876</v>
      </c>
      <c r="E1517" s="2">
        <v>0.86950462051204358</v>
      </c>
      <c r="F1517" s="2">
        <v>0.73789129419093602</v>
      </c>
      <c r="G1517" s="2" t="s">
        <v>70</v>
      </c>
      <c r="H1517" s="2">
        <v>0.72342718577394582</v>
      </c>
      <c r="I1517" s="2">
        <v>0.98998501695449881</v>
      </c>
      <c r="J1517" s="2">
        <v>0.5714285714285714</v>
      </c>
      <c r="K1517" s="2" t="s">
        <v>70</v>
      </c>
      <c r="L1517" s="2" t="s">
        <v>70</v>
      </c>
      <c r="M1517" s="2" t="s">
        <v>70</v>
      </c>
      <c r="N1517" s="2" t="s">
        <v>70</v>
      </c>
    </row>
    <row r="1518" spans="1:14" x14ac:dyDescent="0.3">
      <c r="A1518" t="s">
        <v>372</v>
      </c>
      <c r="B1518" t="s">
        <v>21</v>
      </c>
      <c r="C1518" s="2">
        <v>0.99102618887735805</v>
      </c>
      <c r="D1518" s="2">
        <v>0.92616526880242001</v>
      </c>
      <c r="E1518" s="2">
        <v>0.80962537091988129</v>
      </c>
      <c r="F1518" s="2" t="s">
        <v>70</v>
      </c>
      <c r="G1518" s="2">
        <v>0.93347073371805445</v>
      </c>
      <c r="H1518" s="2">
        <v>0.59716188821314797</v>
      </c>
      <c r="I1518" s="2">
        <v>0.99493613483485766</v>
      </c>
      <c r="J1518" s="2" t="s">
        <v>70</v>
      </c>
      <c r="K1518" s="2" t="s">
        <v>70</v>
      </c>
      <c r="L1518" s="2" t="s">
        <v>70</v>
      </c>
      <c r="M1518" s="2" t="s">
        <v>70</v>
      </c>
      <c r="N1518" s="2" t="s">
        <v>70</v>
      </c>
    </row>
    <row r="1519" spans="1:14" x14ac:dyDescent="0.3">
      <c r="A1519" t="s">
        <v>372</v>
      </c>
      <c r="B1519" t="s">
        <v>23</v>
      </c>
      <c r="C1519" s="2">
        <v>0.99466689240667061</v>
      </c>
      <c r="D1519" s="2">
        <v>0.93935205046316161</v>
      </c>
      <c r="E1519" s="2">
        <v>0.77520450074207026</v>
      </c>
      <c r="F1519" s="2">
        <v>0</v>
      </c>
      <c r="G1519" s="2">
        <v>0.90963855421686757</v>
      </c>
      <c r="H1519" s="2">
        <v>0.70602797375912862</v>
      </c>
      <c r="I1519" s="2">
        <v>0.99257350712337078</v>
      </c>
      <c r="J1519" s="2" t="s">
        <v>70</v>
      </c>
      <c r="K1519" s="2" t="s">
        <v>70</v>
      </c>
      <c r="L1519" s="2" t="s">
        <v>70</v>
      </c>
      <c r="M1519" s="2" t="s">
        <v>70</v>
      </c>
      <c r="N1519" s="2" t="s">
        <v>70</v>
      </c>
    </row>
    <row r="1520" spans="1:14" x14ac:dyDescent="0.3">
      <c r="A1520" t="s">
        <v>372</v>
      </c>
      <c r="B1520" t="s">
        <v>25</v>
      </c>
      <c r="C1520" s="2">
        <v>0.98936110748821515</v>
      </c>
      <c r="D1520" s="2">
        <v>0.98516945869299077</v>
      </c>
      <c r="E1520" s="2">
        <v>0.74805985884557946</v>
      </c>
      <c r="F1520" s="2">
        <v>0.46062712266013744</v>
      </c>
      <c r="G1520" s="2">
        <v>0.81454082647257686</v>
      </c>
      <c r="H1520" s="2">
        <v>0.35839902971497878</v>
      </c>
      <c r="I1520" s="2">
        <v>0.99348009511390656</v>
      </c>
      <c r="J1520" s="2" t="s">
        <v>70</v>
      </c>
      <c r="K1520" s="2" t="s">
        <v>70</v>
      </c>
      <c r="L1520" s="2" t="s">
        <v>70</v>
      </c>
      <c r="M1520" s="2" t="s">
        <v>70</v>
      </c>
      <c r="N1520" s="2" t="s">
        <v>70</v>
      </c>
    </row>
    <row r="1521" spans="1:14" x14ac:dyDescent="0.3">
      <c r="A1521" t="s">
        <v>372</v>
      </c>
      <c r="B1521" t="s">
        <v>27</v>
      </c>
      <c r="C1521" s="2">
        <v>0.99224714621143884</v>
      </c>
      <c r="D1521" s="2">
        <v>0.98624877571008818</v>
      </c>
      <c r="E1521" s="2">
        <v>0.86468120309637775</v>
      </c>
      <c r="F1521" s="2">
        <v>0.57304773796945541</v>
      </c>
      <c r="G1521" s="2">
        <v>0.75143971762957462</v>
      </c>
      <c r="H1521" s="2">
        <v>0.84305580639335376</v>
      </c>
      <c r="I1521" s="2">
        <v>0.99371259753049002</v>
      </c>
      <c r="J1521" s="2" t="s">
        <v>70</v>
      </c>
      <c r="K1521" s="2" t="s">
        <v>70</v>
      </c>
      <c r="L1521" s="2" t="s">
        <v>70</v>
      </c>
      <c r="M1521" s="2" t="s">
        <v>70</v>
      </c>
      <c r="N1521" s="2">
        <v>0</v>
      </c>
    </row>
    <row r="1522" spans="1:14" x14ac:dyDescent="0.3">
      <c r="A1522" t="s">
        <v>372</v>
      </c>
      <c r="B1522" t="s">
        <v>29</v>
      </c>
      <c r="C1522" s="2">
        <v>0.97385383095955924</v>
      </c>
      <c r="D1522" s="2">
        <v>0.94267198404785635</v>
      </c>
      <c r="E1522" s="2">
        <v>0.88617418325907171</v>
      </c>
      <c r="F1522" s="2">
        <v>0.725358504265747</v>
      </c>
      <c r="G1522" s="2">
        <v>0.80069891885988864</v>
      </c>
      <c r="H1522" s="2">
        <v>0.63221769223475865</v>
      </c>
      <c r="I1522" s="2">
        <v>0.99253615300886322</v>
      </c>
      <c r="J1522" s="2">
        <v>0</v>
      </c>
      <c r="K1522" s="2" t="s">
        <v>70</v>
      </c>
      <c r="L1522" s="2" t="s">
        <v>70</v>
      </c>
      <c r="M1522" s="2" t="s">
        <v>70</v>
      </c>
      <c r="N1522" s="2" t="s">
        <v>70</v>
      </c>
    </row>
    <row r="1523" spans="1:14" x14ac:dyDescent="0.3">
      <c r="A1523" t="s">
        <v>372</v>
      </c>
      <c r="B1523" t="s">
        <v>33</v>
      </c>
      <c r="C1523" s="2">
        <v>0.9982758116835676</v>
      </c>
      <c r="D1523" s="2">
        <v>0.89378334780990198</v>
      </c>
      <c r="E1523" s="2">
        <v>0.90443839763573797</v>
      </c>
      <c r="F1523" s="2">
        <v>0.80814525975816298</v>
      </c>
      <c r="G1523" s="2" t="s">
        <v>70</v>
      </c>
      <c r="H1523" s="2">
        <v>0.79382602473678832</v>
      </c>
      <c r="I1523" s="2">
        <v>0.99424840665319436</v>
      </c>
      <c r="J1523" s="2" t="s">
        <v>70</v>
      </c>
      <c r="K1523" s="2" t="s">
        <v>70</v>
      </c>
      <c r="L1523" s="2" t="s">
        <v>70</v>
      </c>
      <c r="M1523" s="2" t="s">
        <v>70</v>
      </c>
      <c r="N1523" s="2" t="s">
        <v>70</v>
      </c>
    </row>
    <row r="1524" spans="1:14" x14ac:dyDescent="0.3">
      <c r="A1524" t="s">
        <v>372</v>
      </c>
      <c r="B1524" t="s">
        <v>35</v>
      </c>
      <c r="C1524" s="2">
        <v>0.99805195770815058</v>
      </c>
      <c r="D1524" s="2">
        <v>0.9353237410071944</v>
      </c>
      <c r="E1524" s="2">
        <v>0.90742193629373924</v>
      </c>
      <c r="F1524" s="2">
        <v>0.78423505811552308</v>
      </c>
      <c r="G1524" s="2" t="s">
        <v>70</v>
      </c>
      <c r="H1524" s="2">
        <v>0.85872138910812945</v>
      </c>
      <c r="I1524" s="2">
        <v>0.99608625585143118</v>
      </c>
      <c r="J1524" s="2" t="s">
        <v>70</v>
      </c>
      <c r="K1524" s="2" t="s">
        <v>70</v>
      </c>
      <c r="L1524" s="2" t="s">
        <v>70</v>
      </c>
      <c r="M1524" s="2" t="s">
        <v>70</v>
      </c>
      <c r="N1524" s="2" t="s">
        <v>70</v>
      </c>
    </row>
    <row r="1525" spans="1:14" x14ac:dyDescent="0.3">
      <c r="A1525" t="s">
        <v>98</v>
      </c>
      <c r="B1525" t="s">
        <v>6</v>
      </c>
      <c r="C1525" s="2">
        <v>0.99587053350489962</v>
      </c>
      <c r="D1525" s="2">
        <v>0.85598738775789984</v>
      </c>
      <c r="E1525" s="2">
        <v>0.92231519713523602</v>
      </c>
      <c r="F1525" s="2">
        <v>0</v>
      </c>
      <c r="G1525" s="2" t="s">
        <v>70</v>
      </c>
      <c r="H1525" s="2">
        <v>0.94578193394349397</v>
      </c>
      <c r="I1525" s="2">
        <v>0.99267846247712022</v>
      </c>
      <c r="J1525" s="2" t="s">
        <v>70</v>
      </c>
      <c r="K1525" s="2" t="s">
        <v>70</v>
      </c>
      <c r="L1525" s="2" t="s">
        <v>70</v>
      </c>
      <c r="M1525" s="2" t="s">
        <v>70</v>
      </c>
      <c r="N1525" s="2" t="s">
        <v>70</v>
      </c>
    </row>
    <row r="1526" spans="1:14" x14ac:dyDescent="0.3">
      <c r="A1526" t="s">
        <v>98</v>
      </c>
      <c r="B1526" t="s">
        <v>7</v>
      </c>
      <c r="C1526" s="2">
        <v>0.99745657731741399</v>
      </c>
      <c r="D1526" s="2">
        <v>0.93054012863895841</v>
      </c>
      <c r="E1526" s="2">
        <v>0.96871560361750642</v>
      </c>
      <c r="F1526" s="2" t="s">
        <v>70</v>
      </c>
      <c r="G1526" s="2" t="s">
        <v>70</v>
      </c>
      <c r="H1526" s="2">
        <v>0.76576060619410546</v>
      </c>
      <c r="I1526" s="2">
        <v>0.99393287765916605</v>
      </c>
      <c r="J1526" s="2" t="s">
        <v>70</v>
      </c>
      <c r="K1526" s="2" t="s">
        <v>70</v>
      </c>
      <c r="L1526" s="2" t="s">
        <v>70</v>
      </c>
      <c r="M1526" s="2" t="s">
        <v>70</v>
      </c>
      <c r="N1526" s="2" t="s">
        <v>70</v>
      </c>
    </row>
    <row r="1527" spans="1:14" x14ac:dyDescent="0.3">
      <c r="A1527" t="s">
        <v>98</v>
      </c>
      <c r="B1527" t="s">
        <v>8</v>
      </c>
      <c r="C1527" s="2">
        <v>0.99466777402533435</v>
      </c>
      <c r="D1527" s="2">
        <v>0.82827219883744241</v>
      </c>
      <c r="E1527" s="2">
        <v>0.95631998632328341</v>
      </c>
      <c r="F1527" s="2" t="s">
        <v>70</v>
      </c>
      <c r="G1527" s="2" t="s">
        <v>70</v>
      </c>
      <c r="H1527" s="2">
        <v>0.76606840501185236</v>
      </c>
      <c r="I1527" s="2">
        <v>0.99515004546832375</v>
      </c>
      <c r="J1527" s="2" t="s">
        <v>70</v>
      </c>
      <c r="K1527" s="2" t="s">
        <v>70</v>
      </c>
      <c r="L1527" s="2" t="s">
        <v>70</v>
      </c>
      <c r="M1527" s="2" t="s">
        <v>70</v>
      </c>
      <c r="N1527" s="2" t="s">
        <v>70</v>
      </c>
    </row>
    <row r="1528" spans="1:14" x14ac:dyDescent="0.3">
      <c r="A1528" t="s">
        <v>98</v>
      </c>
      <c r="B1528" t="s">
        <v>12</v>
      </c>
      <c r="C1528" s="2">
        <v>0.98780858807224703</v>
      </c>
      <c r="D1528" s="2">
        <v>0.85893227165840147</v>
      </c>
      <c r="E1528" s="2">
        <v>0.95095249680033</v>
      </c>
      <c r="F1528" s="2" t="s">
        <v>70</v>
      </c>
      <c r="G1528" s="2">
        <v>0</v>
      </c>
      <c r="H1528" s="2">
        <v>0.77678753102999232</v>
      </c>
      <c r="I1528" s="2">
        <v>0.98734364591814083</v>
      </c>
      <c r="J1528" s="2">
        <v>0.20724581223217764</v>
      </c>
      <c r="K1528" s="2" t="s">
        <v>70</v>
      </c>
      <c r="L1528" s="2" t="s">
        <v>70</v>
      </c>
      <c r="M1528" s="2" t="s">
        <v>70</v>
      </c>
      <c r="N1528" s="2" t="s">
        <v>70</v>
      </c>
    </row>
    <row r="1529" spans="1:14" x14ac:dyDescent="0.3">
      <c r="A1529" t="s">
        <v>98</v>
      </c>
      <c r="B1529" t="s">
        <v>13</v>
      </c>
      <c r="C1529" s="2">
        <v>0.96554351213768741</v>
      </c>
      <c r="D1529" s="2">
        <v>0.94891347687400318</v>
      </c>
      <c r="E1529" s="2">
        <v>0.91681088260152122</v>
      </c>
      <c r="F1529" s="2">
        <v>0.30660510694431359</v>
      </c>
      <c r="G1529" s="2" t="s">
        <v>70</v>
      </c>
      <c r="H1529" s="2">
        <v>0.87033139164912621</v>
      </c>
      <c r="I1529" s="2">
        <v>0.99410761358350119</v>
      </c>
      <c r="J1529" s="2">
        <v>0.87353130732239348</v>
      </c>
      <c r="K1529" s="2" t="s">
        <v>70</v>
      </c>
      <c r="L1529" s="2" t="s">
        <v>70</v>
      </c>
      <c r="M1529" s="2" t="s">
        <v>70</v>
      </c>
      <c r="N1529" s="2" t="s">
        <v>70</v>
      </c>
    </row>
    <row r="1530" spans="1:14" x14ac:dyDescent="0.3">
      <c r="A1530" t="s">
        <v>98</v>
      </c>
      <c r="B1530" t="s">
        <v>15</v>
      </c>
      <c r="C1530" s="2">
        <v>0.982589201066286</v>
      </c>
      <c r="D1530" s="2">
        <v>0.94226582127048675</v>
      </c>
      <c r="E1530" s="2">
        <v>0.89754910944867461</v>
      </c>
      <c r="F1530" s="2">
        <v>0.59401884473576405</v>
      </c>
      <c r="G1530" s="2">
        <v>0.82361480764577788</v>
      </c>
      <c r="H1530" s="2">
        <v>0.88870813397129189</v>
      </c>
      <c r="I1530" s="2">
        <v>0.99427611997252541</v>
      </c>
      <c r="J1530" s="2" t="s">
        <v>70</v>
      </c>
      <c r="K1530" s="2" t="s">
        <v>70</v>
      </c>
      <c r="L1530" s="2" t="s">
        <v>70</v>
      </c>
      <c r="M1530" s="2" t="s">
        <v>70</v>
      </c>
      <c r="N1530" s="2" t="s">
        <v>70</v>
      </c>
    </row>
    <row r="1531" spans="1:14" x14ac:dyDescent="0.3">
      <c r="A1531" t="s">
        <v>98</v>
      </c>
      <c r="B1531" t="s">
        <v>17</v>
      </c>
      <c r="C1531" s="2">
        <v>0.98792298792298805</v>
      </c>
      <c r="D1531" s="2">
        <v>0.95680544067640838</v>
      </c>
      <c r="E1531" s="2">
        <v>0.8473809208313372</v>
      </c>
      <c r="F1531" s="2">
        <v>0</v>
      </c>
      <c r="G1531" s="2">
        <v>0.93937677053824364</v>
      </c>
      <c r="H1531" s="2">
        <v>0.25569049523671006</v>
      </c>
      <c r="I1531" s="2">
        <v>0.99296155928532759</v>
      </c>
      <c r="J1531" s="2" t="s">
        <v>70</v>
      </c>
      <c r="K1531" s="2" t="s">
        <v>70</v>
      </c>
      <c r="L1531" s="2" t="s">
        <v>70</v>
      </c>
      <c r="M1531" s="2" t="s">
        <v>70</v>
      </c>
      <c r="N1531" s="2" t="s">
        <v>70</v>
      </c>
    </row>
    <row r="1532" spans="1:14" x14ac:dyDescent="0.3">
      <c r="A1532" t="s">
        <v>98</v>
      </c>
      <c r="B1532" t="s">
        <v>21</v>
      </c>
      <c r="C1532" s="2">
        <v>0.99553760307817563</v>
      </c>
      <c r="D1532" s="2">
        <v>0.95084098480539525</v>
      </c>
      <c r="E1532" s="2">
        <v>0.73252131905680662</v>
      </c>
      <c r="F1532" s="2">
        <v>0.41512125534950073</v>
      </c>
      <c r="G1532" s="2">
        <v>0.71544196571030716</v>
      </c>
      <c r="H1532" s="2">
        <v>0</v>
      </c>
      <c r="I1532" s="2">
        <v>0.98928978351690078</v>
      </c>
      <c r="J1532" s="2" t="s">
        <v>70</v>
      </c>
      <c r="K1532" s="2" t="s">
        <v>70</v>
      </c>
      <c r="L1532" s="2" t="s">
        <v>70</v>
      </c>
      <c r="M1532" s="2" t="s">
        <v>70</v>
      </c>
      <c r="N1532" s="2" t="s">
        <v>70</v>
      </c>
    </row>
    <row r="1533" spans="1:14" x14ac:dyDescent="0.3">
      <c r="A1533" t="s">
        <v>98</v>
      </c>
      <c r="B1533" t="s">
        <v>23</v>
      </c>
      <c r="C1533" s="2">
        <v>0.9936214935238864</v>
      </c>
      <c r="D1533" s="2">
        <v>0.98472264944119758</v>
      </c>
      <c r="E1533" s="2">
        <v>0.96146196699120123</v>
      </c>
      <c r="F1533" s="2" t="s">
        <v>70</v>
      </c>
      <c r="G1533" s="2" t="s">
        <v>70</v>
      </c>
      <c r="H1533" s="2">
        <v>0.83353514753680458</v>
      </c>
      <c r="I1533" s="2">
        <v>0.99356206922669077</v>
      </c>
      <c r="J1533" s="2">
        <v>0.86785065025870511</v>
      </c>
      <c r="K1533" s="2" t="s">
        <v>70</v>
      </c>
      <c r="L1533" s="2" t="s">
        <v>70</v>
      </c>
      <c r="M1533" s="2" t="s">
        <v>70</v>
      </c>
      <c r="N1533" s="2" t="s">
        <v>70</v>
      </c>
    </row>
    <row r="1534" spans="1:14" x14ac:dyDescent="0.3">
      <c r="A1534" t="s">
        <v>98</v>
      </c>
      <c r="B1534" t="s">
        <v>25</v>
      </c>
      <c r="C1534" s="2">
        <v>0.99714590052591157</v>
      </c>
      <c r="D1534" s="2">
        <v>0.94747736093143597</v>
      </c>
      <c r="E1534" s="2">
        <v>0.90385841055057115</v>
      </c>
      <c r="F1534" s="2" t="s">
        <v>70</v>
      </c>
      <c r="G1534" s="2" t="s">
        <v>70</v>
      </c>
      <c r="H1534" s="2">
        <v>0.82747166050741183</v>
      </c>
      <c r="I1534" s="2">
        <v>0.99503778914420959</v>
      </c>
      <c r="J1534" s="2" t="s">
        <v>70</v>
      </c>
      <c r="K1534" s="2" t="s">
        <v>70</v>
      </c>
      <c r="L1534" s="2" t="s">
        <v>70</v>
      </c>
      <c r="M1534" s="2" t="s">
        <v>70</v>
      </c>
      <c r="N1534" s="2" t="s">
        <v>70</v>
      </c>
    </row>
    <row r="1535" spans="1:14" x14ac:dyDescent="0.3">
      <c r="A1535" t="s">
        <v>122</v>
      </c>
      <c r="B1535" t="s">
        <v>6</v>
      </c>
      <c r="C1535" s="2">
        <v>0.98846310791260161</v>
      </c>
      <c r="D1535" s="2">
        <v>0.9273992201307264</v>
      </c>
      <c r="E1535" s="2">
        <v>0.86075120445296782</v>
      </c>
      <c r="F1535" s="2" t="s">
        <v>70</v>
      </c>
      <c r="G1535" s="2" t="s">
        <v>70</v>
      </c>
      <c r="H1535" s="2">
        <v>0.73423545331529094</v>
      </c>
      <c r="I1535" s="2">
        <v>0.98921487291650956</v>
      </c>
      <c r="J1535" s="2" t="s">
        <v>70</v>
      </c>
      <c r="K1535" s="2" t="s">
        <v>70</v>
      </c>
      <c r="L1535" s="2" t="s">
        <v>70</v>
      </c>
      <c r="M1535" s="2" t="s">
        <v>70</v>
      </c>
      <c r="N1535" s="2" t="s">
        <v>70</v>
      </c>
    </row>
    <row r="1536" spans="1:14" x14ac:dyDescent="0.3">
      <c r="A1536" t="s">
        <v>122</v>
      </c>
      <c r="B1536" t="s">
        <v>7</v>
      </c>
      <c r="C1536" s="2">
        <v>0.98873050798813722</v>
      </c>
      <c r="D1536" s="2">
        <v>0.94020991229691719</v>
      </c>
      <c r="E1536" s="2">
        <v>0.95025728987993141</v>
      </c>
      <c r="F1536" s="2" t="s">
        <v>70</v>
      </c>
      <c r="G1536" s="2" t="s">
        <v>70</v>
      </c>
      <c r="H1536" s="2">
        <v>0.91349227141734357</v>
      </c>
      <c r="I1536" s="2">
        <v>0.99030731084228718</v>
      </c>
      <c r="J1536" s="2" t="s">
        <v>70</v>
      </c>
      <c r="K1536" s="2" t="s">
        <v>70</v>
      </c>
      <c r="L1536" s="2" t="s">
        <v>70</v>
      </c>
      <c r="M1536" s="2" t="s">
        <v>70</v>
      </c>
      <c r="N1536" s="2" t="s">
        <v>70</v>
      </c>
    </row>
    <row r="1537" spans="1:14" x14ac:dyDescent="0.3">
      <c r="A1537" t="s">
        <v>122</v>
      </c>
      <c r="B1537" t="s">
        <v>8</v>
      </c>
      <c r="C1537" s="2">
        <v>0.99304589707927682</v>
      </c>
      <c r="D1537" s="2">
        <v>0.93167512303055722</v>
      </c>
      <c r="E1537" s="2">
        <v>0.92956218519953504</v>
      </c>
      <c r="F1537" s="2" t="s">
        <v>70</v>
      </c>
      <c r="G1537" s="2" t="s">
        <v>70</v>
      </c>
      <c r="H1537" s="2">
        <v>0.94063926940639264</v>
      </c>
      <c r="I1537" s="2">
        <v>0.99281867145421898</v>
      </c>
      <c r="J1537" s="2" t="s">
        <v>70</v>
      </c>
      <c r="K1537" s="2" t="s">
        <v>70</v>
      </c>
      <c r="L1537" s="2" t="s">
        <v>70</v>
      </c>
      <c r="M1537" s="2" t="s">
        <v>70</v>
      </c>
      <c r="N1537" s="2" t="s">
        <v>70</v>
      </c>
    </row>
    <row r="1538" spans="1:14" x14ac:dyDescent="0.3">
      <c r="A1538" t="s">
        <v>122</v>
      </c>
      <c r="B1538" t="s">
        <v>12</v>
      </c>
      <c r="C1538" s="2">
        <v>0.99469929100221421</v>
      </c>
      <c r="D1538" s="2">
        <v>0.95116427617443822</v>
      </c>
      <c r="E1538" s="2">
        <v>0.95652624488315441</v>
      </c>
      <c r="F1538" s="2" t="s">
        <v>70</v>
      </c>
      <c r="G1538" s="2" t="s">
        <v>70</v>
      </c>
      <c r="H1538" s="2">
        <v>0.92841216376488445</v>
      </c>
      <c r="I1538" s="2">
        <v>0.99384451706056676</v>
      </c>
      <c r="J1538" s="2" t="s">
        <v>70</v>
      </c>
      <c r="K1538" s="2" t="s">
        <v>70</v>
      </c>
      <c r="L1538" s="2" t="s">
        <v>70</v>
      </c>
      <c r="M1538" s="2" t="s">
        <v>70</v>
      </c>
      <c r="N1538" s="2" t="s">
        <v>70</v>
      </c>
    </row>
    <row r="1539" spans="1:14" x14ac:dyDescent="0.3">
      <c r="A1539" t="s">
        <v>122</v>
      </c>
      <c r="B1539" t="s">
        <v>13</v>
      </c>
      <c r="C1539" s="2">
        <v>0.98061463741416843</v>
      </c>
      <c r="D1539" s="2">
        <v>0.9774907816770928</v>
      </c>
      <c r="E1539" s="2">
        <v>0.93432273784472242</v>
      </c>
      <c r="F1539" s="2" t="s">
        <v>70</v>
      </c>
      <c r="G1539" s="2" t="s">
        <v>70</v>
      </c>
      <c r="H1539" s="2">
        <v>0.85321247667288724</v>
      </c>
      <c r="I1539" s="2">
        <v>0.99128960147999678</v>
      </c>
      <c r="J1539" s="2">
        <v>0.92572441986293119</v>
      </c>
      <c r="K1539" s="2" t="s">
        <v>70</v>
      </c>
      <c r="L1539" s="2" t="s">
        <v>70</v>
      </c>
      <c r="M1539" s="2" t="s">
        <v>70</v>
      </c>
      <c r="N1539" s="2" t="s">
        <v>70</v>
      </c>
    </row>
    <row r="1540" spans="1:14" x14ac:dyDescent="0.3">
      <c r="A1540" t="s">
        <v>122</v>
      </c>
      <c r="B1540" t="s">
        <v>15</v>
      </c>
      <c r="C1540" s="2">
        <v>0.98992384955292578</v>
      </c>
      <c r="D1540" s="2">
        <v>0.98989938080495365</v>
      </c>
      <c r="E1540" s="2">
        <v>0.95263505336120602</v>
      </c>
      <c r="F1540" s="2" t="s">
        <v>70</v>
      </c>
      <c r="G1540" s="2" t="s">
        <v>70</v>
      </c>
      <c r="H1540" s="2">
        <v>0.80987948494707418</v>
      </c>
      <c r="I1540" s="2">
        <v>0.99504132231404963</v>
      </c>
      <c r="J1540" s="2">
        <v>0.79634703196347034</v>
      </c>
      <c r="K1540" s="2" t="s">
        <v>70</v>
      </c>
      <c r="L1540" s="2" t="s">
        <v>70</v>
      </c>
      <c r="M1540" s="2" t="s">
        <v>70</v>
      </c>
      <c r="N1540" s="2" t="s">
        <v>70</v>
      </c>
    </row>
    <row r="1541" spans="1:14" x14ac:dyDescent="0.3">
      <c r="A1541" t="s">
        <v>122</v>
      </c>
      <c r="B1541" t="s">
        <v>17</v>
      </c>
      <c r="C1541" s="2">
        <v>0.98631866492206677</v>
      </c>
      <c r="D1541" s="2">
        <v>0.97794285193455777</v>
      </c>
      <c r="E1541" s="2">
        <v>0.90100671140939603</v>
      </c>
      <c r="F1541" s="2">
        <v>0</v>
      </c>
      <c r="G1541" s="2">
        <v>0.96256684491978595</v>
      </c>
      <c r="H1541" s="2">
        <v>0.87472049314075062</v>
      </c>
      <c r="I1541" s="2">
        <v>0.99474685953559205</v>
      </c>
      <c r="J1541" s="2">
        <v>0.90876719409585616</v>
      </c>
      <c r="K1541" s="2" t="s">
        <v>70</v>
      </c>
      <c r="L1541" s="2" t="s">
        <v>70</v>
      </c>
      <c r="M1541" s="2" t="s">
        <v>70</v>
      </c>
      <c r="N1541" s="2" t="s">
        <v>70</v>
      </c>
    </row>
    <row r="1542" spans="1:14" x14ac:dyDescent="0.3">
      <c r="A1542" t="s">
        <v>122</v>
      </c>
      <c r="B1542" t="s">
        <v>21</v>
      </c>
      <c r="C1542" s="2">
        <v>0.99328894665640999</v>
      </c>
      <c r="D1542" s="2">
        <v>0.95592198807325823</v>
      </c>
      <c r="E1542" s="2">
        <v>0.95081793074144882</v>
      </c>
      <c r="F1542" s="2">
        <v>0.8952403731164793</v>
      </c>
      <c r="G1542" s="2">
        <v>0.90080428954423597</v>
      </c>
      <c r="H1542" s="2">
        <v>0.90007320644216693</v>
      </c>
      <c r="I1542" s="2">
        <v>0.99400092293493325</v>
      </c>
      <c r="J1542" s="2" t="s">
        <v>70</v>
      </c>
      <c r="K1542" s="2" t="s">
        <v>70</v>
      </c>
      <c r="L1542" s="2" t="s">
        <v>70</v>
      </c>
      <c r="M1542" s="2" t="s">
        <v>70</v>
      </c>
      <c r="N1542" s="2" t="s">
        <v>70</v>
      </c>
    </row>
    <row r="1543" spans="1:14" x14ac:dyDescent="0.3">
      <c r="A1543" t="s">
        <v>122</v>
      </c>
      <c r="B1543" t="s">
        <v>23</v>
      </c>
      <c r="C1543" s="2">
        <v>0.99708710047115756</v>
      </c>
      <c r="D1543" s="2">
        <v>0.95104560671275162</v>
      </c>
      <c r="E1543" s="2">
        <v>0.92129957089640202</v>
      </c>
      <c r="F1543" s="2">
        <v>0.6954763331336129</v>
      </c>
      <c r="G1543" s="2">
        <v>0.83950395398993527</v>
      </c>
      <c r="H1543" s="2">
        <v>0.9429146464184428</v>
      </c>
      <c r="I1543" s="2">
        <v>0.99661225746843241</v>
      </c>
      <c r="J1543" s="2" t="s">
        <v>70</v>
      </c>
      <c r="K1543" s="2" t="s">
        <v>70</v>
      </c>
      <c r="L1543" s="2" t="s">
        <v>70</v>
      </c>
      <c r="M1543" s="2" t="s">
        <v>70</v>
      </c>
      <c r="N1543" s="2" t="s">
        <v>70</v>
      </c>
    </row>
    <row r="1544" spans="1:14" x14ac:dyDescent="0.3">
      <c r="A1544" t="s">
        <v>122</v>
      </c>
      <c r="B1544" t="s">
        <v>25</v>
      </c>
      <c r="C1544" s="2">
        <v>0.99779238114796176</v>
      </c>
      <c r="D1544" s="2">
        <v>0.93372520865117115</v>
      </c>
      <c r="E1544" s="2">
        <v>0.9170717492946926</v>
      </c>
      <c r="F1544" s="2">
        <v>0</v>
      </c>
      <c r="G1544" s="2">
        <v>0.88408913213448004</v>
      </c>
      <c r="H1544" s="2">
        <v>0.84602603157020217</v>
      </c>
      <c r="I1544" s="2">
        <v>0.99625468164793995</v>
      </c>
      <c r="J1544" s="2" t="s">
        <v>70</v>
      </c>
      <c r="K1544" s="2" t="s">
        <v>70</v>
      </c>
      <c r="L1544" s="2" t="s">
        <v>70</v>
      </c>
      <c r="M1544" s="2" t="s">
        <v>70</v>
      </c>
      <c r="N1544" s="2" t="s">
        <v>70</v>
      </c>
    </row>
    <row r="1545" spans="1:14" x14ac:dyDescent="0.3">
      <c r="A1545" t="s">
        <v>122</v>
      </c>
      <c r="B1545" t="s">
        <v>48</v>
      </c>
      <c r="C1545" s="2">
        <v>0.99767530779230718</v>
      </c>
      <c r="D1545" s="2">
        <v>0.98593921453543276</v>
      </c>
      <c r="E1545" s="2">
        <v>0.96529494239914437</v>
      </c>
      <c r="F1545" s="2">
        <v>0</v>
      </c>
      <c r="G1545" s="2" t="s">
        <v>70</v>
      </c>
      <c r="H1545" s="2">
        <v>0.88205545544381792</v>
      </c>
      <c r="I1545" s="2">
        <v>0.99571267393757057</v>
      </c>
      <c r="J1545" s="2" t="s">
        <v>70</v>
      </c>
      <c r="K1545" s="2" t="s">
        <v>70</v>
      </c>
      <c r="L1545" s="2">
        <v>0.95684803001876162</v>
      </c>
      <c r="M1545" s="2" t="s">
        <v>70</v>
      </c>
      <c r="N1545" s="2" t="s">
        <v>70</v>
      </c>
    </row>
    <row r="1546" spans="1:14" x14ac:dyDescent="0.3">
      <c r="A1546" t="s">
        <v>122</v>
      </c>
      <c r="B1546" t="s">
        <v>194</v>
      </c>
      <c r="C1546" s="2">
        <v>0.99550812542916001</v>
      </c>
      <c r="D1546" s="2">
        <v>0.97128956237488284</v>
      </c>
      <c r="E1546" s="2">
        <v>0.95897874718404563</v>
      </c>
      <c r="F1546" s="2" t="s">
        <v>70</v>
      </c>
      <c r="G1546" s="2" t="s">
        <v>70</v>
      </c>
      <c r="H1546" s="2">
        <v>0.90154729223858243</v>
      </c>
      <c r="I1546" s="2">
        <v>0.99452054794520561</v>
      </c>
      <c r="J1546" s="2">
        <v>0.88597427047379984</v>
      </c>
      <c r="K1546" s="2" t="s">
        <v>70</v>
      </c>
      <c r="L1546" s="2">
        <v>0.96864111498257843</v>
      </c>
      <c r="M1546" s="2" t="s">
        <v>70</v>
      </c>
      <c r="N1546" s="2" t="s">
        <v>70</v>
      </c>
    </row>
    <row r="1547" spans="1:14" x14ac:dyDescent="0.3">
      <c r="A1547" t="s">
        <v>122</v>
      </c>
      <c r="B1547" t="s">
        <v>27</v>
      </c>
      <c r="C1547" s="2">
        <v>0.99468751105294795</v>
      </c>
      <c r="D1547" s="2">
        <v>0.9786868608009992</v>
      </c>
      <c r="E1547" s="2">
        <v>0.9587402007976894</v>
      </c>
      <c r="F1547" s="2" t="s">
        <v>70</v>
      </c>
      <c r="G1547" s="2" t="s">
        <v>70</v>
      </c>
      <c r="H1547" s="2">
        <v>0.86859611823606064</v>
      </c>
      <c r="I1547" s="2">
        <v>0.9957472660996356</v>
      </c>
      <c r="J1547" s="2">
        <v>0.79551707939064498</v>
      </c>
      <c r="K1547" s="2" t="s">
        <v>70</v>
      </c>
      <c r="L1547" s="2">
        <v>0.98154981549815501</v>
      </c>
      <c r="M1547" s="2" t="s">
        <v>70</v>
      </c>
      <c r="N1547" s="2" t="s">
        <v>70</v>
      </c>
    </row>
    <row r="1548" spans="1:14" x14ac:dyDescent="0.3">
      <c r="A1548" t="s">
        <v>122</v>
      </c>
      <c r="B1548" t="s">
        <v>172</v>
      </c>
      <c r="C1548" s="2">
        <v>0.99673259562603478</v>
      </c>
      <c r="D1548" s="2">
        <v>0.98068025684883497</v>
      </c>
      <c r="E1548" s="2">
        <v>0.95775401069518717</v>
      </c>
      <c r="F1548" s="2" t="s">
        <v>70</v>
      </c>
      <c r="G1548" s="2" t="s">
        <v>70</v>
      </c>
      <c r="H1548" s="2">
        <v>0.8853565986435209</v>
      </c>
      <c r="I1548" s="2">
        <v>0.99419334588826125</v>
      </c>
      <c r="J1548" s="2" t="s">
        <v>70</v>
      </c>
      <c r="K1548" s="2" t="s">
        <v>70</v>
      </c>
      <c r="L1548" s="2">
        <v>0.95166487647690656</v>
      </c>
      <c r="M1548" s="2" t="s">
        <v>70</v>
      </c>
      <c r="N1548" s="2" t="s">
        <v>70</v>
      </c>
    </row>
    <row r="1549" spans="1:14" x14ac:dyDescent="0.3">
      <c r="A1549" t="s">
        <v>122</v>
      </c>
      <c r="B1549" t="s">
        <v>132</v>
      </c>
      <c r="C1549" s="2">
        <v>0.99034316786742416</v>
      </c>
      <c r="D1549" s="2">
        <v>0.95614935617282137</v>
      </c>
      <c r="E1549" s="2">
        <v>0.9526899161935658</v>
      </c>
      <c r="F1549" s="2" t="s">
        <v>70</v>
      </c>
      <c r="G1549" s="2" t="s">
        <v>70</v>
      </c>
      <c r="H1549" s="2">
        <v>0.86000366770585002</v>
      </c>
      <c r="I1549" s="2">
        <v>0.99440918706557879</v>
      </c>
      <c r="J1549" s="2" t="s">
        <v>70</v>
      </c>
      <c r="K1549" s="2" t="s">
        <v>70</v>
      </c>
      <c r="L1549" s="2">
        <v>0.84319833852544135</v>
      </c>
      <c r="M1549" s="2" t="s">
        <v>70</v>
      </c>
      <c r="N1549" s="2" t="s">
        <v>70</v>
      </c>
    </row>
    <row r="1550" spans="1:14" x14ac:dyDescent="0.3">
      <c r="A1550" t="s">
        <v>122</v>
      </c>
      <c r="B1550" t="s">
        <v>174</v>
      </c>
      <c r="C1550" s="2">
        <v>0.99318315345550523</v>
      </c>
      <c r="D1550" s="2">
        <v>0.97042023116736842</v>
      </c>
      <c r="E1550" s="2">
        <v>0.92628563903338379</v>
      </c>
      <c r="F1550" s="2" t="s">
        <v>70</v>
      </c>
      <c r="G1550" s="2">
        <v>0.87052212596581602</v>
      </c>
      <c r="H1550" s="2">
        <v>0.79193699476112822</v>
      </c>
      <c r="I1550" s="2">
        <v>0.99502332814930017</v>
      </c>
      <c r="J1550" s="2" t="s">
        <v>70</v>
      </c>
      <c r="K1550" s="2" t="s">
        <v>70</v>
      </c>
      <c r="L1550" s="2">
        <v>0.91620111731843579</v>
      </c>
      <c r="M1550" s="2" t="s">
        <v>70</v>
      </c>
      <c r="N1550" s="2" t="s">
        <v>70</v>
      </c>
    </row>
    <row r="1551" spans="1:14" x14ac:dyDescent="0.3">
      <c r="A1551" t="s">
        <v>122</v>
      </c>
      <c r="B1551" t="s">
        <v>146</v>
      </c>
      <c r="C1551" s="2">
        <v>0.99470676447939044</v>
      </c>
      <c r="D1551" s="2">
        <v>0.96869851729818779</v>
      </c>
      <c r="E1551" s="2">
        <v>0.96082609408293718</v>
      </c>
      <c r="F1551" s="2" t="s">
        <v>70</v>
      </c>
      <c r="G1551" s="2">
        <v>0.888671875</v>
      </c>
      <c r="H1551" s="2">
        <v>0.88603717067193133</v>
      </c>
      <c r="I1551" s="2">
        <v>0.99581589958159</v>
      </c>
      <c r="J1551" s="2" t="s">
        <v>70</v>
      </c>
      <c r="K1551" s="2" t="s">
        <v>70</v>
      </c>
      <c r="L1551" s="2">
        <v>0.9576271186440678</v>
      </c>
      <c r="M1551" s="2" t="s">
        <v>70</v>
      </c>
      <c r="N1551" s="2" t="s">
        <v>70</v>
      </c>
    </row>
    <row r="1552" spans="1:14" x14ac:dyDescent="0.3">
      <c r="A1552" t="s">
        <v>122</v>
      </c>
      <c r="B1552" t="s">
        <v>29</v>
      </c>
      <c r="C1552" s="2">
        <v>0.99703984998761686</v>
      </c>
      <c r="D1552" s="2">
        <v>0.81825415399017087</v>
      </c>
      <c r="E1552" s="2">
        <v>0.87967592423634178</v>
      </c>
      <c r="F1552" s="2">
        <v>0</v>
      </c>
      <c r="G1552" s="2" t="s">
        <v>70</v>
      </c>
      <c r="H1552" s="2">
        <v>0.83071404974279106</v>
      </c>
      <c r="I1552" s="2">
        <v>0.99494045302405243</v>
      </c>
      <c r="J1552" s="2" t="s">
        <v>70</v>
      </c>
      <c r="K1552" s="2" t="s">
        <v>70</v>
      </c>
      <c r="L1552" s="2" t="s">
        <v>70</v>
      </c>
      <c r="M1552" s="2" t="s">
        <v>70</v>
      </c>
      <c r="N1552" s="2" t="s">
        <v>70</v>
      </c>
    </row>
    <row r="1553" spans="1:14" x14ac:dyDescent="0.3">
      <c r="A1553" t="s">
        <v>122</v>
      </c>
      <c r="B1553" t="s">
        <v>33</v>
      </c>
      <c r="C1553" s="2">
        <v>0.99726563790767597</v>
      </c>
      <c r="D1553" s="2">
        <v>0.96906121365024556</v>
      </c>
      <c r="E1553" s="2">
        <v>0.89754256746004679</v>
      </c>
      <c r="F1553" s="2" t="s">
        <v>70</v>
      </c>
      <c r="G1553" s="2" t="s">
        <v>70</v>
      </c>
      <c r="H1553" s="2">
        <v>0.70476748729972649</v>
      </c>
      <c r="I1553" s="2">
        <v>0.99180261342423504</v>
      </c>
      <c r="J1553" s="2" t="s">
        <v>70</v>
      </c>
      <c r="K1553" s="2" t="s">
        <v>70</v>
      </c>
      <c r="L1553" s="2" t="s">
        <v>70</v>
      </c>
      <c r="M1553" s="2" t="s">
        <v>70</v>
      </c>
      <c r="N1553" s="2" t="s">
        <v>70</v>
      </c>
    </row>
    <row r="1554" spans="1:14" x14ac:dyDescent="0.3">
      <c r="A1554" t="s">
        <v>362</v>
      </c>
      <c r="B1554" t="s">
        <v>17</v>
      </c>
      <c r="C1554" s="2">
        <v>0.99377611879741956</v>
      </c>
      <c r="D1554" s="2">
        <v>0.94888287957152984</v>
      </c>
      <c r="E1554" s="2">
        <v>0.89013246657672018</v>
      </c>
      <c r="F1554" s="2">
        <v>0.84170325458220085</v>
      </c>
      <c r="G1554" s="2" t="s">
        <v>70</v>
      </c>
      <c r="H1554" s="2">
        <v>0.81856611430503889</v>
      </c>
      <c r="I1554" s="2">
        <v>0.99569760295021525</v>
      </c>
      <c r="J1554" s="2" t="s">
        <v>70</v>
      </c>
      <c r="K1554" s="2" t="s">
        <v>70</v>
      </c>
      <c r="L1554" s="2" t="s">
        <v>70</v>
      </c>
      <c r="M1554" s="2" t="s">
        <v>70</v>
      </c>
      <c r="N1554" s="2" t="s">
        <v>70</v>
      </c>
    </row>
    <row r="1555" spans="1:14" x14ac:dyDescent="0.3">
      <c r="A1555" t="s">
        <v>362</v>
      </c>
      <c r="B1555" t="s">
        <v>21</v>
      </c>
      <c r="C1555" s="2">
        <v>0.99582807227403281</v>
      </c>
      <c r="D1555" s="2">
        <v>0.90782215097364316</v>
      </c>
      <c r="E1555" s="2">
        <v>0.76953801399118049</v>
      </c>
      <c r="F1555" s="2">
        <v>0.79638258134277007</v>
      </c>
      <c r="G1555" s="2">
        <v>0.97577303155881401</v>
      </c>
      <c r="H1555" s="2">
        <v>0.52236198462613559</v>
      </c>
      <c r="I1555" s="2">
        <v>0.99042407660738718</v>
      </c>
      <c r="J1555" s="2" t="s">
        <v>70</v>
      </c>
      <c r="K1555" s="2" t="s">
        <v>70</v>
      </c>
      <c r="L1555" s="2" t="s">
        <v>70</v>
      </c>
      <c r="M1555" s="2" t="s">
        <v>70</v>
      </c>
      <c r="N1555" s="2" t="s">
        <v>70</v>
      </c>
    </row>
    <row r="1556" spans="1:14" x14ac:dyDescent="0.3">
      <c r="A1556" t="s">
        <v>362</v>
      </c>
      <c r="B1556" t="s">
        <v>380</v>
      </c>
      <c r="C1556" s="2">
        <v>0.97484113426716779</v>
      </c>
      <c r="D1556" s="2">
        <v>0.98299081586425596</v>
      </c>
      <c r="E1556" s="2">
        <v>0.91601578728707922</v>
      </c>
      <c r="F1556" s="2">
        <v>0.79462600576139863</v>
      </c>
      <c r="G1556" s="2">
        <v>0.95535803455507839</v>
      </c>
      <c r="H1556" s="2">
        <v>0.50790354217145495</v>
      </c>
      <c r="I1556" s="2">
        <v>0.99511971938386456</v>
      </c>
      <c r="J1556" s="2">
        <v>0</v>
      </c>
      <c r="K1556" s="2" t="s">
        <v>70</v>
      </c>
      <c r="L1556" s="2">
        <v>0.9257950530035336</v>
      </c>
      <c r="M1556" s="2" t="s">
        <v>70</v>
      </c>
      <c r="N1556" s="2" t="s">
        <v>70</v>
      </c>
    </row>
    <row r="1557" spans="1:14" x14ac:dyDescent="0.3">
      <c r="A1557" t="s">
        <v>362</v>
      </c>
      <c r="B1557" t="s">
        <v>23</v>
      </c>
      <c r="C1557" s="2">
        <v>0.99618037962349459</v>
      </c>
      <c r="D1557" s="2">
        <v>0.96547062685875396</v>
      </c>
      <c r="E1557" s="2">
        <v>0.83927655207798868</v>
      </c>
      <c r="F1557" s="2">
        <v>0.56775162060730122</v>
      </c>
      <c r="G1557" s="2">
        <v>0.87059899405578423</v>
      </c>
      <c r="H1557" s="2">
        <v>0.46455981941309255</v>
      </c>
      <c r="I1557" s="2">
        <v>0.99536086394402601</v>
      </c>
      <c r="J1557" s="2" t="s">
        <v>70</v>
      </c>
      <c r="K1557" s="2" t="s">
        <v>70</v>
      </c>
      <c r="L1557" s="2">
        <v>0.9866666666666668</v>
      </c>
      <c r="M1557" s="2" t="s">
        <v>70</v>
      </c>
      <c r="N1557" s="2" t="s">
        <v>70</v>
      </c>
    </row>
    <row r="1558" spans="1:14" x14ac:dyDescent="0.3">
      <c r="A1558" t="s">
        <v>362</v>
      </c>
      <c r="B1558" t="s">
        <v>411</v>
      </c>
      <c r="C1558" s="2">
        <v>0.99597032109504924</v>
      </c>
      <c r="D1558" s="2">
        <v>0.96811868686868685</v>
      </c>
      <c r="E1558" s="2">
        <v>0.89871679458032627</v>
      </c>
      <c r="F1558" s="2">
        <v>0.70859114433582515</v>
      </c>
      <c r="G1558" s="2" t="s">
        <v>70</v>
      </c>
      <c r="H1558" s="2">
        <v>0.58657021544267962</v>
      </c>
      <c r="I1558" s="2">
        <v>0.99383514727148181</v>
      </c>
      <c r="J1558" s="2" t="s">
        <v>70</v>
      </c>
      <c r="K1558" s="2" t="s">
        <v>70</v>
      </c>
      <c r="L1558" s="2">
        <v>0.96062992125984237</v>
      </c>
      <c r="M1558" s="2" t="s">
        <v>70</v>
      </c>
      <c r="N1558" s="2" t="s">
        <v>70</v>
      </c>
    </row>
    <row r="1559" spans="1:14" x14ac:dyDescent="0.3">
      <c r="A1559" t="s">
        <v>362</v>
      </c>
      <c r="B1559" t="s">
        <v>25</v>
      </c>
      <c r="C1559" s="2">
        <v>0.99514645296009918</v>
      </c>
      <c r="D1559" s="2">
        <v>0.93051708217913198</v>
      </c>
      <c r="E1559" s="2">
        <v>0.95477436072947719</v>
      </c>
      <c r="F1559" s="2" t="s">
        <v>70</v>
      </c>
      <c r="G1559" s="2">
        <v>0</v>
      </c>
      <c r="H1559" s="2">
        <v>0.60636255599232103</v>
      </c>
      <c r="I1559" s="2">
        <v>0.99387442572741203</v>
      </c>
      <c r="J1559" s="2" t="s">
        <v>70</v>
      </c>
      <c r="K1559" s="2" t="s">
        <v>70</v>
      </c>
      <c r="L1559" s="2" t="s">
        <v>70</v>
      </c>
      <c r="M1559" s="2" t="s">
        <v>70</v>
      </c>
      <c r="N1559" s="2" t="s">
        <v>70</v>
      </c>
    </row>
    <row r="1560" spans="1:14" x14ac:dyDescent="0.3">
      <c r="A1560" t="s">
        <v>362</v>
      </c>
      <c r="B1560" t="s">
        <v>388</v>
      </c>
      <c r="C1560" s="2">
        <v>0.99570477720580997</v>
      </c>
      <c r="D1560" s="2">
        <v>0.98042990054539625</v>
      </c>
      <c r="E1560" s="2">
        <v>0.98062182068937964</v>
      </c>
      <c r="F1560" s="2" t="s">
        <v>70</v>
      </c>
      <c r="G1560" s="2" t="s">
        <v>70</v>
      </c>
      <c r="H1560" s="2">
        <v>0.8587386148822822</v>
      </c>
      <c r="I1560" s="2">
        <v>0.99207075327843841</v>
      </c>
      <c r="J1560" s="2" t="s">
        <v>70</v>
      </c>
      <c r="K1560" s="2" t="s">
        <v>70</v>
      </c>
      <c r="L1560" s="2">
        <v>0.96517412935323399</v>
      </c>
      <c r="M1560" s="2" t="s">
        <v>70</v>
      </c>
      <c r="N1560" s="2" t="s">
        <v>70</v>
      </c>
    </row>
    <row r="1561" spans="1:14" x14ac:dyDescent="0.3">
      <c r="A1561" t="s">
        <v>362</v>
      </c>
      <c r="B1561" t="s">
        <v>382</v>
      </c>
      <c r="C1561" s="2">
        <v>0.99366677492692435</v>
      </c>
      <c r="D1561" s="2">
        <v>0.95913676911690238</v>
      </c>
      <c r="E1561" s="2">
        <v>0.97916645769597277</v>
      </c>
      <c r="F1561" s="2" t="s">
        <v>70</v>
      </c>
      <c r="G1561" s="2" t="s">
        <v>70</v>
      </c>
      <c r="H1561" s="2">
        <v>0.83306709265175716</v>
      </c>
      <c r="I1561" s="2">
        <v>0.99593027720187355</v>
      </c>
      <c r="J1561" s="2" t="s">
        <v>70</v>
      </c>
      <c r="K1561" s="2" t="s">
        <v>70</v>
      </c>
      <c r="L1561" s="2">
        <v>0.92743538767395639</v>
      </c>
      <c r="M1561" s="2" t="s">
        <v>70</v>
      </c>
      <c r="N1561" s="2" t="s">
        <v>70</v>
      </c>
    </row>
    <row r="1562" spans="1:14" x14ac:dyDescent="0.3">
      <c r="A1562" t="s">
        <v>362</v>
      </c>
      <c r="B1562" t="s">
        <v>406</v>
      </c>
      <c r="C1562" s="2">
        <v>0.99309786130913802</v>
      </c>
      <c r="D1562" s="2">
        <v>0.98791390728476824</v>
      </c>
      <c r="E1562" s="2">
        <v>0.96231469905340239</v>
      </c>
      <c r="F1562" s="2" t="s">
        <v>70</v>
      </c>
      <c r="G1562" s="2" t="s">
        <v>70</v>
      </c>
      <c r="H1562" s="2">
        <v>0.68355636395132302</v>
      </c>
      <c r="I1562" s="2">
        <v>0.99464012251148559</v>
      </c>
      <c r="J1562" s="2" t="s">
        <v>70</v>
      </c>
      <c r="K1562" s="2" t="s">
        <v>70</v>
      </c>
      <c r="L1562" s="2">
        <v>0.95624401149792404</v>
      </c>
      <c r="M1562" s="2" t="s">
        <v>70</v>
      </c>
      <c r="N1562" s="2" t="s">
        <v>70</v>
      </c>
    </row>
    <row r="1563" spans="1:14" x14ac:dyDescent="0.3">
      <c r="A1563" t="s">
        <v>362</v>
      </c>
      <c r="B1563" t="s">
        <v>365</v>
      </c>
      <c r="C1563" s="2">
        <v>0.99371978348511858</v>
      </c>
      <c r="D1563" s="2">
        <v>0.97674513069439639</v>
      </c>
      <c r="E1563" s="2">
        <v>0.98212177083549124</v>
      </c>
      <c r="F1563" s="2" t="s">
        <v>70</v>
      </c>
      <c r="G1563" s="2" t="s">
        <v>70</v>
      </c>
      <c r="H1563" s="2">
        <v>0.87760707235430435</v>
      </c>
      <c r="I1563" s="2">
        <v>0.99387067116150785</v>
      </c>
      <c r="J1563" s="2" t="s">
        <v>70</v>
      </c>
      <c r="K1563" s="2" t="s">
        <v>70</v>
      </c>
      <c r="L1563" s="2">
        <v>0.94869539724421004</v>
      </c>
      <c r="M1563" s="2" t="s">
        <v>70</v>
      </c>
      <c r="N1563" s="2" t="s">
        <v>70</v>
      </c>
    </row>
    <row r="1564" spans="1:14" x14ac:dyDescent="0.3">
      <c r="A1564" t="s">
        <v>362</v>
      </c>
      <c r="B1564" t="s">
        <v>419</v>
      </c>
      <c r="C1564" s="2">
        <v>0.99390408030780442</v>
      </c>
      <c r="D1564" s="2">
        <v>0.96989072065860116</v>
      </c>
      <c r="E1564" s="2">
        <v>0.97750053863279596</v>
      </c>
      <c r="F1564" s="2" t="s">
        <v>70</v>
      </c>
      <c r="G1564" s="2" t="s">
        <v>70</v>
      </c>
      <c r="H1564" s="2">
        <v>0.82082418292210313</v>
      </c>
      <c r="I1564" s="2">
        <v>0.99417535254445122</v>
      </c>
      <c r="J1564" s="2" t="s">
        <v>70</v>
      </c>
      <c r="K1564" s="2" t="s">
        <v>70</v>
      </c>
      <c r="L1564" s="2">
        <v>0.96875</v>
      </c>
      <c r="M1564" s="2" t="s">
        <v>70</v>
      </c>
      <c r="N1564" s="2" t="s">
        <v>70</v>
      </c>
    </row>
    <row r="1565" spans="1:14" x14ac:dyDescent="0.3">
      <c r="A1565" t="s">
        <v>362</v>
      </c>
      <c r="B1565" t="s">
        <v>394</v>
      </c>
      <c r="C1565" s="2">
        <v>0.99428903893558718</v>
      </c>
      <c r="D1565" s="2">
        <v>0.978516245105302</v>
      </c>
      <c r="E1565" s="2">
        <v>0.98121353804679756</v>
      </c>
      <c r="F1565" s="2" t="s">
        <v>70</v>
      </c>
      <c r="G1565" s="2" t="s">
        <v>70</v>
      </c>
      <c r="H1565" s="2">
        <v>0.89855917381527439</v>
      </c>
      <c r="I1565" s="2">
        <v>0.99390522626847477</v>
      </c>
      <c r="J1565" s="2" t="s">
        <v>70</v>
      </c>
      <c r="K1565" s="2" t="s">
        <v>70</v>
      </c>
      <c r="L1565" s="2">
        <v>0.97081640192094565</v>
      </c>
      <c r="M1565" s="2" t="s">
        <v>70</v>
      </c>
      <c r="N1565" s="2">
        <v>0</v>
      </c>
    </row>
    <row r="1566" spans="1:14" x14ac:dyDescent="0.3">
      <c r="A1566" t="s">
        <v>362</v>
      </c>
      <c r="B1566" t="s">
        <v>397</v>
      </c>
      <c r="C1566" s="2">
        <v>0.99376685124518016</v>
      </c>
      <c r="D1566" s="2">
        <v>0.97907624538446603</v>
      </c>
      <c r="E1566" s="2">
        <v>0.98203131684777956</v>
      </c>
      <c r="F1566" s="2" t="s">
        <v>70</v>
      </c>
      <c r="G1566" s="2" t="s">
        <v>70</v>
      </c>
      <c r="H1566" s="2">
        <v>0.880630055342699</v>
      </c>
      <c r="I1566" s="2">
        <v>0.99510328997704678</v>
      </c>
      <c r="J1566" s="2" t="s">
        <v>70</v>
      </c>
      <c r="K1566" s="2" t="s">
        <v>70</v>
      </c>
      <c r="L1566" s="2">
        <v>0.95817893065113802</v>
      </c>
      <c r="M1566" s="2" t="s">
        <v>70</v>
      </c>
      <c r="N1566" s="2">
        <v>0</v>
      </c>
    </row>
    <row r="1567" spans="1:14" x14ac:dyDescent="0.3">
      <c r="A1567" t="s">
        <v>362</v>
      </c>
      <c r="B1567" t="s">
        <v>27</v>
      </c>
      <c r="C1567" s="2">
        <v>0.99495464773378439</v>
      </c>
      <c r="D1567" s="2">
        <v>0.96704547942805841</v>
      </c>
      <c r="E1567" s="2">
        <v>0.96692803775924119</v>
      </c>
      <c r="F1567" s="2" t="s">
        <v>70</v>
      </c>
      <c r="G1567" s="2" t="s">
        <v>70</v>
      </c>
      <c r="H1567" s="2">
        <v>0.73357217756029358</v>
      </c>
      <c r="I1567" s="2">
        <v>0.99373950221407836</v>
      </c>
      <c r="J1567" s="2" t="s">
        <v>70</v>
      </c>
      <c r="K1567" s="2" t="s">
        <v>70</v>
      </c>
      <c r="L1567" s="2">
        <v>0.96899632159747762</v>
      </c>
      <c r="M1567" s="2" t="s">
        <v>70</v>
      </c>
      <c r="N1567" s="2" t="s">
        <v>70</v>
      </c>
    </row>
    <row r="1568" spans="1:14" x14ac:dyDescent="0.3">
      <c r="A1568" t="s">
        <v>362</v>
      </c>
      <c r="B1568" t="s">
        <v>392</v>
      </c>
      <c r="C1568" s="2">
        <v>0.99627836247949098</v>
      </c>
      <c r="D1568" s="2">
        <v>0.97754979395604402</v>
      </c>
      <c r="E1568" s="2">
        <v>0.9644257550106492</v>
      </c>
      <c r="F1568" s="2" t="s">
        <v>70</v>
      </c>
      <c r="G1568" s="2" t="s">
        <v>70</v>
      </c>
      <c r="H1568" s="2">
        <v>0.7454552718846138</v>
      </c>
      <c r="I1568" s="2">
        <v>0.99573040561146675</v>
      </c>
      <c r="J1568" s="2" t="s">
        <v>70</v>
      </c>
      <c r="K1568" s="2" t="s">
        <v>70</v>
      </c>
      <c r="L1568" s="2">
        <v>0.91414752116082221</v>
      </c>
      <c r="M1568" s="2" t="s">
        <v>70</v>
      </c>
      <c r="N1568" s="2" t="s">
        <v>70</v>
      </c>
    </row>
    <row r="1569" spans="1:14" x14ac:dyDescent="0.3">
      <c r="A1569" t="s">
        <v>362</v>
      </c>
      <c r="B1569" t="s">
        <v>29</v>
      </c>
      <c r="C1569" s="2">
        <v>0.99087709490108378</v>
      </c>
      <c r="D1569" s="2">
        <v>0.96575249627253423</v>
      </c>
      <c r="E1569" s="2">
        <v>0.88367150943010686</v>
      </c>
      <c r="F1569" s="2" t="s">
        <v>70</v>
      </c>
      <c r="G1569" s="2">
        <v>0</v>
      </c>
      <c r="H1569" s="2">
        <v>0.65065402670798966</v>
      </c>
      <c r="I1569" s="2">
        <v>0.99481384008050155</v>
      </c>
      <c r="J1569" s="2" t="s">
        <v>70</v>
      </c>
      <c r="K1569" s="2" t="s">
        <v>70</v>
      </c>
      <c r="L1569" s="2" t="s">
        <v>70</v>
      </c>
      <c r="M1569" s="2" t="s">
        <v>70</v>
      </c>
      <c r="N1569" s="2" t="s">
        <v>70</v>
      </c>
    </row>
    <row r="1570" spans="1:14" x14ac:dyDescent="0.3">
      <c r="A1570" t="s">
        <v>362</v>
      </c>
      <c r="B1570" t="s">
        <v>33</v>
      </c>
      <c r="C1570" s="2">
        <v>0.9896625399065434</v>
      </c>
      <c r="D1570" s="2">
        <v>0.9633470151940664</v>
      </c>
      <c r="E1570" s="2">
        <v>0.89434289967744607</v>
      </c>
      <c r="F1570" s="2">
        <v>0.73096126142126971</v>
      </c>
      <c r="G1570" s="2">
        <v>0</v>
      </c>
      <c r="H1570" s="2">
        <v>7.5193512716549948E-2</v>
      </c>
      <c r="I1570" s="2">
        <v>0.99615065287946258</v>
      </c>
      <c r="J1570" s="2">
        <v>0</v>
      </c>
      <c r="K1570" s="2" t="s">
        <v>70</v>
      </c>
      <c r="L1570" s="2" t="s">
        <v>70</v>
      </c>
      <c r="M1570" s="2" t="s">
        <v>70</v>
      </c>
      <c r="N1570" s="2" t="s">
        <v>70</v>
      </c>
    </row>
    <row r="1571" spans="1:14" x14ac:dyDescent="0.3">
      <c r="A1571" t="s">
        <v>362</v>
      </c>
      <c r="B1571" t="s">
        <v>35</v>
      </c>
      <c r="C1571" s="2">
        <v>0.98952354274363996</v>
      </c>
      <c r="D1571" s="2">
        <v>0.91882115993259084</v>
      </c>
      <c r="E1571" s="2">
        <v>0.93726384161384002</v>
      </c>
      <c r="F1571" s="2" t="s">
        <v>70</v>
      </c>
      <c r="G1571" s="2" t="s">
        <v>70</v>
      </c>
      <c r="H1571" s="2">
        <v>0.82597500134112978</v>
      </c>
      <c r="I1571" s="2">
        <v>0.99116914484111995</v>
      </c>
      <c r="J1571" s="2" t="s">
        <v>70</v>
      </c>
      <c r="K1571" s="2" t="s">
        <v>70</v>
      </c>
      <c r="L1571" s="2" t="s">
        <v>70</v>
      </c>
      <c r="M1571" s="2" t="s">
        <v>70</v>
      </c>
      <c r="N1571" s="2" t="s">
        <v>70</v>
      </c>
    </row>
    <row r="1572" spans="1:14" x14ac:dyDescent="0.3">
      <c r="A1572" t="s">
        <v>76</v>
      </c>
      <c r="B1572" t="s">
        <v>6</v>
      </c>
      <c r="C1572" s="2">
        <v>0.98832552704902477</v>
      </c>
      <c r="D1572" s="2">
        <v>0.95711244043394506</v>
      </c>
      <c r="E1572" s="2">
        <v>0.86226524685382377</v>
      </c>
      <c r="F1572" s="2">
        <v>0.53751995742416181</v>
      </c>
      <c r="G1572" s="2">
        <v>0</v>
      </c>
      <c r="H1572" s="2">
        <v>0.85600866113316487</v>
      </c>
      <c r="I1572" s="2">
        <v>0.99201106160700558</v>
      </c>
      <c r="J1572" s="2" t="s">
        <v>70</v>
      </c>
      <c r="K1572" s="2" t="s">
        <v>70</v>
      </c>
      <c r="L1572" s="2" t="s">
        <v>70</v>
      </c>
      <c r="M1572" s="2" t="s">
        <v>70</v>
      </c>
      <c r="N1572" s="2" t="s">
        <v>70</v>
      </c>
    </row>
    <row r="1573" spans="1:14" x14ac:dyDescent="0.3">
      <c r="A1573" t="s">
        <v>76</v>
      </c>
      <c r="B1573" t="s">
        <v>7</v>
      </c>
      <c r="C1573" s="2">
        <v>0.98883500620277442</v>
      </c>
      <c r="D1573" s="2">
        <v>0.95267221124081602</v>
      </c>
      <c r="E1573" s="2">
        <v>0.88417974291263834</v>
      </c>
      <c r="F1573" s="2">
        <v>0.83531776712540595</v>
      </c>
      <c r="G1573" s="2" t="s">
        <v>70</v>
      </c>
      <c r="H1573" s="2">
        <v>0.72087227414330213</v>
      </c>
      <c r="I1573" s="2">
        <v>0.988536432160804</v>
      </c>
      <c r="J1573" s="2" t="s">
        <v>70</v>
      </c>
      <c r="K1573" s="2" t="s">
        <v>70</v>
      </c>
      <c r="L1573" s="2" t="s">
        <v>70</v>
      </c>
      <c r="M1573" s="2" t="s">
        <v>70</v>
      </c>
      <c r="N1573" s="2" t="s">
        <v>70</v>
      </c>
    </row>
    <row r="1574" spans="1:14" x14ac:dyDescent="0.3">
      <c r="A1574" t="s">
        <v>76</v>
      </c>
      <c r="B1574" t="s">
        <v>8</v>
      </c>
      <c r="C1574" s="2">
        <v>0.97350028401373156</v>
      </c>
      <c r="D1574" s="2">
        <v>0.97705189166838957</v>
      </c>
      <c r="E1574" s="2">
        <v>0.90085832435625679</v>
      </c>
      <c r="F1574" s="2">
        <v>0.81060964591489915</v>
      </c>
      <c r="G1574" s="2" t="s">
        <v>70</v>
      </c>
      <c r="H1574" s="2">
        <v>0.75265710452997625</v>
      </c>
      <c r="I1574" s="2">
        <v>0.99105406456631662</v>
      </c>
      <c r="J1574" s="2" t="s">
        <v>70</v>
      </c>
      <c r="K1574" s="2" t="s">
        <v>70</v>
      </c>
      <c r="L1574" s="2" t="s">
        <v>70</v>
      </c>
      <c r="M1574" s="2" t="s">
        <v>70</v>
      </c>
      <c r="N1574" s="2" t="s">
        <v>70</v>
      </c>
    </row>
    <row r="1575" spans="1:14" x14ac:dyDescent="0.3">
      <c r="A1575" t="s">
        <v>76</v>
      </c>
      <c r="B1575" t="s">
        <v>12</v>
      </c>
      <c r="C1575" s="2">
        <v>0.98980270691780003</v>
      </c>
      <c r="D1575" s="2">
        <v>0.97727318886203463</v>
      </c>
      <c r="E1575" s="2">
        <v>0.86938994396878522</v>
      </c>
      <c r="F1575" s="2">
        <v>0.34011539629517157</v>
      </c>
      <c r="G1575" s="2" t="s">
        <v>70</v>
      </c>
      <c r="H1575" s="2">
        <v>0.91363868392964875</v>
      </c>
      <c r="I1575" s="2">
        <v>0.99268421449581401</v>
      </c>
      <c r="J1575" s="2" t="s">
        <v>70</v>
      </c>
      <c r="K1575" s="2" t="s">
        <v>70</v>
      </c>
      <c r="L1575" s="2" t="s">
        <v>70</v>
      </c>
      <c r="M1575" s="2" t="s">
        <v>70</v>
      </c>
      <c r="N1575" s="2" t="s">
        <v>70</v>
      </c>
    </row>
    <row r="1576" spans="1:14" x14ac:dyDescent="0.3">
      <c r="A1576" t="s">
        <v>76</v>
      </c>
      <c r="B1576" t="s">
        <v>13</v>
      </c>
      <c r="C1576" s="2">
        <v>0.99142452585605156</v>
      </c>
      <c r="D1576" s="2">
        <v>0.97176696905116644</v>
      </c>
      <c r="E1576" s="2">
        <v>0.94078858834611756</v>
      </c>
      <c r="F1576" s="2">
        <v>0.88507063764795724</v>
      </c>
      <c r="G1576" s="2" t="s">
        <v>70</v>
      </c>
      <c r="H1576" s="2">
        <v>0.90650449497620322</v>
      </c>
      <c r="I1576" s="2">
        <v>0.99109700394828515</v>
      </c>
      <c r="J1576" s="2" t="s">
        <v>70</v>
      </c>
      <c r="K1576" s="2" t="s">
        <v>70</v>
      </c>
      <c r="L1576" s="2" t="s">
        <v>70</v>
      </c>
      <c r="M1576" s="2" t="s">
        <v>70</v>
      </c>
      <c r="N1576" s="2" t="s">
        <v>70</v>
      </c>
    </row>
    <row r="1577" spans="1:14" x14ac:dyDescent="0.3">
      <c r="A1577" t="s">
        <v>76</v>
      </c>
      <c r="B1577" t="s">
        <v>15</v>
      </c>
      <c r="C1577" s="2">
        <v>0.99660004182725359</v>
      </c>
      <c r="D1577" s="2">
        <v>0.95687036812051995</v>
      </c>
      <c r="E1577" s="2">
        <v>0.93857431392211976</v>
      </c>
      <c r="F1577" s="2">
        <v>0.79426915647134577</v>
      </c>
      <c r="G1577" s="2" t="s">
        <v>70</v>
      </c>
      <c r="H1577" s="2">
        <v>0.83759350190445592</v>
      </c>
      <c r="I1577" s="2">
        <v>0.99304228151999396</v>
      </c>
      <c r="J1577" s="2" t="s">
        <v>70</v>
      </c>
      <c r="K1577" s="2" t="s">
        <v>70</v>
      </c>
      <c r="L1577" s="2" t="s">
        <v>70</v>
      </c>
      <c r="M1577" s="2" t="s">
        <v>70</v>
      </c>
      <c r="N1577" s="2" t="s">
        <v>70</v>
      </c>
    </row>
    <row r="1578" spans="1:14" x14ac:dyDescent="0.3">
      <c r="A1578" t="s">
        <v>76</v>
      </c>
      <c r="B1578" t="s">
        <v>17</v>
      </c>
      <c r="C1578" s="2">
        <v>0.99416078653244644</v>
      </c>
      <c r="D1578" s="2">
        <v>0.9394746547555628</v>
      </c>
      <c r="E1578" s="2">
        <v>0.89456748059814495</v>
      </c>
      <c r="F1578" s="2">
        <v>0.72475567348418679</v>
      </c>
      <c r="G1578" s="2" t="s">
        <v>70</v>
      </c>
      <c r="H1578" s="2">
        <v>0.58934517203107661</v>
      </c>
      <c r="I1578" s="2">
        <v>0.99210425450364115</v>
      </c>
      <c r="J1578" s="2">
        <v>0.95943623238226206</v>
      </c>
      <c r="K1578" s="2" t="s">
        <v>70</v>
      </c>
      <c r="L1578" s="2" t="s">
        <v>70</v>
      </c>
      <c r="M1578" s="2" t="s">
        <v>70</v>
      </c>
      <c r="N1578" s="2" t="s">
        <v>70</v>
      </c>
    </row>
    <row r="1579" spans="1:14" x14ac:dyDescent="0.3">
      <c r="A1579" t="s">
        <v>76</v>
      </c>
      <c r="B1579" t="s">
        <v>21</v>
      </c>
      <c r="C1579" s="2">
        <v>0.99577659897962645</v>
      </c>
      <c r="D1579" s="2">
        <v>0.97724453403628464</v>
      </c>
      <c r="E1579" s="2">
        <v>0.93286265712117722</v>
      </c>
      <c r="F1579" s="2">
        <v>0.87148953984626654</v>
      </c>
      <c r="G1579" s="2">
        <v>0.31048845134418779</v>
      </c>
      <c r="H1579" s="2">
        <v>0.81596500820120288</v>
      </c>
      <c r="I1579" s="2">
        <v>0.99394315887560181</v>
      </c>
      <c r="J1579" s="2" t="s">
        <v>70</v>
      </c>
      <c r="K1579" s="2" t="s">
        <v>70</v>
      </c>
      <c r="L1579" s="2" t="s">
        <v>70</v>
      </c>
      <c r="M1579" s="2" t="s">
        <v>70</v>
      </c>
      <c r="N1579" s="2">
        <v>0</v>
      </c>
    </row>
    <row r="1580" spans="1:14" x14ac:dyDescent="0.3">
      <c r="A1580" t="s">
        <v>76</v>
      </c>
      <c r="B1580" t="s">
        <v>23</v>
      </c>
      <c r="C1580" s="2">
        <v>0.99759874982530583</v>
      </c>
      <c r="D1580" s="2">
        <v>0.9466672033488972</v>
      </c>
      <c r="E1580" s="2">
        <v>0.92307857680318162</v>
      </c>
      <c r="F1580" s="2" t="s">
        <v>70</v>
      </c>
      <c r="G1580" s="2">
        <v>1.4097234773179108E-2</v>
      </c>
      <c r="H1580" s="2">
        <v>0.93770214309464084</v>
      </c>
      <c r="I1580" s="2">
        <v>0.99270516717325241</v>
      </c>
      <c r="J1580" s="2" t="s">
        <v>70</v>
      </c>
      <c r="K1580" s="2" t="s">
        <v>70</v>
      </c>
      <c r="L1580" s="2" t="s">
        <v>70</v>
      </c>
      <c r="M1580" s="2" t="s">
        <v>70</v>
      </c>
      <c r="N1580" s="2" t="s">
        <v>70</v>
      </c>
    </row>
    <row r="1581" spans="1:14" x14ac:dyDescent="0.3">
      <c r="A1581" t="s">
        <v>76</v>
      </c>
      <c r="B1581" t="s">
        <v>25</v>
      </c>
      <c r="C1581" s="2">
        <v>0.99798721368967602</v>
      </c>
      <c r="D1581" s="2">
        <v>0.96584691116942278</v>
      </c>
      <c r="E1581" s="2">
        <v>0.91946443153629265</v>
      </c>
      <c r="F1581" s="2">
        <v>0</v>
      </c>
      <c r="G1581" s="2" t="s">
        <v>70</v>
      </c>
      <c r="H1581" s="2">
        <v>0.9060594890407464</v>
      </c>
      <c r="I1581" s="2">
        <v>0.99529304585484357</v>
      </c>
      <c r="J1581" s="2" t="s">
        <v>70</v>
      </c>
      <c r="K1581" s="2" t="s">
        <v>70</v>
      </c>
      <c r="L1581" s="2" t="s">
        <v>70</v>
      </c>
      <c r="M1581" s="2" t="s">
        <v>70</v>
      </c>
      <c r="N1581" s="2" t="s">
        <v>70</v>
      </c>
    </row>
    <row r="1582" spans="1:14" x14ac:dyDescent="0.3">
      <c r="A1582" t="s">
        <v>76</v>
      </c>
      <c r="B1582" t="s">
        <v>27</v>
      </c>
      <c r="C1582" s="2">
        <v>0.99305051015573176</v>
      </c>
      <c r="D1582" s="2">
        <v>0.97387154503877515</v>
      </c>
      <c r="E1582" s="2">
        <v>0.92711176766541437</v>
      </c>
      <c r="F1582" s="2">
        <v>0</v>
      </c>
      <c r="G1582" s="2" t="s">
        <v>70</v>
      </c>
      <c r="H1582" s="2">
        <v>0.82462471886604949</v>
      </c>
      <c r="I1582" s="2">
        <v>0.99468168309088079</v>
      </c>
      <c r="J1582" s="2">
        <v>0</v>
      </c>
      <c r="K1582" s="2" t="s">
        <v>70</v>
      </c>
      <c r="L1582" s="2" t="s">
        <v>70</v>
      </c>
      <c r="M1582" s="2" t="s">
        <v>70</v>
      </c>
      <c r="N1582" s="2" t="s">
        <v>70</v>
      </c>
    </row>
    <row r="1583" spans="1:14" x14ac:dyDescent="0.3">
      <c r="A1583" t="s">
        <v>76</v>
      </c>
      <c r="B1583" t="s">
        <v>29</v>
      </c>
      <c r="C1583" s="2">
        <v>0.9922503412790088</v>
      </c>
      <c r="D1583" s="2">
        <v>0.95464518081404159</v>
      </c>
      <c r="E1583" s="2">
        <v>0.89619855589505493</v>
      </c>
      <c r="F1583" s="2">
        <v>0.58128523926557751</v>
      </c>
      <c r="G1583" s="2">
        <v>0</v>
      </c>
      <c r="H1583" s="2">
        <v>0.85520290541607458</v>
      </c>
      <c r="I1583" s="2">
        <v>0.9934190388735844</v>
      </c>
      <c r="J1583" s="2" t="s">
        <v>70</v>
      </c>
      <c r="K1583" s="2" t="s">
        <v>70</v>
      </c>
      <c r="L1583" s="2" t="s">
        <v>70</v>
      </c>
      <c r="M1583" s="2" t="s">
        <v>70</v>
      </c>
      <c r="N1583" s="2" t="s">
        <v>70</v>
      </c>
    </row>
    <row r="1584" spans="1:14" x14ac:dyDescent="0.3">
      <c r="A1584" t="s">
        <v>76</v>
      </c>
      <c r="B1584" t="s">
        <v>67</v>
      </c>
      <c r="C1584" s="2">
        <v>0.99578196637799277</v>
      </c>
      <c r="D1584" s="2">
        <v>0.98152722586188379</v>
      </c>
      <c r="E1584" s="2">
        <v>0.90710200824577736</v>
      </c>
      <c r="F1584" s="2">
        <v>0.82703804086653976</v>
      </c>
      <c r="G1584" s="2" t="s">
        <v>70</v>
      </c>
      <c r="H1584" s="2">
        <v>0.85450346420323331</v>
      </c>
      <c r="I1584" s="2">
        <v>0.99222679469593045</v>
      </c>
      <c r="J1584" s="2" t="s">
        <v>70</v>
      </c>
      <c r="K1584" s="2" t="s">
        <v>70</v>
      </c>
      <c r="L1584" s="2" t="s">
        <v>70</v>
      </c>
      <c r="M1584" s="2" t="s">
        <v>70</v>
      </c>
      <c r="N1584" s="2" t="s">
        <v>70</v>
      </c>
    </row>
    <row r="1585" spans="1:14" x14ac:dyDescent="0.3">
      <c r="A1585" t="s">
        <v>76</v>
      </c>
      <c r="B1585" t="s">
        <v>33</v>
      </c>
      <c r="C1585" s="2">
        <v>0.99697446448021299</v>
      </c>
      <c r="D1585" s="2">
        <v>0.96589578454332559</v>
      </c>
      <c r="E1585" s="2">
        <v>0.86913612737680113</v>
      </c>
      <c r="F1585" s="2">
        <v>0.7970917170310311</v>
      </c>
      <c r="G1585" s="2" t="s">
        <v>70</v>
      </c>
      <c r="H1585" s="2">
        <v>0.61877022653721681</v>
      </c>
      <c r="I1585" s="2">
        <v>0.99517647959574318</v>
      </c>
      <c r="J1585" s="2" t="s">
        <v>70</v>
      </c>
      <c r="K1585" s="2" t="s">
        <v>70</v>
      </c>
      <c r="L1585" s="2" t="s">
        <v>70</v>
      </c>
      <c r="M1585" s="2" t="s">
        <v>70</v>
      </c>
      <c r="N1585" s="2" t="s">
        <v>70</v>
      </c>
    </row>
    <row r="1586" spans="1:14" x14ac:dyDescent="0.3">
      <c r="A1586" t="s">
        <v>76</v>
      </c>
      <c r="B1586" t="s">
        <v>238</v>
      </c>
      <c r="C1586" s="2">
        <v>0.99703429278920441</v>
      </c>
      <c r="D1586" s="2">
        <v>0.97789812925494379</v>
      </c>
      <c r="E1586" s="2">
        <v>0.89967213114754097</v>
      </c>
      <c r="F1586" s="2">
        <v>0.83557819754311402</v>
      </c>
      <c r="G1586" s="2" t="s">
        <v>70</v>
      </c>
      <c r="H1586" s="2">
        <v>0.64926077382824787</v>
      </c>
      <c r="I1586" s="2">
        <v>0.99230650869364523</v>
      </c>
      <c r="J1586" s="2" t="s">
        <v>70</v>
      </c>
      <c r="K1586" s="2" t="s">
        <v>70</v>
      </c>
      <c r="L1586" s="2" t="s">
        <v>70</v>
      </c>
      <c r="M1586" s="2" t="s">
        <v>70</v>
      </c>
      <c r="N1586" s="2" t="s">
        <v>70</v>
      </c>
    </row>
    <row r="1587" spans="1:14" x14ac:dyDescent="0.3">
      <c r="A1587" t="s">
        <v>76</v>
      </c>
      <c r="B1587" t="s">
        <v>173</v>
      </c>
      <c r="C1587" s="2">
        <v>0.99693657313931638</v>
      </c>
      <c r="D1587" s="2">
        <v>0.95938060617505438</v>
      </c>
      <c r="E1587" s="2">
        <v>0.93255309488977456</v>
      </c>
      <c r="F1587" s="2">
        <v>0.91052419746575441</v>
      </c>
      <c r="G1587" s="2" t="s">
        <v>70</v>
      </c>
      <c r="H1587" s="2">
        <v>0.79072637517630462</v>
      </c>
      <c r="I1587" s="2">
        <v>0.99357429718875501</v>
      </c>
      <c r="J1587" s="2" t="s">
        <v>70</v>
      </c>
      <c r="K1587" s="2" t="s">
        <v>70</v>
      </c>
      <c r="L1587" s="2" t="s">
        <v>70</v>
      </c>
      <c r="M1587" s="2" t="s">
        <v>70</v>
      </c>
      <c r="N1587" s="2" t="s">
        <v>70</v>
      </c>
    </row>
    <row r="1588" spans="1:14" x14ac:dyDescent="0.3">
      <c r="A1588" t="s">
        <v>76</v>
      </c>
      <c r="B1588" t="s">
        <v>35</v>
      </c>
      <c r="C1588" s="2">
        <v>0.9974425703968518</v>
      </c>
      <c r="D1588" s="2">
        <v>0.94624819624819623</v>
      </c>
      <c r="E1588" s="2">
        <v>0.95622395510995584</v>
      </c>
      <c r="F1588" s="2">
        <v>0.88494007038960398</v>
      </c>
      <c r="G1588" s="2" t="s">
        <v>70</v>
      </c>
      <c r="H1588" s="2">
        <v>0.90195135633289258</v>
      </c>
      <c r="I1588" s="2">
        <v>0.99466728495246926</v>
      </c>
      <c r="J1588" s="2" t="s">
        <v>70</v>
      </c>
      <c r="K1588" s="2" t="s">
        <v>70</v>
      </c>
      <c r="L1588" s="2" t="s">
        <v>70</v>
      </c>
      <c r="M1588" s="2" t="s">
        <v>70</v>
      </c>
      <c r="N1588" s="2" t="s">
        <v>70</v>
      </c>
    </row>
    <row r="1589" spans="1:14" x14ac:dyDescent="0.3">
      <c r="A1589" t="s">
        <v>106</v>
      </c>
      <c r="B1589" t="s">
        <v>6</v>
      </c>
      <c r="C1589" s="2">
        <v>0.99588433895495521</v>
      </c>
      <c r="D1589" s="2">
        <v>0.96033132951209277</v>
      </c>
      <c r="E1589" s="2">
        <v>0.95855336853896622</v>
      </c>
      <c r="F1589" s="2" t="s">
        <v>70</v>
      </c>
      <c r="G1589" s="2" t="s">
        <v>70</v>
      </c>
      <c r="H1589" s="2">
        <v>0.7961762311148638</v>
      </c>
      <c r="I1589" s="2">
        <v>0.99057976564295003</v>
      </c>
      <c r="J1589" s="2" t="s">
        <v>70</v>
      </c>
      <c r="K1589" s="2" t="s">
        <v>70</v>
      </c>
      <c r="L1589" s="2" t="s">
        <v>70</v>
      </c>
      <c r="M1589" s="2" t="s">
        <v>70</v>
      </c>
      <c r="N1589" s="2" t="s">
        <v>70</v>
      </c>
    </row>
    <row r="1590" spans="1:14" x14ac:dyDescent="0.3">
      <c r="A1590" t="s">
        <v>106</v>
      </c>
      <c r="B1590" t="s">
        <v>7</v>
      </c>
      <c r="C1590" s="2">
        <v>0.99509564421465357</v>
      </c>
      <c r="D1590" s="2">
        <v>0.95907598986247877</v>
      </c>
      <c r="E1590" s="2">
        <v>0.9353802480203196</v>
      </c>
      <c r="F1590" s="2">
        <v>0.87252067673898293</v>
      </c>
      <c r="G1590" s="2" t="s">
        <v>70</v>
      </c>
      <c r="H1590" s="2">
        <v>0.90690120433761445</v>
      </c>
      <c r="I1590" s="2">
        <v>0.98580031224444276</v>
      </c>
      <c r="J1590" s="2" t="s">
        <v>70</v>
      </c>
      <c r="K1590" s="2" t="s">
        <v>70</v>
      </c>
      <c r="L1590" s="2" t="s">
        <v>70</v>
      </c>
      <c r="M1590" s="2" t="s">
        <v>70</v>
      </c>
      <c r="N1590" s="2" t="s">
        <v>70</v>
      </c>
    </row>
    <row r="1591" spans="1:14" x14ac:dyDescent="0.3">
      <c r="A1591" t="s">
        <v>106</v>
      </c>
      <c r="B1591" t="s">
        <v>8</v>
      </c>
      <c r="C1591" s="2">
        <v>0.99396151214300277</v>
      </c>
      <c r="D1591" s="2">
        <v>0.97155866548370362</v>
      </c>
      <c r="E1591" s="2">
        <v>0.84180224189819863</v>
      </c>
      <c r="F1591" s="2">
        <v>0</v>
      </c>
      <c r="G1591" s="2" t="s">
        <v>70</v>
      </c>
      <c r="H1591" s="2">
        <v>0.65769825788659442</v>
      </c>
      <c r="I1591" s="2">
        <v>0.995098420602194</v>
      </c>
      <c r="J1591" s="2" t="s">
        <v>70</v>
      </c>
      <c r="K1591" s="2" t="s">
        <v>70</v>
      </c>
      <c r="L1591" s="2" t="s">
        <v>70</v>
      </c>
      <c r="M1591" s="2" t="s">
        <v>70</v>
      </c>
      <c r="N1591" s="2" t="s">
        <v>70</v>
      </c>
    </row>
    <row r="1592" spans="1:14" x14ac:dyDescent="0.3">
      <c r="A1592" t="s">
        <v>106</v>
      </c>
      <c r="B1592" t="s">
        <v>127</v>
      </c>
      <c r="C1592" s="2">
        <v>0.99790247818318356</v>
      </c>
      <c r="D1592" s="2">
        <v>0.9320904809545888</v>
      </c>
      <c r="E1592" s="2">
        <v>0.92831405613807516</v>
      </c>
      <c r="F1592" s="2">
        <v>0.72764008060997654</v>
      </c>
      <c r="G1592" s="2">
        <v>0</v>
      </c>
      <c r="H1592" s="2">
        <v>0.79891549932218708</v>
      </c>
      <c r="I1592" s="2">
        <v>0.99491916859122398</v>
      </c>
      <c r="J1592" s="2" t="s">
        <v>70</v>
      </c>
      <c r="K1592" s="2" t="s">
        <v>70</v>
      </c>
      <c r="L1592" s="2" t="s">
        <v>70</v>
      </c>
      <c r="M1592" s="2" t="s">
        <v>70</v>
      </c>
      <c r="N1592" s="2" t="s">
        <v>70</v>
      </c>
    </row>
    <row r="1593" spans="1:14" x14ac:dyDescent="0.3">
      <c r="A1593" t="s">
        <v>106</v>
      </c>
      <c r="B1593" t="s">
        <v>12</v>
      </c>
      <c r="C1593" s="2">
        <v>0.99798141932973405</v>
      </c>
      <c r="D1593" s="2">
        <v>0.98025690345117278</v>
      </c>
      <c r="E1593" s="2">
        <v>0.95123680986868964</v>
      </c>
      <c r="F1593" s="2">
        <v>0.80327300464600238</v>
      </c>
      <c r="G1593" s="2" t="s">
        <v>70</v>
      </c>
      <c r="H1593" s="2">
        <v>0.71439393939393936</v>
      </c>
      <c r="I1593" s="2">
        <v>0.9946557199287428</v>
      </c>
      <c r="J1593" s="2" t="s">
        <v>70</v>
      </c>
      <c r="K1593" s="2" t="s">
        <v>70</v>
      </c>
      <c r="L1593" s="2" t="s">
        <v>70</v>
      </c>
      <c r="M1593" s="2" t="s">
        <v>70</v>
      </c>
      <c r="N1593" s="2" t="s">
        <v>70</v>
      </c>
    </row>
    <row r="1594" spans="1:14" x14ac:dyDescent="0.3">
      <c r="A1594" t="s">
        <v>106</v>
      </c>
      <c r="B1594" t="s">
        <v>147</v>
      </c>
      <c r="C1594" s="2">
        <v>0.99633211070356797</v>
      </c>
      <c r="D1594" s="2">
        <v>0.97774291239464362</v>
      </c>
      <c r="E1594" s="2">
        <v>0.93818217900377043</v>
      </c>
      <c r="F1594" s="2" t="s">
        <v>70</v>
      </c>
      <c r="G1594" s="2">
        <v>0.79105704422160117</v>
      </c>
      <c r="H1594" s="2">
        <v>0.81828482824427484</v>
      </c>
      <c r="I1594" s="2">
        <v>0.99429018380915135</v>
      </c>
      <c r="J1594" s="2" t="s">
        <v>70</v>
      </c>
      <c r="K1594" s="2" t="s">
        <v>70</v>
      </c>
      <c r="L1594" s="2" t="s">
        <v>70</v>
      </c>
      <c r="M1594" s="2" t="s">
        <v>70</v>
      </c>
      <c r="N1594" s="2" t="s">
        <v>70</v>
      </c>
    </row>
    <row r="1595" spans="1:14" x14ac:dyDescent="0.3">
      <c r="A1595" t="s">
        <v>106</v>
      </c>
      <c r="B1595" t="s">
        <v>13</v>
      </c>
      <c r="C1595" s="2">
        <v>0.99756892360213123</v>
      </c>
      <c r="D1595" s="2">
        <v>0.99114116082632564</v>
      </c>
      <c r="E1595" s="2">
        <v>0.94927865658486799</v>
      </c>
      <c r="F1595" s="2">
        <v>0.81245776767614719</v>
      </c>
      <c r="G1595" s="2" t="s">
        <v>70</v>
      </c>
      <c r="H1595" s="2">
        <v>0.85635087719298242</v>
      </c>
      <c r="I1595" s="2">
        <v>0.99593776347052965</v>
      </c>
      <c r="J1595" s="2">
        <v>0</v>
      </c>
      <c r="K1595" s="2" t="s">
        <v>70</v>
      </c>
      <c r="L1595" s="2" t="s">
        <v>70</v>
      </c>
      <c r="M1595" s="2" t="s">
        <v>70</v>
      </c>
      <c r="N1595" s="2" t="s">
        <v>70</v>
      </c>
    </row>
    <row r="1596" spans="1:14" x14ac:dyDescent="0.3">
      <c r="A1596" t="s">
        <v>106</v>
      </c>
      <c r="B1596" t="s">
        <v>15</v>
      </c>
      <c r="C1596" s="2">
        <v>0.99569251437927719</v>
      </c>
      <c r="D1596" s="2">
        <v>0.96945041157348444</v>
      </c>
      <c r="E1596" s="2">
        <v>0.92685462168374122</v>
      </c>
      <c r="F1596" s="2">
        <v>0.77051733728907845</v>
      </c>
      <c r="G1596" s="2">
        <v>0.79977383560675663</v>
      </c>
      <c r="H1596" s="2">
        <v>0.90093563024535195</v>
      </c>
      <c r="I1596" s="2">
        <v>0.99372725160690778</v>
      </c>
      <c r="J1596" s="2">
        <v>0.75398433649159313</v>
      </c>
      <c r="K1596" s="2" t="s">
        <v>70</v>
      </c>
      <c r="L1596" s="2" t="s">
        <v>70</v>
      </c>
      <c r="M1596" s="2" t="s">
        <v>70</v>
      </c>
      <c r="N1596" s="2" t="s">
        <v>70</v>
      </c>
    </row>
    <row r="1597" spans="1:14" x14ac:dyDescent="0.3">
      <c r="A1597" t="s">
        <v>106</v>
      </c>
      <c r="B1597" t="s">
        <v>244</v>
      </c>
      <c r="C1597" s="2">
        <v>0.98912063332201283</v>
      </c>
      <c r="D1597" s="2">
        <v>0.97585746102449877</v>
      </c>
      <c r="E1597" s="2">
        <v>0.96882562277580075</v>
      </c>
      <c r="F1597" s="2">
        <v>0.75963286348600889</v>
      </c>
      <c r="G1597" s="2">
        <v>0.81890788617405197</v>
      </c>
      <c r="H1597" s="2">
        <v>0.93207078093009643</v>
      </c>
      <c r="I1597" s="2">
        <v>0.99456268448034801</v>
      </c>
      <c r="J1597" s="2" t="s">
        <v>70</v>
      </c>
      <c r="K1597" s="2" t="s">
        <v>70</v>
      </c>
      <c r="L1597" s="2" t="s">
        <v>70</v>
      </c>
      <c r="M1597" s="2" t="s">
        <v>70</v>
      </c>
      <c r="N1597" s="2" t="s">
        <v>70</v>
      </c>
    </row>
    <row r="1598" spans="1:14" x14ac:dyDescent="0.3">
      <c r="A1598" t="s">
        <v>106</v>
      </c>
      <c r="B1598" t="s">
        <v>17</v>
      </c>
      <c r="C1598" s="2">
        <v>0.98964417045208741</v>
      </c>
      <c r="D1598" s="2">
        <v>0.98507308506792002</v>
      </c>
      <c r="E1598" s="2">
        <v>0.95895837735051759</v>
      </c>
      <c r="F1598" s="2">
        <v>0.9193841227179802</v>
      </c>
      <c r="G1598" s="2" t="s">
        <v>70</v>
      </c>
      <c r="H1598" s="2">
        <v>0.82618737664301012</v>
      </c>
      <c r="I1598" s="2">
        <v>0.99233746741448758</v>
      </c>
      <c r="J1598" s="2" t="s">
        <v>70</v>
      </c>
      <c r="K1598" s="2" t="s">
        <v>70</v>
      </c>
      <c r="L1598" s="2" t="s">
        <v>70</v>
      </c>
      <c r="M1598" s="2" t="s">
        <v>70</v>
      </c>
      <c r="N1598" s="2" t="s">
        <v>70</v>
      </c>
    </row>
    <row r="1599" spans="1:14" x14ac:dyDescent="0.3">
      <c r="A1599" t="s">
        <v>106</v>
      </c>
      <c r="B1599" t="s">
        <v>21</v>
      </c>
      <c r="C1599" s="2">
        <v>0.97700831358205897</v>
      </c>
      <c r="D1599" s="2">
        <v>0.97424922097044819</v>
      </c>
      <c r="E1599" s="2">
        <v>0.89436262061960381</v>
      </c>
      <c r="F1599" s="2">
        <v>0.62117174710528522</v>
      </c>
      <c r="G1599" s="2" t="s">
        <v>70</v>
      </c>
      <c r="H1599" s="2">
        <v>0.80670538325301699</v>
      </c>
      <c r="I1599" s="2">
        <v>0.98986675177531325</v>
      </c>
      <c r="J1599" s="2">
        <v>0</v>
      </c>
      <c r="K1599" s="2" t="s">
        <v>70</v>
      </c>
      <c r="L1599" s="2" t="s">
        <v>70</v>
      </c>
      <c r="M1599" s="2" t="s">
        <v>70</v>
      </c>
      <c r="N1599" s="2">
        <v>0.97973704563031705</v>
      </c>
    </row>
    <row r="1600" spans="1:14" x14ac:dyDescent="0.3">
      <c r="A1600" t="s">
        <v>106</v>
      </c>
      <c r="B1600" t="s">
        <v>178</v>
      </c>
      <c r="C1600" s="2">
        <v>0.99595767141275515</v>
      </c>
      <c r="D1600" s="2">
        <v>0.98186020451043565</v>
      </c>
      <c r="E1600" s="2">
        <v>0.96924560099497359</v>
      </c>
      <c r="F1600" s="2">
        <v>0.80703149281888553</v>
      </c>
      <c r="G1600" s="2" t="s">
        <v>70</v>
      </c>
      <c r="H1600" s="2">
        <v>0.92787351216912417</v>
      </c>
      <c r="I1600" s="2">
        <v>0.99524440633039679</v>
      </c>
      <c r="J1600" s="2" t="s">
        <v>70</v>
      </c>
      <c r="K1600" s="2" t="s">
        <v>70</v>
      </c>
      <c r="L1600" s="2" t="s">
        <v>70</v>
      </c>
      <c r="M1600" s="2" t="s">
        <v>70</v>
      </c>
      <c r="N1600" s="2">
        <v>0.94581799053129922</v>
      </c>
    </row>
    <row r="1601" spans="1:14" x14ac:dyDescent="0.3">
      <c r="A1601" t="s">
        <v>106</v>
      </c>
      <c r="B1601" t="s">
        <v>230</v>
      </c>
      <c r="C1601" s="2">
        <v>0.9481594512112782</v>
      </c>
      <c r="D1601" s="2">
        <v>0.96613826732589159</v>
      </c>
      <c r="E1601" s="2">
        <v>0.95302545618382517</v>
      </c>
      <c r="F1601" s="2">
        <v>0.93489207119514162</v>
      </c>
      <c r="G1601" s="2" t="s">
        <v>70</v>
      </c>
      <c r="H1601" s="2">
        <v>0.94203876940881481</v>
      </c>
      <c r="I1601" s="2">
        <v>0.99662006452604079</v>
      </c>
      <c r="J1601" s="2" t="s">
        <v>70</v>
      </c>
      <c r="K1601" s="2" t="s">
        <v>70</v>
      </c>
      <c r="L1601" s="2">
        <v>0</v>
      </c>
      <c r="M1601" s="2" t="s">
        <v>70</v>
      </c>
      <c r="N1601" s="2">
        <v>0.15457914240338805</v>
      </c>
    </row>
    <row r="1602" spans="1:14" x14ac:dyDescent="0.3">
      <c r="A1602" t="s">
        <v>106</v>
      </c>
      <c r="B1602" t="s">
        <v>23</v>
      </c>
      <c r="C1602" s="2">
        <v>0.99691030823218596</v>
      </c>
      <c r="D1602" s="2">
        <v>0.9531358117883878</v>
      </c>
      <c r="E1602" s="2">
        <v>0.86767529215358929</v>
      </c>
      <c r="F1602" s="2">
        <v>0.68032752815994013</v>
      </c>
      <c r="G1602" s="2" t="s">
        <v>70</v>
      </c>
      <c r="H1602" s="2">
        <v>0.69443778470390793</v>
      </c>
      <c r="I1602" s="2">
        <v>0.99494202785775421</v>
      </c>
      <c r="J1602" s="2" t="s">
        <v>70</v>
      </c>
      <c r="K1602" s="2" t="s">
        <v>70</v>
      </c>
      <c r="L1602" s="2" t="s">
        <v>70</v>
      </c>
      <c r="M1602" s="2" t="s">
        <v>70</v>
      </c>
      <c r="N1602" s="2" t="s">
        <v>70</v>
      </c>
    </row>
    <row r="1603" spans="1:14" x14ac:dyDescent="0.3">
      <c r="A1603" t="s">
        <v>88</v>
      </c>
      <c r="B1603" t="s">
        <v>7</v>
      </c>
      <c r="C1603" s="2">
        <v>0.98243340363113685</v>
      </c>
      <c r="D1603" s="2">
        <v>0.90492904929049278</v>
      </c>
      <c r="E1603" s="2">
        <v>0.84485731023516608</v>
      </c>
      <c r="F1603" s="2">
        <v>0</v>
      </c>
      <c r="G1603" s="2" t="s">
        <v>70</v>
      </c>
      <c r="H1603" s="2">
        <v>0.7120359955005624</v>
      </c>
      <c r="I1603" s="2">
        <v>0.98771424237827998</v>
      </c>
      <c r="J1603" s="2" t="s">
        <v>70</v>
      </c>
      <c r="K1603" s="2" t="s">
        <v>70</v>
      </c>
      <c r="L1603" s="2" t="s">
        <v>70</v>
      </c>
      <c r="M1603" s="2" t="s">
        <v>70</v>
      </c>
      <c r="N1603" s="2" t="s">
        <v>70</v>
      </c>
    </row>
    <row r="1604" spans="1:14" x14ac:dyDescent="0.3">
      <c r="A1604" t="s">
        <v>88</v>
      </c>
      <c r="B1604" t="s">
        <v>8</v>
      </c>
      <c r="C1604" s="2">
        <v>0.98986855217576997</v>
      </c>
      <c r="D1604" s="2">
        <v>0.94046091708244239</v>
      </c>
      <c r="E1604" s="2">
        <v>0.93943648176564698</v>
      </c>
      <c r="F1604" s="2" t="s">
        <v>70</v>
      </c>
      <c r="G1604" s="2" t="s">
        <v>70</v>
      </c>
      <c r="H1604" s="2">
        <v>0.8363534204242169</v>
      </c>
      <c r="I1604" s="2">
        <v>0.99178502879078678</v>
      </c>
      <c r="J1604" s="2" t="s">
        <v>70</v>
      </c>
      <c r="K1604" s="2" t="s">
        <v>70</v>
      </c>
      <c r="L1604" s="2" t="s">
        <v>70</v>
      </c>
      <c r="M1604" s="2" t="s">
        <v>70</v>
      </c>
      <c r="N1604" s="2" t="s">
        <v>70</v>
      </c>
    </row>
    <row r="1605" spans="1:14" x14ac:dyDescent="0.3">
      <c r="A1605" t="s">
        <v>88</v>
      </c>
      <c r="B1605" t="s">
        <v>12</v>
      </c>
      <c r="C1605" s="2">
        <v>0.98755599800895955</v>
      </c>
      <c r="D1605" s="2">
        <v>0.94560416447575979</v>
      </c>
      <c r="E1605" s="2">
        <v>0.94478758662247664</v>
      </c>
      <c r="F1605" s="2">
        <v>0.87120395072940915</v>
      </c>
      <c r="G1605" s="2">
        <v>0.81468197034911527</v>
      </c>
      <c r="H1605" s="2">
        <v>0.92044887780548623</v>
      </c>
      <c r="I1605" s="2">
        <v>0.99479854048598715</v>
      </c>
      <c r="J1605" s="2" t="s">
        <v>70</v>
      </c>
      <c r="K1605" s="2" t="s">
        <v>70</v>
      </c>
      <c r="L1605" s="2" t="s">
        <v>70</v>
      </c>
      <c r="M1605" s="2" t="s">
        <v>70</v>
      </c>
      <c r="N1605" s="2" t="s">
        <v>70</v>
      </c>
    </row>
    <row r="1606" spans="1:14" x14ac:dyDescent="0.3">
      <c r="A1606" t="s">
        <v>88</v>
      </c>
      <c r="B1606" t="s">
        <v>87</v>
      </c>
      <c r="C1606" s="2">
        <v>0.99354206564824299</v>
      </c>
      <c r="D1606" s="2">
        <v>0.98064954761780243</v>
      </c>
      <c r="E1606" s="2">
        <v>0.9612947034857402</v>
      </c>
      <c r="F1606" s="2">
        <v>0.93262920426579154</v>
      </c>
      <c r="G1606" s="2" t="s">
        <v>70</v>
      </c>
      <c r="H1606" s="2">
        <v>0.92882660071448198</v>
      </c>
      <c r="I1606" s="2">
        <v>0.99469330419853275</v>
      </c>
      <c r="J1606" s="2" t="s">
        <v>70</v>
      </c>
      <c r="K1606" s="2" t="s">
        <v>70</v>
      </c>
      <c r="L1606" s="2" t="s">
        <v>70</v>
      </c>
      <c r="M1606" s="2" t="s">
        <v>70</v>
      </c>
      <c r="N1606" s="2" t="s">
        <v>70</v>
      </c>
    </row>
    <row r="1607" spans="1:14" x14ac:dyDescent="0.3">
      <c r="A1607" t="s">
        <v>88</v>
      </c>
      <c r="B1607" t="s">
        <v>13</v>
      </c>
      <c r="C1607" s="2">
        <v>0.85752901151139493</v>
      </c>
      <c r="D1607" s="2">
        <v>0.936842234832166</v>
      </c>
      <c r="E1607" s="2">
        <v>0.94380385416548096</v>
      </c>
      <c r="F1607" s="2" t="s">
        <v>70</v>
      </c>
      <c r="G1607" s="2" t="s">
        <v>70</v>
      </c>
      <c r="H1607" s="2">
        <v>0.85312934631432547</v>
      </c>
      <c r="I1607" s="2">
        <v>0.99183359013867478</v>
      </c>
      <c r="J1607" s="2">
        <v>0.90039339702618515</v>
      </c>
      <c r="K1607" s="2" t="s">
        <v>70</v>
      </c>
      <c r="L1607" s="2" t="s">
        <v>70</v>
      </c>
      <c r="M1607" s="2" t="s">
        <v>70</v>
      </c>
      <c r="N1607" s="2" t="s">
        <v>70</v>
      </c>
    </row>
    <row r="1608" spans="1:14" x14ac:dyDescent="0.3">
      <c r="A1608" t="s">
        <v>88</v>
      </c>
      <c r="B1608" t="s">
        <v>15</v>
      </c>
      <c r="C1608" s="2">
        <v>0.98847647279863038</v>
      </c>
      <c r="D1608" s="2">
        <v>0.95503307941695881</v>
      </c>
      <c r="E1608" s="2">
        <v>0.96800139073998959</v>
      </c>
      <c r="F1608" s="2" t="s">
        <v>70</v>
      </c>
      <c r="G1608" s="2">
        <v>0</v>
      </c>
      <c r="H1608" s="2">
        <v>0.85806295789388942</v>
      </c>
      <c r="I1608" s="2">
        <v>0.99314065510597305</v>
      </c>
      <c r="J1608" s="2" t="s">
        <v>70</v>
      </c>
      <c r="K1608" s="2" t="s">
        <v>70</v>
      </c>
      <c r="L1608" s="2" t="s">
        <v>70</v>
      </c>
      <c r="M1608" s="2" t="s">
        <v>70</v>
      </c>
      <c r="N1608" s="2" t="s">
        <v>70</v>
      </c>
    </row>
    <row r="1609" spans="1:14" x14ac:dyDescent="0.3">
      <c r="A1609" t="s">
        <v>88</v>
      </c>
      <c r="B1609" t="s">
        <v>17</v>
      </c>
      <c r="C1609" s="2">
        <v>0.98797433590052242</v>
      </c>
      <c r="D1609" s="2">
        <v>0.9663477400197954</v>
      </c>
      <c r="E1609" s="2">
        <v>0.97009460896825839</v>
      </c>
      <c r="F1609" s="2" t="s">
        <v>70</v>
      </c>
      <c r="G1609" s="2">
        <v>0.95170264856443365</v>
      </c>
      <c r="H1609" s="2">
        <v>0.87312004375170904</v>
      </c>
      <c r="I1609" s="2">
        <v>0.99093747620135564</v>
      </c>
      <c r="J1609" s="2" t="s">
        <v>70</v>
      </c>
      <c r="K1609" s="2" t="s">
        <v>70</v>
      </c>
      <c r="L1609" s="2" t="s">
        <v>70</v>
      </c>
      <c r="M1609" s="2" t="s">
        <v>70</v>
      </c>
      <c r="N1609" s="2" t="s">
        <v>70</v>
      </c>
    </row>
    <row r="1610" spans="1:14" x14ac:dyDescent="0.3">
      <c r="A1610" t="s">
        <v>88</v>
      </c>
      <c r="B1610" t="s">
        <v>21</v>
      </c>
      <c r="C1610" s="2">
        <v>0.98249009020256561</v>
      </c>
      <c r="D1610" s="2">
        <v>0.98544438018122238</v>
      </c>
      <c r="E1610" s="2">
        <v>0.96517769651776963</v>
      </c>
      <c r="F1610" s="2">
        <v>0.83302752293577986</v>
      </c>
      <c r="G1610" s="2">
        <v>0.93013426156141221</v>
      </c>
      <c r="H1610" s="2">
        <v>0.84283960984432527</v>
      </c>
      <c r="I1610" s="2">
        <v>0.99657747355320481</v>
      </c>
      <c r="J1610" s="2" t="s">
        <v>70</v>
      </c>
      <c r="K1610" s="2" t="s">
        <v>70</v>
      </c>
      <c r="L1610" s="2" t="s">
        <v>70</v>
      </c>
      <c r="M1610" s="2" t="s">
        <v>70</v>
      </c>
      <c r="N1610" s="2" t="s">
        <v>70</v>
      </c>
    </row>
    <row r="1611" spans="1:14" x14ac:dyDescent="0.3">
      <c r="A1611" t="s">
        <v>88</v>
      </c>
      <c r="B1611" t="s">
        <v>171</v>
      </c>
      <c r="C1611" s="2">
        <v>0.98129559541440403</v>
      </c>
      <c r="D1611" s="2">
        <v>0.9872667015524158</v>
      </c>
      <c r="E1611" s="2">
        <v>0.9063749620176238</v>
      </c>
      <c r="F1611" s="2">
        <v>0.84476236926245052</v>
      </c>
      <c r="G1611" s="2" t="s">
        <v>70</v>
      </c>
      <c r="H1611" s="2">
        <v>0.84682080924855496</v>
      </c>
      <c r="I1611" s="2">
        <v>0.99459628788472076</v>
      </c>
      <c r="J1611" s="2" t="s">
        <v>70</v>
      </c>
      <c r="K1611" s="2" t="s">
        <v>70</v>
      </c>
      <c r="L1611" s="2">
        <v>0</v>
      </c>
      <c r="M1611" s="2" t="s">
        <v>70</v>
      </c>
      <c r="N1611" s="2">
        <v>0.91924581999288524</v>
      </c>
    </row>
    <row r="1612" spans="1:14" x14ac:dyDescent="0.3">
      <c r="A1612" t="s">
        <v>88</v>
      </c>
      <c r="B1612" t="s">
        <v>155</v>
      </c>
      <c r="C1612" s="2">
        <v>0.9894725358642884</v>
      </c>
      <c r="D1612" s="2">
        <v>0.92422031557034179</v>
      </c>
      <c r="E1612" s="2">
        <v>0.93439245435815599</v>
      </c>
      <c r="F1612" s="2">
        <v>0.89233265529283123</v>
      </c>
      <c r="G1612" s="2">
        <v>0.92518560822387197</v>
      </c>
      <c r="H1612" s="2">
        <v>0.54613297150610585</v>
      </c>
      <c r="I1612" s="2">
        <v>0.99561540870654563</v>
      </c>
      <c r="J1612" s="2" t="s">
        <v>70</v>
      </c>
      <c r="K1612" s="2" t="s">
        <v>70</v>
      </c>
      <c r="L1612" s="2" t="s">
        <v>70</v>
      </c>
      <c r="M1612" s="2" t="s">
        <v>70</v>
      </c>
      <c r="N1612" s="2">
        <v>0.85996876626756902</v>
      </c>
    </row>
    <row r="1613" spans="1:14" x14ac:dyDescent="0.3">
      <c r="A1613" t="s">
        <v>88</v>
      </c>
      <c r="B1613" t="s">
        <v>182</v>
      </c>
      <c r="C1613" s="2">
        <v>0.9845505617977528</v>
      </c>
      <c r="D1613" s="2">
        <v>0.96476398899753035</v>
      </c>
      <c r="E1613" s="2">
        <v>0.8336952065714156</v>
      </c>
      <c r="F1613" s="2">
        <v>0.79188667436509963</v>
      </c>
      <c r="G1613" s="2">
        <v>0.90978985135827783</v>
      </c>
      <c r="H1613" s="2">
        <v>0</v>
      </c>
      <c r="I1613" s="2">
        <v>0.99453978159126355</v>
      </c>
      <c r="J1613" s="2" t="s">
        <v>70</v>
      </c>
      <c r="K1613" s="2" t="s">
        <v>70</v>
      </c>
      <c r="L1613" s="2" t="s">
        <v>70</v>
      </c>
      <c r="M1613" s="2" t="s">
        <v>70</v>
      </c>
      <c r="N1613" s="2">
        <v>0.6270772238514174</v>
      </c>
    </row>
    <row r="1614" spans="1:14" x14ac:dyDescent="0.3">
      <c r="A1614" t="s">
        <v>88</v>
      </c>
      <c r="B1614" t="s">
        <v>91</v>
      </c>
      <c r="C1614" s="2">
        <v>0.98805065097199918</v>
      </c>
      <c r="D1614" s="2">
        <v>0.96333586996819442</v>
      </c>
      <c r="E1614" s="2">
        <v>0.95989780048878037</v>
      </c>
      <c r="F1614" s="2">
        <v>0.81208946614316813</v>
      </c>
      <c r="G1614" s="2" t="s">
        <v>70</v>
      </c>
      <c r="H1614" s="2" t="s">
        <v>70</v>
      </c>
      <c r="I1614" s="2">
        <v>0.99423476055038817</v>
      </c>
      <c r="J1614" s="2" t="s">
        <v>70</v>
      </c>
      <c r="K1614" s="2" t="s">
        <v>70</v>
      </c>
      <c r="L1614" s="2" t="s">
        <v>70</v>
      </c>
      <c r="M1614" s="2" t="s">
        <v>70</v>
      </c>
      <c r="N1614" s="2" t="s">
        <v>70</v>
      </c>
    </row>
    <row r="1615" spans="1:14" x14ac:dyDescent="0.3">
      <c r="A1615" t="s">
        <v>88</v>
      </c>
      <c r="B1615" t="s">
        <v>23</v>
      </c>
      <c r="C1615" s="2">
        <v>0.99023368426779845</v>
      </c>
      <c r="D1615" s="2">
        <v>0.9291318492058428</v>
      </c>
      <c r="E1615" s="2">
        <v>0.74200149597075804</v>
      </c>
      <c r="F1615" s="2">
        <v>0.74757686400943824</v>
      </c>
      <c r="G1615" s="2">
        <v>0</v>
      </c>
      <c r="H1615" s="2">
        <v>0.58456117873158231</v>
      </c>
      <c r="I1615" s="2">
        <v>0.99570156585815162</v>
      </c>
      <c r="J1615" s="2" t="s">
        <v>70</v>
      </c>
      <c r="K1615" s="2" t="s">
        <v>70</v>
      </c>
      <c r="L1615" s="2" t="s">
        <v>70</v>
      </c>
      <c r="M1615" s="2" t="s">
        <v>70</v>
      </c>
      <c r="N1615" s="2" t="s">
        <v>70</v>
      </c>
    </row>
    <row r="1616" spans="1:14" x14ac:dyDescent="0.3">
      <c r="A1616" t="s">
        <v>88</v>
      </c>
      <c r="B1616" t="s">
        <v>144</v>
      </c>
      <c r="C1616" s="2">
        <v>0.98941855266239442</v>
      </c>
      <c r="D1616" s="2">
        <v>0.93352439379352037</v>
      </c>
      <c r="E1616" s="2">
        <v>0.91636001044609561</v>
      </c>
      <c r="F1616" s="2">
        <v>0.91189821622658396</v>
      </c>
      <c r="G1616" s="2" t="s">
        <v>70</v>
      </c>
      <c r="H1616" s="2" t="s">
        <v>70</v>
      </c>
      <c r="I1616" s="2">
        <v>0.99238385376999239</v>
      </c>
      <c r="J1616" s="2" t="s">
        <v>70</v>
      </c>
      <c r="K1616" s="2" t="s">
        <v>70</v>
      </c>
      <c r="L1616" s="2" t="s">
        <v>70</v>
      </c>
      <c r="M1616" s="2" t="s">
        <v>70</v>
      </c>
      <c r="N1616" s="2">
        <v>0.67450980392156867</v>
      </c>
    </row>
    <row r="1617" spans="1:14" x14ac:dyDescent="0.3">
      <c r="A1617" t="s">
        <v>88</v>
      </c>
      <c r="B1617" t="s">
        <v>175</v>
      </c>
      <c r="C1617" s="2">
        <v>0.97998398718975177</v>
      </c>
      <c r="D1617" s="2">
        <v>0.97042505387683997</v>
      </c>
      <c r="E1617" s="2">
        <v>0.95286542471529079</v>
      </c>
      <c r="F1617" s="2">
        <v>0.955885447106955</v>
      </c>
      <c r="G1617" s="2" t="s">
        <v>70</v>
      </c>
      <c r="H1617" s="2" t="s">
        <v>70</v>
      </c>
      <c r="I1617" s="2">
        <v>0.99460791865660159</v>
      </c>
      <c r="J1617" s="2" t="s">
        <v>70</v>
      </c>
      <c r="K1617" s="2">
        <v>0</v>
      </c>
      <c r="L1617" s="2" t="s">
        <v>70</v>
      </c>
      <c r="M1617" s="2" t="s">
        <v>70</v>
      </c>
      <c r="N1617" s="2">
        <v>0.62120189061444975</v>
      </c>
    </row>
    <row r="1618" spans="1:14" x14ac:dyDescent="0.3">
      <c r="A1618" t="s">
        <v>88</v>
      </c>
      <c r="B1618" t="s">
        <v>25</v>
      </c>
      <c r="C1618" s="2">
        <v>0.99279450002203518</v>
      </c>
      <c r="D1618" s="2">
        <v>0.93778142647461238</v>
      </c>
      <c r="E1618" s="2">
        <v>0.97673833245936037</v>
      </c>
      <c r="F1618" s="2">
        <v>0</v>
      </c>
      <c r="G1618" s="2" t="s">
        <v>70</v>
      </c>
      <c r="H1618" s="2">
        <v>0.8178171838716487</v>
      </c>
      <c r="I1618" s="2">
        <v>0.9956264866109108</v>
      </c>
      <c r="J1618" s="2" t="s">
        <v>70</v>
      </c>
      <c r="K1618" s="2" t="s">
        <v>70</v>
      </c>
      <c r="L1618" s="2" t="s">
        <v>70</v>
      </c>
      <c r="M1618" s="2" t="s">
        <v>70</v>
      </c>
      <c r="N1618" s="2" t="s">
        <v>70</v>
      </c>
    </row>
    <row r="1619" spans="1:14" x14ac:dyDescent="0.3">
      <c r="A1619" t="s">
        <v>88</v>
      </c>
      <c r="B1619" t="s">
        <v>27</v>
      </c>
      <c r="C1619" s="2">
        <v>0.97545874742471639</v>
      </c>
      <c r="D1619" s="2">
        <v>0.97286201876029321</v>
      </c>
      <c r="E1619" s="2">
        <v>0.89912300187483896</v>
      </c>
      <c r="F1619" s="2" t="s">
        <v>70</v>
      </c>
      <c r="G1619" s="2">
        <v>0.95820705056627842</v>
      </c>
      <c r="H1619" s="2">
        <v>0.36541698546289214</v>
      </c>
      <c r="I1619" s="2">
        <v>0.99768732654949122</v>
      </c>
      <c r="J1619" s="2">
        <v>0.87736316461967723</v>
      </c>
      <c r="K1619" s="2" t="s">
        <v>70</v>
      </c>
      <c r="L1619" s="2" t="s">
        <v>70</v>
      </c>
      <c r="M1619" s="2" t="s">
        <v>70</v>
      </c>
      <c r="N1619" s="2" t="s">
        <v>70</v>
      </c>
    </row>
    <row r="1620" spans="1:14" x14ac:dyDescent="0.3">
      <c r="A1620" t="s">
        <v>88</v>
      </c>
      <c r="B1620" t="s">
        <v>29</v>
      </c>
      <c r="C1620" s="2">
        <v>0.99255241575381203</v>
      </c>
      <c r="D1620" s="2">
        <v>0.97320661240584405</v>
      </c>
      <c r="E1620" s="2">
        <v>0.95906341395679839</v>
      </c>
      <c r="F1620" s="2" t="s">
        <v>70</v>
      </c>
      <c r="G1620" s="2">
        <v>0.94357675531166441</v>
      </c>
      <c r="H1620" s="2">
        <v>0.86909360490069842</v>
      </c>
      <c r="I1620" s="2">
        <v>0.99573874641667315</v>
      </c>
      <c r="J1620" s="2" t="s">
        <v>70</v>
      </c>
      <c r="K1620" s="2" t="s">
        <v>70</v>
      </c>
      <c r="L1620" s="2" t="s">
        <v>70</v>
      </c>
      <c r="M1620" s="2" t="s">
        <v>70</v>
      </c>
      <c r="N1620" s="2" t="s">
        <v>70</v>
      </c>
    </row>
    <row r="1621" spans="1:14" x14ac:dyDescent="0.3">
      <c r="A1621" t="s">
        <v>88</v>
      </c>
      <c r="B1621" t="s">
        <v>33</v>
      </c>
      <c r="C1621" s="2">
        <v>0.99578747112379395</v>
      </c>
      <c r="D1621" s="2">
        <v>0.95512933309871562</v>
      </c>
      <c r="E1621" s="2">
        <v>0.97732559141267084</v>
      </c>
      <c r="F1621" s="2" t="s">
        <v>70</v>
      </c>
      <c r="G1621" s="2" t="s">
        <v>70</v>
      </c>
      <c r="H1621" s="2">
        <v>0.88433512773993994</v>
      </c>
      <c r="I1621" s="2">
        <v>0.99745232764610525</v>
      </c>
      <c r="J1621" s="2" t="s">
        <v>70</v>
      </c>
      <c r="K1621" s="2" t="s">
        <v>70</v>
      </c>
      <c r="L1621" s="2" t="s">
        <v>70</v>
      </c>
      <c r="M1621" s="2" t="s">
        <v>70</v>
      </c>
      <c r="N1621" s="2" t="s">
        <v>70</v>
      </c>
    </row>
    <row r="1622" spans="1:14" x14ac:dyDescent="0.3">
      <c r="A1622" t="s">
        <v>88</v>
      </c>
      <c r="B1622" t="s">
        <v>35</v>
      </c>
      <c r="C1622" s="2">
        <v>0.98930549886290742</v>
      </c>
      <c r="D1622" s="2">
        <v>0.95216089901801182</v>
      </c>
      <c r="E1622" s="2">
        <v>0.9345015663014612</v>
      </c>
      <c r="F1622" s="2">
        <v>0.62914004553132119</v>
      </c>
      <c r="G1622" s="2" t="s">
        <v>70</v>
      </c>
      <c r="H1622" s="2">
        <v>0.72493089454802095</v>
      </c>
      <c r="I1622" s="2">
        <v>0.99493177387914244</v>
      </c>
      <c r="J1622" s="2">
        <v>0.96004620150154885</v>
      </c>
      <c r="K1622" s="2" t="s">
        <v>70</v>
      </c>
      <c r="L1622" s="2" t="s">
        <v>70</v>
      </c>
      <c r="M1622" s="2" t="s">
        <v>70</v>
      </c>
      <c r="N1622" s="2" t="s">
        <v>70</v>
      </c>
    </row>
    <row r="1623" spans="1:14" x14ac:dyDescent="0.3">
      <c r="A1623" t="s">
        <v>135</v>
      </c>
      <c r="B1623" t="s">
        <v>6</v>
      </c>
      <c r="C1623" s="2">
        <v>0.98943585612937202</v>
      </c>
      <c r="D1623" s="2">
        <v>0.7329277696855454</v>
      </c>
      <c r="E1623" s="2">
        <v>0.87485739794653039</v>
      </c>
      <c r="F1623" s="2" t="s">
        <v>70</v>
      </c>
      <c r="G1623" s="2" t="s">
        <v>70</v>
      </c>
      <c r="H1623" s="2">
        <v>0.94538397560299403</v>
      </c>
      <c r="I1623" s="2">
        <v>0.99190876165523623</v>
      </c>
      <c r="J1623" s="2" t="s">
        <v>70</v>
      </c>
      <c r="K1623" s="2" t="s">
        <v>70</v>
      </c>
      <c r="L1623" s="2" t="s">
        <v>70</v>
      </c>
      <c r="M1623" s="2" t="s">
        <v>70</v>
      </c>
      <c r="N1623" s="2" t="s">
        <v>70</v>
      </c>
    </row>
    <row r="1624" spans="1:14" x14ac:dyDescent="0.3">
      <c r="A1624" t="s">
        <v>135</v>
      </c>
      <c r="B1624" t="s">
        <v>7</v>
      </c>
      <c r="C1624" s="2">
        <v>0.99382959411015037</v>
      </c>
      <c r="D1624" s="2">
        <v>0.94570669814104458</v>
      </c>
      <c r="E1624" s="2">
        <v>0.94717035750470402</v>
      </c>
      <c r="F1624" s="2" t="s">
        <v>70</v>
      </c>
      <c r="G1624" s="2" t="s">
        <v>70</v>
      </c>
      <c r="H1624" s="2">
        <v>0.91514614703277242</v>
      </c>
      <c r="I1624" s="2">
        <v>0.99175591339856695</v>
      </c>
      <c r="J1624" s="2" t="s">
        <v>70</v>
      </c>
      <c r="K1624" s="2" t="s">
        <v>70</v>
      </c>
      <c r="L1624" s="2" t="s">
        <v>70</v>
      </c>
      <c r="M1624" s="2" t="s">
        <v>70</v>
      </c>
      <c r="N1624" s="2" t="s">
        <v>70</v>
      </c>
    </row>
    <row r="1625" spans="1:14" x14ac:dyDescent="0.3">
      <c r="A1625" t="s">
        <v>135</v>
      </c>
      <c r="B1625" t="s">
        <v>8</v>
      </c>
      <c r="C1625" s="2">
        <v>0.9934899839678708</v>
      </c>
      <c r="D1625" s="2">
        <v>0.93818426814889677</v>
      </c>
      <c r="E1625" s="2">
        <v>0.94099284630392355</v>
      </c>
      <c r="F1625" s="2" t="s">
        <v>70</v>
      </c>
      <c r="G1625" s="2" t="s">
        <v>70</v>
      </c>
      <c r="H1625" s="2">
        <v>0.88034246109940884</v>
      </c>
      <c r="I1625" s="2">
        <v>0.98324107075149758</v>
      </c>
      <c r="J1625" s="2" t="s">
        <v>70</v>
      </c>
      <c r="K1625" s="2" t="s">
        <v>70</v>
      </c>
      <c r="L1625" s="2" t="s">
        <v>70</v>
      </c>
      <c r="M1625" s="2" t="s">
        <v>70</v>
      </c>
      <c r="N1625" s="2" t="s">
        <v>70</v>
      </c>
    </row>
    <row r="1626" spans="1:14" x14ac:dyDescent="0.3">
      <c r="A1626" t="s">
        <v>135</v>
      </c>
      <c r="B1626" t="s">
        <v>12</v>
      </c>
      <c r="C1626" s="2">
        <v>0.99574589540067415</v>
      </c>
      <c r="D1626" s="2">
        <v>0.8898838334946757</v>
      </c>
      <c r="E1626" s="2">
        <v>0.96037800950774421</v>
      </c>
      <c r="F1626" s="2" t="s">
        <v>70</v>
      </c>
      <c r="G1626" s="2" t="s">
        <v>70</v>
      </c>
      <c r="H1626" s="2">
        <v>0.85222605552817476</v>
      </c>
      <c r="I1626" s="2">
        <v>0.99117759877253564</v>
      </c>
      <c r="J1626" s="2" t="s">
        <v>70</v>
      </c>
      <c r="K1626" s="2" t="s">
        <v>70</v>
      </c>
      <c r="L1626" s="2" t="s">
        <v>70</v>
      </c>
      <c r="M1626" s="2" t="s">
        <v>70</v>
      </c>
      <c r="N1626" s="2" t="s">
        <v>70</v>
      </c>
    </row>
    <row r="1627" spans="1:14" x14ac:dyDescent="0.3">
      <c r="A1627" t="s">
        <v>135</v>
      </c>
      <c r="B1627" t="s">
        <v>13</v>
      </c>
      <c r="C1627" s="2">
        <v>0.99498052257994984</v>
      </c>
      <c r="D1627" s="2">
        <v>0.91597027132747755</v>
      </c>
      <c r="E1627" s="2">
        <v>0.94356619847029244</v>
      </c>
      <c r="F1627" s="2" t="s">
        <v>70</v>
      </c>
      <c r="G1627" s="2" t="s">
        <v>70</v>
      </c>
      <c r="H1627" s="2">
        <v>0.77305336832895888</v>
      </c>
      <c r="I1627" s="2">
        <v>0.98923766816143499</v>
      </c>
      <c r="J1627" s="2" t="s">
        <v>70</v>
      </c>
      <c r="K1627" s="2" t="s">
        <v>70</v>
      </c>
      <c r="L1627" s="2" t="s">
        <v>70</v>
      </c>
      <c r="M1627" s="2" t="s">
        <v>70</v>
      </c>
      <c r="N1627" s="2" t="s">
        <v>70</v>
      </c>
    </row>
    <row r="1628" spans="1:14" x14ac:dyDescent="0.3">
      <c r="A1628" t="s">
        <v>135</v>
      </c>
      <c r="B1628" t="s">
        <v>15</v>
      </c>
      <c r="C1628" s="2">
        <v>0.99371128214755022</v>
      </c>
      <c r="D1628" s="2">
        <v>0.83328025477707002</v>
      </c>
      <c r="E1628" s="2">
        <v>0.94359347670033478</v>
      </c>
      <c r="F1628" s="2" t="s">
        <v>70</v>
      </c>
      <c r="G1628" s="2" t="s">
        <v>70</v>
      </c>
      <c r="H1628" s="2">
        <v>0.70512182993535555</v>
      </c>
      <c r="I1628" s="2">
        <v>0.99515719886232601</v>
      </c>
      <c r="J1628" s="2">
        <v>0.96106294155427119</v>
      </c>
      <c r="K1628" s="2" t="s">
        <v>70</v>
      </c>
      <c r="L1628" s="2" t="s">
        <v>70</v>
      </c>
      <c r="M1628" s="2" t="s">
        <v>70</v>
      </c>
      <c r="N1628" s="2" t="s">
        <v>70</v>
      </c>
    </row>
    <row r="1629" spans="1:14" x14ac:dyDescent="0.3">
      <c r="A1629" t="s">
        <v>135</v>
      </c>
      <c r="B1629" t="s">
        <v>17</v>
      </c>
      <c r="C1629" s="2">
        <v>0.99178292006457758</v>
      </c>
      <c r="D1629" s="2">
        <v>0.97760448861204885</v>
      </c>
      <c r="E1629" s="2">
        <v>0.8532707340093415</v>
      </c>
      <c r="F1629" s="2">
        <v>0</v>
      </c>
      <c r="G1629" s="2" t="s">
        <v>70</v>
      </c>
      <c r="H1629" s="2">
        <v>0.84587466731187999</v>
      </c>
      <c r="I1629" s="2">
        <v>0.99096273059974604</v>
      </c>
      <c r="J1629" s="2" t="s">
        <v>70</v>
      </c>
      <c r="K1629" s="2" t="s">
        <v>70</v>
      </c>
      <c r="L1629" s="2" t="s">
        <v>70</v>
      </c>
      <c r="M1629" s="2" t="s">
        <v>70</v>
      </c>
      <c r="N1629" s="2" t="s">
        <v>70</v>
      </c>
    </row>
    <row r="1630" spans="1:14" x14ac:dyDescent="0.3">
      <c r="A1630" t="s">
        <v>135</v>
      </c>
      <c r="B1630" t="s">
        <v>169</v>
      </c>
      <c r="C1630" s="2">
        <v>0.99560645808006476</v>
      </c>
      <c r="D1630" s="2">
        <v>0.91461640629941177</v>
      </c>
      <c r="E1630" s="2">
        <v>0.95620497485388078</v>
      </c>
      <c r="F1630" s="2">
        <v>0.80571520653166462</v>
      </c>
      <c r="G1630" s="2" t="s">
        <v>70</v>
      </c>
      <c r="H1630" s="2">
        <v>0.78406084656084651</v>
      </c>
      <c r="I1630" s="2">
        <v>0.99294586719828237</v>
      </c>
      <c r="J1630" s="2" t="s">
        <v>70</v>
      </c>
      <c r="K1630" s="2" t="s">
        <v>70</v>
      </c>
      <c r="L1630" s="2" t="s">
        <v>70</v>
      </c>
      <c r="M1630" s="2" t="s">
        <v>70</v>
      </c>
      <c r="N1630" s="2" t="s">
        <v>70</v>
      </c>
    </row>
    <row r="1631" spans="1:14" x14ac:dyDescent="0.3">
      <c r="A1631" t="s">
        <v>135</v>
      </c>
      <c r="B1631" t="s">
        <v>21</v>
      </c>
      <c r="C1631" s="2">
        <v>0.94523839825122202</v>
      </c>
      <c r="D1631" s="2">
        <v>0.91741561813461159</v>
      </c>
      <c r="E1631" s="2">
        <v>0.90426001742680162</v>
      </c>
      <c r="F1631" s="2">
        <v>0.20434782608695656</v>
      </c>
      <c r="G1631" s="2" t="s">
        <v>70</v>
      </c>
      <c r="H1631" s="2">
        <v>0.89023360540388408</v>
      </c>
      <c r="I1631" s="2">
        <v>0.99055047247637618</v>
      </c>
      <c r="J1631" s="2">
        <v>0.80852892035961488</v>
      </c>
      <c r="K1631" s="2" t="s">
        <v>70</v>
      </c>
      <c r="L1631" s="2" t="s">
        <v>70</v>
      </c>
      <c r="M1631" s="2" t="s">
        <v>70</v>
      </c>
      <c r="N1631" s="2" t="s">
        <v>70</v>
      </c>
    </row>
    <row r="1632" spans="1:14" x14ac:dyDescent="0.3">
      <c r="A1632" t="s">
        <v>135</v>
      </c>
      <c r="B1632" t="s">
        <v>23</v>
      </c>
      <c r="C1632" s="2">
        <v>0.99656380428770164</v>
      </c>
      <c r="D1632" s="2">
        <v>0.9390460451133108</v>
      </c>
      <c r="E1632" s="2">
        <v>0.84800388066941546</v>
      </c>
      <c r="F1632" s="2">
        <v>0.52670187295172433</v>
      </c>
      <c r="G1632" s="2">
        <v>0</v>
      </c>
      <c r="H1632" s="2">
        <v>0.68553992202068148</v>
      </c>
      <c r="I1632" s="2">
        <v>0.99556385710950279</v>
      </c>
      <c r="J1632" s="2" t="s">
        <v>70</v>
      </c>
      <c r="K1632" s="2" t="s">
        <v>70</v>
      </c>
      <c r="L1632" s="2" t="s">
        <v>70</v>
      </c>
      <c r="M1632" s="2" t="s">
        <v>70</v>
      </c>
      <c r="N1632" s="2" t="s">
        <v>70</v>
      </c>
    </row>
    <row r="1633" spans="1:14" x14ac:dyDescent="0.3">
      <c r="A1633" t="s">
        <v>135</v>
      </c>
      <c r="B1633" t="s">
        <v>25</v>
      </c>
      <c r="C1633" s="2">
        <v>0.99247225527910776</v>
      </c>
      <c r="D1633" s="2">
        <v>0.9556699262309144</v>
      </c>
      <c r="E1633" s="2">
        <v>0.93726383044665096</v>
      </c>
      <c r="F1633" s="2">
        <v>0.73092846477534956</v>
      </c>
      <c r="G1633" s="2">
        <v>0.84428129829984544</v>
      </c>
      <c r="H1633" s="2">
        <v>0.68062212657732568</v>
      </c>
      <c r="I1633" s="2">
        <v>0.9910471000389256</v>
      </c>
      <c r="J1633" s="2">
        <v>0.91412613451245039</v>
      </c>
      <c r="K1633" s="2" t="s">
        <v>70</v>
      </c>
      <c r="L1633" s="2" t="s">
        <v>70</v>
      </c>
      <c r="M1633" s="2" t="s">
        <v>70</v>
      </c>
      <c r="N1633" s="2" t="s">
        <v>70</v>
      </c>
    </row>
    <row r="1634" spans="1:14" x14ac:dyDescent="0.3">
      <c r="A1634" t="s">
        <v>135</v>
      </c>
      <c r="B1634" t="s">
        <v>27</v>
      </c>
      <c r="C1634" s="2">
        <v>0.969557766888134</v>
      </c>
      <c r="D1634" s="2">
        <v>0.94782819703955357</v>
      </c>
      <c r="E1634" s="2">
        <v>0.91297224520252396</v>
      </c>
      <c r="F1634" s="2">
        <v>0</v>
      </c>
      <c r="G1634" s="2" t="s">
        <v>70</v>
      </c>
      <c r="H1634" s="2">
        <v>0.93809808612440204</v>
      </c>
      <c r="I1634" s="2">
        <v>0.99429375439693579</v>
      </c>
      <c r="J1634" s="2">
        <v>0</v>
      </c>
      <c r="K1634" s="2" t="s">
        <v>70</v>
      </c>
      <c r="L1634" s="2" t="s">
        <v>70</v>
      </c>
      <c r="M1634" s="2" t="s">
        <v>70</v>
      </c>
      <c r="N1634" s="2" t="s">
        <v>70</v>
      </c>
    </row>
    <row r="1635" spans="1:14" x14ac:dyDescent="0.3">
      <c r="A1635" t="s">
        <v>135</v>
      </c>
      <c r="B1635" t="s">
        <v>29</v>
      </c>
      <c r="C1635" s="2">
        <v>0.99615660900706282</v>
      </c>
      <c r="D1635" s="2">
        <v>0.97974773982578123</v>
      </c>
      <c r="E1635" s="2">
        <v>0.97273380720389757</v>
      </c>
      <c r="F1635" s="2" t="s">
        <v>70</v>
      </c>
      <c r="G1635" s="2" t="s">
        <v>70</v>
      </c>
      <c r="H1635" s="2">
        <v>0.93763400764426219</v>
      </c>
      <c r="I1635" s="2">
        <v>0.99516456091093441</v>
      </c>
      <c r="J1635" s="2">
        <v>0</v>
      </c>
      <c r="K1635" s="2" t="s">
        <v>70</v>
      </c>
      <c r="L1635" s="2" t="s">
        <v>70</v>
      </c>
      <c r="M1635" s="2" t="s">
        <v>70</v>
      </c>
      <c r="N1635" s="2" t="s">
        <v>70</v>
      </c>
    </row>
    <row r="1636" spans="1:14" x14ac:dyDescent="0.3">
      <c r="A1636" t="s">
        <v>135</v>
      </c>
      <c r="B1636" t="s">
        <v>33</v>
      </c>
      <c r="C1636" s="2">
        <v>0.99840876206245699</v>
      </c>
      <c r="D1636" s="2">
        <v>0.91697865606546003</v>
      </c>
      <c r="E1636" s="2">
        <v>0.71972047154099861</v>
      </c>
      <c r="F1636" s="2">
        <v>0</v>
      </c>
      <c r="G1636" s="2" t="s">
        <v>70</v>
      </c>
      <c r="H1636" s="2">
        <v>0.359675686236202</v>
      </c>
      <c r="I1636" s="2">
        <v>0.99434140207481925</v>
      </c>
      <c r="J1636" s="2" t="s">
        <v>70</v>
      </c>
      <c r="K1636" s="2" t="s">
        <v>70</v>
      </c>
      <c r="L1636" s="2" t="s">
        <v>70</v>
      </c>
      <c r="M1636" s="2" t="s">
        <v>70</v>
      </c>
      <c r="N1636" s="2" t="s">
        <v>70</v>
      </c>
    </row>
    <row r="1637" spans="1:14" x14ac:dyDescent="0.3">
      <c r="A1637" t="s">
        <v>135</v>
      </c>
      <c r="B1637" t="s">
        <v>35</v>
      </c>
      <c r="C1637" s="2">
        <v>0.99884974967789997</v>
      </c>
      <c r="D1637" s="2">
        <v>0.90915438866000964</v>
      </c>
      <c r="E1637" s="2">
        <v>0.89563681784898996</v>
      </c>
      <c r="F1637" s="2">
        <v>0</v>
      </c>
      <c r="G1637" s="2" t="s">
        <v>70</v>
      </c>
      <c r="H1637" s="2">
        <v>0.92818038415143356</v>
      </c>
      <c r="I1637" s="2">
        <v>0.99528557075508162</v>
      </c>
      <c r="J1637" s="2" t="s">
        <v>70</v>
      </c>
      <c r="K1637" s="2" t="s">
        <v>70</v>
      </c>
      <c r="L1637" s="2" t="s">
        <v>70</v>
      </c>
      <c r="M1637" s="2" t="s">
        <v>70</v>
      </c>
      <c r="N1637" s="2" t="s">
        <v>70</v>
      </c>
    </row>
    <row r="1638" spans="1:14" x14ac:dyDescent="0.3">
      <c r="A1638" t="s">
        <v>75</v>
      </c>
      <c r="B1638" t="s">
        <v>6</v>
      </c>
      <c r="C1638" s="2">
        <v>0.99097820359796562</v>
      </c>
      <c r="D1638" s="2">
        <v>0.97117573339471597</v>
      </c>
      <c r="E1638" s="2">
        <v>0.92612019191672756</v>
      </c>
      <c r="F1638" s="2" t="s">
        <v>70</v>
      </c>
      <c r="G1638" s="2">
        <v>0.91098929783346383</v>
      </c>
      <c r="H1638" s="2">
        <v>0.86675078172143283</v>
      </c>
      <c r="I1638" s="2">
        <v>0.99487806742603779</v>
      </c>
      <c r="J1638" s="2" t="s">
        <v>70</v>
      </c>
      <c r="K1638" s="2" t="s">
        <v>70</v>
      </c>
      <c r="L1638" s="2" t="s">
        <v>70</v>
      </c>
      <c r="M1638" s="2" t="s">
        <v>70</v>
      </c>
      <c r="N1638" s="2" t="s">
        <v>70</v>
      </c>
    </row>
    <row r="1639" spans="1:14" x14ac:dyDescent="0.3">
      <c r="A1639" t="s">
        <v>75</v>
      </c>
      <c r="B1639" t="s">
        <v>7</v>
      </c>
      <c r="C1639" s="2">
        <v>0.98491149877219641</v>
      </c>
      <c r="D1639" s="2">
        <v>0.91728392426409378</v>
      </c>
      <c r="E1639" s="2">
        <v>0.87841706784297924</v>
      </c>
      <c r="F1639" s="2" t="s">
        <v>70</v>
      </c>
      <c r="G1639" s="2" t="s">
        <v>70</v>
      </c>
      <c r="H1639" s="2">
        <v>0.81312189054726369</v>
      </c>
      <c r="I1639" s="2">
        <v>0.99235707734637724</v>
      </c>
      <c r="J1639" s="2" t="s">
        <v>70</v>
      </c>
      <c r="K1639" s="2" t="s">
        <v>70</v>
      </c>
      <c r="L1639" s="2" t="s">
        <v>70</v>
      </c>
      <c r="M1639" s="2" t="s">
        <v>70</v>
      </c>
      <c r="N1639" s="2" t="s">
        <v>70</v>
      </c>
    </row>
    <row r="1640" spans="1:14" x14ac:dyDescent="0.3">
      <c r="A1640" t="s">
        <v>75</v>
      </c>
      <c r="B1640" t="s">
        <v>8</v>
      </c>
      <c r="C1640" s="2">
        <v>0.98760268857356237</v>
      </c>
      <c r="D1640" s="2">
        <v>0.94873432061131602</v>
      </c>
      <c r="E1640" s="2">
        <v>0.9101602895553258</v>
      </c>
      <c r="F1640" s="2" t="s">
        <v>70</v>
      </c>
      <c r="G1640" s="2">
        <v>0.33914174252275681</v>
      </c>
      <c r="H1640" s="2">
        <v>0.71462882096069869</v>
      </c>
      <c r="I1640" s="2">
        <v>0.99154711128344319</v>
      </c>
      <c r="J1640" s="2" t="s">
        <v>70</v>
      </c>
      <c r="K1640" s="2" t="s">
        <v>70</v>
      </c>
      <c r="L1640" s="2" t="s">
        <v>70</v>
      </c>
      <c r="M1640" s="2" t="s">
        <v>70</v>
      </c>
      <c r="N1640" s="2" t="s">
        <v>70</v>
      </c>
    </row>
    <row r="1641" spans="1:14" x14ac:dyDescent="0.3">
      <c r="A1641" t="s">
        <v>75</v>
      </c>
      <c r="B1641" t="s">
        <v>191</v>
      </c>
      <c r="C1641" s="2">
        <v>0.96900930637693117</v>
      </c>
      <c r="D1641" s="2">
        <v>0.98976217981914516</v>
      </c>
      <c r="E1641" s="2">
        <v>0.83296860851192278</v>
      </c>
      <c r="F1641" s="2" t="s">
        <v>70</v>
      </c>
      <c r="G1641" s="2">
        <v>0.83559782608695654</v>
      </c>
      <c r="H1641" s="2">
        <v>0.82311068928698539</v>
      </c>
      <c r="I1641" s="2">
        <v>0.99403669724770638</v>
      </c>
      <c r="J1641" s="2">
        <v>0.93366642063627237</v>
      </c>
      <c r="K1641" s="2" t="s">
        <v>70</v>
      </c>
      <c r="L1641" s="2" t="s">
        <v>70</v>
      </c>
      <c r="M1641" s="2" t="s">
        <v>70</v>
      </c>
      <c r="N1641" s="2" t="s">
        <v>70</v>
      </c>
    </row>
    <row r="1642" spans="1:14" x14ac:dyDescent="0.3">
      <c r="A1642" t="s">
        <v>75</v>
      </c>
      <c r="B1642" t="s">
        <v>12</v>
      </c>
      <c r="C1642" s="2">
        <v>0.98839016044274519</v>
      </c>
      <c r="D1642" s="2">
        <v>0.94825329015365523</v>
      </c>
      <c r="E1642" s="2">
        <v>0.96837146702557197</v>
      </c>
      <c r="F1642" s="2" t="s">
        <v>70</v>
      </c>
      <c r="G1642" s="2">
        <v>0.8822652757078987</v>
      </c>
      <c r="H1642" s="2">
        <v>0.83121399847842625</v>
      </c>
      <c r="I1642" s="2">
        <v>0.99519454348163083</v>
      </c>
      <c r="J1642" s="2" t="s">
        <v>70</v>
      </c>
      <c r="K1642" s="2" t="s">
        <v>70</v>
      </c>
      <c r="L1642" s="2" t="s">
        <v>70</v>
      </c>
      <c r="M1642" s="2" t="s">
        <v>70</v>
      </c>
      <c r="N1642" s="2" t="s">
        <v>70</v>
      </c>
    </row>
    <row r="1643" spans="1:14" x14ac:dyDescent="0.3">
      <c r="A1643" t="s">
        <v>75</v>
      </c>
      <c r="B1643" t="s">
        <v>13</v>
      </c>
      <c r="C1643" s="2">
        <v>0.99300365480719044</v>
      </c>
      <c r="D1643" s="2">
        <v>0.96160081918252416</v>
      </c>
      <c r="E1643" s="2">
        <v>0.96552156469408223</v>
      </c>
      <c r="F1643" s="2" t="s">
        <v>70</v>
      </c>
      <c r="G1643" s="2">
        <v>0.97717021719519803</v>
      </c>
      <c r="H1643" s="2">
        <v>0.82707041225829991</v>
      </c>
      <c r="I1643" s="2">
        <v>0.99120055092202919</v>
      </c>
      <c r="J1643" s="2" t="s">
        <v>70</v>
      </c>
      <c r="K1643" s="2" t="s">
        <v>70</v>
      </c>
      <c r="L1643" s="2" t="s">
        <v>70</v>
      </c>
      <c r="M1643" s="2" t="s">
        <v>70</v>
      </c>
      <c r="N1643" s="2" t="s">
        <v>70</v>
      </c>
    </row>
    <row r="1644" spans="1:14" x14ac:dyDescent="0.3">
      <c r="A1644" t="s">
        <v>75</v>
      </c>
      <c r="B1644" t="s">
        <v>15</v>
      </c>
      <c r="C1644" s="2">
        <v>0.99550984721625357</v>
      </c>
      <c r="D1644" s="2">
        <v>0.97264093756314396</v>
      </c>
      <c r="E1644" s="2">
        <v>0.93444096690417522</v>
      </c>
      <c r="F1644" s="2" t="s">
        <v>70</v>
      </c>
      <c r="G1644" s="2">
        <v>0.97492252681764002</v>
      </c>
      <c r="H1644" s="2">
        <v>0.55705917996364374</v>
      </c>
      <c r="I1644" s="2">
        <v>0.99257540603248262</v>
      </c>
      <c r="J1644" s="2" t="s">
        <v>70</v>
      </c>
      <c r="K1644" s="2" t="s">
        <v>70</v>
      </c>
      <c r="L1644" s="2" t="s">
        <v>70</v>
      </c>
      <c r="M1644" s="2" t="s">
        <v>70</v>
      </c>
      <c r="N1644" s="2" t="s">
        <v>70</v>
      </c>
    </row>
    <row r="1645" spans="1:14" x14ac:dyDescent="0.3">
      <c r="A1645" t="s">
        <v>75</v>
      </c>
      <c r="B1645" t="s">
        <v>17</v>
      </c>
      <c r="C1645" s="2">
        <v>0.98971339846024442</v>
      </c>
      <c r="D1645" s="2">
        <v>0.91722549479219762</v>
      </c>
      <c r="E1645" s="2">
        <v>0.92724046140195204</v>
      </c>
      <c r="F1645" s="2" t="s">
        <v>70</v>
      </c>
      <c r="G1645" s="2">
        <v>0.92789782431127943</v>
      </c>
      <c r="H1645" s="2">
        <v>0.82171302536453861</v>
      </c>
      <c r="I1645" s="2">
        <v>0.99464995414246404</v>
      </c>
      <c r="J1645" s="2" t="s">
        <v>70</v>
      </c>
      <c r="K1645" s="2" t="s">
        <v>70</v>
      </c>
      <c r="L1645" s="2" t="s">
        <v>70</v>
      </c>
      <c r="M1645" s="2" t="s">
        <v>70</v>
      </c>
      <c r="N1645" s="2" t="s">
        <v>70</v>
      </c>
    </row>
    <row r="1646" spans="1:14" x14ac:dyDescent="0.3">
      <c r="A1646" t="s">
        <v>75</v>
      </c>
      <c r="B1646" t="s">
        <v>21</v>
      </c>
      <c r="C1646" s="2">
        <v>0.98957428323197216</v>
      </c>
      <c r="D1646" s="2">
        <v>0.94195918550211677</v>
      </c>
      <c r="E1646" s="2">
        <v>0.88728715037953909</v>
      </c>
      <c r="F1646" s="2">
        <v>0</v>
      </c>
      <c r="G1646" s="2" t="s">
        <v>70</v>
      </c>
      <c r="H1646" s="2">
        <v>0.89619214997070884</v>
      </c>
      <c r="I1646" s="2">
        <v>0.99452878169068359</v>
      </c>
      <c r="J1646" s="2" t="s">
        <v>70</v>
      </c>
      <c r="K1646" s="2" t="s">
        <v>70</v>
      </c>
      <c r="L1646" s="2" t="s">
        <v>70</v>
      </c>
      <c r="M1646" s="2" t="s">
        <v>70</v>
      </c>
      <c r="N1646" s="2" t="s">
        <v>70</v>
      </c>
    </row>
    <row r="1647" spans="1:14" x14ac:dyDescent="0.3">
      <c r="A1647" t="s">
        <v>75</v>
      </c>
      <c r="B1647" t="s">
        <v>23</v>
      </c>
      <c r="C1647" s="2">
        <v>0.99700405934620995</v>
      </c>
      <c r="D1647" s="2">
        <v>0.94853707609143578</v>
      </c>
      <c r="E1647" s="2">
        <v>0.94322802408931483</v>
      </c>
      <c r="F1647" s="2" t="s">
        <v>70</v>
      </c>
      <c r="G1647" s="2">
        <v>0.82683431481776226</v>
      </c>
      <c r="H1647" s="2">
        <v>0.84926931106471815</v>
      </c>
      <c r="I1647" s="2">
        <v>0.99102115355349263</v>
      </c>
      <c r="J1647" s="2" t="s">
        <v>70</v>
      </c>
      <c r="K1647" s="2" t="s">
        <v>70</v>
      </c>
      <c r="L1647" s="2" t="s">
        <v>70</v>
      </c>
      <c r="M1647" s="2" t="s">
        <v>70</v>
      </c>
      <c r="N1647" s="2">
        <v>0</v>
      </c>
    </row>
    <row r="1648" spans="1:14" x14ac:dyDescent="0.3">
      <c r="A1648" t="s">
        <v>75</v>
      </c>
      <c r="B1648" t="s">
        <v>25</v>
      </c>
      <c r="C1648" s="2">
        <v>0.99624851313020402</v>
      </c>
      <c r="D1648" s="2">
        <v>0.92564074115166983</v>
      </c>
      <c r="E1648" s="2">
        <v>0.96675316667094879</v>
      </c>
      <c r="F1648" s="2" t="s">
        <v>70</v>
      </c>
      <c r="G1648" s="2">
        <v>0</v>
      </c>
      <c r="H1648" s="2">
        <v>0.90751074924526576</v>
      </c>
      <c r="I1648" s="2">
        <v>0.99590828379525975</v>
      </c>
      <c r="J1648" s="2" t="s">
        <v>70</v>
      </c>
      <c r="K1648" s="2" t="s">
        <v>70</v>
      </c>
      <c r="L1648" s="2" t="s">
        <v>70</v>
      </c>
      <c r="M1648" s="2" t="s">
        <v>70</v>
      </c>
      <c r="N1648" s="2" t="s">
        <v>70</v>
      </c>
    </row>
    <row r="1649" spans="1:14" x14ac:dyDescent="0.3">
      <c r="A1649" t="s">
        <v>75</v>
      </c>
      <c r="B1649" t="s">
        <v>27</v>
      </c>
      <c r="C1649" s="2">
        <v>0.99407539453677962</v>
      </c>
      <c r="D1649" s="2">
        <v>0.98627709552460241</v>
      </c>
      <c r="E1649" s="2">
        <v>0.9569051778233808</v>
      </c>
      <c r="F1649" s="2" t="s">
        <v>70</v>
      </c>
      <c r="G1649" s="2">
        <v>0.98158704121386098</v>
      </c>
      <c r="H1649" s="2">
        <v>0.84370853285640113</v>
      </c>
      <c r="I1649" s="2">
        <v>0.9954903309638462</v>
      </c>
      <c r="J1649" s="2" t="s">
        <v>70</v>
      </c>
      <c r="K1649" s="2" t="s">
        <v>70</v>
      </c>
      <c r="L1649" s="2" t="s">
        <v>70</v>
      </c>
      <c r="M1649" s="2" t="s">
        <v>70</v>
      </c>
      <c r="N1649" s="2" t="s">
        <v>70</v>
      </c>
    </row>
    <row r="1650" spans="1:14" x14ac:dyDescent="0.3">
      <c r="A1650" t="s">
        <v>75</v>
      </c>
      <c r="B1650" t="s">
        <v>29</v>
      </c>
      <c r="C1650" s="2">
        <v>0.99638215194961799</v>
      </c>
      <c r="D1650" s="2">
        <v>0.95083580946825397</v>
      </c>
      <c r="E1650" s="2">
        <v>0.88960987324458862</v>
      </c>
      <c r="F1650" s="2" t="s">
        <v>70</v>
      </c>
      <c r="G1650" s="2">
        <v>0.87429404263071597</v>
      </c>
      <c r="H1650" s="2">
        <v>0.83351648351648355</v>
      </c>
      <c r="I1650" s="2">
        <v>0.99407099407099397</v>
      </c>
      <c r="J1650" s="2" t="s">
        <v>70</v>
      </c>
      <c r="K1650" s="2" t="s">
        <v>70</v>
      </c>
      <c r="L1650" s="2" t="s">
        <v>70</v>
      </c>
      <c r="M1650" s="2" t="s">
        <v>70</v>
      </c>
      <c r="N1650" s="2" t="s">
        <v>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N Y + n V l P M Z F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3 V 3 s t G H c W 3 0 o X 6 w A w B Q S w M E F A A C A A g A N Y + n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W P p 1 Y 8 5 Z h m T g I A A J w q A A A T A B w A R m 9 y b X V s Y X M v U 2 V j d G l v b j E u b S C i G A A o o B Q A A A A A A A A A A A A A A A A A A A A A A A A A A A D t m V 9 v m z A Q w N + R 8 h 0 Q f S F S h A a G / t n U p 3 R 7 2 M u k N d r D F A k 5 2 O t o D Y 7 A V N O m f f d h e 4 t Z E 7 J k K i 4 Q 5 + F y t n I + H / n d 2 T p K n L C U 5 v a t / P b f W F b 5 F R Y Y 2 e u K k B V M H u K M I k x i P 3 6 E J P 5 S w A z b 1 z b B b G L Z 9 e e W V k X C Z 9 6 X N P d u a F J l O G f u u 5 R g b 0 5 z V g 9 K 1 / n 8 e n l X U F S k d x X + v p z D A q U w + T B f L D P M i j Q p 4 1 W V E r R s d + n d 1 8 s 7 0 + l M e j 1 z 6 r U f c c H q f T J q L + C K Y K f e x E e c 0 A J 5 C y p m X L k 5 Z f T 2 2 x r m q L b 5 B E k l D M T v P D k v j e e U V F n u 7 v Q w s x 1 p O b N / O D 4 f + q + E l H r A p R C A i 5 C L i I t z L i 6 4 u O T i i g s R F l f + B O 3 8 5 K u K 9 T 1 / 4 8 q T H n 7 r z f l A 6 Q 0 V K D V U a q T U c 6 V e K P V S q V d K 3 e x R D t V O p x M r z V u e a i t B g X 6 C A k P Q m A g C + g k C h q A x E R T q J y g 0 B A 2 a I G G + u Z E w X L K O + W l z a O g Z O D 2 B b n o C Q 8 9 4 6 A G 6 6 Q H P R U 8 z 1 B 1 2 K t w z p z V g N 5 g 6 w 4 r a 5 M z L 5 0 y o O 2 d C Q 8 + w 6 d l q Q Y n / E 6 V J d / w I T 7 a / 3 f 3 a u O 4 h S Z K h Y + B 5 g l 2 D n C Y t 3 Q O y B 8 7 / 7 W v p Y i T Y 7 m 8 Z R g b B C N D G C N j u Y D 0 P I 0 f c 4 v Y E 3 + k 9 r u M n Y L K k 4 y w J N W R J u 0 v D R q / Y + L s N t i 5 x h S h A G g j 5 l + M e c m L u 9 U d W m k j b e R w 9 r T j R i 5 / H k d 7 z u L M n 0 L 9 c 6 k 3 a H J g V + 9 E A B o 3 T R a N 5 C k b i F a a W Y r n b 7 c h Y G P W R O 7 E m h 5 W X s M P y M q i y c o K 3 / I M h i Q w k J w v J L 1 B L A Q I t A B Q A A g A I A D W P p 1 Z T z G R U p w A A A P c A A A A S A A A A A A A A A A A A A A A A A A A A A A B D b 2 5 m a W c v U G F j a 2 F n Z S 5 4 b W x Q S w E C L Q A U A A I A C A A 1 j 6 d W U 3 I 4 L J s A A A D h A A A A E w A A A A A A A A A A A A A A A A D z A A A A W 0 N v b n R l b n R f V H l w Z X N d L n h t b F B L A Q I t A B Q A A g A I A D W P p 1 Y 8 5 Z h m T g I A A J w q A A A T A A A A A A A A A A A A A A A A A N s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p R A Q A A A A A A q F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1 b G x i Y W N r X 2 1 v Z G V s X z F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g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x X 3 Z h b F 9 m c m F t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T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J f d m F s X 2 Z y Y W 1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0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s b G J h Y 2 t f b W 9 k Z W x f M 1 9 2 Y W x f Z n J h b W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Q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y O j I z L j Y 0 N z A 1 O D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m F s X 2 Z y Y W 1 l L 0 F 1 d G 9 S Z W 1 v d m V k Q 2 9 s d W 1 u c z E u e 0 5 h b W U s M H 0 m c X V v d D s s J n F 1 b 3 Q 7 U 2 V j d G l v b j E v c H V s b G J h Y 2 t f b W 9 k Z W x f N F 9 2 Y W x f Z n J h b W U v Q X V 0 b 1 J l b W 9 2 Z W R D b 2 x 1 b W 5 z M S 5 7 V m F s d W U u M S w x f S Z x d W 9 0 O y w m c X V v d D t T Z W N 0 a W 9 u M S 9 w d W x s Y m F j a 1 9 t b 2 R l b F 8 0 X 3 Z h b F 9 m c m F t Z S 9 B d X R v U m V t b 3 Z l Z E N v b H V t b n M x L n t W Y W x 1 Z S 4 x M C w y f S Z x d W 9 0 O y w m c X V v d D t T Z W N 0 a W 9 u M S 9 w d W x s Y m F j a 1 9 t b 2 R l b F 8 0 X 3 Z h b F 9 m c m F t Z S 9 B d X R v U m V t b 3 Z l Z E N v b H V t b n M x L n t W Y W x 1 Z S 4 x M S w z f S Z x d W 9 0 O y w m c X V v d D t T Z W N 0 a W 9 u M S 9 w d W x s Y m F j a 1 9 t b 2 R l b F 8 0 X 3 Z h b F 9 m c m F t Z S 9 B d X R v U m V t b 3 Z l Z E N v b H V t b n M x L n t W Y W x 1 Z S 4 x M i w 0 f S Z x d W 9 0 O y w m c X V v d D t T Z W N 0 a W 9 u M S 9 w d W x s Y m F j a 1 9 t b 2 R l b F 8 0 X 3 Z h b F 9 m c m F t Z S 9 B d X R v U m V t b 3 Z l Z E N v b H V t b n M x L n t W Y W x 1 Z S 4 y L D V 9 J n F 1 b 3 Q 7 L C Z x d W 9 0 O 1 N l Y 3 R p b 2 4 x L 3 B 1 b G x i Y W N r X 2 1 v Z G V s X z R f d m F s X 2 Z y Y W 1 l L 0 F 1 d G 9 S Z W 1 v d m V k Q 2 9 s d W 1 u c z E u e 1 Z h b H V l L j M s N n 0 m c X V v d D s s J n F 1 b 3 Q 7 U 2 V j d G l v b j E v c H V s b G J h Y 2 t f b W 9 k Z W x f N F 9 2 Y W x f Z n J h b W U v Q X V 0 b 1 J l b W 9 2 Z W R D b 2 x 1 b W 5 z M S 5 7 V m F s d W U u N C w 3 f S Z x d W 9 0 O y w m c X V v d D t T Z W N 0 a W 9 u M S 9 w d W x s Y m F j a 1 9 t b 2 R l b F 8 0 X 3 Z h b F 9 m c m F t Z S 9 B d X R v U m V t b 3 Z l Z E N v b H V t b n M x L n t W Y W x 1 Z S 4 1 L D h 9 J n F 1 b 3 Q 7 L C Z x d W 9 0 O 1 N l Y 3 R p b 2 4 x L 3 B 1 b G x i Y W N r X 2 1 v Z G V s X z R f d m F s X 2 Z y Y W 1 l L 0 F 1 d G 9 S Z W 1 v d m V k Q 2 9 s d W 1 u c z E u e 1 Z h b H V l L j Y s O X 0 m c X V v d D s s J n F 1 b 3 Q 7 U 2 V j d G l v b j E v c H V s b G J h Y 2 t f b W 9 k Z W x f N F 9 2 Y W x f Z n J h b W U v Q X V 0 b 1 J l b W 9 2 Z W R D b 2 x 1 b W 5 z M S 5 7 V m F s d W U u N y w x M H 0 m c X V v d D s s J n F 1 b 3 Q 7 U 2 V j d G l v b j E v c H V s b G J h Y 2 t f b W 9 k Z W x f N F 9 2 Y W x f Z n J h b W U v Q X V 0 b 1 J l b W 9 2 Z W R D b 2 x 1 b W 5 z M S 5 7 V m F s d W U u O C w x M X 0 m c X V v d D s s J n F 1 b 3 Q 7 U 2 V j d G l v b j E v c H V s b G J h Y 2 t f b W 9 k Z W x f N F 9 2 Y W x f Z n J h b W U v Q X V 0 b 1 J l b W 9 2 Z W R D b 2 x 1 b W 5 z M S 5 7 V m F s d W U u O S w x M n 0 m c X V v d D s s J n F 1 b 3 Q 7 U 2 V j d G l v b j E v c H V s b G J h Y 2 t f b W 9 k Z W x f N F 9 2 Y W x f Z n J h b W U v Q X V 0 b 1 J l b W 9 2 Z W R D b 2 x 1 b W 5 z M S 5 7 V m F s d W U u Z n J h b W U s M T N 9 J n F 1 b 3 Q 7 L C Z x d W 9 0 O 1 N l Y 3 R p b 2 4 x L 3 B 1 b G x i Y W N r X 2 1 v Z G V s X z R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0 X 3 Z h b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U 6 N T U u O D E 0 N D I w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V 9 0 Z X N 0 X 2 Z y Y W 1 l L 0 F 1 d G 9 S Z W 1 v d m V k Q 2 9 s d W 1 u c z E u e 0 5 h b W U s M H 0 m c X V v d D s s J n F 1 b 3 Q 7 U 2 V j d G l v b j E v Z n J h b W V f b W 9 k Z W x f M V 9 0 Z X N 0 X 2 Z y Y W 1 l L 0 F 1 d G 9 S Z W 1 v d m V k Q 2 9 s d W 1 u c z E u e 1 Z h b H V l L j E s M X 0 m c X V v d D s s J n F 1 b 3 Q 7 U 2 V j d G l v b j E v Z n J h b W V f b W 9 k Z W x f M V 9 0 Z X N 0 X 2 Z y Y W 1 l L 0 F 1 d G 9 S Z W 1 v d m V k Q 2 9 s d W 1 u c z E u e 1 Z h b H V l L j E w L D J 9 J n F 1 b 3 Q 7 L C Z x d W 9 0 O 1 N l Y 3 R p b 2 4 x L 2 Z y Y W 1 l X 2 1 v Z G V s X z F f d G V z d F 9 m c m F t Z S 9 B d X R v U m V t b 3 Z l Z E N v b H V t b n M x L n t W Y W x 1 Z S 4 x M S w z f S Z x d W 9 0 O y w m c X V v d D t T Z W N 0 a W 9 u M S 9 m c m F t Z V 9 t b 2 R l b F 8 x X 3 R l c 3 R f Z n J h b W U v Q X V 0 b 1 J l b W 9 2 Z W R D b 2 x 1 b W 5 z M S 5 7 V m F s d W U u M T I s N H 0 m c X V v d D s s J n F 1 b 3 Q 7 U 2 V j d G l v b j E v Z n J h b W V f b W 9 k Z W x f M V 9 0 Z X N 0 X 2 Z y Y W 1 l L 0 F 1 d G 9 S Z W 1 v d m V k Q 2 9 s d W 1 u c z E u e 1 Z h b H V l L j I s N X 0 m c X V v d D s s J n F 1 b 3 Q 7 U 2 V j d G l v b j E v Z n J h b W V f b W 9 k Z W x f M V 9 0 Z X N 0 X 2 Z y Y W 1 l L 0 F 1 d G 9 S Z W 1 v d m V k Q 2 9 s d W 1 u c z E u e 1 Z h b H V l L j M s N n 0 m c X V v d D s s J n F 1 b 3 Q 7 U 2 V j d G l v b j E v Z n J h b W V f b W 9 k Z W x f M V 9 0 Z X N 0 X 2 Z y Y W 1 l L 0 F 1 d G 9 S Z W 1 v d m V k Q 2 9 s d W 1 u c z E u e 1 Z h b H V l L j Q s N 3 0 m c X V v d D s s J n F 1 b 3 Q 7 U 2 V j d G l v b j E v Z n J h b W V f b W 9 k Z W x f M V 9 0 Z X N 0 X 2 Z y Y W 1 l L 0 F 1 d G 9 S Z W 1 v d m V k Q 2 9 s d W 1 u c z E u e 1 Z h b H V l L j U s O H 0 m c X V v d D s s J n F 1 b 3 Q 7 U 2 V j d G l v b j E v Z n J h b W V f b W 9 k Z W x f M V 9 0 Z X N 0 X 2 Z y Y W 1 l L 0 F 1 d G 9 S Z W 1 v d m V k Q 2 9 s d W 1 u c z E u e 1 Z h b H V l L j Y s O X 0 m c X V v d D s s J n F 1 b 3 Q 7 U 2 V j d G l v b j E v Z n J h b W V f b W 9 k Z W x f M V 9 0 Z X N 0 X 2 Z y Y W 1 l L 0 F 1 d G 9 S Z W 1 v d m V k Q 2 9 s d W 1 u c z E u e 1 Z h b H V l L j c s M T B 9 J n F 1 b 3 Q 7 L C Z x d W 9 0 O 1 N l Y 3 R p b 2 4 x L 2 Z y Y W 1 l X 2 1 v Z G V s X z F f d G V z d F 9 m c m F t Z S 9 B d X R v U m V t b 3 Z l Z E N v b H V t b n M x L n t W Y W x 1 Z S 4 4 L D E x f S Z x d W 9 0 O y w m c X V v d D t T Z W N 0 a W 9 u M S 9 m c m F t Z V 9 t b 2 R l b F 8 x X 3 R l c 3 R f Z n J h b W U v Q X V 0 b 1 J l b W 9 2 Z W R D b 2 x 1 b W 5 z M S 5 7 V m F s d W U u O S w x M n 0 m c X V v d D s s J n F 1 b 3 Q 7 U 2 V j d G l v b j E v Z n J h b W V f b W 9 k Z W x f M V 9 0 Z X N 0 X 2 Z y Y W 1 l L 0 F 1 d G 9 S Z W 1 v d m V k Q 2 9 s d W 1 u c z E u e 1 Z h b H V l L m Z y Y W 1 l L D E z f S Z x d W 9 0 O y w m c X V v d D t T Z W N 0 a W 9 u M S 9 m c m F t Z V 9 t b 2 R l b F 8 x X 3 R l c 3 R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X 2 1 v Z G V s X z F f d G V z d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M T c u O T k 2 N z Q x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Z y Y W 1 l L 0 F 1 d G 9 S Z W 1 v d m V k Q 2 9 s d W 1 u c z E u e 0 5 h b W U s M H 0 m c X V v d D s s J n F 1 b 3 Q 7 U 2 V j d G l v b j E v Z n J h b W V f b W 9 k Z W x f M l 9 0 Z X N 0 X 2 Z y Y W 1 l L 0 F 1 d G 9 S Z W 1 v d m V k Q 2 9 s d W 1 u c z E u e 1 Z h b H V l L j E s M X 0 m c X V v d D s s J n F 1 b 3 Q 7 U 2 V j d G l v b j E v Z n J h b W V f b W 9 k Z W x f M l 9 0 Z X N 0 X 2 Z y Y W 1 l L 0 F 1 d G 9 S Z W 1 v d m V k Q 2 9 s d W 1 u c z E u e 1 Z h b H V l L j E w L D J 9 J n F 1 b 3 Q 7 L C Z x d W 9 0 O 1 N l Y 3 R p b 2 4 x L 2 Z y Y W 1 l X 2 1 v Z G V s X z J f d G V z d F 9 m c m F t Z S 9 B d X R v U m V t b 3 Z l Z E N v b H V t b n M x L n t W Y W x 1 Z S 4 x M S w z f S Z x d W 9 0 O y w m c X V v d D t T Z W N 0 a W 9 u M S 9 m c m F t Z V 9 t b 2 R l b F 8 y X 3 R l c 3 R f Z n J h b W U v Q X V 0 b 1 J l b W 9 2 Z W R D b 2 x 1 b W 5 z M S 5 7 V m F s d W U u M T I s N H 0 m c X V v d D s s J n F 1 b 3 Q 7 U 2 V j d G l v b j E v Z n J h b W V f b W 9 k Z W x f M l 9 0 Z X N 0 X 2 Z y Y W 1 l L 0 F 1 d G 9 S Z W 1 v d m V k Q 2 9 s d W 1 u c z E u e 1 Z h b H V l L j I s N X 0 m c X V v d D s s J n F 1 b 3 Q 7 U 2 V j d G l v b j E v Z n J h b W V f b W 9 k Z W x f M l 9 0 Z X N 0 X 2 Z y Y W 1 l L 0 F 1 d G 9 S Z W 1 v d m V k Q 2 9 s d W 1 u c z E u e 1 Z h b H V l L j M s N n 0 m c X V v d D s s J n F 1 b 3 Q 7 U 2 V j d G l v b j E v Z n J h b W V f b W 9 k Z W x f M l 9 0 Z X N 0 X 2 Z y Y W 1 l L 0 F 1 d G 9 S Z W 1 v d m V k Q 2 9 s d W 1 u c z E u e 1 Z h b H V l L j Q s N 3 0 m c X V v d D s s J n F 1 b 3 Q 7 U 2 V j d G l v b j E v Z n J h b W V f b W 9 k Z W x f M l 9 0 Z X N 0 X 2 Z y Y W 1 l L 0 F 1 d G 9 S Z W 1 v d m V k Q 2 9 s d W 1 u c z E u e 1 Z h b H V l L j U s O H 0 m c X V v d D s s J n F 1 b 3 Q 7 U 2 V j d G l v b j E v Z n J h b W V f b W 9 k Z W x f M l 9 0 Z X N 0 X 2 Z y Y W 1 l L 0 F 1 d G 9 S Z W 1 v d m V k Q 2 9 s d W 1 u c z E u e 1 Z h b H V l L j Y s O X 0 m c X V v d D s s J n F 1 b 3 Q 7 U 2 V j d G l v b j E v Z n J h b W V f b W 9 k Z W x f M l 9 0 Z X N 0 X 2 Z y Y W 1 l L 0 F 1 d G 9 S Z W 1 v d m V k Q 2 9 s d W 1 u c z E u e 1 Z h b H V l L j c s M T B 9 J n F 1 b 3 Q 7 L C Z x d W 9 0 O 1 N l Y 3 R p b 2 4 x L 2 Z y Y W 1 l X 2 1 v Z G V s X z J f d G V z d F 9 m c m F t Z S 9 B d X R v U m V t b 3 Z l Z E N v b H V t b n M x L n t W Y W x 1 Z S 4 4 L D E x f S Z x d W 9 0 O y w m c X V v d D t T Z W N 0 a W 9 u M S 9 m c m F t Z V 9 t b 2 R l b F 8 y X 3 R l c 3 R f Z n J h b W U v Q X V 0 b 1 J l b W 9 2 Z W R D b 2 x 1 b W 5 z M S 5 7 V m F s d W U u O S w x M n 0 m c X V v d D s s J n F 1 b 3 Q 7 U 2 V j d G l v b j E v Z n J h b W V f b W 9 k Z W x f M l 9 0 Z X N 0 X 2 Z y Y W 1 l L 0 F 1 d G 9 S Z W 1 v d m V k Q 2 9 s d W 1 u c z E u e 1 Z h b H V l L m Z y Y W 1 l L D E z f S Z x d W 9 0 O y w m c X V v d D t T Z W N 0 a W 9 u M S 9 m c m F t Z V 9 t b 2 R l b F 8 y X 3 R l c 3 R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n J h b W U v Q X V 0 b 1 J l b W 9 2 Z W R D b 2 x 1 b W 5 z M S 5 7 T m F t Z S w w f S Z x d W 9 0 O y w m c X V v d D t T Z W N 0 a W 9 u M S 9 m c m F t Z V 9 t b 2 R l b F 8 y X 3 R l c 3 R f Z n J h b W U v Q X V 0 b 1 J l b W 9 2 Z W R D b 2 x 1 b W 5 z M S 5 7 V m F s d W U u M S w x f S Z x d W 9 0 O y w m c X V v d D t T Z W N 0 a W 9 u M S 9 m c m F t Z V 9 t b 2 R l b F 8 y X 3 R l c 3 R f Z n J h b W U v Q X V 0 b 1 J l b W 9 2 Z W R D b 2 x 1 b W 5 z M S 5 7 V m F s d W U u M T A s M n 0 m c X V v d D s s J n F 1 b 3 Q 7 U 2 V j d G l v b j E v Z n J h b W V f b W 9 k Z W x f M l 9 0 Z X N 0 X 2 Z y Y W 1 l L 0 F 1 d G 9 S Z W 1 v d m V k Q 2 9 s d W 1 u c z E u e 1 Z h b H V l L j E x L D N 9 J n F 1 b 3 Q 7 L C Z x d W 9 0 O 1 N l Y 3 R p b 2 4 x L 2 Z y Y W 1 l X 2 1 v Z G V s X z J f d G V z d F 9 m c m F t Z S 9 B d X R v U m V t b 3 Z l Z E N v b H V t b n M x L n t W Y W x 1 Z S 4 x M i w 0 f S Z x d W 9 0 O y w m c X V v d D t T Z W N 0 a W 9 u M S 9 m c m F t Z V 9 t b 2 R l b F 8 y X 3 R l c 3 R f Z n J h b W U v Q X V 0 b 1 J l b W 9 2 Z W R D b 2 x 1 b W 5 z M S 5 7 V m F s d W U u M i w 1 f S Z x d W 9 0 O y w m c X V v d D t T Z W N 0 a W 9 u M S 9 m c m F t Z V 9 t b 2 R l b F 8 y X 3 R l c 3 R f Z n J h b W U v Q X V 0 b 1 J l b W 9 2 Z W R D b 2 x 1 b W 5 z M S 5 7 V m F s d W U u M y w 2 f S Z x d W 9 0 O y w m c X V v d D t T Z W N 0 a W 9 u M S 9 m c m F t Z V 9 t b 2 R l b F 8 y X 3 R l c 3 R f Z n J h b W U v Q X V 0 b 1 J l b W 9 2 Z W R D b 2 x 1 b W 5 z M S 5 7 V m F s d W U u N C w 3 f S Z x d W 9 0 O y w m c X V v d D t T Z W N 0 a W 9 u M S 9 m c m F t Z V 9 t b 2 R l b F 8 y X 3 R l c 3 R f Z n J h b W U v Q X V 0 b 1 J l b W 9 2 Z W R D b 2 x 1 b W 5 z M S 5 7 V m F s d W U u N S w 4 f S Z x d W 9 0 O y w m c X V v d D t T Z W N 0 a W 9 u M S 9 m c m F t Z V 9 t b 2 R l b F 8 y X 3 R l c 3 R f Z n J h b W U v Q X V 0 b 1 J l b W 9 2 Z W R D b 2 x 1 b W 5 z M S 5 7 V m F s d W U u N i w 5 f S Z x d W 9 0 O y w m c X V v d D t T Z W N 0 a W 9 u M S 9 m c m F t Z V 9 t b 2 R l b F 8 y X 3 R l c 3 R f Z n J h b W U v Q X V 0 b 1 J l b W 9 2 Z W R D b 2 x 1 b W 5 z M S 5 7 V m F s d W U u N y w x M H 0 m c X V v d D s s J n F 1 b 3 Q 7 U 2 V j d G l v b j E v Z n J h b W V f b W 9 k Z W x f M l 9 0 Z X N 0 X 2 Z y Y W 1 l L 0 F 1 d G 9 S Z W 1 v d m V k Q 2 9 s d W 1 u c z E u e 1 Z h b H V l L j g s M T F 9 J n F 1 b 3 Q 7 L C Z x d W 9 0 O 1 N l Y 3 R p b 2 4 x L 2 Z y Y W 1 l X 2 1 v Z G V s X z J f d G V z d F 9 m c m F t Z S 9 B d X R v U m V t b 3 Z l Z E N v b H V t b n M x L n t W Y W x 1 Z S 4 5 L D E y f S Z x d W 9 0 O y w m c X V v d D t T Z W N 0 a W 9 u M S 9 m c m F t Z V 9 t b 2 R l b F 8 y X 3 R l c 3 R f Z n J h b W U v Q X V 0 b 1 J l b W 9 2 Z W R D b 2 x 1 b W 5 z M S 5 7 V m F s d W U u Z n J h b W U s M T N 9 J n F 1 b 3 Q 7 L C Z x d W 9 0 O 1 N l Y 3 R p b 2 4 x L 2 Z y Y W 1 l X 2 1 v Z G V s X z J f d G V z d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X 2 1 v Z G V s X z J f d G V z d F 9 m c m F t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N D I u N D Y 1 N z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w N S 4 4 O T g 3 N T M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M 1 9 0 Z X N 0 X 2 Z y Y W 1 l X 1 8 y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z M S 4 y N z I 3 M D E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n J h b W U v Q X V 0 b 1 J l b W 9 2 Z W R D b 2 x 1 b W 5 z M S 5 7 T m F t Z S w w f S Z x d W 9 0 O y w m c X V v d D t T Z W N 0 a W 9 u M S 9 m c m F t Z V 9 t b 2 R l b F 8 0 X 3 R l c 3 R f Z n J h b W U v Q X V 0 b 1 J l b W 9 2 Z W R D b 2 x 1 b W 5 z M S 5 7 V m F s d W U u M S w x f S Z x d W 9 0 O y w m c X V v d D t T Z W N 0 a W 9 u M S 9 m c m F t Z V 9 t b 2 R l b F 8 0 X 3 R l c 3 R f Z n J h b W U v Q X V 0 b 1 J l b W 9 2 Z W R D b 2 x 1 b W 5 z M S 5 7 V m F s d W U u M T A s M n 0 m c X V v d D s s J n F 1 b 3 Q 7 U 2 V j d G l v b j E v Z n J h b W V f b W 9 k Z W x f N F 9 0 Z X N 0 X 2 Z y Y W 1 l L 0 F 1 d G 9 S Z W 1 v d m V k Q 2 9 s d W 1 u c z E u e 1 Z h b H V l L j E x L D N 9 J n F 1 b 3 Q 7 L C Z x d W 9 0 O 1 N l Y 3 R p b 2 4 x L 2 Z y Y W 1 l X 2 1 v Z G V s X z R f d G V z d F 9 m c m F t Z S 9 B d X R v U m V t b 3 Z l Z E N v b H V t b n M x L n t W Y W x 1 Z S 4 x M i w 0 f S Z x d W 9 0 O y w m c X V v d D t T Z W N 0 a W 9 u M S 9 m c m F t Z V 9 t b 2 R l b F 8 0 X 3 R l c 3 R f Z n J h b W U v Q X V 0 b 1 J l b W 9 2 Z W R D b 2 x 1 b W 5 z M S 5 7 V m F s d W U u M i w 1 f S Z x d W 9 0 O y w m c X V v d D t T Z W N 0 a W 9 u M S 9 m c m F t Z V 9 t b 2 R l b F 8 0 X 3 R l c 3 R f Z n J h b W U v Q X V 0 b 1 J l b W 9 2 Z W R D b 2 x 1 b W 5 z M S 5 7 V m F s d W U u M y w 2 f S Z x d W 9 0 O y w m c X V v d D t T Z W N 0 a W 9 u M S 9 m c m F t Z V 9 t b 2 R l b F 8 0 X 3 R l c 3 R f Z n J h b W U v Q X V 0 b 1 J l b W 9 2 Z W R D b 2 x 1 b W 5 z M S 5 7 V m F s d W U u N C w 3 f S Z x d W 9 0 O y w m c X V v d D t T Z W N 0 a W 9 u M S 9 m c m F t Z V 9 t b 2 R l b F 8 0 X 3 R l c 3 R f Z n J h b W U v Q X V 0 b 1 J l b W 9 2 Z W R D b 2 x 1 b W 5 z M S 5 7 V m F s d W U u N S w 4 f S Z x d W 9 0 O y w m c X V v d D t T Z W N 0 a W 9 u M S 9 m c m F t Z V 9 t b 2 R l b F 8 0 X 3 R l c 3 R f Z n J h b W U v Q X V 0 b 1 J l b W 9 2 Z W R D b 2 x 1 b W 5 z M S 5 7 V m F s d W U u N i w 5 f S Z x d W 9 0 O y w m c X V v d D t T Z W N 0 a W 9 u M S 9 m c m F t Z V 9 t b 2 R l b F 8 0 X 3 R l c 3 R f Z n J h b W U v Q X V 0 b 1 J l b W 9 2 Z W R D b 2 x 1 b W 5 z M S 5 7 V m F s d W U u N y w x M H 0 m c X V v d D s s J n F 1 b 3 Q 7 U 2 V j d G l v b j E v Z n J h b W V f b W 9 k Z W x f N F 9 0 Z X N 0 X 2 Z y Y W 1 l L 0 F 1 d G 9 S Z W 1 v d m V k Q 2 9 s d W 1 u c z E u e 1 Z h b H V l L j g s M T F 9 J n F 1 b 3 Q 7 L C Z x d W 9 0 O 1 N l Y 3 R p b 2 4 x L 2 Z y Y W 1 l X 2 1 v Z G V s X z R f d G V z d F 9 m c m F t Z S 9 B d X R v U m V t b 3 Z l Z E N v b H V t b n M x L n t W Y W x 1 Z S 4 5 L D E y f S Z x d W 9 0 O y w m c X V v d D t T Z W N 0 a W 9 u M S 9 m c m F t Z V 9 t b 2 R l b F 8 0 X 3 R l c 3 R f Z n J h b W U v Q X V 0 b 1 J l b W 9 2 Z W R D b 2 x 1 b W 5 z M S 5 7 V m F s d W U u Z n J h b W U s M T N 9 J n F 1 b 3 Q 7 L C Z x d W 9 0 O 1 N l Y 3 R p b 2 4 x L 2 Z y Y W 1 l X 2 1 v Z G V s X z R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h b W V f b W 9 k Z W x f N F 9 0 Z X N 0 X 2 Z y Y W 1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M D c u O T E 2 O T g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R l c 3 R f Z G l j Z S 9 B d X R v U m V t b 3 Z l Z E N v b H V t b n M x L n t O Y W 1 l L D B 9 J n F 1 b 3 Q 7 L C Z x d W 9 0 O 1 N l Y 3 R p b 2 4 x L 3 B 1 b G x i Y W N r X 2 1 v Z G V s X z F f d G V z d F 9 k a W N l L 0 F 1 d G 9 S Z W 1 v d m V k Q 2 9 s d W 1 u c z E u e 1 Z h b H V l L j A s M X 0 m c X V v d D s s J n F 1 b 3 Q 7 U 2 V j d G l v b j E v c H V s b G J h Y 2 t f b W 9 k Z W x f M V 9 0 Z X N 0 X 2 R p Y 2 U v Q X V 0 b 1 J l b W 9 2 Z W R D b 2 x 1 b W 5 z M S 5 7 V m F s d W U u M S w y f S Z x d W 9 0 O y w m c X V v d D t T Z W N 0 a W 9 u M S 9 w d W x s Y m F j a 1 9 t b 2 R l b F 8 x X 3 R l c 3 R f Z G l j Z S 9 B d X R v U m V t b 3 Z l Z E N v b H V t b n M x L n t W Y W x 1 Z S 4 y L D N 9 J n F 1 b 3 Q 7 L C Z x d W 9 0 O 1 N l Y 3 R p b 2 4 x L 3 B 1 b G x i Y W N r X 2 1 v Z G V s X z F f d G V z d F 9 k a W N l L 0 F 1 d G 9 S Z W 1 v d m V k Q 2 9 s d W 1 u c z E u e 1 Z h b H V l L j M s N H 0 m c X V v d D s s J n F 1 b 3 Q 7 U 2 V j d G l v b j E v c H V s b G J h Y 2 t f b W 9 k Z W x f M V 9 0 Z X N 0 X 2 R p Y 2 U v Q X V 0 b 1 J l b W 9 2 Z W R D b 2 x 1 b W 5 z M S 5 7 V m F s d W U u N C w 1 f S Z x d W 9 0 O y w m c X V v d D t T Z W N 0 a W 9 u M S 9 w d W x s Y m F j a 1 9 t b 2 R l b F 8 x X 3 R l c 3 R f Z G l j Z S 9 B d X R v U m V t b 3 Z l Z E N v b H V t b n M x L n t W Y W x 1 Z S 4 1 L D Z 9 J n F 1 b 3 Q 7 L C Z x d W 9 0 O 1 N l Y 3 R p b 2 4 x L 3 B 1 b G x i Y W N r X 2 1 v Z G V s X z F f d G V z d F 9 k a W N l L 0 F 1 d G 9 S Z W 1 v d m V k Q 2 9 s d W 1 u c z E u e 1 Z h b H V l L j Y s N 3 0 m c X V v d D s s J n F 1 b 3 Q 7 U 2 V j d G l v b j E v c H V s b G J h Y 2 t f b W 9 k Z W x f M V 9 0 Z X N 0 X 2 R p Y 2 U v Q X V 0 b 1 J l b W 9 2 Z W R D b 2 x 1 b W 5 z M S 5 7 V m F s d W U u N y w 4 f S Z x d W 9 0 O y w m c X V v d D t T Z W N 0 a W 9 u M S 9 w d W x s Y m F j a 1 9 t b 2 R l b F 8 x X 3 R l c 3 R f Z G l j Z S 9 B d X R v U m V t b 3 Z l Z E N v b H V t b n M x L n t W Y W x 1 Z S 4 4 L D l 9 J n F 1 b 3 Q 7 L C Z x d W 9 0 O 1 N l Y 3 R p b 2 4 x L 3 B 1 b G x i Y W N r X 2 1 v Z G V s X z F f d G V z d F 9 k a W N l L 0 F 1 d G 9 S Z W 1 v d m V k Q 2 9 s d W 1 u c z E u e 1 Z h b H V l L j k s M T B 9 J n F 1 b 3 Q 7 L C Z x d W 9 0 O 1 N l Y 3 R p b 2 4 x L 3 B 1 b G x i Y W N r X 2 1 v Z G V s X z F f d G V z d F 9 k a W N l L 0 F 1 d G 9 S Z W 1 v d m V k Q 2 9 s d W 1 u c z E u e 1 Z h b H V l L j E w L D E x f S Z x d W 9 0 O y w m c X V v d D t T Z W N 0 a W 9 u M S 9 w d W x s Y m F j a 1 9 t b 2 R l b F 8 x X 3 R l c 3 R f Z G l j Z S 9 B d X R v U m V t b 3 Z l Z E N v b H V t b n M x L n t W Y W x 1 Z S 4 x M S w x M n 0 m c X V v d D s s J n F 1 b 3 Q 7 U 2 V j d G l v b j E v c H V s b G J h Y 2 t f b W 9 k Z W x f M V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9 B d X R v U m V t b 3 Z l Z E N v b H V t b n M x L n t O Y W 1 l L D B 9 J n F 1 b 3 Q 7 L C Z x d W 9 0 O 1 N l Y 3 R p b 2 4 x L 3 B 1 b G x i Y W N r X 2 1 v Z G V s X z F f d G V z d F 9 k a W N l L 0 F 1 d G 9 S Z W 1 v d m V k Q 2 9 s d W 1 u c z E u e 1 Z h b H V l L j A s M X 0 m c X V v d D s s J n F 1 b 3 Q 7 U 2 V j d G l v b j E v c H V s b G J h Y 2 t f b W 9 k Z W x f M V 9 0 Z X N 0 X 2 R p Y 2 U v Q X V 0 b 1 J l b W 9 2 Z W R D b 2 x 1 b W 5 z M S 5 7 V m F s d W U u M S w y f S Z x d W 9 0 O y w m c X V v d D t T Z W N 0 a W 9 u M S 9 w d W x s Y m F j a 1 9 t b 2 R l b F 8 x X 3 R l c 3 R f Z G l j Z S 9 B d X R v U m V t b 3 Z l Z E N v b H V t b n M x L n t W Y W x 1 Z S 4 y L D N 9 J n F 1 b 3 Q 7 L C Z x d W 9 0 O 1 N l Y 3 R p b 2 4 x L 3 B 1 b G x i Y W N r X 2 1 v Z G V s X z F f d G V z d F 9 k a W N l L 0 F 1 d G 9 S Z W 1 v d m V k Q 2 9 s d W 1 u c z E u e 1 Z h b H V l L j M s N H 0 m c X V v d D s s J n F 1 b 3 Q 7 U 2 V j d G l v b j E v c H V s b G J h Y 2 t f b W 9 k Z W x f M V 9 0 Z X N 0 X 2 R p Y 2 U v Q X V 0 b 1 J l b W 9 2 Z W R D b 2 x 1 b W 5 z M S 5 7 V m F s d W U u N C w 1 f S Z x d W 9 0 O y w m c X V v d D t T Z W N 0 a W 9 u M S 9 w d W x s Y m F j a 1 9 t b 2 R l b F 8 x X 3 R l c 3 R f Z G l j Z S 9 B d X R v U m V t b 3 Z l Z E N v b H V t b n M x L n t W Y W x 1 Z S 4 1 L D Z 9 J n F 1 b 3 Q 7 L C Z x d W 9 0 O 1 N l Y 3 R p b 2 4 x L 3 B 1 b G x i Y W N r X 2 1 v Z G V s X z F f d G V z d F 9 k a W N l L 0 F 1 d G 9 S Z W 1 v d m V k Q 2 9 s d W 1 u c z E u e 1 Z h b H V l L j Y s N 3 0 m c X V v d D s s J n F 1 b 3 Q 7 U 2 V j d G l v b j E v c H V s b G J h Y 2 t f b W 9 k Z W x f M V 9 0 Z X N 0 X 2 R p Y 2 U v Q X V 0 b 1 J l b W 9 2 Z W R D b 2 x 1 b W 5 z M S 5 7 V m F s d W U u N y w 4 f S Z x d W 9 0 O y w m c X V v d D t T Z W N 0 a W 9 u M S 9 w d W x s Y m F j a 1 9 t b 2 R l b F 8 x X 3 R l c 3 R f Z G l j Z S 9 B d X R v U m V t b 3 Z l Z E N v b H V t b n M x L n t W Y W x 1 Z S 4 4 L D l 9 J n F 1 b 3 Q 7 L C Z x d W 9 0 O 1 N l Y 3 R p b 2 4 x L 3 B 1 b G x i Y W N r X 2 1 v Z G V s X z F f d G V z d F 9 k a W N l L 0 F 1 d G 9 S Z W 1 v d m V k Q 2 9 s d W 1 u c z E u e 1 Z h b H V l L j k s M T B 9 J n F 1 b 3 Q 7 L C Z x d W 9 0 O 1 N l Y 3 R p b 2 4 x L 3 B 1 b G x i Y W N r X 2 1 v Z G V s X z F f d G V z d F 9 k a W N l L 0 F 1 d G 9 S Z W 1 v d m V k Q 2 9 s d W 1 u c z E u e 1 Z h b H V l L j E w L D E x f S Z x d W 9 0 O y w m c X V v d D t T Z W N 0 a W 9 u M S 9 w d W x s Y m F j a 1 9 t b 2 R l b F 8 x X 3 R l c 3 R f Z G l j Z S 9 B d X R v U m V t b 3 Z l Z E N v b H V t b n M x L n t W Y W x 1 Z S 4 x M S w x M n 0 m c X V v d D s s J n F 1 b 3 Q 7 U 2 V j d G l v b j E v c H V s b G J h Y 2 t f b W 9 k Z W x f M V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F f d G V z d F 9 k a W N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M z Y u M D A 0 N j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l c 3 R f Z G l j Z S 9 B d X R v U m V t b 3 Z l Z E N v b H V t b n M x L n t O Y W 1 l L D B 9 J n F 1 b 3 Q 7 L C Z x d W 9 0 O 1 N l Y 3 R p b 2 4 x L 3 B 1 b G x i Y W N r X 2 1 v Z G V s X z J f d G V z d F 9 k a W N l L 0 F 1 d G 9 S Z W 1 v d m V k Q 2 9 s d W 1 u c z E u e 1 Z h b H V l L j A s M X 0 m c X V v d D s s J n F 1 b 3 Q 7 U 2 V j d G l v b j E v c H V s b G J h Y 2 t f b W 9 k Z W x f M l 9 0 Z X N 0 X 2 R p Y 2 U v Q X V 0 b 1 J l b W 9 2 Z W R D b 2 x 1 b W 5 z M S 5 7 V m F s d W U u M S w y f S Z x d W 9 0 O y w m c X V v d D t T Z W N 0 a W 9 u M S 9 w d W x s Y m F j a 1 9 t b 2 R l b F 8 y X 3 R l c 3 R f Z G l j Z S 9 B d X R v U m V t b 3 Z l Z E N v b H V t b n M x L n t W Y W x 1 Z S 4 y L D N 9 J n F 1 b 3 Q 7 L C Z x d W 9 0 O 1 N l Y 3 R p b 2 4 x L 3 B 1 b G x i Y W N r X 2 1 v Z G V s X z J f d G V z d F 9 k a W N l L 0 F 1 d G 9 S Z W 1 v d m V k Q 2 9 s d W 1 u c z E u e 1 Z h b H V l L j M s N H 0 m c X V v d D s s J n F 1 b 3 Q 7 U 2 V j d G l v b j E v c H V s b G J h Y 2 t f b W 9 k Z W x f M l 9 0 Z X N 0 X 2 R p Y 2 U v Q X V 0 b 1 J l b W 9 2 Z W R D b 2 x 1 b W 5 z M S 5 7 V m F s d W U u N C w 1 f S Z x d W 9 0 O y w m c X V v d D t T Z W N 0 a W 9 u M S 9 w d W x s Y m F j a 1 9 t b 2 R l b F 8 y X 3 R l c 3 R f Z G l j Z S 9 B d X R v U m V t b 3 Z l Z E N v b H V t b n M x L n t W Y W x 1 Z S 4 1 L D Z 9 J n F 1 b 3 Q 7 L C Z x d W 9 0 O 1 N l Y 3 R p b 2 4 x L 3 B 1 b G x i Y W N r X 2 1 v Z G V s X z J f d G V z d F 9 k a W N l L 0 F 1 d G 9 S Z W 1 v d m V k Q 2 9 s d W 1 u c z E u e 1 Z h b H V l L j Y s N 3 0 m c X V v d D s s J n F 1 b 3 Q 7 U 2 V j d G l v b j E v c H V s b G J h Y 2 t f b W 9 k Z W x f M l 9 0 Z X N 0 X 2 R p Y 2 U v Q X V 0 b 1 J l b W 9 2 Z W R D b 2 x 1 b W 5 z M S 5 7 V m F s d W U u N y w 4 f S Z x d W 9 0 O y w m c X V v d D t T Z W N 0 a W 9 u M S 9 w d W x s Y m F j a 1 9 t b 2 R l b F 8 y X 3 R l c 3 R f Z G l j Z S 9 B d X R v U m V t b 3 Z l Z E N v b H V t b n M x L n t W Y W x 1 Z S 4 4 L D l 9 J n F 1 b 3 Q 7 L C Z x d W 9 0 O 1 N l Y 3 R p b 2 4 x L 3 B 1 b G x i Y W N r X 2 1 v Z G V s X z J f d G V z d F 9 k a W N l L 0 F 1 d G 9 S Z W 1 v d m V k Q 2 9 s d W 1 u c z E u e 1 Z h b H V l L j k s M T B 9 J n F 1 b 3 Q 7 L C Z x d W 9 0 O 1 N l Y 3 R p b 2 4 x L 3 B 1 b G x i Y W N r X 2 1 v Z G V s X z J f d G V z d F 9 k a W N l L 0 F 1 d G 9 S Z W 1 v d m V k Q 2 9 s d W 1 u c z E u e 1 Z h b H V l L j E w L D E x f S Z x d W 9 0 O y w m c X V v d D t T Z W N 0 a W 9 u M S 9 w d W x s Y m F j a 1 9 t b 2 R l b F 8 y X 3 R l c 3 R f Z G l j Z S 9 B d X R v U m V t b 3 Z l Z E N v b H V t b n M x L n t W Y W x 1 Z S 4 x M S w x M n 0 m c X V v d D s s J n F 1 b 3 Q 7 U 2 V j d G l v b j E v c H V s b G J h Y 2 t f b W 9 k Z W x f M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y X 3 R l c 3 R f Z G l j Z S 9 B d X R v U m V t b 3 Z l Z E N v b H V t b n M x L n t O Y W 1 l L D B 9 J n F 1 b 3 Q 7 L C Z x d W 9 0 O 1 N l Y 3 R p b 2 4 x L 3 B 1 b G x i Y W N r X 2 1 v Z G V s X z J f d G V z d F 9 k a W N l L 0 F 1 d G 9 S Z W 1 v d m V k Q 2 9 s d W 1 u c z E u e 1 Z h b H V l L j A s M X 0 m c X V v d D s s J n F 1 b 3 Q 7 U 2 V j d G l v b j E v c H V s b G J h Y 2 t f b W 9 k Z W x f M l 9 0 Z X N 0 X 2 R p Y 2 U v Q X V 0 b 1 J l b W 9 2 Z W R D b 2 x 1 b W 5 z M S 5 7 V m F s d W U u M S w y f S Z x d W 9 0 O y w m c X V v d D t T Z W N 0 a W 9 u M S 9 w d W x s Y m F j a 1 9 t b 2 R l b F 8 y X 3 R l c 3 R f Z G l j Z S 9 B d X R v U m V t b 3 Z l Z E N v b H V t b n M x L n t W Y W x 1 Z S 4 y L D N 9 J n F 1 b 3 Q 7 L C Z x d W 9 0 O 1 N l Y 3 R p b 2 4 x L 3 B 1 b G x i Y W N r X 2 1 v Z G V s X z J f d G V z d F 9 k a W N l L 0 F 1 d G 9 S Z W 1 v d m V k Q 2 9 s d W 1 u c z E u e 1 Z h b H V l L j M s N H 0 m c X V v d D s s J n F 1 b 3 Q 7 U 2 V j d G l v b j E v c H V s b G J h Y 2 t f b W 9 k Z W x f M l 9 0 Z X N 0 X 2 R p Y 2 U v Q X V 0 b 1 J l b W 9 2 Z W R D b 2 x 1 b W 5 z M S 5 7 V m F s d W U u N C w 1 f S Z x d W 9 0 O y w m c X V v d D t T Z W N 0 a W 9 u M S 9 w d W x s Y m F j a 1 9 t b 2 R l b F 8 y X 3 R l c 3 R f Z G l j Z S 9 B d X R v U m V t b 3 Z l Z E N v b H V t b n M x L n t W Y W x 1 Z S 4 1 L D Z 9 J n F 1 b 3 Q 7 L C Z x d W 9 0 O 1 N l Y 3 R p b 2 4 x L 3 B 1 b G x i Y W N r X 2 1 v Z G V s X z J f d G V z d F 9 k a W N l L 0 F 1 d G 9 S Z W 1 v d m V k Q 2 9 s d W 1 u c z E u e 1 Z h b H V l L j Y s N 3 0 m c X V v d D s s J n F 1 b 3 Q 7 U 2 V j d G l v b j E v c H V s b G J h Y 2 t f b W 9 k Z W x f M l 9 0 Z X N 0 X 2 R p Y 2 U v Q X V 0 b 1 J l b W 9 2 Z W R D b 2 x 1 b W 5 z M S 5 7 V m F s d W U u N y w 4 f S Z x d W 9 0 O y w m c X V v d D t T Z W N 0 a W 9 u M S 9 w d W x s Y m F j a 1 9 t b 2 R l b F 8 y X 3 R l c 3 R f Z G l j Z S 9 B d X R v U m V t b 3 Z l Z E N v b H V t b n M x L n t W Y W x 1 Z S 4 4 L D l 9 J n F 1 b 3 Q 7 L C Z x d W 9 0 O 1 N l Y 3 R p b 2 4 x L 3 B 1 b G x i Y W N r X 2 1 v Z G V s X z J f d G V z d F 9 k a W N l L 0 F 1 d G 9 S Z W 1 v d m V k Q 2 9 s d W 1 u c z E u e 1 Z h b H V l L j k s M T B 9 J n F 1 b 3 Q 7 L C Z x d W 9 0 O 1 N l Y 3 R p b 2 4 x L 3 B 1 b G x i Y W N r X 2 1 v Z G V s X z J f d G V z d F 9 k a W N l L 0 F 1 d G 9 S Z W 1 v d m V k Q 2 9 s d W 1 u c z E u e 1 Z h b H V l L j E w L D E x f S Z x d W 9 0 O y w m c X V v d D t T Z W N 0 a W 9 u M S 9 w d W x s Y m F j a 1 9 t b 2 R l b F 8 y X 3 R l c 3 R f Z G l j Z S 9 B d X R v U m V t b 3 Z l Z E N v b H V t b n M x L n t W Y W x 1 Z S 4 x M S w x M n 0 m c X V v d D s s J n F 1 b 3 Q 7 U 2 V j d G l v b j E v c H V s b G J h Y 2 t f b W 9 k Z W x f M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J f d G V z d F 9 k a W N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N T c u N D k y O T A 2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1 O j E 5 L j A x N D Q 4 M T l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I C g y K S 9 B d X R v U m V t b 3 Z l Z E N v b H V t b n M x L n t O Y W 1 l L D B 9 J n F 1 b 3 Q 7 L C Z x d W 9 0 O 1 N l Y 3 R p b 2 4 x L 3 B 1 b G x i Y W N r X 2 1 v Z G V s X z N f d G V z d F 9 k a W N l I C g y K S 9 B d X R v U m V t b 3 Z l Z E N v b H V t b n M x L n t W Y W x 1 Z S 4 w L D F 9 J n F 1 b 3 Q 7 L C Z x d W 9 0 O 1 N l Y 3 R p b 2 4 x L 3 B 1 b G x i Y W N r X 2 1 v Z G V s X z N f d G V z d F 9 k a W N l I C g y K S 9 B d X R v U m V t b 3 Z l Z E N v b H V t b n M x L n t W Y W x 1 Z S 4 x L D J 9 J n F 1 b 3 Q 7 L C Z x d W 9 0 O 1 N l Y 3 R p b 2 4 x L 3 B 1 b G x i Y W N r X 2 1 v Z G V s X z N f d G V z d F 9 k a W N l I C g y K S 9 B d X R v U m V t b 3 Z l Z E N v b H V t b n M x L n t W Y W x 1 Z S 4 y L D N 9 J n F 1 b 3 Q 7 L C Z x d W 9 0 O 1 N l Y 3 R p b 2 4 x L 3 B 1 b G x i Y W N r X 2 1 v Z G V s X z N f d G V z d F 9 k a W N l I C g y K S 9 B d X R v U m V t b 3 Z l Z E N v b H V t b n M x L n t W Y W x 1 Z S 4 z L D R 9 J n F 1 b 3 Q 7 L C Z x d W 9 0 O 1 N l Y 3 R p b 2 4 x L 3 B 1 b G x i Y W N r X 2 1 v Z G V s X z N f d G V z d F 9 k a W N l I C g y K S 9 B d X R v U m V t b 3 Z l Z E N v b H V t b n M x L n t W Y W x 1 Z S 4 0 L D V 9 J n F 1 b 3 Q 7 L C Z x d W 9 0 O 1 N l Y 3 R p b 2 4 x L 3 B 1 b G x i Y W N r X 2 1 v Z G V s X z N f d G V z d F 9 k a W N l I C g y K S 9 B d X R v U m V t b 3 Z l Z E N v b H V t b n M x L n t W Y W x 1 Z S 4 1 L D Z 9 J n F 1 b 3 Q 7 L C Z x d W 9 0 O 1 N l Y 3 R p b 2 4 x L 3 B 1 b G x i Y W N r X 2 1 v Z G V s X z N f d G V z d F 9 k a W N l I C g y K S 9 B d X R v U m V t b 3 Z l Z E N v b H V t b n M x L n t W Y W x 1 Z S 4 2 L D d 9 J n F 1 b 3 Q 7 L C Z x d W 9 0 O 1 N l Y 3 R p b 2 4 x L 3 B 1 b G x i Y W N r X 2 1 v Z G V s X z N f d G V z d F 9 k a W N l I C g y K S 9 B d X R v U m V t b 3 Z l Z E N v b H V t b n M x L n t W Y W x 1 Z S 4 3 L D h 9 J n F 1 b 3 Q 7 L C Z x d W 9 0 O 1 N l Y 3 R p b 2 4 x L 3 B 1 b G x i Y W N r X 2 1 v Z G V s X z N f d G V z d F 9 k a W N l I C g y K S 9 B d X R v U m V t b 3 Z l Z E N v b H V t b n M x L n t W Y W x 1 Z S 4 4 L D l 9 J n F 1 b 3 Q 7 L C Z x d W 9 0 O 1 N l Y 3 R p b 2 4 x L 3 B 1 b G x i Y W N r X 2 1 v Z G V s X z N f d G V z d F 9 k a W N l I C g y K S 9 B d X R v U m V t b 3 Z l Z E N v b H V t b n M x L n t W Y W x 1 Z S 4 5 L D E w f S Z x d W 9 0 O y w m c X V v d D t T Z W N 0 a W 9 u M S 9 w d W x s Y m F j a 1 9 t b 2 R l b F 8 z X 3 R l c 3 R f Z G l j Z S A o M i k v Q X V 0 b 1 J l b W 9 2 Z W R D b 2 x 1 b W 5 z M S 5 7 V m F s d W U u M T A s M T F 9 J n F 1 b 3 Q 7 L C Z x d W 9 0 O 1 N l Y 3 R p b 2 4 x L 3 B 1 b G x i Y W N r X 2 1 v Z G V s X z N f d G V z d F 9 k a W N l I C g y K S 9 B d X R v U m V t b 3 Z l Z E N v b H V t b n M x L n t W Y W x 1 Z S 4 x M S w x M n 0 m c X V v d D s s J n F 1 b 3 Q 7 U 2 V j d G l v b j E v c H V s b G J h Y 2 t f b W 9 k Z W x f M 1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1 9 0 Z X N 0 X 2 R p Y 2 U g K D I p L 0 F 1 d G 9 S Z W 1 v d m V k Q 2 9 s d W 1 u c z E u e 0 5 h b W U s M H 0 m c X V v d D s s J n F 1 b 3 Q 7 U 2 V j d G l v b j E v c H V s b G J h Y 2 t f b W 9 k Z W x f M 1 9 0 Z X N 0 X 2 R p Y 2 U g K D I p L 0 F 1 d G 9 S Z W 1 v d m V k Q 2 9 s d W 1 u c z E u e 1 Z h b H V l L j A s M X 0 m c X V v d D s s J n F 1 b 3 Q 7 U 2 V j d G l v b j E v c H V s b G J h Y 2 t f b W 9 k Z W x f M 1 9 0 Z X N 0 X 2 R p Y 2 U g K D I p L 0 F 1 d G 9 S Z W 1 v d m V k Q 2 9 s d W 1 u c z E u e 1 Z h b H V l L j E s M n 0 m c X V v d D s s J n F 1 b 3 Q 7 U 2 V j d G l v b j E v c H V s b G J h Y 2 t f b W 9 k Z W x f M 1 9 0 Z X N 0 X 2 R p Y 2 U g K D I p L 0 F 1 d G 9 S Z W 1 v d m V k Q 2 9 s d W 1 u c z E u e 1 Z h b H V l L j I s M 3 0 m c X V v d D s s J n F 1 b 3 Q 7 U 2 V j d G l v b j E v c H V s b G J h Y 2 t f b W 9 k Z W x f M 1 9 0 Z X N 0 X 2 R p Y 2 U g K D I p L 0 F 1 d G 9 S Z W 1 v d m V k Q 2 9 s d W 1 u c z E u e 1 Z h b H V l L j M s N H 0 m c X V v d D s s J n F 1 b 3 Q 7 U 2 V j d G l v b j E v c H V s b G J h Y 2 t f b W 9 k Z W x f M 1 9 0 Z X N 0 X 2 R p Y 2 U g K D I p L 0 F 1 d G 9 S Z W 1 v d m V k Q 2 9 s d W 1 u c z E u e 1 Z h b H V l L j Q s N X 0 m c X V v d D s s J n F 1 b 3 Q 7 U 2 V j d G l v b j E v c H V s b G J h Y 2 t f b W 9 k Z W x f M 1 9 0 Z X N 0 X 2 R p Y 2 U g K D I p L 0 F 1 d G 9 S Z W 1 v d m V k Q 2 9 s d W 1 u c z E u e 1 Z h b H V l L j U s N n 0 m c X V v d D s s J n F 1 b 3 Q 7 U 2 V j d G l v b j E v c H V s b G J h Y 2 t f b W 9 k Z W x f M 1 9 0 Z X N 0 X 2 R p Y 2 U g K D I p L 0 F 1 d G 9 S Z W 1 v d m V k Q 2 9 s d W 1 u c z E u e 1 Z h b H V l L j Y s N 3 0 m c X V v d D s s J n F 1 b 3 Q 7 U 2 V j d G l v b j E v c H V s b G J h Y 2 t f b W 9 k Z W x f M 1 9 0 Z X N 0 X 2 R p Y 2 U g K D I p L 0 F 1 d G 9 S Z W 1 v d m V k Q 2 9 s d W 1 u c z E u e 1 Z h b H V l L j c s O H 0 m c X V v d D s s J n F 1 b 3 Q 7 U 2 V j d G l v b j E v c H V s b G J h Y 2 t f b W 9 k Z W x f M 1 9 0 Z X N 0 X 2 R p Y 2 U g K D I p L 0 F 1 d G 9 S Z W 1 v d m V k Q 2 9 s d W 1 u c z E u e 1 Z h b H V l L j g s O X 0 m c X V v d D s s J n F 1 b 3 Q 7 U 2 V j d G l v b j E v c H V s b G J h Y 2 t f b W 9 k Z W x f M 1 9 0 Z X N 0 X 2 R p Y 2 U g K D I p L 0 F 1 d G 9 S Z W 1 v d m V k Q 2 9 s d W 1 u c z E u e 1 Z h b H V l L j k s M T B 9 J n F 1 b 3 Q 7 L C Z x d W 9 0 O 1 N l Y 3 R p b 2 4 x L 3 B 1 b G x i Y W N r X 2 1 v Z G V s X z N f d G V z d F 9 k a W N l I C g y K S 9 B d X R v U m V t b 3 Z l Z E N v b H V t b n M x L n t W Y W x 1 Z S 4 x M C w x M X 0 m c X V v d D s s J n F 1 b 3 Q 7 U 2 V j d G l v b j E v c H V s b G J h Y 2 t f b W 9 k Z W x f M 1 9 0 Z X N 0 X 2 R p Y 2 U g K D I p L 0 F 1 d G 9 S Z W 1 v d m V k Q 2 9 s d W 1 u c z E u e 1 Z h b H V l L j E x L D E y f S Z x d W 9 0 O y w m c X V v d D t T Z W N 0 a W 9 u M S 9 w d W x s Y m F j a 1 9 t b 2 R l b F 8 z X 3 R l c 3 R f Z G l j Z S A o M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G x i Y W N r X 2 1 v Z G V s X z N f d G V z d F 9 k a W N l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M 6 N D Q 6 N D Q u O D k w N j g 4 N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9 B d X R v U m V t b 3 Z l Z E N v b H V t b n M x L n t O Y W 1 l L D B 9 J n F 1 b 3 Q 7 L C Z x d W 9 0 O 1 N l Y 3 R p b 2 4 x L 3 B 1 b G x i Y W N r X 2 1 v Z G V s X z R f d G V z d F 9 k a W N l L 0 F 1 d G 9 S Z W 1 v d m V k Q 2 9 s d W 1 u c z E u e 1 Z h b H V l L j A s M X 0 m c X V v d D s s J n F 1 b 3 Q 7 U 2 V j d G l v b j E v c H V s b G J h Y 2 t f b W 9 k Z W x f N F 9 0 Z X N 0 X 2 R p Y 2 U v Q X V 0 b 1 J l b W 9 2 Z W R D b 2 x 1 b W 5 z M S 5 7 V m F s d W U u M S w y f S Z x d W 9 0 O y w m c X V v d D t T Z W N 0 a W 9 u M S 9 w d W x s Y m F j a 1 9 t b 2 R l b F 8 0 X 3 R l c 3 R f Z G l j Z S 9 B d X R v U m V t b 3 Z l Z E N v b H V t b n M x L n t W Y W x 1 Z S 4 y L D N 9 J n F 1 b 3 Q 7 L C Z x d W 9 0 O 1 N l Y 3 R p b 2 4 x L 3 B 1 b G x i Y W N r X 2 1 v Z G V s X z R f d G V z d F 9 k a W N l L 0 F 1 d G 9 S Z W 1 v d m V k Q 2 9 s d W 1 u c z E u e 1 Z h b H V l L j M s N H 0 m c X V v d D s s J n F 1 b 3 Q 7 U 2 V j d G l v b j E v c H V s b G J h Y 2 t f b W 9 k Z W x f N F 9 0 Z X N 0 X 2 R p Y 2 U v Q X V 0 b 1 J l b W 9 2 Z W R D b 2 x 1 b W 5 z M S 5 7 V m F s d W U u N C w 1 f S Z x d W 9 0 O y w m c X V v d D t T Z W N 0 a W 9 u M S 9 w d W x s Y m F j a 1 9 t b 2 R l b F 8 0 X 3 R l c 3 R f Z G l j Z S 9 B d X R v U m V t b 3 Z l Z E N v b H V t b n M x L n t W Y W x 1 Z S 4 1 L D Z 9 J n F 1 b 3 Q 7 L C Z x d W 9 0 O 1 N l Y 3 R p b 2 4 x L 3 B 1 b G x i Y W N r X 2 1 v Z G V s X z R f d G V z d F 9 k a W N l L 0 F 1 d G 9 S Z W 1 v d m V k Q 2 9 s d W 1 u c z E u e 1 Z h b H V l L j Y s N 3 0 m c X V v d D s s J n F 1 b 3 Q 7 U 2 V j d G l v b j E v c H V s b G J h Y 2 t f b W 9 k Z W x f N F 9 0 Z X N 0 X 2 R p Y 2 U v Q X V 0 b 1 J l b W 9 2 Z W R D b 2 x 1 b W 5 z M S 5 7 V m F s d W U u N y w 4 f S Z x d W 9 0 O y w m c X V v d D t T Z W N 0 a W 9 u M S 9 w d W x s Y m F j a 1 9 t b 2 R l b F 8 0 X 3 R l c 3 R f Z G l j Z S 9 B d X R v U m V t b 3 Z l Z E N v b H V t b n M x L n t W Y W x 1 Z S 4 4 L D l 9 J n F 1 b 3 Q 7 L C Z x d W 9 0 O 1 N l Y 3 R p b 2 4 x L 3 B 1 b G x i Y W N r X 2 1 v Z G V s X z R f d G V z d F 9 k a W N l L 0 F 1 d G 9 S Z W 1 v d m V k Q 2 9 s d W 1 u c z E u e 1 Z h b H V l L j k s M T B 9 J n F 1 b 3 Q 7 L C Z x d W 9 0 O 1 N l Y 3 R p b 2 4 x L 3 B 1 b G x i Y W N r X 2 1 v Z G V s X z R f d G V z d F 9 k a W N l L 0 F 1 d G 9 S Z W 1 v d m V k Q 2 9 s d W 1 u c z E u e 1 Z h b H V l L j E w L D E x f S Z x d W 9 0 O y w m c X V v d D t T Z W N 0 a W 9 u M S 9 w d W x s Y m F j a 1 9 t b 2 R l b F 8 0 X 3 R l c 3 R f Z G l j Z S 9 B d X R v U m V t b 3 Z l Z E N v b H V t b n M x L n t W Y W x 1 Z S 4 x M S w x M n 0 m c X V v d D s s J n F 1 b 3 Q 7 U 2 V j d G l v b j E v c H V s b G J h Y 2 t f b W 9 k Z W x f N F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0 X 3 R l c 3 R f Z G l j Z S 9 B d X R v U m V t b 3 Z l Z E N v b H V t b n M x L n t O Y W 1 l L D B 9 J n F 1 b 3 Q 7 L C Z x d W 9 0 O 1 N l Y 3 R p b 2 4 x L 3 B 1 b G x i Y W N r X 2 1 v Z G V s X z R f d G V z d F 9 k a W N l L 0 F 1 d G 9 S Z W 1 v d m V k Q 2 9 s d W 1 u c z E u e 1 Z h b H V l L j A s M X 0 m c X V v d D s s J n F 1 b 3 Q 7 U 2 V j d G l v b j E v c H V s b G J h Y 2 t f b W 9 k Z W x f N F 9 0 Z X N 0 X 2 R p Y 2 U v Q X V 0 b 1 J l b W 9 2 Z W R D b 2 x 1 b W 5 z M S 5 7 V m F s d W U u M S w y f S Z x d W 9 0 O y w m c X V v d D t T Z W N 0 a W 9 u M S 9 w d W x s Y m F j a 1 9 t b 2 R l b F 8 0 X 3 R l c 3 R f Z G l j Z S 9 B d X R v U m V t b 3 Z l Z E N v b H V t b n M x L n t W Y W x 1 Z S 4 y L D N 9 J n F 1 b 3 Q 7 L C Z x d W 9 0 O 1 N l Y 3 R p b 2 4 x L 3 B 1 b G x i Y W N r X 2 1 v Z G V s X z R f d G V z d F 9 k a W N l L 0 F 1 d G 9 S Z W 1 v d m V k Q 2 9 s d W 1 u c z E u e 1 Z h b H V l L j M s N H 0 m c X V v d D s s J n F 1 b 3 Q 7 U 2 V j d G l v b j E v c H V s b G J h Y 2 t f b W 9 k Z W x f N F 9 0 Z X N 0 X 2 R p Y 2 U v Q X V 0 b 1 J l b W 9 2 Z W R D b 2 x 1 b W 5 z M S 5 7 V m F s d W U u N C w 1 f S Z x d W 9 0 O y w m c X V v d D t T Z W N 0 a W 9 u M S 9 w d W x s Y m F j a 1 9 t b 2 R l b F 8 0 X 3 R l c 3 R f Z G l j Z S 9 B d X R v U m V t b 3 Z l Z E N v b H V t b n M x L n t W Y W x 1 Z S 4 1 L D Z 9 J n F 1 b 3 Q 7 L C Z x d W 9 0 O 1 N l Y 3 R p b 2 4 x L 3 B 1 b G x i Y W N r X 2 1 v Z G V s X z R f d G V z d F 9 k a W N l L 0 F 1 d G 9 S Z W 1 v d m V k Q 2 9 s d W 1 u c z E u e 1 Z h b H V l L j Y s N 3 0 m c X V v d D s s J n F 1 b 3 Q 7 U 2 V j d G l v b j E v c H V s b G J h Y 2 t f b W 9 k Z W x f N F 9 0 Z X N 0 X 2 R p Y 2 U v Q X V 0 b 1 J l b W 9 2 Z W R D b 2 x 1 b W 5 z M S 5 7 V m F s d W U u N y w 4 f S Z x d W 9 0 O y w m c X V v d D t T Z W N 0 a W 9 u M S 9 w d W x s Y m F j a 1 9 t b 2 R l b F 8 0 X 3 R l c 3 R f Z G l j Z S 9 B d X R v U m V t b 3 Z l Z E N v b H V t b n M x L n t W Y W x 1 Z S 4 4 L D l 9 J n F 1 b 3 Q 7 L C Z x d W 9 0 O 1 N l Y 3 R p b 2 4 x L 3 B 1 b G x i Y W N r X 2 1 v Z G V s X z R f d G V z d F 9 k a W N l L 0 F 1 d G 9 S Z W 1 v d m V k Q 2 9 s d W 1 u c z E u e 1 Z h b H V l L j k s M T B 9 J n F 1 b 3 Q 7 L C Z x d W 9 0 O 1 N l Y 3 R p b 2 4 x L 3 B 1 b G x i Y W N r X 2 1 v Z G V s X z R f d G V z d F 9 k a W N l L 0 F 1 d G 9 S Z W 1 v d m V k Q 2 9 s d W 1 u c z E u e 1 Z h b H V l L j E w L D E x f S Z x d W 9 0 O y w m c X V v d D t T Z W N 0 a W 9 u M S 9 w d W x s Y m F j a 1 9 t b 2 R l b F 8 0 X 3 R l c 3 R f Z G l j Z S 9 B d X R v U m V t b 3 Z l Z E N v b H V t b n M x L n t W Y W x 1 Z S 4 x M S w x M n 0 m c X V v d D s s J n F 1 b 3 Q 7 U 2 V j d G l v b j E v c H V s b G J h Y 2 t f b W 9 k Z W x f N F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s Y m F j a 1 9 t b 2 R l b F 8 0 X 3 R l c 3 R f Z G l j Z S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x X 3 B z Z X V k b z N k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j o y N j o 1 M C 4 x O T g x M T g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B z Z X V k b z N k X 3 R l c 3 R f Z G l j Z S 9 B d X R v U m V t b 3 Z l Z E N v b H V t b n M x L n t O Y W 1 l L D B 9 J n F 1 b 3 Q 7 L C Z x d W 9 0 O 1 N l Y 3 R p b 2 4 x L 2 Z y Y W 1 l X 2 1 v Z G V s X z F f c H N l d W R v M 2 R f d G V z d F 9 k a W N l L 0 F 1 d G 9 S Z W 1 v d m V k Q 2 9 s d W 1 u c z E u e 1 Z h b H V l L j E s M X 0 m c X V v d D s s J n F 1 b 3 Q 7 U 2 V j d G l v b j E v Z n J h b W V f b W 9 k Z W x f M V 9 w c 2 V 1 Z G 8 z Z F 9 0 Z X N 0 X 2 R p Y 2 U v Q X V 0 b 1 J l b W 9 2 Z W R D b 2 x 1 b W 5 z M S 5 7 V m F s d W U u M T A s M n 0 m c X V v d D s s J n F 1 b 3 Q 7 U 2 V j d G l v b j E v Z n J h b W V f b W 9 k Z W x f M V 9 w c 2 V 1 Z G 8 z Z F 9 0 Z X N 0 X 2 R p Y 2 U v Q X V 0 b 1 J l b W 9 2 Z W R D b 2 x 1 b W 5 z M S 5 7 V m F s d W U u M T E s M 3 0 m c X V v d D s s J n F 1 b 3 Q 7 U 2 V j d G l v b j E v Z n J h b W V f b W 9 k Z W x f M V 9 w c 2 V 1 Z G 8 z Z F 9 0 Z X N 0 X 2 R p Y 2 U v Q X V 0 b 1 J l b W 9 2 Z W R D b 2 x 1 b W 5 z M S 5 7 V m F s d W U u M T I s N H 0 m c X V v d D s s J n F 1 b 3 Q 7 U 2 V j d G l v b j E v Z n J h b W V f b W 9 k Z W x f M V 9 w c 2 V 1 Z G 8 z Z F 9 0 Z X N 0 X 2 R p Y 2 U v Q X V 0 b 1 J l b W 9 2 Z W R D b 2 x 1 b W 5 z M S 5 7 V m F s d W U u M i w 1 f S Z x d W 9 0 O y w m c X V v d D t T Z W N 0 a W 9 u M S 9 m c m F t Z V 9 t b 2 R l b F 8 x X 3 B z Z X V k b z N k X 3 R l c 3 R f Z G l j Z S 9 B d X R v U m V t b 3 Z l Z E N v b H V t b n M x L n t W Y W x 1 Z S 4 z L D Z 9 J n F 1 b 3 Q 7 L C Z x d W 9 0 O 1 N l Y 3 R p b 2 4 x L 2 Z y Y W 1 l X 2 1 v Z G V s X z F f c H N l d W R v M 2 R f d G V z d F 9 k a W N l L 0 F 1 d G 9 S Z W 1 v d m V k Q 2 9 s d W 1 u c z E u e 1 Z h b H V l L j Q s N 3 0 m c X V v d D s s J n F 1 b 3 Q 7 U 2 V j d G l v b j E v Z n J h b W V f b W 9 k Z W x f M V 9 w c 2 V 1 Z G 8 z Z F 9 0 Z X N 0 X 2 R p Y 2 U v Q X V 0 b 1 J l b W 9 2 Z W R D b 2 x 1 b W 5 z M S 5 7 V m F s d W U u N S w 4 f S Z x d W 9 0 O y w m c X V v d D t T Z W N 0 a W 9 u M S 9 m c m F t Z V 9 t b 2 R l b F 8 x X 3 B z Z X V k b z N k X 3 R l c 3 R f Z G l j Z S 9 B d X R v U m V t b 3 Z l Z E N v b H V t b n M x L n t W Y W x 1 Z S 4 2 L D l 9 J n F 1 b 3 Q 7 L C Z x d W 9 0 O 1 N l Y 3 R p b 2 4 x L 2 Z y Y W 1 l X 2 1 v Z G V s X z F f c H N l d W R v M 2 R f d G V z d F 9 k a W N l L 0 F 1 d G 9 S Z W 1 v d m V k Q 2 9 s d W 1 u c z E u e 1 Z h b H V l L j c s M T B 9 J n F 1 b 3 Q 7 L C Z x d W 9 0 O 1 N l Y 3 R p b 2 4 x L 2 Z y Y W 1 l X 2 1 v Z G V s X z F f c H N l d W R v M 2 R f d G V z d F 9 k a W N l L 0 F 1 d G 9 S Z W 1 v d m V k Q 2 9 s d W 1 u c z E u e 1 Z h b H V l L j g s M T F 9 J n F 1 b 3 Q 7 L C Z x d W 9 0 O 1 N l Y 3 R p b 2 4 x L 2 Z y Y W 1 l X 2 1 v Z G V s X z F f c H N l d W R v M 2 R f d G V z d F 9 k a W N l L 0 F 1 d G 9 S Z W 1 v d m V k Q 2 9 s d W 1 u c z E u e 1 Z h b H V l L j k s M T J 9 J n F 1 b 3 Q 7 L C Z x d W 9 0 O 1 N l Y 3 R p b 2 4 x L 2 Z y Y W 1 l X 2 1 v Z G V s X z F f c H N l d W R v M 2 R f d G V z d F 9 k a W N l L 0 F 1 d G 9 S Z W 1 v d m V k Q 2 9 s d W 1 u c z E u e 1 Z h b H V l L m Z y Y W 1 l L D E z f S Z x d W 9 0 O y w m c X V v d D t T Z W N 0 a W 9 u M S 9 m c m F t Z V 9 t b 2 R l b F 8 x X 3 B z Z X V k b z N k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n J h b W V f b W 9 k Z W x f M V 9 w c 2 V 1 Z G 8 z Z F 9 0 Z X N 0 X 2 R p Y 2 U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x M C 4 4 N z c x M z E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v Q X V 0 b 1 J l b W 9 2 Z W R D b 2 x 1 b W 5 z M S 5 7 T m F t Z S w w f S Z x d W 9 0 O y w m c X V v d D t T Z W N 0 a W 9 u M S 9 w d W x s Y m F j a 1 9 t b 2 R l b F 8 1 X 3 R l c 3 R f Z G l j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U x L j I z O T I 4 N T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I 6 M z c u N z g 5 N z M y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S 9 B d X R v U m V t b 3 Z l Z E N v b H V t b n M x L n t O Y W 1 l L D B 9 J n F 1 b 3 Q 7 L C Z x d W 9 0 O 1 N l Y 3 R p b 2 4 x L 2 Z y Y W 1 l X 2 1 v Z G V s X z V f d m F s X 2 R p Y 2 U v Q X V 0 b 1 J l b W 9 2 Z W R D b 2 x 1 b W 5 z M S 5 7 V m F s d W U u M S w x f S Z x d W 9 0 O y w m c X V v d D t T Z W N 0 a W 9 u M S 9 m c m F t Z V 9 t b 2 R l b F 8 1 X 3 Z h b F 9 k a W N l L 0 F 1 d G 9 S Z W 1 v d m V k Q 2 9 s d W 1 u c z E u e 1 Z h b H V l L j E w L D J 9 J n F 1 b 3 Q 7 L C Z x d W 9 0 O 1 N l Y 3 R p b 2 4 x L 2 Z y Y W 1 l X 2 1 v Z G V s X z V f d m F s X 2 R p Y 2 U v Q X V 0 b 1 J l b W 9 2 Z W R D b 2 x 1 b W 5 z M S 5 7 V m F s d W U u M T E s M 3 0 m c X V v d D s s J n F 1 b 3 Q 7 U 2 V j d G l v b j E v Z n J h b W V f b W 9 k Z W x f N V 9 2 Y W x f Z G l j Z S 9 B d X R v U m V t b 3 Z l Z E N v b H V t b n M x L n t W Y W x 1 Z S 4 x M i w 0 f S Z x d W 9 0 O y w m c X V v d D t T Z W N 0 a W 9 u M S 9 m c m F t Z V 9 t b 2 R l b F 8 1 X 3 Z h b F 9 k a W N l L 0 F 1 d G 9 S Z W 1 v d m V k Q 2 9 s d W 1 u c z E u e 1 Z h b H V l L j I s N X 0 m c X V v d D s s J n F 1 b 3 Q 7 U 2 V j d G l v b j E v Z n J h b W V f b W 9 k Z W x f N V 9 2 Y W x f Z G l j Z S 9 B d X R v U m V t b 3 Z l Z E N v b H V t b n M x L n t W Y W x 1 Z S 4 z L D Z 9 J n F 1 b 3 Q 7 L C Z x d W 9 0 O 1 N l Y 3 R p b 2 4 x L 2 Z y Y W 1 l X 2 1 v Z G V s X z V f d m F s X 2 R p Y 2 U v Q X V 0 b 1 J l b W 9 2 Z W R D b 2 x 1 b W 5 z M S 5 7 V m F s d W U u N C w 3 f S Z x d W 9 0 O y w m c X V v d D t T Z W N 0 a W 9 u M S 9 m c m F t Z V 9 t b 2 R l b F 8 1 X 3 Z h b F 9 k a W N l L 0 F 1 d G 9 S Z W 1 v d m V k Q 2 9 s d W 1 u c z E u e 1 Z h b H V l L j U s O H 0 m c X V v d D s s J n F 1 b 3 Q 7 U 2 V j d G l v b j E v Z n J h b W V f b W 9 k Z W x f N V 9 2 Y W x f Z G l j Z S 9 B d X R v U m V t b 3 Z l Z E N v b H V t b n M x L n t W Y W x 1 Z S 4 2 L D l 9 J n F 1 b 3 Q 7 L C Z x d W 9 0 O 1 N l Y 3 R p b 2 4 x L 2 Z y Y W 1 l X 2 1 v Z G V s X z V f d m F s X 2 R p Y 2 U v Q X V 0 b 1 J l b W 9 2 Z W R D b 2 x 1 b W 5 z M S 5 7 V m F s d W U u N y w x M H 0 m c X V v d D s s J n F 1 b 3 Q 7 U 2 V j d G l v b j E v Z n J h b W V f b W 9 k Z W x f N V 9 2 Y W x f Z G l j Z S 9 B d X R v U m V t b 3 Z l Z E N v b H V t b n M x L n t W Y W x 1 Z S 4 4 L D E x f S Z x d W 9 0 O y w m c X V v d D t T Z W N 0 a W 9 u M S 9 m c m F t Z V 9 t b 2 R l b F 8 1 X 3 Z h b F 9 k a W N l L 0 F 1 d G 9 S Z W 1 v d m V k Q 2 9 s d W 1 u c z E u e 1 Z h b H V l L j k s M T J 9 J n F 1 b 3 Q 7 L C Z x d W 9 0 O 1 N l Y 3 R p b 2 4 x L 2 Z y Y W 1 l X 2 1 v Z G V s X z V f d m F s X 2 R p Y 2 U v Q X V 0 b 1 J l b W 9 2 Z W R D b 2 x 1 b W 5 z M S 5 7 V m F s d W U u Z n J h b W U s M T N 9 J n F 1 b 3 Q 7 L C Z x d W 9 0 O 1 N l Y 3 R p b 2 4 x L 2 Z y Y W 1 l X 2 1 v Z G V s X z V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L 0 F 1 d G 9 S Z W 1 v d m V k Q 2 9 s d W 1 u c z E u e 0 5 h b W U s M H 0 m c X V v d D s s J n F 1 b 3 Q 7 U 2 V j d G l v b j E v Z n J h b W V f b W 9 k Z W x f N V 9 2 Y W x f Z G l j Z S 9 B d X R v U m V t b 3 Z l Z E N v b H V t b n M x L n t W Y W x 1 Z S 4 x L D F 9 J n F 1 b 3 Q 7 L C Z x d W 9 0 O 1 N l Y 3 R p b 2 4 x L 2 Z y Y W 1 l X 2 1 v Z G V s X z V f d m F s X 2 R p Y 2 U v Q X V 0 b 1 J l b W 9 2 Z W R D b 2 x 1 b W 5 z M S 5 7 V m F s d W U u M T A s M n 0 m c X V v d D s s J n F 1 b 3 Q 7 U 2 V j d G l v b j E v Z n J h b W V f b W 9 k Z W x f N V 9 2 Y W x f Z G l j Z S 9 B d X R v U m V t b 3 Z l Z E N v b H V t b n M x L n t W Y W x 1 Z S 4 x M S w z f S Z x d W 9 0 O y w m c X V v d D t T Z W N 0 a W 9 u M S 9 m c m F t Z V 9 t b 2 R l b F 8 1 X 3 Z h b F 9 k a W N l L 0 F 1 d G 9 S Z W 1 v d m V k Q 2 9 s d W 1 u c z E u e 1 Z h b H V l L j E y L D R 9 J n F 1 b 3 Q 7 L C Z x d W 9 0 O 1 N l Y 3 R p b 2 4 x L 2 Z y Y W 1 l X 2 1 v Z G V s X z V f d m F s X 2 R p Y 2 U v Q X V 0 b 1 J l b W 9 2 Z W R D b 2 x 1 b W 5 z M S 5 7 V m F s d W U u M i w 1 f S Z x d W 9 0 O y w m c X V v d D t T Z W N 0 a W 9 u M S 9 m c m F t Z V 9 t b 2 R l b F 8 1 X 3 Z h b F 9 k a W N l L 0 F 1 d G 9 S Z W 1 v d m V k Q 2 9 s d W 1 u c z E u e 1 Z h b H V l L j M s N n 0 m c X V v d D s s J n F 1 b 3 Q 7 U 2 V j d G l v b j E v Z n J h b W V f b W 9 k Z W x f N V 9 2 Y W x f Z G l j Z S 9 B d X R v U m V t b 3 Z l Z E N v b H V t b n M x L n t W Y W x 1 Z S 4 0 L D d 9 J n F 1 b 3 Q 7 L C Z x d W 9 0 O 1 N l Y 3 R p b 2 4 x L 2 Z y Y W 1 l X 2 1 v Z G V s X z V f d m F s X 2 R p Y 2 U v Q X V 0 b 1 J l b W 9 2 Z W R D b 2 x 1 b W 5 z M S 5 7 V m F s d W U u N S w 4 f S Z x d W 9 0 O y w m c X V v d D t T Z W N 0 a W 9 u M S 9 m c m F t Z V 9 t b 2 R l b F 8 1 X 3 Z h b F 9 k a W N l L 0 F 1 d G 9 S Z W 1 v d m V k Q 2 9 s d W 1 u c z E u e 1 Z h b H V l L j Y s O X 0 m c X V v d D s s J n F 1 b 3 Q 7 U 2 V j d G l v b j E v Z n J h b W V f b W 9 k Z W x f N V 9 2 Y W x f Z G l j Z S 9 B d X R v U m V t b 3 Z l Z E N v b H V t b n M x L n t W Y W x 1 Z S 4 3 L D E w f S Z x d W 9 0 O y w m c X V v d D t T Z W N 0 a W 9 u M S 9 m c m F t Z V 9 t b 2 R l b F 8 1 X 3 Z h b F 9 k a W N l L 0 F 1 d G 9 S Z W 1 v d m V k Q 2 9 s d W 1 u c z E u e 1 Z h b H V l L j g s M T F 9 J n F 1 b 3 Q 7 L C Z x d W 9 0 O 1 N l Y 3 R p b 2 4 x L 2 Z y Y W 1 l X 2 1 v Z G V s X z V f d m F s X 2 R p Y 2 U v Q X V 0 b 1 J l b W 9 2 Z W R D b 2 x 1 b W 5 z M S 5 7 V m F s d W U u O S w x M n 0 m c X V v d D s s J n F 1 b 3 Q 7 U 2 V j d G l v b j E v Z n J h b W V f b W 9 k Z W x f N V 9 2 Y W x f Z G l j Z S 9 B d X R v U m V t b 3 Z l Z E N v b H V t b n M x L n t W Y W x 1 Z S 5 m c m F t Z S w x M 3 0 m c X V v d D s s J n F 1 b 3 Q 7 U 2 V j d G l v b j E v Z n J h b W V f b W 9 k Z W x f N V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n J h b W V f b W 9 k Z W x f N V 9 2 Y W x f Z G l j Z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B 1 b G x i Y W N r X 2 1 v Z G V s X z V f d G V z d F 9 k a W N l X 1 8 0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E 0 / 4 q N c S R o + z e j P p V X / B A A A A A A I A A A A A A B B m A A A A A Q A A I A A A A N h n 1 7 O i 7 S 8 0 u L g p 0 z q Z C 4 8 b A / R G 0 8 L + m L J + 4 Y 7 9 p e 8 d A A A A A A 6 A A A A A A g A A I A A A A J 4 R p u Z K s f 3 K O 4 D l q D y W K M 6 c z G C 6 F C R Y k V P F 2 t o 9 r Q 4 h U A A A A A T C Z S 9 v F O P / B 3 r v 3 8 G H o h h 6 d v H q Z I h M G 4 i L M r v r a t v k 0 c 6 t w w 1 l 2 5 u 6 s 1 D G y v 9 / c N C B l S I T f + s r b t Y 2 d r J U d 8 K m p + Z 1 2 z E X r 9 h o M S P B D 0 2 w Q A A A A M / i n a q K W C C b 3 M l K r X 2 A X 3 r j D D k o 1 S 6 p u w 5 v C b N I R b K Z Y K v c H n B B P U h + R P + + u K O 8 m 4 O n Q / O A F M U A i D Z / w 4 + U j Y U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 train</vt:lpstr>
      <vt:lpstr>Overview test</vt:lpstr>
      <vt:lpstr>Lipid arc DICEs</vt:lpstr>
      <vt:lpstr>Calcium arc DICEs</vt:lpstr>
      <vt:lpstr>Model 1 train</vt:lpstr>
      <vt:lpstr>Model 1 test</vt:lpstr>
      <vt:lpstr>Model 2 train</vt:lpstr>
      <vt:lpstr>Model 2 test</vt:lpstr>
      <vt:lpstr>Model 3 train</vt:lpstr>
      <vt:lpstr>Model 3 test</vt:lpstr>
      <vt:lpstr>Model 4 train</vt:lpstr>
      <vt:lpstr>Model 4 test</vt:lpstr>
      <vt:lpstr>Model 5 train</vt:lpstr>
      <vt:lpstr>Model 5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2023-05-07T16:00:24Z</dcterms:modified>
</cp:coreProperties>
</file>