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metrics\second_split\"/>
    </mc:Choice>
  </mc:AlternateContent>
  <xr:revisionPtr revIDLastSave="0" documentId="13_ncr:1_{1F05FE7E-DC4A-4895-872D-C23E6479BD51}" xr6:coauthVersionLast="47" xr6:coauthVersionMax="47" xr10:uidLastSave="{00000000-0000-0000-0000-000000000000}"/>
  <bookViews>
    <workbookView xWindow="28680" yWindow="-120" windowWidth="29040" windowHeight="15840" firstSheet="1" activeTab="6" xr2:uid="{00000000-000D-0000-FFFF-FFFF00000000}"/>
  </bookViews>
  <sheets>
    <sheet name="Overview test" sheetId="14" r:id="rId1"/>
    <sheet name="TCFAs" sheetId="58" r:id="rId2"/>
    <sheet name="Lipid arc DICEs" sheetId="3" r:id="rId3"/>
    <sheet name="Calcium arc DICEs" sheetId="57" r:id="rId4"/>
    <sheet name="RGB 2D" sheetId="53" r:id="rId5"/>
    <sheet name="Pseudo3D 1" sheetId="59" r:id="rId6"/>
    <sheet name="Pseudo3D 2" sheetId="63" r:id="rId7"/>
    <sheet name="Pseudo 3D 3" sheetId="64" r:id="rId8"/>
  </sheets>
  <definedNames>
    <definedName name="ExternalData_1" localSheetId="7" hidden="1">'Pseudo 3D 3'!$A$4:$N$222</definedName>
    <definedName name="ExternalData_1" localSheetId="6" hidden="1">'Pseudo3D 2'!$A$4:$N$222</definedName>
    <definedName name="ExternalData_1" localSheetId="4" hidden="1">'RGB 2D'!$A$4:$N$222</definedName>
    <definedName name="ExternalData_2" localSheetId="7" hidden="1">'Pseudo 3D 3'!$A$226:$M$241</definedName>
    <definedName name="ExternalData_2" localSheetId="6" hidden="1">'Pseudo3D 2'!$A$226:$M$241</definedName>
    <definedName name="ExternalData_2" localSheetId="4" hidden="1">'RGB 2D'!$A$227:$M$242</definedName>
    <definedName name="ExternalData_3" localSheetId="5" hidden="1">'Pseudo3D 1'!$A$4:$N$222</definedName>
    <definedName name="ExternalData_4" localSheetId="5" hidden="1">'Pseudo3D 1'!$A$226:$M$241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7" l="1"/>
  <c r="C7" i="57"/>
  <c r="D7" i="3"/>
  <c r="C7" i="3"/>
  <c r="F24" i="14"/>
  <c r="G24" i="14"/>
  <c r="H24" i="14"/>
  <c r="I24" i="14"/>
  <c r="J24" i="14"/>
  <c r="K24" i="14"/>
  <c r="L24" i="14"/>
  <c r="M24" i="14"/>
  <c r="N24" i="14"/>
  <c r="O24" i="14"/>
  <c r="P24" i="14"/>
  <c r="E24" i="14"/>
  <c r="F23" i="14"/>
  <c r="G23" i="14"/>
  <c r="H23" i="14"/>
  <c r="I23" i="14"/>
  <c r="J23" i="14"/>
  <c r="K23" i="14"/>
  <c r="L23" i="14"/>
  <c r="M23" i="14"/>
  <c r="N23" i="14"/>
  <c r="O23" i="14"/>
  <c r="P23" i="14"/>
  <c r="E23" i="14"/>
  <c r="D6" i="57"/>
  <c r="C6" i="57"/>
  <c r="D6" i="3"/>
  <c r="C6" i="3"/>
  <c r="F17" i="14"/>
  <c r="G17" i="14"/>
  <c r="H17" i="14"/>
  <c r="I17" i="14"/>
  <c r="J17" i="14"/>
  <c r="K17" i="14"/>
  <c r="L17" i="14"/>
  <c r="M17" i="14"/>
  <c r="N17" i="14"/>
  <c r="O17" i="14"/>
  <c r="P17" i="14"/>
  <c r="E17" i="14"/>
  <c r="F16" i="14"/>
  <c r="G16" i="14"/>
  <c r="H16" i="14"/>
  <c r="I16" i="14"/>
  <c r="J16" i="14"/>
  <c r="K16" i="14"/>
  <c r="L16" i="14"/>
  <c r="M16" i="14"/>
  <c r="N16" i="14"/>
  <c r="O16" i="14"/>
  <c r="P16" i="14"/>
  <c r="E16" i="14"/>
  <c r="D5" i="3"/>
  <c r="C5" i="3"/>
  <c r="D5" i="57"/>
  <c r="C5" i="57"/>
  <c r="F10" i="14"/>
  <c r="G10" i="14"/>
  <c r="H10" i="14"/>
  <c r="I10" i="14"/>
  <c r="J10" i="14"/>
  <c r="K10" i="14"/>
  <c r="L10" i="14"/>
  <c r="M10" i="14"/>
  <c r="N10" i="14"/>
  <c r="O10" i="14"/>
  <c r="P10" i="14"/>
  <c r="E10" i="14"/>
  <c r="F9" i="14"/>
  <c r="G9" i="14"/>
  <c r="H9" i="14"/>
  <c r="I9" i="14"/>
  <c r="J9" i="14"/>
  <c r="K9" i="14"/>
  <c r="L9" i="14"/>
  <c r="M9" i="14"/>
  <c r="N9" i="14"/>
  <c r="O9" i="14"/>
  <c r="P9" i="14"/>
  <c r="E9" i="14"/>
  <c r="D4" i="57"/>
  <c r="C4" i="57"/>
  <c r="D4" i="3"/>
  <c r="C4" i="3"/>
  <c r="F3" i="14"/>
  <c r="G3" i="14"/>
  <c r="H3" i="14"/>
  <c r="I3" i="14"/>
  <c r="J3" i="14"/>
  <c r="K3" i="14"/>
  <c r="L3" i="14"/>
  <c r="M3" i="14"/>
  <c r="N3" i="14"/>
  <c r="O3" i="14"/>
  <c r="P3" i="14"/>
  <c r="E3" i="14"/>
  <c r="F2" i="14"/>
  <c r="G2" i="14"/>
  <c r="H2" i="14"/>
  <c r="I2" i="14"/>
  <c r="J2" i="14"/>
  <c r="K2" i="14"/>
  <c r="L2" i="14"/>
  <c r="M2" i="14"/>
  <c r="N2" i="14"/>
  <c r="O2" i="14"/>
  <c r="P2" i="14"/>
  <c r="E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0ED7FC-C45C-4D3E-AEA8-8BCF69745182}" keepAlive="1" name="Query - frame_lipid2_model_test_dice" description="Connection to the 'frame_lipid2_model_test_dice' query in the workbook." type="5" refreshedVersion="8" background="1" saveData="1">
    <dbPr connection="Provider=Microsoft.Mashup.OleDb.1;Data Source=$Workbook$;Location=frame_lipid2_model_test_dice;Extended Properties=&quot;&quot;" command="SELECT * FROM [frame_lipid2_model_test_dice]"/>
  </connection>
  <connection id="2" xr16:uid="{7EC82EB5-6DB9-4FE0-B6D6-2A4F9E4C4C8E}" keepAlive="1" name="Query - frame_model_1_pseudo3d_test_dice" description="Connection to the 'frame_model_1_pseudo3d_test_dice' query in the workbook." type="5" refreshedVersion="8" background="1" saveData="1">
    <dbPr connection="Provider=Microsoft.Mashup.OleDb.1;Data Source=$Workbook$;Location=frame_model_1_pseudo3d_test_dice;Extended Properties=&quot;&quot;" command="SELECT * FROM [frame_model_1_pseudo3d_test_dice]"/>
  </connection>
  <connection id="3" xr16:uid="{C6CEEB72-0E46-4F9C-A631-7DDF6A7FFD18}" keepAlive="1" name="Query - frame_model_1_test_dice_with_new_pullback" description="Connection to the 'frame_model_1_test_dice_with_new_pullback' query in the workbook." type="5" refreshedVersion="0" background="1">
    <dbPr connection="Provider=Microsoft.Mashup.OleDb.1;Data Source=$Workbook$;Location=frame_model_1_test_dice_with_new_pullback;Extended Properties=&quot;&quot;" command="SELECT * FROM [frame_model_1_test_dice_with_new_pullback]"/>
  </connection>
  <connection id="4" xr16:uid="{C304FD29-E4B2-4713-B16C-A55688A04D8E}" keepAlive="1" name="Query - frame_model_1_test_frame" description="Connection to the 'frame_model_1_test_frame' query in the workbook." type="5" refreshedVersion="8" background="1" saveData="1">
    <dbPr connection="Provider=Microsoft.Mashup.OleDb.1;Data Source=$Workbook$;Location=frame_model_1_test_frame;Extended Properties=&quot;&quot;" command="SELECT * FROM [frame_model_1_test_frame]"/>
  </connection>
  <connection id="5" xr16:uid="{3E359E1B-486E-4E62-8372-8F0CE9EC5454}" keepAlive="1" name="Query - frame_model_2_test_dice" description="Connection to the 'frame_model_2_test_dice' query in the workbook." type="5" refreshedVersion="8" background="1" saveData="1">
    <dbPr connection="Provider=Microsoft.Mashup.OleDb.1;Data Source=$Workbook$;Location=frame_model_2_test_dice;Extended Properties=&quot;&quot;" command="SELECT * FROM [frame_model_2_test_dice]"/>
  </connection>
  <connection id="6" xr16:uid="{505EF8A3-F8CD-4CD6-B79B-8B44545DCDE7}" keepAlive="1" name="Query - frame_model_2_test_dice_with_new_pullback" description="Connection to the 'frame_model_2_test_dice_with_new_pullback' query in the workbook." type="5" refreshedVersion="0" background="1">
    <dbPr connection="Provider=Microsoft.Mashup.OleDb.1;Data Source=$Workbook$;Location=frame_model_2_test_dice_with_new_pullback;Extended Properties=&quot;&quot;" command="SELECT * FROM [frame_model_2_test_dice_with_new_pullback]"/>
  </connection>
  <connection id="7" xr16:uid="{D5ED8C2B-5F0E-4598-8EEA-90C6E1C20CCF}" keepAlive="1" name="Query - frame_model_2_test_dice_with_new_pullback (2)" description="Connection to the 'frame_model_2_test_dice_with_new_pullback (2)' query in the workbook." type="5" refreshedVersion="0" background="1">
    <dbPr connection="Provider=Microsoft.Mashup.OleDb.1;Data Source=$Workbook$;Location=&quot;frame_model_2_test_dice_with_new_pullback (2)&quot;;Extended Properties=&quot;&quot;" command="SELECT * FROM [frame_model_2_test_dice_with_new_pullback (2)]"/>
  </connection>
  <connection id="8" xr16:uid="{9724064C-D9A6-44DA-B0F1-E2CC3711ADC0}" keepAlive="1" name="Query - frame_model_2_test_frame" description="Connection to the 'frame_model_2_test_frame' query in the workbook." type="5" refreshedVersion="8" background="1" saveData="1">
    <dbPr connection="Provider=Microsoft.Mashup.OleDb.1;Data Source=$Workbook$;Location=frame_model_2_test_frame;Extended Properties=&quot;&quot;" command="SELECT * FROM [frame_model_2_test_frame]"/>
  </connection>
  <connection id="9" xr16:uid="{F0361102-8922-4818-AB69-63A1D566BDB3}" keepAlive="1" name="Query - frame_model_3_test_dice" description="Connection to the 'frame_model_3_test_dice' query in the workbook." type="5" refreshedVersion="8" background="1" saveData="1">
    <dbPr connection="Provider=Microsoft.Mashup.OleDb.1;Data Source=$Workbook$;Location=frame_model_3_test_dice;Extended Properties=&quot;&quot;" command="SELECT * FROM [frame_model_3_test_dice]"/>
  </connection>
  <connection id="10" xr16:uid="{362CD539-B668-48BB-84FF-B0396090E54E}" keepAlive="1" name="Query - frame_model_3_test_dice_with_new_pullback" description="Connection to the 'frame_model_3_test_dice_with_new_pullback' query in the workbook." type="5" refreshedVersion="0" background="1">
    <dbPr connection="Provider=Microsoft.Mashup.OleDb.1;Data Source=$Workbook$;Location=frame_model_3_test_dice_with_new_pullback;Extended Properties=&quot;&quot;" command="SELECT * FROM [frame_model_3_test_dice_with_new_pullback]"/>
  </connection>
  <connection id="11" xr16:uid="{8C57940D-D4A8-4D5A-B1FC-A8A4C0B78683}" keepAlive="1" name="Query - frame_model_3_test_frame" description="Connection to the 'frame_model_3_test_frame' query in the workbook." type="5" refreshedVersion="0" background="1">
    <dbPr connection="Provider=Microsoft.Mashup.OleDb.1;Data Source=$Workbook$;Location=frame_model_3_test_frame;Extended Properties=&quot;&quot;" command="SELECT * FROM [frame_model_3_test_frame]"/>
  </connection>
  <connection id="12" xr16:uid="{B1B9F95E-F061-4C28-9219-F746B9B85A88}" keepAlive="1" name="Query - frame_model_3_test_frame (2)" description="Connection to the 'frame_model_3_test_frame (2)' query in the workbook." type="5" refreshedVersion="8" background="1" saveData="1">
    <dbPr connection="Provider=Microsoft.Mashup.OleDb.1;Data Source=$Workbook$;Location=&quot;frame_model_3_test_frame (2)&quot;;Extended Properties=&quot;&quot;" command="SELECT * FROM [frame_model_3_test_frame (2)]"/>
  </connection>
  <connection id="13" xr16:uid="{E4ECF5BF-4426-428E-94DD-AFE33A83FBF6}" keepAlive="1" name="Query - frame_model_4_test_dice" description="Connection to the 'frame_model_4_test_dice' query in the workbook." type="5" refreshedVersion="0" background="1">
    <dbPr connection="Provider=Microsoft.Mashup.OleDb.1;Data Source=$Workbook$;Location=frame_model_4_test_dice;Extended Properties=&quot;&quot;" command="SELECT * FROM [frame_model_4_test_dice]"/>
  </connection>
  <connection id="14" xr16:uid="{8FC2717F-5F8C-4315-8AD6-014AD73936FF}" keepAlive="1" name="Query - frame_model_4_test_dice (2)" description="Connection to the 'frame_model_4_test_dice (2)' query in the workbook." type="5" refreshedVersion="0" background="1">
    <dbPr connection="Provider=Microsoft.Mashup.OleDb.1;Data Source=$Workbook$;Location=&quot;frame_model_4_test_dice (2)&quot;;Extended Properties=&quot;&quot;" command="SELECT * FROM [frame_model_4_test_dice (2)]"/>
  </connection>
  <connection id="15" xr16:uid="{2D87A699-F3FD-4F7A-AF8C-2DBC47305ACB}" keepAlive="1" name="Query - frame_model_4_test_dice (3)" description="Connection to the 'frame_model_4_test_dice (3)' query in the workbook." type="5" refreshedVersion="8" background="1" saveData="1">
    <dbPr connection="Provider=Microsoft.Mashup.OleDb.1;Data Source=$Workbook$;Location=&quot;frame_model_4_test_dice (3)&quot;;Extended Properties=&quot;&quot;" command="SELECT * FROM [frame_model_4_test_dice (3)]"/>
  </connection>
  <connection id="16" xr16:uid="{46A9FA4C-6E1D-4171-ADA6-27A292742700}" keepAlive="1" name="Query - frame_model_4_test_dice_with_new_pullback" description="Connection to the 'frame_model_4_test_dice_with_new_pullback' query in the workbook." type="5" refreshedVersion="0" background="1">
    <dbPr connection="Provider=Microsoft.Mashup.OleDb.1;Data Source=$Workbook$;Location=frame_model_4_test_dice_with_new_pullback;Extended Properties=&quot;&quot;" command="SELECT * FROM [frame_model_4_test_dice_with_new_pullback]"/>
  </connection>
  <connection id="17" xr16:uid="{A8BB3277-2F71-4BCA-BE7F-23A70ADFA00E}" keepAlive="1" name="Query - frame_model_4_test_frame" description="Connection to the 'frame_model_4_test_frame' query in the workbook." type="5" refreshedVersion="8" background="1" saveData="1">
    <dbPr connection="Provider=Microsoft.Mashup.OleDb.1;Data Source=$Workbook$;Location=frame_model_4_test_frame;Extended Properties=&quot;&quot;" command="SELECT * FROM [frame_model_4_test_frame]"/>
  </connection>
  <connection id="18" xr16:uid="{81C274C1-767B-492B-AD9A-A341D69BA7ED}" keepAlive="1" name="Query - frame_model_5_test_dice" description="Connection to the 'frame_model_5_test_dice' query in the workbook." type="5" refreshedVersion="0" background="1">
    <dbPr connection="Provider=Microsoft.Mashup.OleDb.1;Data Source=$Workbook$;Location=frame_model_5_test_dice;Extended Properties=&quot;&quot;" command="SELECT * FROM [frame_model_5_test_dice]"/>
  </connection>
  <connection id="19" xr16:uid="{55714A5C-8ADC-4C3C-AE54-29B4331220DA}" keepAlive="1" name="Query - frame_model_5_test_dice (2)" description="Connection to the 'frame_model_5_test_dice (2)' query in the workbook." type="5" refreshedVersion="8" background="1" saveData="1">
    <dbPr connection="Provider=Microsoft.Mashup.OleDb.1;Data Source=$Workbook$;Location=&quot;frame_model_5_test_dice (2)&quot;;Extended Properties=&quot;&quot;" command="SELECT * FROM [frame_model_5_test_dice (2)]"/>
  </connection>
  <connection id="20" xr16:uid="{F873BC6A-0E87-4F70-A65C-3D591AE51F13}" keepAlive="1" name="Query - frame_model_5_val_dice" description="Connection to the 'frame_model_5_val_dice' query in the workbook." type="5" refreshedVersion="8" background="1" saveData="1">
    <dbPr connection="Provider=Microsoft.Mashup.OleDb.1;Data Source=$Workbook$;Location=frame_model_5_val_dice;Extended Properties=&quot;&quot;" command="SELECT * FROM [frame_model_5_val_dice]"/>
  </connection>
  <connection id="21" xr16:uid="{77527FD7-E524-4BFA-9C49-CFECEC3B716E}" keepAlive="1" name="Query - frame_model_5_val_dice_with_new_pullback" description="Connection to the 'frame_model_5_val_dice_with_new_pullback' query in the workbook." type="5" refreshedVersion="0" background="1">
    <dbPr connection="Provider=Microsoft.Mashup.OleDb.1;Data Source=$Workbook$;Location=frame_model_5_val_dice_with_new_pullback;Extended Properties=&quot;&quot;" command="SELECT * FROM [frame_model_5_val_dice_with_new_pullback]"/>
  </connection>
  <connection id="22" xr16:uid="{45D679F8-1820-4356-AA2A-8F928241EAB5}" keepAlive="1" name="Query - frame_model_6_test_dice" description="Connection to the 'frame_model_6_test_dice' query in the workbook." type="5" refreshedVersion="8" background="1" saveData="1">
    <dbPr connection="Provider=Microsoft.Mashup.OleDb.1;Data Source=$Workbook$;Location=frame_model_6_test_dice;Extended Properties=&quot;&quot;" command="SELECT * FROM [frame_model_6_test_dice]"/>
  </connection>
  <connection id="23" xr16:uid="{BF676B3F-39A4-4839-A07B-36C09F0EFC69}" keepAlive="1" name="Query - frame_model_7_test_dice" description="Connection to the 'frame_model_7_test_dice' query in the workbook." type="5" refreshedVersion="8" background="1" saveData="1">
    <dbPr connection="Provider=Microsoft.Mashup.OleDb.1;Data Source=$Workbook$;Location=frame_model_7_test_dice;Extended Properties=&quot;&quot;" command="SELECT * FROM [frame_model_7_test_dice]"/>
  </connection>
  <connection id="24" xr16:uid="{CF830EE2-0DA3-4707-8A35-2101BEF24EE3}" keepAlive="1" name="Query - frame_model1_test_dice" description="Connection to the 'frame_model1_test_dice' query in the workbook." type="5" refreshedVersion="0" background="1">
    <dbPr connection="Provider=Microsoft.Mashup.OleDb.1;Data Source=$Workbook$;Location=frame_model1_test_dice;Extended Properties=&quot;&quot;" command="SELECT * FROM [frame_model1_test_dice]"/>
  </connection>
  <connection id="25" xr16:uid="{C78FDDE7-2DE0-4FE7-B6C6-A1AD044EBD24}" keepAlive="1" name="Query - frame_model1_test_dice (2)" description="Connection to the 'frame_model1_test_dice (2)' query in the workbook." type="5" refreshedVersion="8" background="1" saveData="1">
    <dbPr connection="Provider=Microsoft.Mashup.OleDb.1;Data Source=$Workbook$;Location=&quot;frame_model1_test_dice (2)&quot;;Extended Properties=&quot;&quot;" command="SELECT * FROM [frame_model1_test_dice (2)]"/>
  </connection>
  <connection id="26" xr16:uid="{FADFEAD7-2253-48C3-AFF7-A571ECACA57B}" keepAlive="1" name="Query - frame_model6_test_dice" description="Connection to the 'frame_model6_test_dice' query in the workbook." type="5" refreshedVersion="8" background="1" saveData="1">
    <dbPr connection="Provider=Microsoft.Mashup.OleDb.1;Data Source=$Workbook$;Location=frame_model6_test_dice;Extended Properties=&quot;&quot;" command="SELECT * FROM [frame_model6_test_dice]"/>
  </connection>
  <connection id="27" xr16:uid="{7F1EE672-FA31-4989-BFF1-A269F6328643}" keepAlive="1" name="Query - frame_model6_val_dice" description="Connection to the 'frame_model6_val_dice' query in the workbook." type="5" refreshedVersion="8" background="1" saveData="1">
    <dbPr connection="Provider=Microsoft.Mashup.OleDb.1;Data Source=$Workbook$;Location=frame_model6_val_dice;Extended Properties=&quot;&quot;" command="SELECT * FROM [frame_model6_val_dice]"/>
  </connection>
  <connection id="28" xr16:uid="{6658B7DE-D7EC-4B41-8C5A-9C9AD520C3BB}" keepAlive="1" name="Query - frame_model6_val_dice (2)" description="Connection to the 'frame_model6_val_dice (2)' query in the workbook." type="5" refreshedVersion="8" background="1" saveData="1">
    <dbPr connection="Provider=Microsoft.Mashup.OleDb.1;Data Source=$Workbook$;Location=&quot;frame_model6_val_dice (2)&quot;;Extended Properties=&quot;&quot;" command="SELECT * FROM [frame_model6_val_dice (2)]"/>
  </connection>
  <connection id="29" xr16:uid="{93E1B4B6-5D84-419B-BF6A-DE17E47B9CE0}" keepAlive="1" name="Query - frame_model7_test_dice" description="Connection to the 'frame_model7_test_dice' query in the workbook." type="5" refreshedVersion="8" background="1" saveData="1">
    <dbPr connection="Provider=Microsoft.Mashup.OleDb.1;Data Source=$Workbook$;Location=frame_model7_test_dice;Extended Properties=&quot;&quot;" command="SELECT * FROM [frame_model7_test_dice]"/>
  </connection>
  <connection id="30" xr16:uid="{9E23F753-4BCB-483E-AC58-5DF34A00065C}" keepAlive="1" name="Query - frame_model7_val_dice" description="Connection to the 'frame_model7_val_dice' query in the workbook." type="5" refreshedVersion="0" background="1">
    <dbPr connection="Provider=Microsoft.Mashup.OleDb.1;Data Source=$Workbook$;Location=frame_model7_val_dice;Extended Properties=&quot;&quot;" command="SELECT * FROM [frame_model7_val_dice]"/>
  </connection>
  <connection id="31" xr16:uid="{AF30EFF2-DAE7-436D-B010-C543E1A1CAFE}" keepAlive="1" name="Query - frame_model7_val_dice (2)" description="Connection to the 'frame_model7_val_dice (2)' query in the workbook." type="5" refreshedVersion="8" background="1" saveData="1">
    <dbPr connection="Provider=Microsoft.Mashup.OleDb.1;Data Source=$Workbook$;Location=&quot;frame_model7_val_dice (2)&quot;;Extended Properties=&quot;&quot;" command="SELECT * FROM [frame_model7_val_dice (2)]"/>
  </connection>
  <connection id="32" xr16:uid="{30A647DF-6D4A-42F9-8E7C-32E6B493F9B1}" keepAlive="1" name="Query - frame_model7_val_dice (3)" description="Connection to the 'frame_model7_val_dice (3)' query in the workbook." type="5" refreshedVersion="8" background="1" saveData="1">
    <dbPr connection="Provider=Microsoft.Mashup.OleDb.1;Data Source=$Workbook$;Location=&quot;frame_model7_val_dice (3)&quot;;Extended Properties=&quot;&quot;" command="SELECT * FROM [frame_model7_val_dice (3)]"/>
  </connection>
  <connection id="33" xr16:uid="{B393C452-FA43-4818-8AD2-4205F6C04FC2}" keepAlive="1" name="Query - model_pseudo3d_1_pullback" description="Connection to the 'model_pseudo3d_1_pullback' query in the workbook." type="5" refreshedVersion="8" background="1" saveData="1">
    <dbPr connection="Provider=Microsoft.Mashup.OleDb.1;Data Source=$Workbook$;Location=model_pseudo3d_1_pullback;Extended Properties=&quot;&quot;" command="SELECT * FROM [model_pseudo3d_1_pullback]"/>
  </connection>
  <connection id="34" xr16:uid="{DD0C88CA-4C25-40DB-88E8-7BAAAA9C5369}" keepAlive="1" name="Query - model_pseudo3d_2_dice_frame" description="Connection to the 'model_pseudo3d_2_dice_frame' query in the workbook." type="5" refreshedVersion="8" background="1" saveData="1">
    <dbPr connection="Provider=Microsoft.Mashup.OleDb.1;Data Source=$Workbook$;Location=model_pseudo3d_2_dice_frame;Extended Properties=&quot;&quot;" command="SELECT * FROM [model_pseudo3d_2_dice_frame]"/>
  </connection>
  <connection id="35" xr16:uid="{94FDD8C4-856D-47EE-BF97-E47A37698D5A}" keepAlive="1" name="Query - model_pseudo3d_2_dice_pullback" description="Connection to the 'model_pseudo3d_2_dice_pullback' query in the workbook." type="5" refreshedVersion="8" background="1" saveData="1">
    <dbPr connection="Provider=Microsoft.Mashup.OleDb.1;Data Source=$Workbook$;Location=model_pseudo3d_2_dice_pullback;Extended Properties=&quot;&quot;" command="SELECT * FROM [model_pseudo3d_2_dice_pullback]"/>
  </connection>
  <connection id="36" xr16:uid="{7C1AF7B0-B912-49C3-AF4B-7F3C34668871}" keepAlive="1" name="Query - model_pseudo3d_2_other_metrics_detection" description="Connection to the 'model_pseudo3d_2_other_metrics_detection' query in the workbook." type="5" refreshedVersion="0" background="1">
    <dbPr connection="Provider=Microsoft.Mashup.OleDb.1;Data Source=$Workbook$;Location=model_pseudo3d_2_other_metrics_detection;Extended Properties=&quot;&quot;" command="SELECT * FROM [model_pseudo3d_2_other_metrics_detection]"/>
  </connection>
  <connection id="37" xr16:uid="{F25FE076-840F-401A-8B5B-B274D402D278}" keepAlive="1" name="Query - model_pseudo3d_3_dice_frame" description="Connection to the 'model_pseudo3d_3_dice_frame' query in the workbook." type="5" refreshedVersion="8" background="1" saveData="1">
    <dbPr connection="Provider=Microsoft.Mashup.OleDb.1;Data Source=$Workbook$;Location=model_pseudo3d_3_dice_frame;Extended Properties=&quot;&quot;" command="SELECT * FROM [model_pseudo3d_3_dice_frame]"/>
  </connection>
  <connection id="38" xr16:uid="{7E6505AB-386D-4823-A962-86C6A694A9AA}" keepAlive="1" name="Query - model_pseudo3d_3_dice_pullback" description="Connection to the 'model_pseudo3d_3_dice_pullback' query in the workbook." type="5" refreshedVersion="0" background="1">
    <dbPr connection="Provider=Microsoft.Mashup.OleDb.1;Data Source=$Workbook$;Location=model_pseudo3d_3_dice_pullback;Extended Properties=&quot;&quot;" command="SELECT * FROM [model_pseudo3d_3_dice_pullback]"/>
  </connection>
  <connection id="39" xr16:uid="{A4C09C48-829D-45E4-927D-8CEA16C75847}" keepAlive="1" name="Query - model_pseudo3d_3_dice_pullback (2)" description="Connection to the 'model_pseudo3d_3_dice_pullback (2)' query in the workbook." type="5" refreshedVersion="8" background="1" saveData="1">
    <dbPr connection="Provider=Microsoft.Mashup.OleDb.1;Data Source=$Workbook$;Location=&quot;model_pseudo3d_3_dice_pullback (2)&quot;;Extended Properties=&quot;&quot;" command="SELECT * FROM [model_pseudo3d_3_dice_pullback (2)]"/>
  </connection>
  <connection id="40" xr16:uid="{F36C0986-53DF-4B64-B17A-268135AB26BA}" keepAlive="1" name="Query - model_pseudo3d_3_other_metics_detection" description="Connection to the 'model_pseudo3d_3_other_metics_detection' query in the workbook." type="5" refreshedVersion="0" background="1">
    <dbPr connection="Provider=Microsoft.Mashup.OleDb.1;Data Source=$Workbook$;Location=model_pseudo3d_3_other_metics_detection;Extended Properties=&quot;&quot;" command="SELECT * FROM [model_pseudo3d_3_other_metics_detection]"/>
  </connection>
  <connection id="41" xr16:uid="{6928486B-012A-4F00-BAE1-F4F37EA86F60}" keepAlive="1" name="Query - model_rgb_2d" description="Connection to the 'model_rgb_2d' query in the workbook." type="5" refreshedVersion="8" background="1" saveData="1">
    <dbPr connection="Provider=Microsoft.Mashup.OleDb.1;Data Source=$Workbook$;Location=model_rgb_2d;Extended Properties=&quot;&quot;" command="SELECT * FROM [model_rgb_2d]"/>
  </connection>
  <connection id="42" xr16:uid="{B203B087-9DFE-4D17-B29D-057F04AB4B90}" keepAlive="1" name="Query - model_rgb_2d (2)" description="Connection to the 'model_rgb_2d (2)' query in the workbook." type="5" refreshedVersion="0" background="1">
    <dbPr connection="Provider=Microsoft.Mashup.OleDb.1;Data Source=$Workbook$;Location=&quot;model_rgb_2d (2)&quot;;Extended Properties=&quot;&quot;" command="SELECT * FROM [model_rgb_2d (2)]"/>
  </connection>
  <connection id="43" xr16:uid="{784755BD-5F6A-456D-9477-7583C5E5CC28}" keepAlive="1" name="Query - model_rgb_2d_best" description="Connection to the 'model_rgb_2d_best' query in the workbook." type="5" refreshedVersion="8" background="1" saveData="1">
    <dbPr connection="Provider=Microsoft.Mashup.OleDb.1;Data Source=$Workbook$;Location=model_rgb_2d_best;Extended Properties=&quot;&quot;" command="SELECT * FROM [model_rgb_2d_best]"/>
  </connection>
  <connection id="44" xr16:uid="{2D6C57CF-DCB9-454A-A7FD-6007AFD6E204}" keepAlive="1" name="Query - model_rgb_2d_pullback" description="Connection to the 'model_rgb_2d_pullback' query in the workbook." type="5" refreshedVersion="8" background="1" saveData="1">
    <dbPr connection="Provider=Microsoft.Mashup.OleDb.1;Data Source=$Workbook$;Location=model_rgb_2d_pullback;Extended Properties=&quot;&quot;" command="SELECT * FROM [model_rgb_2d_pullback]"/>
  </connection>
  <connection id="45" xr16:uid="{E330DB2D-E8E1-4BB2-9C61-31A98CDFCF42}" keepAlive="1" name="Query - model_rgb_2d_pullback (2)" description="Connection to the 'model_rgb_2d_pullback (2)' query in the workbook." type="5" refreshedVersion="0" background="1">
    <dbPr connection="Provider=Microsoft.Mashup.OleDb.1;Data Source=$Workbook$;Location=&quot;model_rgb_2d_pullback (2)&quot;;Extended Properties=&quot;&quot;" command="SELECT * FROM [model_rgb_2d_pullback (2)]"/>
  </connection>
  <connection id="46" xr16:uid="{1ECD9E08-7D49-4BEE-95D0-98C2AFCB4A70}" keepAlive="1" name="Query - model_rgb_pseudo3d_1_frame" description="Connection to the 'model_rgb_pseudo3d_1_frame' query in the workbook." type="5" refreshedVersion="8" background="1" saveData="1">
    <dbPr connection="Provider=Microsoft.Mashup.OleDb.1;Data Source=$Workbook$;Location=model_rgb_pseudo3d_1_frame;Extended Properties=&quot;&quot;" command="SELECT * FROM [model_rgb_pseudo3d_1_frame]"/>
  </connection>
  <connection id="47" xr16:uid="{EBF68D45-1E44-41DF-BDEB-444E76B6E2D9}" keepAlive="1" name="Query - model8_frame_level" description="Connection to the 'model8_frame_level' query in the workbook." type="5" refreshedVersion="8" background="1" saveData="1">
    <dbPr connection="Provider=Microsoft.Mashup.OleDb.1;Data Source=$Workbook$;Location=model8_frame_level;Extended Properties=&quot;&quot;" command="SELECT * FROM [model8_frame_level]"/>
  </connection>
  <connection id="48" xr16:uid="{7EDD570F-45CE-4D02-8F17-185DDEBE7504}" keepAlive="1" name="Query - model8_frame_level_val" description="Connection to the 'model8_frame_level_val' query in the workbook." type="5" refreshedVersion="8" background="1" saveData="1">
    <dbPr connection="Provider=Microsoft.Mashup.OleDb.1;Data Source=$Workbook$;Location=model8_frame_level_val;Extended Properties=&quot;&quot;" command="SELECT * FROM [model8_frame_level_val]"/>
  </connection>
  <connection id="49" xr16:uid="{07421182-2348-402C-A5E5-A1F5443725AD}" keepAlive="1" name="Query - model8_pullback_level" description="Connection to the 'model8_pullback_level' query in the workbook." type="5" refreshedVersion="8" background="1" saveData="1">
    <dbPr connection="Provider=Microsoft.Mashup.OleDb.1;Data Source=$Workbook$;Location=model8_pullback_level;Extended Properties=&quot;&quot;" command="SELECT * FROM [model8_pullback_level]"/>
  </connection>
  <connection id="50" xr16:uid="{E0473007-4F3D-4AC1-B106-8E968EB26572}" keepAlive="1" name="Query - model9_frame_level_test" description="Connection to the 'model9_frame_level_test' query in the workbook." type="5" refreshedVersion="8" background="1" saveData="1">
    <dbPr connection="Provider=Microsoft.Mashup.OleDb.1;Data Source=$Workbook$;Location=model9_frame_level_test;Extended Properties=&quot;&quot;" command="SELECT * FROM [model9_frame_level_test]"/>
  </connection>
  <connection id="51" xr16:uid="{1C6F580B-E913-454F-92A9-0903EE5E6C7F}" keepAlive="1" name="Query - model9_frame_level_val" description="Connection to the 'model9_frame_level_val' query in the workbook." type="5" refreshedVersion="8" background="1" saveData="1">
    <dbPr connection="Provider=Microsoft.Mashup.OleDb.1;Data Source=$Workbook$;Location=model9_frame_level_val;Extended Properties=&quot;&quot;" command="SELECT * FROM [model9_frame_level_val]"/>
  </connection>
  <connection id="52" xr16:uid="{AB57EEAE-28E8-45F7-BDB7-343E9C55FDD3}" keepAlive="1" name="Query - model9_pullback_level" description="Connection to the 'model9_pullback_level' query in the workbook." type="5" refreshedVersion="8" background="1" saveData="1">
    <dbPr connection="Provider=Microsoft.Mashup.OleDb.1;Data Source=$Workbook$;Location=model9_pullback_level;Extended Properties=&quot;&quot;" command="SELECT * FROM [model9_pullback_level]"/>
  </connection>
  <connection id="53" xr16:uid="{03983726-D5D0-496E-9E3D-44A07EE0A762}" keepAlive="1" name="Query - other_metrics_2d_rgb" description="Connection to the 'other_metrics_2d_rgb' query in the workbook." type="5" refreshedVersion="0" background="1">
    <dbPr connection="Provider=Microsoft.Mashup.OleDb.1;Data Source=$Workbook$;Location=other_metrics_2d_rgb;Extended Properties=&quot;&quot;" command="SELECT * FROM [other_metrics_2d_rgb]"/>
  </connection>
  <connection id="54" xr16:uid="{DCA06293-DDC3-455C-8145-498AB7AB0135}" keepAlive="1" name="Query - other_metrics_2d_rgb (2)" description="Connection to the 'other_metrics_2d_rgb (2)' query in the workbook." type="5" refreshedVersion="0" background="1">
    <dbPr connection="Provider=Microsoft.Mashup.OleDb.1;Data Source=$Workbook$;Location=&quot;other_metrics_2d_rgb (2)&quot;;Extended Properties=&quot;&quot;" command="SELECT * FROM [other_metrics_2d_rgb (2)]"/>
  </connection>
  <connection id="55" xr16:uid="{DA1E4B70-A577-4EAE-B7D2-EBC2AEEA8EB9}" keepAlive="1" name="Query - other_metrics_2d_rgb (3)" description="Connection to the 'other_metrics_2d_rgb (3)' query in the workbook." type="5" refreshedVersion="0" background="1">
    <dbPr connection="Provider=Microsoft.Mashup.OleDb.1;Data Source=$Workbook$;Location=&quot;other_metrics_2d_rgb (3)&quot;;Extended Properties=&quot;&quot;" command="SELECT * FROM [other_metrics_2d_rgb (3)]"/>
  </connection>
  <connection id="56" xr16:uid="{FD305566-E7F7-47B1-82FA-8DAB281B7021}" keepAlive="1" name="Query - other_metrics_pseudo3d_1_detection" description="Connection to the 'other_metrics_pseudo3d_1_detection' query in the workbook." type="5" refreshedVersion="8" background="1" saveData="1">
    <dbPr connection="Provider=Microsoft.Mashup.OleDb.1;Data Source=$Workbook$;Location=other_metrics_pseudo3d_1_detection;Extended Properties=&quot;&quot;" command="SELECT * FROM [other_metrics_pseudo3d_1_detection]"/>
  </connection>
  <connection id="57" xr16:uid="{EF29826A-464A-4559-BAC5-E1BCE6DB1AD5}" keepAlive="1" name="Query - pullback_model_1_test_dice" description="Connection to the 'pullback_model_1_test_dice' query in the workbook." type="5" refreshedVersion="8" background="1" saveData="1">
    <dbPr connection="Provider=Microsoft.Mashup.OleDb.1;Data Source=$Workbook$;Location=pullback_model_1_test_dice;Extended Properties=&quot;&quot;" command="SELECT * FROM [pullback_model_1_test_dice]"/>
  </connection>
  <connection id="58" xr16:uid="{C848C241-96E8-4310-8034-945FCB89702C}" keepAlive="1" name="Query - pullback_model_1_test_dice (2)" description="Connection to the 'pullback_model_1_test_dice (2)' query in the workbook." type="5" refreshedVersion="0" background="1">
    <dbPr connection="Provider=Microsoft.Mashup.OleDb.1;Data Source=$Workbook$;Location=&quot;pullback_model_1_test_dice (2)&quot;;Extended Properties=&quot;&quot;" command="SELECT * FROM [pullback_model_1_test_dice (2)]"/>
  </connection>
  <connection id="59" xr16:uid="{88C3F87B-4CA5-4F42-8445-7D1CE76FCD8D}" keepAlive="1" name="Query - pullback_model_1_test_dice (3)" description="Connection to the 'pullback_model_1_test_dice (3)' query in the workbook." type="5" refreshedVersion="0" background="1">
    <dbPr connection="Provider=Microsoft.Mashup.OleDb.1;Data Source=$Workbook$;Location=&quot;pullback_model_1_test_dice (3)&quot;;Extended Properties=&quot;&quot;" command="SELECT * FROM [pullback_model_1_test_dice (3)]"/>
  </connection>
  <connection id="60" xr16:uid="{88B6F800-2B75-4E67-8863-15208277069A}" keepAlive="1" name="Query - pullback_model_1_test_dice (4)" description="Connection to the 'pullback_model_1_test_dice (4)' query in the workbook." type="5" refreshedVersion="8" background="1" saveData="1">
    <dbPr connection="Provider=Microsoft.Mashup.OleDb.1;Data Source=$Workbook$;Location=&quot;pullback_model_1_test_dice (4)&quot;;Extended Properties=&quot;&quot;" command="SELECT * FROM [pullback_model_1_test_dice (4)]"/>
  </connection>
  <connection id="61" xr16:uid="{C79B5013-0DA4-4D07-8C08-21757587C141}" keepAlive="1" name="Query - pullback_model_1_val_frame" description="Connection to the 'pullback_model_1_val_frame' query in the workbook." type="5" refreshedVersion="8" background="1" saveData="1">
    <dbPr connection="Provider=Microsoft.Mashup.OleDb.1;Data Source=$Workbook$;Location=pullback_model_1_val_frame;Extended Properties=&quot;&quot;" command="SELECT * FROM [pullback_model_1_val_frame]"/>
  </connection>
  <connection id="62" xr16:uid="{B2A69C0C-31A0-4FF2-BD58-CD83B27AD108}" keepAlive="1" name="Query - pullback_model_1_val_frame (2)" description="Connection to the 'pullback_model_1_val_frame (2)' query in the workbook." type="5" refreshedVersion="8" background="1" saveData="1">
    <dbPr connection="Provider=Microsoft.Mashup.OleDb.1;Data Source=$Workbook$;Location=&quot;pullback_model_1_val_frame (2)&quot;;Extended Properties=&quot;&quot;" command="SELECT * FROM [pullback_model_1_val_frame (2)]"/>
  </connection>
  <connection id="63" xr16:uid="{AF8DA23B-4CBD-43EF-973E-FF9C132D90EF}" keepAlive="1" name="Query - pullback_model_2_test_dice" description="Connection to the 'pullback_model_2_test_dice' query in the workbook." type="5" refreshedVersion="8" background="1" saveData="1">
    <dbPr connection="Provider=Microsoft.Mashup.OleDb.1;Data Source=$Workbook$;Location=pullback_model_2_test_dice;Extended Properties=&quot;&quot;" command="SELECT * FROM [pullback_model_2_test_dice]"/>
  </connection>
  <connection id="64" xr16:uid="{2831B1DF-DB25-43C0-B3F2-9468E068505F}" keepAlive="1" name="Query - pullback_model_2_test_dice (2)" description="Connection to the 'pullback_model_2_test_dice (2)' query in the workbook." type="5" refreshedVersion="8" background="1" saveData="1">
    <dbPr connection="Provider=Microsoft.Mashup.OleDb.1;Data Source=$Workbook$;Location=&quot;pullback_model_2_test_dice (2)&quot;;Extended Properties=&quot;&quot;" command="SELECT * FROM [pullback_model_2_test_dice (2)]"/>
  </connection>
  <connection id="65" xr16:uid="{51AC7F5C-5007-4148-A3A0-931E9E14C5B8}" keepAlive="1" name="Query - pullback_model_2_val_frame" description="Connection to the 'pullback_model_2_val_frame' query in the workbook." type="5" refreshedVersion="8" background="1" saveData="1">
    <dbPr connection="Provider=Microsoft.Mashup.OleDb.1;Data Source=$Workbook$;Location=pullback_model_2_val_frame;Extended Properties=&quot;&quot;" command="SELECT * FROM [pullback_model_2_val_frame]"/>
  </connection>
  <connection id="66" xr16:uid="{B468804F-2E94-4B93-BC7A-157133094C00}" keepAlive="1" name="Query - pullback_model_2_val_frame (2)" description="Connection to the 'pullback_model_2_val_frame (2)' query in the workbook." type="5" refreshedVersion="8" background="1" saveData="1">
    <dbPr connection="Provider=Microsoft.Mashup.OleDb.1;Data Source=$Workbook$;Location=&quot;pullback_model_2_val_frame (2)&quot;;Extended Properties=&quot;&quot;" command="SELECT * FROM [pullback_model_2_val_frame (2)]"/>
  </connection>
  <connection id="67" xr16:uid="{AFF086E7-EC55-4402-800B-86D53B5F00E2}" keepAlive="1" name="Query - pullback_model_3_test_dice" description="Connection to the 'pullback_model_3_test_dice' query in the workbook." type="5" refreshedVersion="0" background="1">
    <dbPr connection="Provider=Microsoft.Mashup.OleDb.1;Data Source=$Workbook$;Location=pullback_model_3_test_dice;Extended Properties=&quot;&quot;" command="SELECT * FROM [pullback_model_3_test_dice]"/>
  </connection>
  <connection id="68" xr16:uid="{B3222B40-7B9D-41B0-8174-6F25F210EA3F}" keepAlive="1" name="Query - pullback_model_3_test_dice (2)" description="Connection to the 'pullback_model_3_test_dice (2)' query in the workbook." type="5" refreshedVersion="8" background="1" saveData="1">
    <dbPr connection="Provider=Microsoft.Mashup.OleDb.1;Data Source=$Workbook$;Location=&quot;pullback_model_3_test_dice (2)&quot;;Extended Properties=&quot;&quot;" command="SELECT * FROM [pullback_model_3_test_dice (2)]"/>
  </connection>
  <connection id="69" xr16:uid="{C9205D27-FC85-43A9-A82B-D5502BCEA9F2}" keepAlive="1" name="Query - pullback_model_3_test_dice (3)" description="Connection to the 'pullback_model_3_test_dice (3)' query in the workbook." type="5" refreshedVersion="0" background="1">
    <dbPr connection="Provider=Microsoft.Mashup.OleDb.1;Data Source=$Workbook$;Location=&quot;pullback_model_3_test_dice (3)&quot;;Extended Properties=&quot;&quot;" command="SELECT * FROM [pullback_model_3_test_dice (3)]"/>
  </connection>
  <connection id="70" xr16:uid="{E35B9007-BC2F-4A68-9A0A-BC9A5DBB5281}" keepAlive="1" name="Query - pullback_model_3_test_dice (4)" description="Connection to the 'pullback_model_3_test_dice (4)' query in the workbook." type="5" refreshedVersion="0" background="1">
    <dbPr connection="Provider=Microsoft.Mashup.OleDb.1;Data Source=$Workbook$;Location=&quot;pullback_model_3_test_dice (4)&quot;;Extended Properties=&quot;&quot;" command="SELECT * FROM [pullback_model_3_test_dice (4)]"/>
  </connection>
  <connection id="71" xr16:uid="{5416D925-E372-451B-881F-F0A34218EB4E}" keepAlive="1" name="Query - pullback_model_3_test_dice (5)" description="Connection to the 'pullback_model_3_test_dice (5)' query in the workbook." type="5" refreshedVersion="0" background="1">
    <dbPr connection="Provider=Microsoft.Mashup.OleDb.1;Data Source=$Workbook$;Location=&quot;pullback_model_3_test_dice (5)&quot;;Extended Properties=&quot;&quot;" command="SELECT * FROM [pullback_model_3_test_dice (5)]"/>
  </connection>
  <connection id="72" xr16:uid="{D0977FB4-C4D3-4765-B619-7C929FC49CFF}" keepAlive="1" name="Query - pullback_model_3_test_dice (6)" description="Connection to the 'pullback_model_3_test_dice (6)' query in the workbook." type="5" refreshedVersion="8" background="1" saveData="1">
    <dbPr connection="Provider=Microsoft.Mashup.OleDb.1;Data Source=$Workbook$;Location=&quot;pullback_model_3_test_dice (6)&quot;;Extended Properties=&quot;&quot;" command="SELECT * FROM [pullback_model_3_test_dice (6)]"/>
  </connection>
  <connection id="73" xr16:uid="{A86F9209-AF63-47B1-B2A5-6817327D9579}" keepAlive="1" name="Query - pullback_model_3_val_frame" description="Connection to the 'pullback_model_3_val_frame' query in the workbook." type="5" refreshedVersion="8" background="1" saveData="1">
    <dbPr connection="Provider=Microsoft.Mashup.OleDb.1;Data Source=$Workbook$;Location=pullback_model_3_val_frame;Extended Properties=&quot;&quot;" command="SELECT * FROM [pullback_model_3_val_frame]"/>
  </connection>
  <connection id="74" xr16:uid="{EB4CC2A1-5E5C-4972-A919-F9A7EF79018A}" keepAlive="1" name="Query - pullback_model_3_val_frame (2)" description="Connection to the 'pullback_model_3_val_frame (2)' query in the workbook." type="5" refreshedVersion="8" background="1" saveData="1">
    <dbPr connection="Provider=Microsoft.Mashup.OleDb.1;Data Source=$Workbook$;Location=&quot;pullback_model_3_val_frame (2)&quot;;Extended Properties=&quot;&quot;" command="SELECT * FROM [pullback_model_3_val_frame (2)]"/>
  </connection>
  <connection id="75" xr16:uid="{81ABB21C-6490-461A-B59A-6A44CC5A7D19}" keepAlive="1" name="Query - pullback_model_4_test_dice" description="Connection to the 'pullback_model_4_test_dice' query in the workbook." type="5" refreshedVersion="8" background="1" saveData="1">
    <dbPr connection="Provider=Microsoft.Mashup.OleDb.1;Data Source=$Workbook$;Location=pullback_model_4_test_dice;Extended Properties=&quot;&quot;" command="SELECT * FROM [pullback_model_4_test_dice]"/>
  </connection>
  <connection id="76" xr16:uid="{53345619-F8BA-49F7-AB7D-49CB4F70A5B0}" keepAlive="1" name="Query - pullback_model_4_test_dice (2)" description="Connection to the 'pullback_model_4_test_dice (2)' query in the workbook." type="5" refreshedVersion="0" background="1">
    <dbPr connection="Provider=Microsoft.Mashup.OleDb.1;Data Source=$Workbook$;Location=&quot;pullback_model_4_test_dice (2)&quot;;Extended Properties=&quot;&quot;" command="SELECT * FROM [pullback_model_4_test_dice (2)]"/>
  </connection>
  <connection id="77" xr16:uid="{3695AF20-53F1-4E7D-BF20-AA31DF313D9C}" keepAlive="1" name="Query - pullback_model_4_test_dice (3)" description="Connection to the 'pullback_model_4_test_dice (3)' query in the workbook." type="5" refreshedVersion="8" background="1" saveData="1">
    <dbPr connection="Provider=Microsoft.Mashup.OleDb.1;Data Source=$Workbook$;Location=&quot;pullback_model_4_test_dice (3)&quot;;Extended Properties=&quot;&quot;" command="SELECT * FROM [pullback_model_4_test_dice (3)]"/>
  </connection>
  <connection id="78" xr16:uid="{620473AE-C3CC-4B7B-AD37-F3881227068D}" keepAlive="1" name="Query - pullback_model_4_test_dice (4)" description="Connection to the 'pullback_model_4_test_dice (4)' query in the workbook." type="5" refreshedVersion="0" background="1">
    <dbPr connection="Provider=Microsoft.Mashup.OleDb.1;Data Source=$Workbook$;Location=&quot;pullback_model_4_test_dice (4)&quot;;Extended Properties=&quot;&quot;" command="SELECT * FROM [pullback_model_4_test_dice (4)]"/>
  </connection>
  <connection id="79" xr16:uid="{067B169C-DE1A-4ACA-B261-29430EB5D789}" keepAlive="1" name="Query - pullback_model_4_val_frame" description="Connection to the 'pullback_model_4_val_frame' query in the workbook." type="5" refreshedVersion="8" background="1" saveData="1">
    <dbPr connection="Provider=Microsoft.Mashup.OleDb.1;Data Source=$Workbook$;Location=pullback_model_4_val_frame;Extended Properties=&quot;&quot;" command="SELECT * FROM [pullback_model_4_val_frame]"/>
  </connection>
  <connection id="80" xr16:uid="{77EDE4B0-A1E5-4A1D-AB8C-DA8AF52038F4}" keepAlive="1" name="Query - pullback_model_5_test_dice" description="Connection to the 'pullback_model_5_test_dice' query in the workbook." type="5" refreshedVersion="0" background="1">
    <dbPr connection="Provider=Microsoft.Mashup.OleDb.1;Data Source=$Workbook$;Location=pullback_model_5_test_dice;Extended Properties=&quot;&quot;" command="SELECT * FROM [pullback_model_5_test_dice]"/>
  </connection>
  <connection id="81" xr16:uid="{AF2DC650-09A9-4330-AB21-ECBC7D74AC57}" keepAlive="1" name="Query - pullback_model_5_test_dice (2)" description="Connection to the 'pullback_model_5_test_dice (2)' query in the workbook." type="5" refreshedVersion="0" background="1">
    <dbPr connection="Provider=Microsoft.Mashup.OleDb.1;Data Source=$Workbook$;Location=&quot;pullback_model_5_test_dice (2)&quot;;Extended Properties=&quot;&quot;" command="SELECT * FROM [pullback_model_5_test_dice (2)]"/>
  </connection>
  <connection id="82" xr16:uid="{01B388D1-E98B-4DD3-B7AB-675B05444C34}" keepAlive="1" name="Query - pullback_model_5_test_dice (3)" description="Connection to the 'pullback_model_5_test_dice (3)' query in the workbook." type="5" refreshedVersion="8" background="1" saveData="1">
    <dbPr connection="Provider=Microsoft.Mashup.OleDb.1;Data Source=$Workbook$;Location=&quot;pullback_model_5_test_dice (3)&quot;;Extended Properties=&quot;&quot;" command="SELECT * FROM [pullback_model_5_test_dice (3)]"/>
  </connection>
  <connection id="83" xr16:uid="{67B3CB80-AC5B-44E8-BB3A-32BB470C4BD5}" keepAlive="1" name="Query - pullback_model_5_test_dice (4)" description="Connection to the 'pullback_model_5_test_dice (4)' query in the workbook." type="5" refreshedVersion="0" background="1">
    <dbPr connection="Provider=Microsoft.Mashup.OleDb.1;Data Source=$Workbook$;Location=&quot;pullback_model_5_test_dice (4)&quot;;Extended Properties=&quot;&quot;" command="SELECT * FROM [pullback_model_5_test_dice (4)]"/>
  </connection>
  <connection id="84" xr16:uid="{2909992B-CA36-490B-9DB2-50E6C320BF54}" keepAlive="1" name="Query - pullback_model_5_test_dice (5)" description="Connection to the 'pullback_model_5_test_dice (5)' query in the workbook." type="5" refreshedVersion="8" background="1" saveData="1">
    <dbPr connection="Provider=Microsoft.Mashup.OleDb.1;Data Source=$Workbook$;Location=&quot;pullback_model_5_test_dice (5)&quot;;Extended Properties=&quot;&quot;" command="SELECT * FROM [pullback_model_5_test_dice (5)]"/>
  </connection>
  <connection id="85" xr16:uid="{1B6B91EE-2BAE-4936-A549-F9C09616971B}" keepAlive="1" name="Query - pullback_model_5_test_dice (6)" description="Connection to the 'pullback_model_5_test_dice (6)' query in the workbook." type="5" refreshedVersion="0" background="1">
    <dbPr connection="Provider=Microsoft.Mashup.OleDb.1;Data Source=$Workbook$;Location=&quot;pullback_model_5_test_dice (6)&quot;;Extended Properties=&quot;&quot;" command="SELECT * FROM [pullback_model_5_test_dice (6)]"/>
  </connection>
  <connection id="86" xr16:uid="{FDAA790E-D7DD-40A9-9147-8A4F2BAA280A}" keepAlive="1" name="Query - pullback_model_5_test_dice (7)" description="Connection to the 'pullback_model_5_test_dice (7)' query in the workbook." type="5" refreshedVersion="8" background="1" saveData="1">
    <dbPr connection="Provider=Microsoft.Mashup.OleDb.1;Data Source=$Workbook$;Location=&quot;pullback_model_5_test_dice (7)&quot;;Extended Properties=&quot;&quot;" command="SELECT * FROM [pullback_model_5_test_dice (7)]"/>
  </connection>
  <connection id="87" xr16:uid="{5E3A7D51-305D-45DA-A25B-E8360232C0CA}" keepAlive="1" name="Query - pullback_model_6_test_dice" description="Connection to the 'pullback_model_6_test_dice' query in the workbook." type="5" refreshedVersion="0" background="1">
    <dbPr connection="Provider=Microsoft.Mashup.OleDb.1;Data Source=$Workbook$;Location=pullback_model_6_test_dice;Extended Properties=&quot;&quot;" command="SELECT * FROM [pullback_model_6_test_dice]"/>
  </connection>
  <connection id="88" xr16:uid="{8D204B03-0D14-4440-80F4-2A92839DD57A}" keepAlive="1" name="Query - pullback_model_6_test_dice (2)" description="Connection to the 'pullback_model_6_test_dice (2)' query in the workbook." type="5" refreshedVersion="8" background="1" saveData="1">
    <dbPr connection="Provider=Microsoft.Mashup.OleDb.1;Data Source=$Workbook$;Location=&quot;pullback_model_6_test_dice (2)&quot;;Extended Properties=&quot;&quot;" command="SELECT * FROM [pullback_model_6_test_dice (2)]"/>
  </connection>
  <connection id="89" xr16:uid="{D7952E42-5349-4FF4-9603-0212B77E4915}" keepAlive="1" name="Query - pullback_model_6_test_dice (3)" description="Connection to the 'pullback_model_6_test_dice (3)' query in the workbook." type="5" refreshedVersion="8" background="1" saveData="1">
    <dbPr connection="Provider=Microsoft.Mashup.OleDb.1;Data Source=$Workbook$;Location=&quot;pullback_model_6_test_dice (3)&quot;;Extended Properties=&quot;&quot;" command="SELECT * FROM [pullback_model_6_test_dice (3)]"/>
  </connection>
  <connection id="90" xr16:uid="{46E472C4-FF16-4A9C-85C7-D479AF3FD440}" keepAlive="1" name="Query - pullback_model_7_test_dice" description="Connection to the 'pullback_model_7_test_dice' query in the workbook." type="5" refreshedVersion="8" background="1" saveData="1">
    <dbPr connection="Provider=Microsoft.Mashup.OleDb.1;Data Source=$Workbook$;Location=pullback_model_7_test_dice;Extended Properties=&quot;&quot;" command="SELECT * FROM [pullback_model_7_test_dice]"/>
  </connection>
  <connection id="91" xr16:uid="{DF433CBB-A3F8-474F-B721-E24B5E92B0DC}" keepAlive="1" name="Query - pullback_model_lipid_test_dice" description="Connection to the 'pullback_model_lipid_test_dice' query in the workbook." type="5" refreshedVersion="0" background="1">
    <dbPr connection="Provider=Microsoft.Mashup.OleDb.1;Data Source=$Workbook$;Location=pullback_model_lipid_test_dice;Extended Properties=&quot;&quot;" command="SELECT * FROM [pullback_model_lipid_test_dice]"/>
  </connection>
  <connection id="92" xr16:uid="{CFEC7C12-2C64-4E95-9BBE-F352251E8236}" keepAlive="1" name="Query - pullback_model_lipid_test_dice (2)" description="Connection to the 'pullback_model_lipid_test_dice (2)' query in the workbook." type="5" refreshedVersion="0" background="1">
    <dbPr connection="Provider=Microsoft.Mashup.OleDb.1;Data Source=$Workbook$;Location=&quot;pullback_model_lipid_test_dice (2)&quot;;Extended Properties=&quot;&quot;" command="SELECT * FROM [pullback_model_lipid_test_dice (2)]"/>
  </connection>
  <connection id="93" xr16:uid="{19C131B3-4F4E-413D-A275-8AC20561A07C}" keepAlive="1" name="Query - pullback_model_lipid2_test_dice" description="Connection to the 'pullback_model_lipid2_test_dice' query in the workbook." type="5" refreshedVersion="0" background="1">
    <dbPr connection="Provider=Microsoft.Mashup.OleDb.1;Data Source=$Workbook$;Location=pullback_model_lipid2_test_dice;Extended Properties=&quot;&quot;" command="SELECT * FROM [pullback_model_lipid2_test_dice]"/>
  </connection>
  <connection id="94" xr16:uid="{9B474CC8-8858-4463-B2D0-1B7AEF029FFD}" keepAlive="1" name="Query - pullback_model6_test_dice" description="Connection to the 'pullback_model6_test_dice' query in the workbook." type="5" refreshedVersion="8" background="1" saveData="1">
    <dbPr connection="Provider=Microsoft.Mashup.OleDb.1;Data Source=$Workbook$;Location=pullback_model6_test_dice;Extended Properties=&quot;&quot;" command="SELECT * FROM [pullback_model6_test_dice]"/>
  </connection>
  <connection id="95" xr16:uid="{5ADC07F6-E057-43EF-8D9D-5EF20BE2E41C}" keepAlive="1" name="Query - pullback_model7_test_dice" description="Connection to the 'pullback_model7_test_dice' query in the workbook." type="5" refreshedVersion="8" background="1" saveData="1">
    <dbPr connection="Provider=Microsoft.Mashup.OleDb.1;Data Source=$Workbook$;Location=pullback_model7_test_dice;Extended Properties=&quot;&quot;" command="SELECT * FROM [pullback_model7_test_dice]"/>
  </connection>
</connections>
</file>

<file path=xl/sharedStrings.xml><?xml version="1.0" encoding="utf-8"?>
<sst xmlns="http://schemas.openxmlformats.org/spreadsheetml/2006/main" count="8100" uniqueCount="112">
  <si>
    <t>Name</t>
  </si>
  <si>
    <t>Frame level</t>
  </si>
  <si>
    <t>Pullback level</t>
  </si>
  <si>
    <t>pullback</t>
  </si>
  <si>
    <t>frame</t>
  </si>
  <si>
    <t>0</t>
  </si>
  <si>
    <t>40</t>
  </si>
  <si>
    <t>80</t>
  </si>
  <si>
    <t>120</t>
  </si>
  <si>
    <t>160</t>
  </si>
  <si>
    <t>200</t>
  </si>
  <si>
    <t>240</t>
  </si>
  <si>
    <t>280</t>
  </si>
  <si>
    <t>320</t>
  </si>
  <si>
    <t>360</t>
  </si>
  <si>
    <t>400</t>
  </si>
  <si>
    <t>440</t>
  </si>
  <si>
    <t>480</t>
  </si>
  <si>
    <t>520</t>
  </si>
  <si>
    <t>NLD-ISALA-0097</t>
  </si>
  <si>
    <t>105</t>
  </si>
  <si>
    <t>10</t>
  </si>
  <si>
    <t>20</t>
  </si>
  <si>
    <t>30</t>
  </si>
  <si>
    <t>50</t>
  </si>
  <si>
    <t>60</t>
  </si>
  <si>
    <t>70</t>
  </si>
  <si>
    <t>100</t>
  </si>
  <si>
    <t>350</t>
  </si>
  <si>
    <t>380</t>
  </si>
  <si>
    <t>460</t>
  </si>
  <si>
    <t>Pullback</t>
  </si>
  <si>
    <t>Frame</t>
  </si>
  <si>
    <t>NaN</t>
  </si>
  <si>
    <t>NLD-AMPH-0067</t>
  </si>
  <si>
    <t>300</t>
  </si>
  <si>
    <t>NLD-AMPH-0063</t>
  </si>
  <si>
    <t>NLD-ISALA-0090</t>
  </si>
  <si>
    <t>NLD-RADB-0085</t>
  </si>
  <si>
    <t>NLD-AMPH-0003</t>
  </si>
  <si>
    <t>NLD-ISALA-0085</t>
  </si>
  <si>
    <t>170</t>
  </si>
  <si>
    <t>NLD-AMPH-0017-LAD</t>
  </si>
  <si>
    <t>151</t>
  </si>
  <si>
    <t>EST-NEMC-0027-RCx</t>
  </si>
  <si>
    <t>NLD-ISALA-0084</t>
  </si>
  <si>
    <t>307</t>
  </si>
  <si>
    <t>297</t>
  </si>
  <si>
    <t>475</t>
  </si>
  <si>
    <t>522</t>
  </si>
  <si>
    <t>19</t>
  </si>
  <si>
    <t>452</t>
  </si>
  <si>
    <t>264</t>
  </si>
  <si>
    <t>261</t>
  </si>
  <si>
    <t>NLD-AMPH-0062</t>
  </si>
  <si>
    <t>286</t>
  </si>
  <si>
    <t>290</t>
  </si>
  <si>
    <t>464</t>
  </si>
  <si>
    <t>96</t>
  </si>
  <si>
    <t>59</t>
  </si>
  <si>
    <t>14</t>
  </si>
  <si>
    <t>473</t>
  </si>
  <si>
    <t>458</t>
  </si>
  <si>
    <t>76</t>
  </si>
  <si>
    <t>462</t>
  </si>
  <si>
    <t>331</t>
  </si>
  <si>
    <t>469</t>
  </si>
  <si>
    <t>230</t>
  </si>
  <si>
    <t>58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</si>
  <si>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</si>
  <si>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</si>
  <si>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</si>
  <si>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</si>
  <si>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</si>
  <si>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</si>
  <si>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</si>
  <si>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</si>
  <si>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</si>
  <si>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</si>
  <si>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</si>
  <si>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</si>
  <si>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Algorithm</t>
  </si>
  <si>
    <t>nnUNet 2D</t>
  </si>
  <si>
    <t>26</t>
  </si>
  <si>
    <t>NLD-RADB-0078</t>
  </si>
  <si>
    <t>NLD-RADB-0024</t>
  </si>
  <si>
    <t>NLD-RADB-0089</t>
  </si>
  <si>
    <t>53</t>
  </si>
  <si>
    <t>NLD-RADB-0063-RCA</t>
  </si>
  <si>
    <t>RGB 2D</t>
  </si>
  <si>
    <t>Task nº</t>
  </si>
  <si>
    <t>Metric</t>
  </si>
  <si>
    <t>DICE frame</t>
  </si>
  <si>
    <t>DICE pullback</t>
  </si>
  <si>
    <t>Specificity</t>
  </si>
  <si>
    <t>RGB pseudo 3D (k=1)</t>
  </si>
  <si>
    <t>RGB pseudo 3D (k=2)</t>
  </si>
  <si>
    <t>RGB pseudo 3D (k=3)</t>
  </si>
  <si>
    <t>PPV</t>
  </si>
  <si>
    <t>NPV</t>
  </si>
  <si>
    <t>Kappa</t>
  </si>
  <si>
    <t>Sensitivity</t>
  </si>
  <si>
    <t>Model</t>
  </si>
  <si>
    <t xml:space="preserve">NPV </t>
  </si>
  <si>
    <t>2D RGB</t>
  </si>
  <si>
    <t>Pseudo 3D (k=1)</t>
  </si>
  <si>
    <t>Pseudo 3D (k=2)</t>
  </si>
  <si>
    <t>Pseudo 3D (k=3)</t>
  </si>
  <si>
    <t>Pseudo 3D 1</t>
  </si>
  <si>
    <t>Pullback-level</t>
  </si>
  <si>
    <t>Pseudo 3D 2</t>
  </si>
  <si>
    <t>Pseudo 3D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</si>
</sst>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1" fillId="0" borderId="0" xfId="0" applyFont="1" applyAlignment="1">
      <alignment horizontal="left" vertical="top"/>
    </xf>
    <xf numFmtId="0" fontId="4" fillId="0" borderId="0" xfId="0" applyFont="1"/>
  </cellXfs>
  <cellStyles count="1">
    <cellStyle name="Normal" xfId="0" builtinId="0"/>
  </cellStyles>
  <dxfs count="1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(frame-level)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RGB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test'!$E$1:$P$1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  <c:extLst xmlns:c15="http://schemas.microsoft.com/office/drawing/2012/chart"/>
            </c:strRef>
          </c:cat>
          <c:val>
            <c:numRef>
              <c:f>'Overview test'!$E$2:$P$2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9D0-43B7-A80E-1259784C1CF8}"/>
            </c:ext>
          </c:extLst>
        </c:ser>
        <c:ser>
          <c:idx val="1"/>
          <c:order val="1"/>
          <c:tx>
            <c:v>Pseudo 3D (k=1)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test'!$E$9:$P$9</c:f>
            </c:numRef>
          </c:val>
          <c:extLst>
            <c:ext xmlns:c16="http://schemas.microsoft.com/office/drawing/2014/chart" uri="{C3380CC4-5D6E-409C-BE32-E72D297353CC}">
              <c16:uniqueId val="{00000000-0323-48FC-B8ED-0977B781B704}"/>
            </c:ext>
          </c:extLst>
        </c:ser>
        <c:ser>
          <c:idx val="2"/>
          <c:order val="2"/>
          <c:tx>
            <c:v>Pseudo 3D (k=2)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test'!$E$16:$P$16</c:f>
            </c:numRef>
          </c:val>
          <c:extLst>
            <c:ext xmlns:c16="http://schemas.microsoft.com/office/drawing/2014/chart" uri="{C3380CC4-5D6E-409C-BE32-E72D297353CC}">
              <c16:uniqueId val="{00000000-89D0-472C-9D85-155552D2F03D}"/>
            </c:ext>
          </c:extLst>
        </c:ser>
        <c:ser>
          <c:idx val="3"/>
          <c:order val="3"/>
          <c:tx>
            <c:v>Pseudo 3D (k=3)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'Overview test'!$E$16:$P$16</c:f>
            </c:numRef>
          </c:val>
          <c:extLst>
            <c:ext xmlns:c16="http://schemas.microsoft.com/office/drawing/2014/chart" uri="{C3380CC4-5D6E-409C-BE32-E72D297353CC}">
              <c16:uniqueId val="{00000000-7DAB-49D5-AC85-1FC7AA1A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07135"/>
        <c:axId val="1886906655"/>
        <c:extLst/>
      </c:barChart>
      <c:catAx>
        <c:axId val="1886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6655"/>
        <c:crosses val="autoZero"/>
        <c:auto val="1"/>
        <c:lblAlgn val="ctr"/>
        <c:lblOffset val="100"/>
        <c:noMultiLvlLbl val="0"/>
      </c:catAx>
      <c:valAx>
        <c:axId val="1886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'Lipid arc DICEs'!$B$4:$B$7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'Lipid arc DICEs'!$C$4:$C$7</c:f>
              <c:numCache>
                <c:formatCode>General</c:formatCode>
                <c:ptCount val="4"/>
                <c:pt idx="0">
                  <c:v>0.71133940459816725</c:v>
                </c:pt>
                <c:pt idx="1">
                  <c:v>0.72509828197873816</c:v>
                </c:pt>
                <c:pt idx="2">
                  <c:v>0.71830934712439898</c:v>
                </c:pt>
                <c:pt idx="3">
                  <c:v>0.70515453096007774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6-427A-9974-962D17F95ED4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'Lipid arc DICEs'!$B$4:$B$7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'Lipid arc DICEs'!$D$4:$D$7</c:f>
              <c:numCache>
                <c:formatCode>General</c:formatCode>
                <c:ptCount val="4"/>
                <c:pt idx="0">
                  <c:v>0.79638918451560026</c:v>
                </c:pt>
                <c:pt idx="1">
                  <c:v>0.7987687439247001</c:v>
                </c:pt>
                <c:pt idx="2">
                  <c:v>0.79675102478688908</c:v>
                </c:pt>
                <c:pt idx="3">
                  <c:v>0.79538973052668427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6-427A-9974-962D17F9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435328"/>
        <c:axId val="542714096"/>
      </c:line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'Calcium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'Calcium arc DICEs'!$B$4:$B$7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'Calcium arc DICEs'!$C$4:$C$7</c:f>
              <c:numCache>
                <c:formatCode>General</c:formatCode>
                <c:ptCount val="4"/>
                <c:pt idx="0">
                  <c:v>0.61054220921598568</c:v>
                </c:pt>
                <c:pt idx="1">
                  <c:v>0.59042930336902244</c:v>
                </c:pt>
                <c:pt idx="2">
                  <c:v>0.59600277854569406</c:v>
                </c:pt>
                <c:pt idx="3">
                  <c:v>0.59216770684741482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F-4F6C-AAFF-B2C00CC5FDAB}"/>
            </c:ext>
          </c:extLst>
        </c:ser>
        <c:ser>
          <c:idx val="1"/>
          <c:order val="1"/>
          <c:tx>
            <c:strRef>
              <c:f>'Calcium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'Calcium arc DICEs'!$B$4:$B$7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'Calcium arc DICEs'!$D$4:$D$7</c:f>
              <c:numCache>
                <c:formatCode>General</c:formatCode>
                <c:ptCount val="4"/>
                <c:pt idx="0">
                  <c:v>0.67798687460949592</c:v>
                </c:pt>
                <c:pt idx="1">
                  <c:v>0.66694979183613801</c:v>
                </c:pt>
                <c:pt idx="2">
                  <c:v>0.6724754658975165</c:v>
                </c:pt>
                <c:pt idx="3">
                  <c:v>0.66849827766774161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F6C-AAFF-B2C00CC5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435328"/>
        <c:axId val="542714096"/>
      </c:line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32</xdr:row>
      <xdr:rowOff>128586</xdr:rowOff>
    </xdr:from>
    <xdr:to>
      <xdr:col>8</xdr:col>
      <xdr:colOff>786764</xdr:colOff>
      <xdr:row>53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B2E0-0CD3-BCAE-8882-B54EDE920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607696</xdr:colOff>
      <xdr:row>2</xdr:row>
      <xdr:rowOff>123825</xdr:rowOff>
    </xdr:from>
    <xdr:to>
      <xdr:col>15</xdr:col>
      <xdr:colOff>83821</xdr:colOff>
      <xdr:row>22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6CCCD-EB17-4F78-8666-EECF63387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171450</xdr:rowOff>
    </xdr:from>
    <xdr:to>
      <xdr:col>15</xdr:col>
      <xdr:colOff>114749</xdr:colOff>
      <xdr:row>21</xdr:row>
      <xdr:rowOff>155340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3D802-3C0E-47B1-9C5A-D24F446A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1" xr16:uid="{52177DA9-D623-4E5A-AF63-0F67FF5A7E1C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4" xr16:uid="{0E895D3F-7ECC-4268-9F1A-F031EE3A51B6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6" xr16:uid="{5E264F47-C59E-4E36-AE32-92A4DADB4A58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3" xr16:uid="{E4C9347E-70BB-4FBC-8513-A4DD8A58C724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0B17EC21-6A94-4C2B-BB4F-2E7CDB797868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5" xr16:uid="{878D206B-ABC0-43F9-8096-7DDF7089FD26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7" xr16:uid="{01E992D2-9785-48D0-A43E-ECDA86AAB63A}" autoFormatId="16" applyNumberFormats="0" applyBorderFormats="0" applyFontFormats="0" applyPatternFormats="0" applyAlignmentFormats="0" applyWidthHeightFormats="0">
  <queryTableRefresh nextId="18">
    <queryTableFields count="14">
      <queryTableField id="14" name="Value.Pullback" tableColumnId="14"/>
      <queryTableField id="15" name="Value.Frame" tableColumnId="15"/>
      <queryTableField id="2" name="Value.lumen" tableColumnId="2"/>
      <queryTableField id="3" name="Value.guidewire" tableColumnId="3"/>
      <queryTableField id="4" name="Value.wall" tableColumnId="4"/>
      <queryTableField id="5" name="Value.lipid" tableColumnId="5"/>
      <queryTableField id="6" name="Value.calcium" tableColumnId="6"/>
      <queryTableField id="7" name="Value.media" tableColumnId="7"/>
      <queryTableField id="8" name="Value.catheter" tableColumnId="8"/>
      <queryTableField id="9" name="Value.sidebranch" tableColumnId="9"/>
      <queryTableField id="10" name="Value.rthrombus" tableColumnId="10"/>
      <queryTableField id="11" name="Value.wthrombus" tableColumnId="11"/>
      <queryTableField id="12" name="Value.dissection" tableColumnId="12"/>
      <queryTableField id="13" name="Value.rupture" tableColumnId="13"/>
    </queryTableFields>
    <queryTableDeletedFields count="1">
      <deletedField name="Nam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9" xr16:uid="{B9BCACED-4FA7-4403-ADD3-2534E5D300BE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A1AD05-DABF-47CB-BB2E-5667B2F99B35}" name="Table19" displayName="Table19" ref="A1:P29" totalsRowShown="0">
  <autoFilter ref="A1:P29" xr:uid="{E5A1AD05-DABF-47CB-BB2E-5667B2F99B35}">
    <filterColumn colId="0">
      <filters>
        <filter val="RGB pseudo 3D (k=3)"/>
      </filters>
    </filterColumn>
  </autoFilter>
  <tableColumns count="16">
    <tableColumn id="1" xr3:uid="{FD36CF24-A478-4E4F-87F0-3909FE454B1A}" name="Name"/>
    <tableColumn id="15" xr3:uid="{4DE2E7BF-0747-4728-872A-900DAEC81B29}" name="Algorithm"/>
    <tableColumn id="16" xr3:uid="{7DD44714-3F14-43D1-839C-CC82732E2802}" name="Task nº"/>
    <tableColumn id="2" xr3:uid="{EB794B57-286C-4837-B86C-77B2A660EBF5}" name="Metric"/>
    <tableColumn id="3" xr3:uid="{E6320E25-2C25-47CC-AE2E-BA30109BE49F}" name="lumen" dataDxfId="112"/>
    <tableColumn id="4" xr3:uid="{C8459F03-FC3A-4EEE-B913-F75C4F707B54}" name="guidewire" dataDxfId="111"/>
    <tableColumn id="5" xr3:uid="{6E4F5DDB-516A-4EB0-AAE4-B7D766D31A19}" name="wall" dataDxfId="110"/>
    <tableColumn id="6" xr3:uid="{EEE54FE6-5755-4CA0-A13D-94DB8948A03A}" name="lipid" dataDxfId="109"/>
    <tableColumn id="7" xr3:uid="{5C103673-42FB-4A83-BD09-4466C4C58675}" name="calcium" dataDxfId="108"/>
    <tableColumn id="8" xr3:uid="{20CEA0A8-7BA6-4967-A642-71C7532ACCCC}" name="media" dataDxfId="107"/>
    <tableColumn id="9" xr3:uid="{1185875F-6BF9-4A71-B141-DB67E1FC36D5}" name="catheter" dataDxfId="106"/>
    <tableColumn id="10" xr3:uid="{FC42BEC8-96F3-4701-B2A3-717FEB3E9D62}" name="sidebranch" dataDxfId="105"/>
    <tableColumn id="11" xr3:uid="{9D2E89BD-6B5B-450D-9801-985DF769BDA9}" name="rthrombus" dataDxfId="104"/>
    <tableColumn id="12" xr3:uid="{5370D916-752B-4D25-81DB-E4FF6CFCD352}" name="wthrombus" dataDxfId="103"/>
    <tableColumn id="13" xr3:uid="{E700A73D-FA33-4377-B2E0-1511D4D891C2}" name="dissection" dataDxfId="102"/>
    <tableColumn id="14" xr3:uid="{59E2479B-1D75-4DCB-BAFF-D1907DFA12A6}" name="rupture" dataDxfId="10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27A31F-2716-4F1A-BFEB-B274410E3443}" name="Table_model_rgb_2d_pullback" displayName="Table_model_rgb_2d_pullback" ref="A227:M242" tableType="queryTable" totalsRowShown="0">
  <autoFilter ref="A227:M242" xr:uid="{4027A31F-2716-4F1A-BFEB-B274410E3443}"/>
  <sortState xmlns:xlrd2="http://schemas.microsoft.com/office/spreadsheetml/2017/richdata2" ref="A228:M242">
    <sortCondition ref="A228:A242"/>
  </sortState>
  <tableColumns count="13">
    <tableColumn id="1" xr3:uid="{14817FDA-4581-4D8D-84A6-446C558F13A4}" uniqueName="1" name="pullback" queryTableFieldId="1" dataDxfId="83"/>
    <tableColumn id="3" xr3:uid="{60DB3EF0-582C-4DCD-8CCA-421A7B77BBA5}" uniqueName="3" name="lumen" queryTableFieldId="3" dataDxfId="82"/>
    <tableColumn id="4" xr3:uid="{7592E00F-AC83-4B2C-A48F-BDA9A3677B21}" uniqueName="4" name="guidewire" queryTableFieldId="4" dataDxfId="81"/>
    <tableColumn id="5" xr3:uid="{D84CE72A-9EF4-4D92-B0C3-5F63CA864C6B}" uniqueName="5" name="wall" queryTableFieldId="5" dataDxfId="80"/>
    <tableColumn id="6" xr3:uid="{973E4C3D-CC1F-4584-87D6-0E9A91295D2F}" uniqueName="6" name="lipid" queryTableFieldId="6" dataDxfId="79"/>
    <tableColumn id="7" xr3:uid="{A305F4E1-AF8E-4471-A1CF-83BF241BF65B}" uniqueName="7" name="calcium" queryTableFieldId="7" dataDxfId="78"/>
    <tableColumn id="8" xr3:uid="{DA8445F4-46C8-4835-8F38-7BEE22194B13}" uniqueName="8" name="media" queryTableFieldId="8" dataDxfId="77"/>
    <tableColumn id="9" xr3:uid="{0A8BFD46-12F7-4FFE-9C94-D2ADB84971BD}" uniqueName="9" name="catheter" queryTableFieldId="9" dataDxfId="76"/>
    <tableColumn id="10" xr3:uid="{C61E560F-37F3-48B8-9E6E-62F3246E2583}" uniqueName="10" name="sidebranch" queryTableFieldId="10" dataDxfId="75"/>
    <tableColumn id="11" xr3:uid="{F016382C-B8F2-41D9-902A-871889DC188A}" uniqueName="11" name="rthrombus" queryTableFieldId="11" dataDxfId="74"/>
    <tableColumn id="12" xr3:uid="{2E53987F-A512-4E25-8BDD-834594002217}" uniqueName="12" name="wthrombus" queryTableFieldId="12" dataDxfId="73"/>
    <tableColumn id="13" xr3:uid="{A03ABD27-8C86-4C4B-95DD-192B5E6ED368}" uniqueName="13" name="dissection" queryTableFieldId="13" dataDxfId="72"/>
    <tableColumn id="14" xr3:uid="{752BEBBD-0A1E-43F0-A333-89B3302AECB5}" uniqueName="14" name="rupture" queryTableFieldId="14" dataDxfId="71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29E-2257-4063-B75D-58A66160EAA8}" name="Table_model_rgb_pseudo3d_1_frame" displayName="Table_model_rgb_pseudo3d_1_frame" ref="A4:N222" tableType="queryTable" totalsRowShown="0" headerRowDxfId="70">
  <autoFilter ref="A4:N222" xr:uid="{1D54529E-2257-4063-B75D-58A66160EAA8}"/>
  <sortState xmlns:xlrd2="http://schemas.microsoft.com/office/spreadsheetml/2017/richdata2" ref="A5:N222">
    <sortCondition ref="A5:A222"/>
    <sortCondition ref="B5:B222"/>
  </sortState>
  <tableColumns count="14">
    <tableColumn id="15" xr3:uid="{2AE77EA1-F0B5-452F-B37C-904E927D224A}" uniqueName="15" name="pullback" queryTableFieldId="15"/>
    <tableColumn id="14" xr3:uid="{1DD529AF-1453-451F-9D0F-933FD4C2895A}" uniqueName="14" name="frame" queryTableFieldId="14"/>
    <tableColumn id="2" xr3:uid="{FCB1FF6A-91F2-4CD6-8741-6D37B3F89DF1}" uniqueName="2" name="lumen" queryTableFieldId="2" dataDxfId="69"/>
    <tableColumn id="6" xr3:uid="{DB539F86-8C0A-4C94-B9C5-91FAC62921B2}" uniqueName="6" name="guidewire" queryTableFieldId="6" dataDxfId="68"/>
    <tableColumn id="7" xr3:uid="{879534F7-32BD-4659-8536-1798160E3914}" uniqueName="7" name="wall" queryTableFieldId="7" dataDxfId="67"/>
    <tableColumn id="8" xr3:uid="{88DC6911-EC27-4DE6-93AB-028FEE983D9C}" uniqueName="8" name="lipid" queryTableFieldId="8" dataDxfId="66"/>
    <tableColumn id="9" xr3:uid="{108BC4BE-BD91-468B-A55A-575CDBB7836B}" uniqueName="9" name="calcium" queryTableFieldId="9" dataDxfId="65"/>
    <tableColumn id="10" xr3:uid="{3F429029-4921-4EAA-BFA0-1C2300536E7E}" uniqueName="10" name="media" queryTableFieldId="10" dataDxfId="64"/>
    <tableColumn id="11" xr3:uid="{5EB0F60A-E22B-4780-9397-47451F4EE3DA}" uniqueName="11" name="catheter" queryTableFieldId="11" dataDxfId="63"/>
    <tableColumn id="12" xr3:uid="{DCE3D0A8-D1CD-49B8-B0B4-34E0C70BC040}" uniqueName="12" name="sidebranch" queryTableFieldId="12" dataDxfId="62"/>
    <tableColumn id="13" xr3:uid="{F520FCB7-DC7D-4F8A-9815-562897C80C75}" uniqueName="13" name="rthrombus" queryTableFieldId="13" dataDxfId="61"/>
    <tableColumn id="3" xr3:uid="{AB7423BF-D69D-40E7-9DCF-3F7D8AB4DB36}" uniqueName="3" name="wthrombus" queryTableFieldId="3" dataDxfId="60"/>
    <tableColumn id="4" xr3:uid="{0AB7F9B0-0E85-4F6B-B5C4-0693CCD8D378}" uniqueName="4" name="dissection" queryTableFieldId="4" dataDxfId="59"/>
    <tableColumn id="5" xr3:uid="{B6343FC3-9FA3-40CC-BAF8-A1A831242258}" uniqueName="5" name="rupture" queryTableFieldId="5" dataDxfId="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AF7E6C4-9CEA-4236-AC3B-4D40A4FF95C6}" name="Table_model_pseudo3d_1_pullback" displayName="Table_model_pseudo3d_1_pullback" ref="A226:M241" tableType="queryTable" totalsRowShown="0" headerRowDxfId="57">
  <autoFilter ref="A226:M241" xr:uid="{9AF7E6C4-9CEA-4236-AC3B-4D40A4FF95C6}"/>
  <sortState xmlns:xlrd2="http://schemas.microsoft.com/office/spreadsheetml/2017/richdata2" ref="A227:M241">
    <sortCondition ref="A227:A241"/>
  </sortState>
  <tableColumns count="13">
    <tableColumn id="1" xr3:uid="{85A1D63F-0888-45BC-90ED-B45EC00C77C5}" uniqueName="1" name="pullback" queryTableFieldId="1" dataDxfId="56"/>
    <tableColumn id="3" xr3:uid="{47E161F3-BF7D-4835-8F65-E023A51C91B0}" uniqueName="3" name="lumen" queryTableFieldId="3" dataDxfId="55"/>
    <tableColumn id="4" xr3:uid="{FF7659C3-4651-44E4-9E9D-BD0D4B258396}" uniqueName="4" name="guidewire" queryTableFieldId="4" dataDxfId="54"/>
    <tableColumn id="5" xr3:uid="{7210C0BA-6E18-4882-9AB4-0D3A0D66FF4D}" uniqueName="5" name="wall" queryTableFieldId="5" dataDxfId="53"/>
    <tableColumn id="6" xr3:uid="{410616C5-CA69-493F-8D5B-2D05D1269358}" uniqueName="6" name="lipid" queryTableFieldId="6" dataDxfId="52"/>
    <tableColumn id="7" xr3:uid="{90DF33E6-5F5E-43CE-B649-2C3724B36588}" uniqueName="7" name="calcium" queryTableFieldId="7" dataDxfId="51"/>
    <tableColumn id="8" xr3:uid="{C80DE77C-8178-4D97-A8FE-3ABC4B24D34E}" uniqueName="8" name="media" queryTableFieldId="8" dataDxfId="50"/>
    <tableColumn id="9" xr3:uid="{B10990D4-BD71-45B0-B4DB-DD11336DCF4D}" uniqueName="9" name="catheter" queryTableFieldId="9" dataDxfId="49"/>
    <tableColumn id="10" xr3:uid="{4A1A8B5B-30D0-42FC-88D2-8D6D59CF0E47}" uniqueName="10" name="sidebranch" queryTableFieldId="10" dataDxfId="48"/>
    <tableColumn id="11" xr3:uid="{C5E1997A-16F9-48F4-9AB6-509F230F2756}" uniqueName="11" name="rthrombus" queryTableFieldId="11" dataDxfId="47"/>
    <tableColumn id="12" xr3:uid="{9E7DD768-187F-4DE4-B426-84F77879716E}" uniqueName="12" name="wthrombus" queryTableFieldId="12" dataDxfId="46"/>
    <tableColumn id="13" xr3:uid="{A1BFB38D-188F-48C2-B670-7C0D2A435EE5}" uniqueName="13" name="dissection" queryTableFieldId="13" dataDxfId="45"/>
    <tableColumn id="14" xr3:uid="{68A48312-8042-40D4-AA89-A56BA40AF99E}" uniqueName="14" name="rupture" queryTableFieldId="14" dataDxfId="44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894678-2BDC-414B-ACD9-3E0E0F0AF8B7}" name="model_pseudo3d_2_dice_frame" displayName="model_pseudo3d_2_dice_frame" ref="A4:N222" tableType="queryTable" totalsRowShown="0" headerRowDxfId="43">
  <autoFilter ref="A4:N222" xr:uid="{7A894678-2BDC-414B-ACD9-3E0E0F0AF8B7}"/>
  <sortState xmlns:xlrd2="http://schemas.microsoft.com/office/spreadsheetml/2017/richdata2" ref="A5:N222">
    <sortCondition ref="A5:A222"/>
    <sortCondition ref="B5:B222"/>
  </sortState>
  <tableColumns count="14">
    <tableColumn id="15" xr3:uid="{7FF96326-4DFD-4DC3-8AD0-96C37E796A24}" uniqueName="15" name="pullback" queryTableFieldId="15"/>
    <tableColumn id="14" xr3:uid="{166AE3B4-9489-40AF-9320-E90C7CFE7F80}" uniqueName="14" name="frame" queryTableFieldId="14"/>
    <tableColumn id="2" xr3:uid="{B17EE5E9-F84C-462D-BEFF-DF7F9726E571}" uniqueName="2" name="lumen" queryTableFieldId="2" dataDxfId="42"/>
    <tableColumn id="6" xr3:uid="{FCC7EC15-A877-4DEC-A538-28C734B84457}" uniqueName="6" name="guidewire" queryTableFieldId="6" dataDxfId="41"/>
    <tableColumn id="7" xr3:uid="{8A31F5C7-2AFE-4920-B699-C90B74626854}" uniqueName="7" name="wall" queryTableFieldId="7" dataDxfId="40"/>
    <tableColumn id="8" xr3:uid="{BA2A92D3-5217-4865-97E0-C12EE9A7E6D3}" uniqueName="8" name="lipid" queryTableFieldId="8" dataDxfId="39"/>
    <tableColumn id="9" xr3:uid="{241182DB-8C39-4761-B7E3-114158E2EC48}" uniqueName="9" name="calcium" queryTableFieldId="9" dataDxfId="38"/>
    <tableColumn id="10" xr3:uid="{0C1E938F-6602-41A7-8D2E-599600AC4E7D}" uniqueName="10" name="media" queryTableFieldId="10" dataDxfId="37"/>
    <tableColumn id="11" xr3:uid="{3A5E3551-82EB-40D6-AF65-82A276B6FC9F}" uniqueName="11" name="catheter" queryTableFieldId="11" dataDxfId="36"/>
    <tableColumn id="12" xr3:uid="{F7EE50EC-43E7-4841-ABC5-ED91C570805F}" uniqueName="12" name="sidebranch" queryTableFieldId="12" dataDxfId="35"/>
    <tableColumn id="13" xr3:uid="{911537D5-469B-4245-B992-5517DFCC78A1}" uniqueName="13" name="rthrombus" queryTableFieldId="13" dataDxfId="34"/>
    <tableColumn id="3" xr3:uid="{CA392D15-10FD-418B-8108-D8E90A53A600}" uniqueName="3" name="wthrombus" queryTableFieldId="3" dataDxfId="33"/>
    <tableColumn id="4" xr3:uid="{2EFAD115-D45B-4A68-989C-9DF6D506B5CA}" uniqueName="4" name="dissection" queryTableFieldId="4" dataDxfId="32"/>
    <tableColumn id="5" xr3:uid="{9F662387-3E01-4170-9384-7445A77A997A}" uniqueName="5" name="rupture" queryTableFieldId="5" dataDxfId="3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D01F31-2929-4BC9-8052-E7268C6832E6}" name="model_pseudo3d_2_dice_pullback" displayName="model_pseudo3d_2_dice_pullback" ref="A226:M241" tableType="queryTable" totalsRowShown="0">
  <autoFilter ref="A226:M241" xr:uid="{03D01F31-2929-4BC9-8052-E7268C6832E6}"/>
  <sortState xmlns:xlrd2="http://schemas.microsoft.com/office/spreadsheetml/2017/richdata2" ref="A227:M241">
    <sortCondition ref="A227:A241"/>
  </sortState>
  <tableColumns count="13">
    <tableColumn id="1" xr3:uid="{731C885E-6B10-455D-9C4F-BB93B6BEDDAC}" uniqueName="1" name="Name" queryTableFieldId="1" dataDxfId="30"/>
    <tableColumn id="2" xr3:uid="{93064968-186D-4983-9132-56F77BB314B8}" uniqueName="2" name="lumen" queryTableFieldId="2" dataDxfId="29"/>
    <tableColumn id="3" xr3:uid="{84A58399-D22D-47A0-8C0D-19B186A747CA}" uniqueName="3" name="guidewire" queryTableFieldId="3" dataDxfId="28"/>
    <tableColumn id="4" xr3:uid="{DCCCAD3A-2C98-4D2F-A45D-96F943777FFD}" uniqueName="4" name="wall" queryTableFieldId="4" dataDxfId="27"/>
    <tableColumn id="5" xr3:uid="{7A5404C9-812A-46BE-BB86-777A57A31236}" uniqueName="5" name="lipid" queryTableFieldId="5" dataDxfId="26"/>
    <tableColumn id="6" xr3:uid="{0641C90D-E3C2-4ACC-ACDA-4C2942B2E8CC}" uniqueName="6" name="calcium" queryTableFieldId="6" dataDxfId="25"/>
    <tableColumn id="7" xr3:uid="{2FA0B47B-0374-4999-8964-682586D78BF6}" uniqueName="7" name="media" queryTableFieldId="7" dataDxfId="24"/>
    <tableColumn id="8" xr3:uid="{79EA3C61-6E1D-4232-95EA-0B552604B7CB}" uniqueName="8" name="catheter" queryTableFieldId="8" dataDxfId="23"/>
    <tableColumn id="9" xr3:uid="{610E295C-CD97-41BA-8E40-F387E448F8B1}" uniqueName="9" name="sidebranch" queryTableFieldId="9" dataDxfId="22"/>
    <tableColumn id="10" xr3:uid="{2D435D8A-B267-4DF3-9286-AB74B7AD6A42}" uniqueName="10" name="rthrombus" queryTableFieldId="10" dataDxfId="21"/>
    <tableColumn id="11" xr3:uid="{A8D7EC3B-19AC-4873-9F5A-79ED89E7FCDD}" uniqueName="11" name="wthrombus" queryTableFieldId="11" dataDxfId="20"/>
    <tableColumn id="12" xr3:uid="{A7370238-7DAE-48E6-A9F8-0EBF39FC2403}" uniqueName="12" name="dissection" queryTableFieldId="12" dataDxfId="19"/>
    <tableColumn id="13" xr3:uid="{7A34CBFD-E2CF-4859-BCD0-8880C14DE63B}" uniqueName="13" name="rupture" queryTableFieldId="13" dataDxfId="18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846B9D-6709-4C52-9526-5DFB977A5BE6}" name="model_pseudo3d_3_dice_frame" displayName="model_pseudo3d_3_dice_frame" ref="A4:N222" tableType="queryTable" totalsRowShown="0" headerRowDxfId="17" dataDxfId="16">
  <autoFilter ref="A4:N222" xr:uid="{71846B9D-6709-4C52-9526-5DFB977A5BE6}"/>
  <sortState xmlns:xlrd2="http://schemas.microsoft.com/office/spreadsheetml/2017/richdata2" ref="A5:N222">
    <sortCondition ref="A5:A222"/>
    <sortCondition ref="B5:B222"/>
  </sortState>
  <tableColumns count="14">
    <tableColumn id="14" xr3:uid="{4C614DD2-6E37-4175-803B-B544B52A3C27}" uniqueName="14" name="pullback" queryTableFieldId="14" dataDxfId="15"/>
    <tableColumn id="15" xr3:uid="{C68F30C5-EB33-4B48-AE85-4C8882B945F0}" uniqueName="15" name="frame" queryTableFieldId="15" dataDxfId="14"/>
    <tableColumn id="2" xr3:uid="{7734DD54-137F-4940-874B-D0B23475543C}" uniqueName="2" name="lumen" queryTableFieldId="2" dataDxfId="13"/>
    <tableColumn id="3" xr3:uid="{48AC6590-8163-4FB8-A3C9-C329370040A0}" uniqueName="3" name="guidewire" queryTableFieldId="3" dataDxfId="12"/>
    <tableColumn id="4" xr3:uid="{94F43EB8-8FC6-40FD-9EB4-8DD44CD097D6}" uniqueName="4" name="wall" queryTableFieldId="4" dataDxfId="11"/>
    <tableColumn id="5" xr3:uid="{0331925F-2788-479E-8BE8-F12EB16A8E4F}" uniqueName="5" name="lipid" queryTableFieldId="5" dataDxfId="10"/>
    <tableColumn id="6" xr3:uid="{FA3B024A-EEA5-406E-8EFE-C434D474C4F7}" uniqueName="6" name="calcium" queryTableFieldId="6" dataDxfId="9"/>
    <tableColumn id="7" xr3:uid="{7A17B748-7FF8-48A6-8900-6782BA19634C}" uniqueName="7" name="media" queryTableFieldId="7" dataDxfId="8"/>
    <tableColumn id="8" xr3:uid="{8185AD9E-49C4-4BBB-ACCA-90A82466A013}" uniqueName="8" name="catheter" queryTableFieldId="8" dataDxfId="7"/>
    <tableColumn id="9" xr3:uid="{6A47BFFE-C09B-4E50-984F-8CBC7F463A0A}" uniqueName="9" name="sidebranch" queryTableFieldId="9" dataDxfId="6"/>
    <tableColumn id="10" xr3:uid="{E09BFD2C-B40C-4FCB-8D6A-0B9C20048580}" uniqueName="10" name="rthrombus" queryTableFieldId="10" dataDxfId="5"/>
    <tableColumn id="11" xr3:uid="{7F435AA2-7BEC-4251-A521-FA05C30B38AC}" uniqueName="11" name="wthrombus" queryTableFieldId="11" dataDxfId="4"/>
    <tableColumn id="12" xr3:uid="{9ADFF317-9B07-40F0-B5BD-12FF48B466C7}" uniqueName="12" name="dissection" queryTableFieldId="12" dataDxfId="3"/>
    <tableColumn id="13" xr3:uid="{2CAEE910-B43F-4155-8EAD-946C421A9D56}" uniqueName="13" name="rupture" queryTableFieldId="13" dataDxfId="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4A0B2C0-456A-4AA5-BDB8-4DAF81AF09F9}" name="model_pseudo3d_3_dice_pullback17" displayName="model_pseudo3d_3_dice_pullback17" ref="A226:M241" tableType="queryTable" totalsRowShown="0" headerRowDxfId="1">
  <autoFilter ref="A226:M241" xr:uid="{74A0B2C0-456A-4AA5-BDB8-4DAF81AF09F9}"/>
  <sortState xmlns:xlrd2="http://schemas.microsoft.com/office/spreadsheetml/2017/richdata2" ref="A227:M241">
    <sortCondition ref="A227:A241"/>
  </sortState>
  <tableColumns count="13">
    <tableColumn id="1" xr3:uid="{D33F157E-6FCF-4EC0-BBBC-00630311E97C}" uniqueName="1" name="Name" queryTableFieldId="1" dataDxfId="0"/>
    <tableColumn id="2" xr3:uid="{06EFE6DF-707E-4F20-AD92-26F59651CFE4}" uniqueName="2" name="lumen" queryTableFieldId="2"/>
    <tableColumn id="3" xr3:uid="{DC120CA0-1A6D-4038-A11D-92716C109D98}" uniqueName="3" name="guidewire" queryTableFieldId="3"/>
    <tableColumn id="4" xr3:uid="{FACE0EB6-5027-4D2D-93BE-46686F8199A2}" uniqueName="4" name="wall" queryTableFieldId="4"/>
    <tableColumn id="5" xr3:uid="{3E12E50C-4DFC-4C2D-8591-B8D00E73E5E3}" uniqueName="5" name="lipid" queryTableFieldId="5"/>
    <tableColumn id="6" xr3:uid="{08E192A0-54C8-468A-9357-C2F963F200CB}" uniqueName="6" name="calcium" queryTableFieldId="6"/>
    <tableColumn id="7" xr3:uid="{9CE2356C-A48E-42C4-865D-416DF5CB0C0D}" uniqueName="7" name="media" queryTableFieldId="7"/>
    <tableColumn id="8" xr3:uid="{30F090A0-0F4B-4EB9-8B3A-6319CEF94535}" uniqueName="8" name="catheter" queryTableFieldId="8"/>
    <tableColumn id="9" xr3:uid="{43682157-7C10-4470-A081-8147D989EF7A}" uniqueName="9" name="sidebranch" queryTableFieldId="9"/>
    <tableColumn id="10" xr3:uid="{85793C74-D389-42BC-8FE3-A65FF62BAD50}" uniqueName="10" name="rthrombus" queryTableFieldId="10"/>
    <tableColumn id="11" xr3:uid="{1CD1A128-D348-42C1-874D-608A8487CD79}" uniqueName="11" name="wthrombus" queryTableFieldId="11"/>
    <tableColumn id="12" xr3:uid="{B0A96B6F-7942-43E1-9157-68C72F01110B}" uniqueName="12" name="dissection" queryTableFieldId="12"/>
    <tableColumn id="13" xr3:uid="{5CC5DEAD-04EB-4D80-8A89-3B2949264630}" uniqueName="13" name="rupture" queryTableFieldId="1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5C3D06-93A7-4D51-8D09-B28F7A4FB9BA}" name="Table9" displayName="Table9" ref="A1:F5" totalsRowShown="0">
  <autoFilter ref="A1:F5" xr:uid="{5F5C3D06-93A7-4D51-8D09-B28F7A4FB9BA}"/>
  <tableColumns count="6">
    <tableColumn id="1" xr3:uid="{49BF4EC0-66BF-4DC5-AD42-03EF12B6B34E}" name="Model"/>
    <tableColumn id="2" xr3:uid="{454A8646-F10E-4D68-B644-954D1898A7A9}" name="PPV"/>
    <tableColumn id="3" xr3:uid="{101B07C4-ABF2-40B3-87BF-C77E066FE227}" name="NPV "/>
    <tableColumn id="4" xr3:uid="{816A6D9C-CF4C-40BE-AAB4-E08EFE01458A}" name="Sensitivity"/>
    <tableColumn id="5" xr3:uid="{5C7D74FE-490A-45DE-AF0F-21403E708551}" name="Specificity"/>
    <tableColumn id="6" xr3:uid="{FE7B6227-D5DF-4FFE-B8F0-6E26246499AD}" name="Kapp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3664B-1F8A-4C7B-9919-CDD65C00870A}" name="Table12" displayName="Table12" ref="B15:G233" totalsRowShown="0">
  <autoFilter ref="B15:G233" xr:uid="{168BC316-B47F-437F-8E4C-CF6213B47D0D}"/>
  <sortState xmlns:xlrd2="http://schemas.microsoft.com/office/spreadsheetml/2017/richdata2" ref="B16:D209">
    <sortCondition ref="B16:B209"/>
    <sortCondition ref="C16:C209"/>
  </sortState>
  <tableColumns count="6">
    <tableColumn id="1" xr3:uid="{2A969117-E9AA-4857-A1E0-D7621DCDE96E}" name="Pullback"/>
    <tableColumn id="2" xr3:uid="{4BA93BFD-8AAB-4AFF-9DF9-0AC894D50B4C}" name="Frame"/>
    <tableColumn id="3" xr3:uid="{6038FD21-0429-41DE-82FF-3D2D7F14193F}" name="RGB 2D"/>
    <tableColumn id="4" xr3:uid="{5D65AF5E-1563-4A96-B6BF-5B5770630A78}" name="Pseudo 3D 1"/>
    <tableColumn id="5" xr3:uid="{2C8B5208-F43D-4D78-8516-22C208EB0385}" name="Pseudo 3D 2"/>
    <tableColumn id="6" xr3:uid="{818D55A4-7B2D-4A47-BC33-488C24F30E71}" name="Pseudo 3D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73B753-48E1-4041-8FF0-23C461CAD731}" name="Table14" displayName="Table14" ref="B3:D7" totalsRowShown="0">
  <autoFilter ref="B3:D7" xr:uid="{08A1FE8D-303F-4825-902E-F8F49FD47607}"/>
  <tableColumns count="3">
    <tableColumn id="1" xr3:uid="{0D05255F-EC9D-4F49-BE4A-58C41A331F0E}" name="Name"/>
    <tableColumn id="2" xr3:uid="{5C026773-A59D-4996-A4C4-AACE0E685F6B}" name="Frame level" dataDxfId="100">
      <calculatedColumnFormula>AVERAGE(#REF!)</calculatedColumnFormula>
    </tableColumn>
    <tableColumn id="3" xr3:uid="{DAD0BE58-CD54-4837-AD6B-ACE9B2930191}" name="Pullback level" dataDxfId="99">
      <calculatedColumnFormula>AVERAGE(#REF!)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084018-3D1F-4D28-9FA4-BF7B5FBCE7E2}" name="Table10" displayName="Table10" ref="J26:N41" totalsRowShown="0">
  <autoFilter ref="J26:N41" xr:uid="{A49B40E2-8A70-4295-8CEC-D355812BE366}"/>
  <tableColumns count="5">
    <tableColumn id="1" xr3:uid="{EDCAC3CF-73A8-47C3-B3E2-E90FC5591B7F}" name="Pullback"/>
    <tableColumn id="2" xr3:uid="{F0844528-7C25-4962-8D07-422F05C73E62}" name="RGB 2D"/>
    <tableColumn id="3" xr3:uid="{7AFB2148-17C6-47CC-A2FD-1F668CF07692}" name="Pseudo 3D 1"/>
    <tableColumn id="4" xr3:uid="{4127AB40-BCC4-428A-9247-B6A816834245}" name="Pseudo 3D 2"/>
    <tableColumn id="5" xr3:uid="{C51236F9-1F3C-4EFA-8F11-7BD038BA8AD5}" name="Pseudo 3D 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EE51F3-FB50-4E87-80E6-D4992DC0AA93}" name="Table124" displayName="Table124" ref="B15:G233" totalsRowShown="0">
  <autoFilter ref="B15:G233" xr:uid="{168BC316-B47F-437F-8E4C-CF6213B47D0D}"/>
  <sortState xmlns:xlrd2="http://schemas.microsoft.com/office/spreadsheetml/2017/richdata2" ref="B16:D210">
    <sortCondition ref="B16:B210"/>
    <sortCondition ref="C16:C210"/>
  </sortState>
  <tableColumns count="6">
    <tableColumn id="1" xr3:uid="{D5772085-4F65-4177-B48B-F1E8DA44B957}" name="Pullback"/>
    <tableColumn id="2" xr3:uid="{746692D9-A602-4872-8105-F7490B41F535}" name="Frame"/>
    <tableColumn id="3" xr3:uid="{69523616-C739-47DC-A59E-1B83385DB049}" name="RGB 2D"/>
    <tableColumn id="4" xr3:uid="{C9B7770E-8FE4-44DC-8B23-6ED6DA8496F8}" name="Pseudo 3D 1"/>
    <tableColumn id="5" xr3:uid="{2809303D-9474-49D5-99DB-63F59EADDE36}" name="Pseudo 3D 2"/>
    <tableColumn id="6" xr3:uid="{4E963C72-6362-400B-95FF-4A806EB2ACF0}" name="Pseudo 3D 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29971E-6E88-462B-9366-EBF7C12FBA28}" name="Table148" displayName="Table148" ref="B3:D7" totalsRowShown="0">
  <autoFilter ref="B3:D7" xr:uid="{08A1FE8D-303F-4825-902E-F8F49FD47607}"/>
  <tableColumns count="3">
    <tableColumn id="1" xr3:uid="{EE1DD96F-353D-4749-81F4-428F50F7E6D6}" name="Name"/>
    <tableColumn id="2" xr3:uid="{03F670D6-4DCF-4BD7-B04D-B1232ED438BC}" name="Frame level" dataDxfId="98">
      <calculatedColumnFormula>AVERAGE(#REF!)</calculatedColumnFormula>
    </tableColumn>
    <tableColumn id="3" xr3:uid="{AB227CD1-5795-4B2C-9837-CAF4FEB032C3}" name="Pullback level" dataDxfId="97">
      <calculatedColumnFormula>AVERAGE(#REF!)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650B0C-82A2-476B-A4FA-2E5C82B05AD9}" name="Table109" displayName="Table109" ref="I26:M41" totalsRowShown="0">
  <autoFilter ref="I26:M41" xr:uid="{A49B40E2-8A70-4295-8CEC-D355812BE366}"/>
  <sortState xmlns:xlrd2="http://schemas.microsoft.com/office/spreadsheetml/2017/richdata2" ref="I27:J41">
    <sortCondition ref="I27:I41"/>
  </sortState>
  <tableColumns count="5">
    <tableColumn id="1" xr3:uid="{BEC5D521-217A-4430-B57B-3350ACB22242}" name="Pullback"/>
    <tableColumn id="2" xr3:uid="{B3002403-2A5D-4ACC-87BB-783F9B78C1FD}" name="RGB 2D"/>
    <tableColumn id="3" xr3:uid="{A2B3F91E-0079-4726-B6BD-5BC745F07063}" name="Pseudo 3D 1"/>
    <tableColumn id="4" xr3:uid="{7BDB438C-BABB-474D-81BE-AD6DAF781A76}" name="Pseudo 3D 2"/>
    <tableColumn id="5" xr3:uid="{32A3FB77-ADAB-4D23-A3F6-488A9EBBAC32}" name="Pseudo 3D 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5691A-0F11-45D9-9B38-F6CB3712C9D0}" name="Table_model_rgb_2d" displayName="Table_model_rgb_2d" ref="A4:N222" tableType="queryTable" totalsRowShown="0">
  <autoFilter ref="A4:N222" xr:uid="{9855691A-0F11-45D9-9B38-F6CB3712C9D0}"/>
  <sortState xmlns:xlrd2="http://schemas.microsoft.com/office/spreadsheetml/2017/richdata2" ref="A5:N222">
    <sortCondition ref="A5:A222"/>
    <sortCondition ref="B5:B222"/>
  </sortState>
  <tableColumns count="14">
    <tableColumn id="15" xr3:uid="{0413B343-59F3-48BC-B76C-789FEB557722}" uniqueName="15" name="pullback" queryTableFieldId="15"/>
    <tableColumn id="14" xr3:uid="{54EF2891-F341-469A-B2CC-3F77003626CD}" uniqueName="14" name="frame" queryTableFieldId="14" dataDxfId="96"/>
    <tableColumn id="2" xr3:uid="{A5148228-CBED-4D19-9073-CA7DAA65A061}" uniqueName="2" name="lumen" queryTableFieldId="2" dataDxfId="95"/>
    <tableColumn id="6" xr3:uid="{29368473-BB11-41B1-B302-AC184D4E93BA}" uniqueName="6" name="guidewire" queryTableFieldId="6" dataDxfId="94"/>
    <tableColumn id="7" xr3:uid="{0E71649C-56FB-425C-A652-C331FD85A6A8}" uniqueName="7" name="wall" queryTableFieldId="7" dataDxfId="93"/>
    <tableColumn id="8" xr3:uid="{C3A8BEF0-0BF8-44EF-B1A9-59AB87ACDB78}" uniqueName="8" name="lipid" queryTableFieldId="8" dataDxfId="92"/>
    <tableColumn id="9" xr3:uid="{88ADB88A-921D-453D-89F3-66609F33B04B}" uniqueName="9" name="calcium" queryTableFieldId="9" dataDxfId="91"/>
    <tableColumn id="10" xr3:uid="{58F61371-64AF-4ABA-8A4D-9039ADB27378}" uniqueName="10" name="media" queryTableFieldId="10" dataDxfId="90"/>
    <tableColumn id="11" xr3:uid="{F952C8CB-9755-4541-8B2E-A1A99F5FCAB2}" uniqueName="11" name="catheter" queryTableFieldId="11" dataDxfId="89"/>
    <tableColumn id="12" xr3:uid="{FD859ECC-28E0-4F63-B198-01AE47B875CA}" uniqueName="12" name="sidebranch" queryTableFieldId="12" dataDxfId="88"/>
    <tableColumn id="13" xr3:uid="{19F2FD63-233E-440F-90D5-C180E75B24EE}" uniqueName="13" name="rthrombus" queryTableFieldId="13" dataDxfId="87"/>
    <tableColumn id="3" xr3:uid="{F4F9855A-D84F-4E49-B2C8-D64C63BC0A0A}" uniqueName="3" name="wthrombus" queryTableFieldId="3" dataDxfId="86"/>
    <tableColumn id="4" xr3:uid="{7D1BB236-150D-4C4B-A373-8ED35CE0D212}" uniqueName="4" name="dissection" queryTableFieldId="4" dataDxfId="85"/>
    <tableColumn id="5" xr3:uid="{A23CF925-B238-4DC5-81D6-521840E481E6}" uniqueName="5" name="rupture" queryTableFieldId="5" dataDxfId="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6D5C-346D-4A16-8BFA-67F5B5F8A923}">
  <dimension ref="A1:P29"/>
  <sheetViews>
    <sheetView showGridLines="0" topLeftCell="C1" zoomScaleNormal="100" workbookViewId="0">
      <selection activeCell="J40" sqref="J40"/>
    </sheetView>
  </sheetViews>
  <sheetFormatPr defaultRowHeight="14.4" x14ac:dyDescent="0.3"/>
  <cols>
    <col min="1" max="1" width="19.109375" customWidth="1"/>
    <col min="2" max="3" width="30.77734375" customWidth="1"/>
    <col min="4" max="4" width="11.5546875" bestFit="1" customWidth="1"/>
    <col min="5" max="5" width="12" bestFit="1" customWidth="1"/>
    <col min="6" max="6" width="14.109375" bestFit="1" customWidth="1"/>
    <col min="7" max="10" width="12" bestFit="1" customWidth="1"/>
    <col min="11" max="11" width="12.6640625" bestFit="1" customWidth="1"/>
    <col min="12" max="12" width="14.88671875" bestFit="1" customWidth="1"/>
    <col min="13" max="13" width="14.44140625" bestFit="1" customWidth="1"/>
    <col min="14" max="14" width="15.21875" bestFit="1" customWidth="1"/>
    <col min="15" max="15" width="14.109375" bestFit="1" customWidth="1"/>
    <col min="16" max="16" width="12" bestFit="1" customWidth="1"/>
  </cols>
  <sheetData>
    <row r="1" spans="1:16" x14ac:dyDescent="0.3">
      <c r="A1" t="s">
        <v>0</v>
      </c>
      <c r="B1" t="s">
        <v>81</v>
      </c>
      <c r="C1" t="s">
        <v>90</v>
      </c>
      <c r="D1" t="s">
        <v>91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</row>
    <row r="2" spans="1:16" hidden="1" x14ac:dyDescent="0.3">
      <c r="A2" t="s">
        <v>89</v>
      </c>
      <c r="B2" t="s">
        <v>82</v>
      </c>
      <c r="C2" s="3">
        <v>601</v>
      </c>
      <c r="D2" t="s">
        <v>92</v>
      </c>
      <c r="E2" s="3">
        <f>AVERAGE(Table_model_rgb_2d[lumen])</f>
        <v>0.98548355010426536</v>
      </c>
      <c r="F2" s="3">
        <f>AVERAGE(Table_model_rgb_2d[guidewire])</f>
        <v>0.93943513590074046</v>
      </c>
      <c r="G2" s="3">
        <f>AVERAGE(Table_model_rgb_2d[wall])</f>
        <v>0.88707556473732141</v>
      </c>
      <c r="H2" s="3">
        <f>AVERAGE(Table_model_rgb_2d[lipid])</f>
        <v>0.59878933126346523</v>
      </c>
      <c r="I2" s="3">
        <f>AVERAGE(Table_model_rgb_2d[calcium])</f>
        <v>0.49469089149615708</v>
      </c>
      <c r="J2" s="3">
        <f>AVERAGE(Table_model_rgb_2d[media])</f>
        <v>0.75811158074546525</v>
      </c>
      <c r="K2" s="3">
        <f>AVERAGE(Table_model_rgb_2d[catheter])</f>
        <v>0.99024954383767616</v>
      </c>
      <c r="L2" s="3">
        <f>AVERAGE(Table_model_rgb_2d[sidebranch])</f>
        <v>0.47552099511947404</v>
      </c>
      <c r="M2" s="3">
        <f>AVERAGE(Table_model_rgb_2d[rthrombus])</f>
        <v>0.58717453503093642</v>
      </c>
      <c r="N2" s="3">
        <f>AVERAGE(Table_model_rgb_2d[wthrombus])</f>
        <v>0.20731362254903149</v>
      </c>
      <c r="O2" s="3">
        <f>AVERAGE(Table_model_rgb_2d[dissection])</f>
        <v>0</v>
      </c>
      <c r="P2" s="3">
        <f>AVERAGE(Table_model_rgb_2d[rupture])</f>
        <v>0.15525905666544479</v>
      </c>
    </row>
    <row r="3" spans="1:16" hidden="1" x14ac:dyDescent="0.3">
      <c r="A3" t="s">
        <v>89</v>
      </c>
      <c r="C3" s="3"/>
      <c r="D3" t="s">
        <v>93</v>
      </c>
      <c r="E3" s="3">
        <f>AVERAGE(Table_model_rgb_2d_pullback[lumen])</f>
        <v>0.98696917894245095</v>
      </c>
      <c r="F3" s="3">
        <f>AVERAGE(Table_model_rgb_2d_pullback[guidewire])</f>
        <v>0.9425932640906759</v>
      </c>
      <c r="G3" s="3">
        <f>AVERAGE(Table_model_rgb_2d_pullback[wall])</f>
        <v>0.89297450179598725</v>
      </c>
      <c r="H3" s="3">
        <f>AVERAGE(Table_model_rgb_2d_pullback[lipid])</f>
        <v>0.69499259724877549</v>
      </c>
      <c r="I3" s="3">
        <f>AVERAGE(Table_model_rgb_2d_pullback[calcium])</f>
        <v>0.53731772356713248</v>
      </c>
      <c r="J3" s="3">
        <f>AVERAGE(Table_model_rgb_2d_pullback[media])</f>
        <v>0.80807303839938349</v>
      </c>
      <c r="K3" s="3">
        <f>AVERAGE(Table_model_rgb_2d_pullback[catheter])</f>
        <v>0.99036508595909412</v>
      </c>
      <c r="L3" s="3">
        <f>AVERAGE(Table_model_rgb_2d_pullback[sidebranch])</f>
        <v>0.55458535702750744</v>
      </c>
      <c r="M3" s="3">
        <f>AVERAGE(Table_model_rgb_2d_pullback[rthrombus])</f>
        <v>0.32787280817871933</v>
      </c>
      <c r="N3" s="3">
        <f>AVERAGE(Table_model_rgb_2d_pullback[wthrombus])</f>
        <v>0.19213185460252644</v>
      </c>
      <c r="O3" s="3">
        <f>AVERAGE(Table_model_rgb_2d_pullback[dissection])</f>
        <v>0</v>
      </c>
      <c r="P3" s="3">
        <f>AVERAGE(Table_model_rgb_2d_pullback[rupture])</f>
        <v>8.0896752304662284E-2</v>
      </c>
    </row>
    <row r="4" spans="1:16" hidden="1" x14ac:dyDescent="0.3">
      <c r="A4" t="s">
        <v>89</v>
      </c>
      <c r="C4" s="3"/>
      <c r="D4" t="s">
        <v>98</v>
      </c>
      <c r="E4" s="3">
        <v>1</v>
      </c>
      <c r="F4" s="3">
        <v>1</v>
      </c>
      <c r="G4" s="3">
        <v>1</v>
      </c>
      <c r="H4" s="3">
        <v>0.80952380952380953</v>
      </c>
      <c r="I4" s="3">
        <v>0.8</v>
      </c>
      <c r="J4" s="3">
        <v>0.99014778325123165</v>
      </c>
      <c r="K4" s="3">
        <v>1</v>
      </c>
      <c r="L4" s="3">
        <v>0.83333333333333337</v>
      </c>
      <c r="M4" s="3">
        <v>0.88888888888888884</v>
      </c>
      <c r="N4" s="3">
        <v>1</v>
      </c>
      <c r="O4" s="3">
        <v>0</v>
      </c>
      <c r="P4" s="3">
        <v>0.375</v>
      </c>
    </row>
    <row r="5" spans="1:16" hidden="1" x14ac:dyDescent="0.3">
      <c r="A5" t="s">
        <v>89</v>
      </c>
      <c r="C5" s="3"/>
      <c r="D5" t="s">
        <v>99</v>
      </c>
      <c r="E5" s="3" t="s">
        <v>33</v>
      </c>
      <c r="F5" s="3" t="s">
        <v>33</v>
      </c>
      <c r="G5" s="3" t="s">
        <v>33</v>
      </c>
      <c r="H5" s="3">
        <v>1</v>
      </c>
      <c r="I5" s="3">
        <v>0.93865030674846639</v>
      </c>
      <c r="J5" s="3">
        <v>0.66666666666666663</v>
      </c>
      <c r="K5" s="3" t="s">
        <v>33</v>
      </c>
      <c r="L5" s="3">
        <v>0.94886363636363635</v>
      </c>
      <c r="M5" s="3">
        <v>0.995</v>
      </c>
      <c r="N5" s="3">
        <v>0.96728971962616839</v>
      </c>
      <c r="O5" s="3">
        <v>1</v>
      </c>
      <c r="P5" s="3">
        <v>1</v>
      </c>
    </row>
    <row r="6" spans="1:16" hidden="1" x14ac:dyDescent="0.3">
      <c r="A6" t="s">
        <v>89</v>
      </c>
      <c r="C6" s="3"/>
      <c r="D6" t="s">
        <v>101</v>
      </c>
      <c r="E6" s="3">
        <v>1</v>
      </c>
      <c r="F6" s="3">
        <v>1</v>
      </c>
      <c r="G6" s="3">
        <v>1</v>
      </c>
      <c r="H6" s="3">
        <v>1</v>
      </c>
      <c r="I6" s="3">
        <v>0.81481481481481477</v>
      </c>
      <c r="J6" s="3">
        <v>0.97572815533980584</v>
      </c>
      <c r="K6" s="3">
        <v>1</v>
      </c>
      <c r="L6" s="3">
        <v>0.79545454545454541</v>
      </c>
      <c r="M6" s="3">
        <v>0.94117647058823517</v>
      </c>
      <c r="N6" s="3">
        <v>0.3636363636363637</v>
      </c>
      <c r="O6" s="3" t="s">
        <v>33</v>
      </c>
      <c r="P6" s="3">
        <v>1</v>
      </c>
    </row>
    <row r="7" spans="1:16" hidden="1" x14ac:dyDescent="0.3">
      <c r="A7" t="s">
        <v>89</v>
      </c>
      <c r="D7" t="s">
        <v>94</v>
      </c>
      <c r="E7" s="3" t="s">
        <v>33</v>
      </c>
      <c r="F7" s="3" t="s">
        <v>33</v>
      </c>
      <c r="G7" s="3" t="s">
        <v>33</v>
      </c>
      <c r="H7" s="3">
        <v>0.7931034482758621</v>
      </c>
      <c r="I7" s="3">
        <v>0.93292682926829285</v>
      </c>
      <c r="J7" s="3">
        <v>0.83333333333333337</v>
      </c>
      <c r="K7" s="3" t="s">
        <v>33</v>
      </c>
      <c r="L7" s="3">
        <v>0.95977011494252884</v>
      </c>
      <c r="M7" s="3">
        <v>0.99004975124378125</v>
      </c>
      <c r="N7" s="3">
        <v>1</v>
      </c>
      <c r="O7" s="3">
        <v>0.96788990825688082</v>
      </c>
      <c r="P7" s="3">
        <v>0.95283018867924518</v>
      </c>
    </row>
    <row r="8" spans="1:16" hidden="1" x14ac:dyDescent="0.3">
      <c r="A8" t="s">
        <v>89</v>
      </c>
      <c r="D8" t="s">
        <v>100</v>
      </c>
      <c r="E8" s="3" t="s">
        <v>33</v>
      </c>
      <c r="F8" s="3" t="s">
        <v>33</v>
      </c>
      <c r="G8" s="3" t="s">
        <v>33</v>
      </c>
      <c r="H8" s="3">
        <v>0.78200000000000003</v>
      </c>
      <c r="I8" s="3">
        <v>0.74312647289866463</v>
      </c>
      <c r="J8" s="3">
        <v>0.72385088671733622</v>
      </c>
      <c r="K8" s="3" t="s">
        <v>33</v>
      </c>
      <c r="L8" s="3">
        <v>0.76826999734254586</v>
      </c>
      <c r="M8" s="3">
        <v>0.90681105728127676</v>
      </c>
      <c r="N8" s="3">
        <v>0.52042740414833433</v>
      </c>
      <c r="O8" s="3">
        <v>0</v>
      </c>
      <c r="P8" s="3">
        <v>0.52649869678540395</v>
      </c>
    </row>
    <row r="9" spans="1:16" hidden="1" x14ac:dyDescent="0.3">
      <c r="A9" t="s">
        <v>95</v>
      </c>
      <c r="B9" t="s">
        <v>82</v>
      </c>
      <c r="C9" s="3">
        <v>602</v>
      </c>
      <c r="D9" t="s">
        <v>92</v>
      </c>
      <c r="E9" s="3">
        <f>AVERAGE(Table_model_rgb_pseudo3d_1_frame[lumen])</f>
        <v>0.98515429547111477</v>
      </c>
      <c r="F9" s="3">
        <f>AVERAGE(Table_model_rgb_pseudo3d_1_frame[guidewire])</f>
        <v>0.9373024145144464</v>
      </c>
      <c r="G9" s="3">
        <f>AVERAGE(Table_model_rgb_pseudo3d_1_frame[wall])</f>
        <v>0.88738950797980398</v>
      </c>
      <c r="H9" s="3">
        <f>AVERAGE(Table_model_rgb_pseudo3d_1_frame[lipid])</f>
        <v>0.60087644606450552</v>
      </c>
      <c r="I9" s="3">
        <f>AVERAGE(Table_model_rgb_pseudo3d_1_frame[calcium])</f>
        <v>0.48982946858660031</v>
      </c>
      <c r="J9" s="3">
        <f>AVERAGE(Table_model_rgb_pseudo3d_1_frame[media])</f>
        <v>0.76855292807536535</v>
      </c>
      <c r="K9" s="3">
        <f>AVERAGE(Table_model_rgb_pseudo3d_1_frame[catheter])</f>
        <v>0.99016725446746512</v>
      </c>
      <c r="L9" s="3">
        <f>AVERAGE(Table_model_rgb_pseudo3d_1_frame[sidebranch])</f>
        <v>0.50601979443118128</v>
      </c>
      <c r="M9" s="3">
        <f>AVERAGE(Table_model_rgb_pseudo3d_1_frame[rthrombus])</f>
        <v>0.53646855382542225</v>
      </c>
      <c r="N9" s="3">
        <f>AVERAGE(Table_model_rgb_pseudo3d_1_frame[wthrombus])</f>
        <v>0.17847014961128488</v>
      </c>
      <c r="O9" s="3">
        <f>AVERAGE(Table_model_rgb_pseudo3d_1_frame[dissection])</f>
        <v>0</v>
      </c>
      <c r="P9" s="3">
        <f>AVERAGE(Table_model_rgb_pseudo3d_1_frame[rupture])</f>
        <v>7.2146936893606892E-2</v>
      </c>
    </row>
    <row r="10" spans="1:16" hidden="1" x14ac:dyDescent="0.3">
      <c r="A10" t="s">
        <v>95</v>
      </c>
      <c r="D10" t="s">
        <v>93</v>
      </c>
      <c r="E10" s="3">
        <f>AVERAGE(Table_model_pseudo3d_1_pullback[lumen])</f>
        <v>0.9867802880398957</v>
      </c>
      <c r="F10" s="3">
        <f>AVERAGE(Table_model_pseudo3d_1_pullback[guidewire])</f>
        <v>0.94071161918946011</v>
      </c>
      <c r="G10" s="3">
        <f>AVERAGE(Table_model_pseudo3d_1_pullback[wall])</f>
        <v>0.89436644704024204</v>
      </c>
      <c r="H10" s="3">
        <f>AVERAGE(Table_model_pseudo3d_1_pullback[lipid])</f>
        <v>0.69000682408068392</v>
      </c>
      <c r="I10" s="3">
        <f>AVERAGE(Table_model_pseudo3d_1_pullback[calcium])</f>
        <v>0.57542504162698294</v>
      </c>
      <c r="J10" s="3">
        <f>AVERAGE(Table_model_pseudo3d_1_pullback[media])</f>
        <v>0.81519685218033544</v>
      </c>
      <c r="K10" s="3">
        <f>AVERAGE(Table_model_pseudo3d_1_pullback[catheter])</f>
        <v>0.99029018325555129</v>
      </c>
      <c r="L10" s="3">
        <f>AVERAGE(Table_model_pseudo3d_1_pullback[sidebranch])</f>
        <v>0.5638377340146481</v>
      </c>
      <c r="M10" s="3">
        <f>AVERAGE(Table_model_pseudo3d_1_pullback[rthrombus])</f>
        <v>0.22265628869691509</v>
      </c>
      <c r="N10" s="3">
        <f>AVERAGE(Table_model_pseudo3d_1_pullback[wthrombus])</f>
        <v>0.21214972431921861</v>
      </c>
      <c r="O10" s="3">
        <f>AVERAGE(Table_model_pseudo3d_1_pullback[dissection])</f>
        <v>0</v>
      </c>
      <c r="P10" s="3">
        <f>AVERAGE(Table_model_pseudo3d_1_pullback[rupture])</f>
        <v>3.765543210642832E-2</v>
      </c>
    </row>
    <row r="11" spans="1:16" hidden="1" x14ac:dyDescent="0.3">
      <c r="A11" t="s">
        <v>95</v>
      </c>
      <c r="D11" t="s">
        <v>98</v>
      </c>
      <c r="E11" s="3">
        <v>1</v>
      </c>
      <c r="F11" s="3">
        <v>1</v>
      </c>
      <c r="G11" s="3">
        <v>1</v>
      </c>
      <c r="H11" s="3">
        <v>0.82258064516129037</v>
      </c>
      <c r="I11" s="3">
        <v>0.7931034482758621</v>
      </c>
      <c r="J11" s="3">
        <v>0.98536585365853657</v>
      </c>
      <c r="K11" s="3">
        <v>1</v>
      </c>
      <c r="L11" s="3">
        <v>0.80851063829787229</v>
      </c>
      <c r="M11" s="3">
        <v>0.8</v>
      </c>
      <c r="N11" s="3">
        <v>0.6</v>
      </c>
      <c r="O11" s="3">
        <v>0</v>
      </c>
      <c r="P11" s="3">
        <v>0.25</v>
      </c>
    </row>
    <row r="12" spans="1:16" hidden="1" x14ac:dyDescent="0.3">
      <c r="A12" t="s">
        <v>95</v>
      </c>
      <c r="D12" t="s">
        <v>99</v>
      </c>
      <c r="E12" s="3" t="s">
        <v>33</v>
      </c>
      <c r="F12" s="3" t="s">
        <v>33</v>
      </c>
      <c r="G12" s="3" t="s">
        <v>33</v>
      </c>
      <c r="H12" s="3">
        <v>1</v>
      </c>
      <c r="I12" s="3">
        <v>0.95</v>
      </c>
      <c r="J12" s="3">
        <v>0.69230769230769229</v>
      </c>
      <c r="K12" s="3" t="s">
        <v>33</v>
      </c>
      <c r="L12" s="3">
        <v>0.96491228070175439</v>
      </c>
      <c r="M12" s="3">
        <v>0.99494949494949481</v>
      </c>
      <c r="N12" s="3">
        <v>0.97596153846153844</v>
      </c>
      <c r="O12" s="3">
        <v>1</v>
      </c>
      <c r="P12" s="3">
        <v>0.99009900990098998</v>
      </c>
    </row>
    <row r="13" spans="1:16" hidden="1" x14ac:dyDescent="0.3">
      <c r="A13" t="s">
        <v>95</v>
      </c>
      <c r="D13" t="s">
        <v>101</v>
      </c>
      <c r="E13" s="3">
        <v>1</v>
      </c>
      <c r="F13" s="3">
        <v>1</v>
      </c>
      <c r="G13" s="3">
        <v>1</v>
      </c>
      <c r="H13" s="3">
        <v>1</v>
      </c>
      <c r="I13" s="3">
        <v>0.85185185185185186</v>
      </c>
      <c r="J13" s="3">
        <v>0.98058252427184478</v>
      </c>
      <c r="K13" s="3">
        <v>1</v>
      </c>
      <c r="L13" s="3">
        <v>0.86363636363636365</v>
      </c>
      <c r="M13" s="3">
        <v>0.94117647058823517</v>
      </c>
      <c r="N13" s="3">
        <v>0.54545454545454541</v>
      </c>
      <c r="O13" s="3" t="s">
        <v>33</v>
      </c>
      <c r="P13" s="3">
        <v>0.66666666666666663</v>
      </c>
    </row>
    <row r="14" spans="1:16" hidden="1" x14ac:dyDescent="0.3">
      <c r="A14" t="s">
        <v>95</v>
      </c>
      <c r="D14" t="s">
        <v>94</v>
      </c>
      <c r="E14" s="3" t="s">
        <v>33</v>
      </c>
      <c r="F14" s="3" t="s">
        <v>33</v>
      </c>
      <c r="G14" s="3" t="s">
        <v>33</v>
      </c>
      <c r="H14" s="3">
        <v>0.81034482758620685</v>
      </c>
      <c r="I14" s="3">
        <v>0.92682926829268297</v>
      </c>
      <c r="J14" s="3">
        <v>0.75</v>
      </c>
      <c r="K14" s="3" t="s">
        <v>33</v>
      </c>
      <c r="L14" s="3">
        <v>0.94827586206896564</v>
      </c>
      <c r="M14" s="3">
        <v>0.98009950248756217</v>
      </c>
      <c r="N14" s="3">
        <v>0.9806763285024156</v>
      </c>
      <c r="O14" s="3">
        <v>0.97247706422018365</v>
      </c>
      <c r="P14" s="3">
        <v>0.94339622641509435</v>
      </c>
    </row>
    <row r="15" spans="1:16" hidden="1" x14ac:dyDescent="0.3">
      <c r="A15" t="s">
        <v>95</v>
      </c>
      <c r="D15" t="s">
        <v>100</v>
      </c>
      <c r="E15" s="3" t="s">
        <v>33</v>
      </c>
      <c r="F15" s="3" t="s">
        <v>33</v>
      </c>
      <c r="G15" s="3" t="s">
        <v>33</v>
      </c>
      <c r="H15" s="3">
        <v>0.79993325546470884</v>
      </c>
      <c r="I15" s="3">
        <v>0.75980608197443811</v>
      </c>
      <c r="J15" s="3">
        <v>0.70299727520435973</v>
      </c>
      <c r="K15" s="3" t="s">
        <v>33</v>
      </c>
      <c r="L15" s="3">
        <v>0.79174627435995415</v>
      </c>
      <c r="M15" s="3">
        <v>0.85242350392634714</v>
      </c>
      <c r="N15" s="3">
        <v>0.54979348324919686</v>
      </c>
      <c r="O15" s="3">
        <v>0</v>
      </c>
      <c r="P15" s="3">
        <v>0.33709817549956561</v>
      </c>
    </row>
    <row r="16" spans="1:16" hidden="1" x14ac:dyDescent="0.3">
      <c r="A16" t="s">
        <v>96</v>
      </c>
      <c r="B16" t="s">
        <v>82</v>
      </c>
      <c r="C16" s="3">
        <v>603</v>
      </c>
      <c r="D16" t="s">
        <v>92</v>
      </c>
      <c r="E16" s="3">
        <f>AVERAGE(model_pseudo3d_2_dice_frame[lumen])</f>
        <v>0.98565584271431772</v>
      </c>
      <c r="F16" s="3">
        <f>AVERAGE(model_pseudo3d_2_dice_frame[guidewire])</f>
        <v>0.9389295778038067</v>
      </c>
      <c r="G16" s="3">
        <f>AVERAGE(model_pseudo3d_2_dice_frame[wall])</f>
        <v>0.88562197346540816</v>
      </c>
      <c r="H16" s="3">
        <f>AVERAGE(model_pseudo3d_2_dice_frame[lipid])</f>
        <v>0.59755068676723044</v>
      </c>
      <c r="I16" s="3">
        <f>AVERAGE(model_pseudo3d_2_dice_frame[calcium])</f>
        <v>0.5051087296840624</v>
      </c>
      <c r="J16" s="3">
        <f>AVERAGE(model_pseudo3d_2_dice_frame[media])</f>
        <v>0.76611274616810343</v>
      </c>
      <c r="K16" s="3">
        <f>AVERAGE(model_pseudo3d_2_dice_frame[catheter])</f>
        <v>0.9901924252216936</v>
      </c>
      <c r="L16" s="3">
        <f>AVERAGE(model_pseudo3d_2_dice_frame[sidebranch])</f>
        <v>0.53275913392840368</v>
      </c>
      <c r="M16" s="3">
        <f>AVERAGE(model_pseudo3d_2_dice_frame[rthrombus])</f>
        <v>0.57370749757852346</v>
      </c>
      <c r="N16" s="3">
        <f>AVERAGE(model_pseudo3d_2_dice_frame[wthrombus])</f>
        <v>0.1544529074898863</v>
      </c>
      <c r="O16" s="3">
        <f>AVERAGE(model_pseudo3d_2_dice_frame[dissection])</f>
        <v>0</v>
      </c>
      <c r="P16" s="3">
        <f>AVERAGE(model_pseudo3d_2_dice_frame[rupture])</f>
        <v>0.11229245526025143</v>
      </c>
    </row>
    <row r="17" spans="1:16" hidden="1" x14ac:dyDescent="0.3">
      <c r="A17" t="s">
        <v>96</v>
      </c>
      <c r="C17" s="3"/>
      <c r="D17" t="s">
        <v>93</v>
      </c>
      <c r="E17" s="3">
        <f>AVERAGE(model_pseudo3d_2_dice_pullback[lumen])</f>
        <v>0.98730912544324945</v>
      </c>
      <c r="F17" s="3">
        <f>AVERAGE(model_pseudo3d_2_dice_pullback[guidewire])</f>
        <v>0.9412121006618096</v>
      </c>
      <c r="G17" s="3">
        <f>AVERAGE(model_pseudo3d_2_dice_pullback[wall])</f>
        <v>0.89288903608932257</v>
      </c>
      <c r="H17" s="3">
        <f>AVERAGE(model_pseudo3d_2_dice_pullback[lipid])</f>
        <v>0.69004660516260219</v>
      </c>
      <c r="I17" s="3">
        <f>AVERAGE(model_pseudo3d_2_dice_pullback[calcium])</f>
        <v>0.59860664296592325</v>
      </c>
      <c r="J17" s="3">
        <f>AVERAGE(model_pseudo3d_2_dice_pullback[media])</f>
        <v>0.81392879162716392</v>
      </c>
      <c r="K17" s="3">
        <f>AVERAGE(model_pseudo3d_2_dice_pullback[catheter])</f>
        <v>0.99028904465735956</v>
      </c>
      <c r="L17" s="3">
        <f>AVERAGE(model_pseudo3d_2_dice_pullback[sidebranch])</f>
        <v>0.58799981704910342</v>
      </c>
      <c r="M17" s="3">
        <f>AVERAGE(model_pseudo3d_2_dice_pullback[rthrombus])</f>
        <v>0.28536818860676966</v>
      </c>
      <c r="N17" s="3">
        <f>AVERAGE(model_pseudo3d_2_dice_pullback[wthrombus])</f>
        <v>0.1654533539854641</v>
      </c>
      <c r="O17" s="3">
        <f>AVERAGE(model_pseudo3d_2_dice_pullback[dissection])</f>
        <v>0</v>
      </c>
      <c r="P17" s="3">
        <f>AVERAGE(model_pseudo3d_2_dice_pullback[rupture])</f>
        <v>6.422836752899197E-2</v>
      </c>
    </row>
    <row r="18" spans="1:16" hidden="1" x14ac:dyDescent="0.3">
      <c r="A18" t="s">
        <v>96</v>
      </c>
      <c r="C18" s="3"/>
      <c r="D18" t="s">
        <v>98</v>
      </c>
      <c r="E18" s="3">
        <v>1</v>
      </c>
      <c r="F18" s="3">
        <v>1</v>
      </c>
      <c r="G18" s="3">
        <v>1</v>
      </c>
      <c r="H18" s="3">
        <v>0.81599999999999995</v>
      </c>
      <c r="I18" s="3">
        <v>0.79661016949152541</v>
      </c>
      <c r="J18" s="3">
        <v>0.98058252427184478</v>
      </c>
      <c r="K18" s="3">
        <v>1</v>
      </c>
      <c r="L18" s="3">
        <v>0.82222222222222219</v>
      </c>
      <c r="M18" s="3">
        <v>0.84210526315789469</v>
      </c>
      <c r="N18" s="3">
        <v>0.55555555555555558</v>
      </c>
      <c r="O18" s="3">
        <v>0</v>
      </c>
      <c r="P18" s="3">
        <v>0.33333333333333331</v>
      </c>
    </row>
    <row r="19" spans="1:16" hidden="1" x14ac:dyDescent="0.3">
      <c r="A19" t="s">
        <v>96</v>
      </c>
      <c r="C19" s="3"/>
      <c r="D19" t="s">
        <v>99</v>
      </c>
      <c r="E19" s="3" t="s">
        <v>33</v>
      </c>
      <c r="F19" s="3" t="s">
        <v>33</v>
      </c>
      <c r="G19" s="3" t="s">
        <v>33</v>
      </c>
      <c r="H19" s="3">
        <v>1</v>
      </c>
      <c r="I19" s="3">
        <v>0.95597484276729561</v>
      </c>
      <c r="J19" s="3">
        <v>0.66666666666666663</v>
      </c>
      <c r="K19" s="3" t="s">
        <v>33</v>
      </c>
      <c r="L19" s="3">
        <v>0.95953757225433522</v>
      </c>
      <c r="M19" s="3">
        <v>0.99497487437185916</v>
      </c>
      <c r="N19" s="3">
        <v>0.97129186602870798</v>
      </c>
      <c r="O19" s="3">
        <v>1</v>
      </c>
      <c r="P19" s="3">
        <v>0.99507389162561577</v>
      </c>
    </row>
    <row r="20" spans="1:16" hidden="1" x14ac:dyDescent="0.3">
      <c r="A20" t="s">
        <v>96</v>
      </c>
      <c r="C20" s="3"/>
      <c r="D20" t="s">
        <v>101</v>
      </c>
      <c r="E20" s="3">
        <v>1</v>
      </c>
      <c r="F20" s="3">
        <v>1</v>
      </c>
      <c r="G20" s="3">
        <v>1</v>
      </c>
      <c r="H20" s="3">
        <v>1</v>
      </c>
      <c r="I20" s="3">
        <v>0.87037037037037035</v>
      </c>
      <c r="J20" s="3">
        <v>0.98058252427184478</v>
      </c>
      <c r="K20" s="3">
        <v>1</v>
      </c>
      <c r="L20" s="3">
        <v>0.84090909090909094</v>
      </c>
      <c r="M20" s="3">
        <v>0.94117647058823517</v>
      </c>
      <c r="N20" s="3">
        <v>0.45454545454545459</v>
      </c>
      <c r="O20" s="3" t="s">
        <v>33</v>
      </c>
      <c r="P20" s="3">
        <v>0.83333333333333337</v>
      </c>
    </row>
    <row r="21" spans="1:16" hidden="1" x14ac:dyDescent="0.3">
      <c r="A21" t="s">
        <v>96</v>
      </c>
      <c r="C21" s="3"/>
      <c r="D21" t="s">
        <v>94</v>
      </c>
      <c r="E21" s="3" t="s">
        <v>33</v>
      </c>
      <c r="F21" s="3" t="s">
        <v>33</v>
      </c>
      <c r="G21" s="3" t="s">
        <v>33</v>
      </c>
      <c r="H21" s="3">
        <v>0.80172413793103448</v>
      </c>
      <c r="I21" s="3">
        <v>0.92682926829268297</v>
      </c>
      <c r="J21" s="3">
        <v>0.66666666666666663</v>
      </c>
      <c r="K21" s="3" t="s">
        <v>33</v>
      </c>
      <c r="L21" s="3">
        <v>0.95402298850574718</v>
      </c>
      <c r="M21" s="3">
        <v>0.9850746268656716</v>
      </c>
      <c r="N21" s="3">
        <v>0.9806763285024156</v>
      </c>
      <c r="O21" s="3">
        <v>0.97247706422018365</v>
      </c>
      <c r="P21" s="3">
        <v>0.95283018867924518</v>
      </c>
    </row>
    <row r="22" spans="1:16" hidden="1" x14ac:dyDescent="0.3">
      <c r="A22" t="s">
        <v>96</v>
      </c>
      <c r="C22" s="3"/>
      <c r="D22" t="s">
        <v>100</v>
      </c>
      <c r="E22" s="3" t="s">
        <v>33</v>
      </c>
      <c r="F22" s="3" t="s">
        <v>33</v>
      </c>
      <c r="G22" s="3" t="s">
        <v>33</v>
      </c>
      <c r="H22" s="3">
        <v>0.79096139414658551</v>
      </c>
      <c r="I22" s="3">
        <v>0.7731902310809331</v>
      </c>
      <c r="J22" s="3">
        <v>0.6472491909385113</v>
      </c>
      <c r="K22" s="3" t="s">
        <v>33</v>
      </c>
      <c r="L22" s="3">
        <v>0.78823986530242196</v>
      </c>
      <c r="M22" s="3">
        <v>0.8789225215217995</v>
      </c>
      <c r="N22" s="3">
        <v>0.47621335896203748</v>
      </c>
      <c r="O22" s="3">
        <v>0</v>
      </c>
      <c r="P22" s="3">
        <v>0.45475216007276043</v>
      </c>
    </row>
    <row r="23" spans="1:16" x14ac:dyDescent="0.3">
      <c r="A23" t="s">
        <v>97</v>
      </c>
      <c r="B23" t="s">
        <v>82</v>
      </c>
      <c r="C23" s="3">
        <v>604</v>
      </c>
      <c r="D23" t="s">
        <v>92</v>
      </c>
      <c r="E23" s="3">
        <f>AVERAGE(model_pseudo3d_3_dice_frame[lumen])</f>
        <v>0.98544974938814844</v>
      </c>
      <c r="F23" s="3">
        <f>AVERAGE(model_pseudo3d_3_dice_frame[guidewire])</f>
        <v>0.94124242072267927</v>
      </c>
      <c r="G23" s="3">
        <f>AVERAGE(model_pseudo3d_3_dice_frame[wall])</f>
        <v>0.88546818872118604</v>
      </c>
      <c r="H23" s="3">
        <f>AVERAGE(model_pseudo3d_3_dice_frame[lipid])</f>
        <v>0.58643503168533928</v>
      </c>
      <c r="I23" s="3">
        <f>AVERAGE(model_pseudo3d_3_dice_frame[calcium])</f>
        <v>0.49217712588478563</v>
      </c>
      <c r="J23" s="3">
        <f>AVERAGE(model_pseudo3d_3_dice_frame[media])</f>
        <v>0.77134225178283466</v>
      </c>
      <c r="K23" s="3">
        <f>AVERAGE(model_pseudo3d_3_dice_frame[catheter])</f>
        <v>0.99011435952856486</v>
      </c>
      <c r="L23" s="3">
        <f>AVERAGE(model_pseudo3d_3_dice_frame[sidebranch])</f>
        <v>0.50660817216386711</v>
      </c>
      <c r="M23" s="3">
        <f>AVERAGE(model_pseudo3d_3_dice_frame[rthrombus])</f>
        <v>0.60917927289396134</v>
      </c>
      <c r="N23" s="3">
        <f>AVERAGE(model_pseudo3d_3_dice_frame[wthrombus])</f>
        <v>0.17565010433641018</v>
      </c>
      <c r="O23" s="3">
        <f>AVERAGE(model_pseudo3d_3_dice_frame[dissection])</f>
        <v>0</v>
      </c>
      <c r="P23" s="3">
        <f>AVERAGE(model_pseudo3d_3_dice_frame[rupture])</f>
        <v>5.661262485697529E-2</v>
      </c>
    </row>
    <row r="24" spans="1:16" x14ac:dyDescent="0.3">
      <c r="A24" t="s">
        <v>97</v>
      </c>
      <c r="C24" s="3"/>
      <c r="D24" t="s">
        <v>93</v>
      </c>
      <c r="E24" s="3">
        <f>AVERAGE(model_pseudo3d_3_dice_pullback17[lumen])</f>
        <v>0.98701214121531</v>
      </c>
      <c r="F24" s="3">
        <f>AVERAGE(model_pseudo3d_3_dice_pullback17[guidewire])</f>
        <v>0.94326599095215424</v>
      </c>
      <c r="G24" s="3">
        <f>AVERAGE(model_pseudo3d_3_dice_pullback17[wall])</f>
        <v>0.89242483357361069</v>
      </c>
      <c r="H24" s="3">
        <f>AVERAGE(model_pseudo3d_3_dice_pullback17[lipid])</f>
        <v>0.69254309104054657</v>
      </c>
      <c r="I24" s="3">
        <f>AVERAGE(model_pseudo3d_3_dice_pullback17[calcium])</f>
        <v>0.59262862458330723</v>
      </c>
      <c r="J24" s="3">
        <f>AVERAGE(model_pseudo3d_3_dice_pullback17[media])</f>
        <v>0.81305900518557894</v>
      </c>
      <c r="K24" s="3">
        <f>AVERAGE(model_pseudo3d_3_dice_pullback17[catheter])</f>
        <v>0.99020629948568906</v>
      </c>
      <c r="L24" s="3">
        <f>AVERAGE(model_pseudo3d_3_dice_pullback17[sidebranch])</f>
        <v>0.58047310953622178</v>
      </c>
      <c r="M24" s="3">
        <f>AVERAGE(model_pseudo3d_3_dice_pullback17[rthrombus])</f>
        <v>0.35199236982463988</v>
      </c>
      <c r="N24" s="3">
        <f>AVERAGE(model_pseudo3d_3_dice_pullback17[wthrombus])</f>
        <v>0.20078331571015109</v>
      </c>
      <c r="O24" s="3">
        <f>AVERAGE(model_pseudo3d_3_dice_pullback17[dissection])</f>
        <v>0</v>
      </c>
      <c r="P24" s="3">
        <f>AVERAGE(model_pseudo3d_3_dice_pullback17[rupture])</f>
        <v>2.4736708000679463E-2</v>
      </c>
    </row>
    <row r="25" spans="1:16" x14ac:dyDescent="0.3">
      <c r="A25" t="s">
        <v>97</v>
      </c>
      <c r="C25" s="3"/>
      <c r="D25" t="s">
        <v>98</v>
      </c>
      <c r="E25" s="3">
        <v>1</v>
      </c>
      <c r="F25" s="3">
        <v>1</v>
      </c>
      <c r="G25" s="3">
        <v>1</v>
      </c>
      <c r="H25" s="3">
        <v>0.80314960629921262</v>
      </c>
      <c r="I25" s="3">
        <v>0.77966101694915257</v>
      </c>
      <c r="J25" s="3">
        <v>0.99019607843137258</v>
      </c>
      <c r="K25" s="3">
        <v>1</v>
      </c>
      <c r="L25" s="3">
        <v>0.77083333333333337</v>
      </c>
      <c r="M25" s="3">
        <v>0.88888888888888884</v>
      </c>
      <c r="N25" s="3">
        <v>0.66666666666666663</v>
      </c>
      <c r="O25" s="3">
        <v>0</v>
      </c>
      <c r="P25" s="3">
        <v>0.27777777777777779</v>
      </c>
    </row>
    <row r="26" spans="1:16" x14ac:dyDescent="0.3">
      <c r="A26" t="s">
        <v>97</v>
      </c>
      <c r="C26" s="3"/>
      <c r="D26" t="s">
        <v>99</v>
      </c>
      <c r="E26" s="3" t="s">
        <v>33</v>
      </c>
      <c r="F26" s="3" t="s">
        <v>33</v>
      </c>
      <c r="G26" s="3" t="s">
        <v>33</v>
      </c>
      <c r="H26" s="3">
        <v>1</v>
      </c>
      <c r="I26" s="3">
        <v>0.94968553459119498</v>
      </c>
      <c r="J26" s="3">
        <v>0.7142857142857143</v>
      </c>
      <c r="K26" s="3" t="s">
        <v>33</v>
      </c>
      <c r="L26" s="3">
        <v>0.95882352941176485</v>
      </c>
      <c r="M26" s="3">
        <v>0.995</v>
      </c>
      <c r="N26" s="3">
        <v>0.97607655502392343</v>
      </c>
      <c r="O26" s="3">
        <v>1</v>
      </c>
      <c r="P26" s="3">
        <v>0.995</v>
      </c>
    </row>
    <row r="27" spans="1:16" x14ac:dyDescent="0.3">
      <c r="A27" t="s">
        <v>97</v>
      </c>
      <c r="C27" s="3"/>
      <c r="D27" t="s">
        <v>101</v>
      </c>
      <c r="E27" s="3">
        <v>1</v>
      </c>
      <c r="F27" s="3">
        <v>1</v>
      </c>
      <c r="G27" s="3">
        <v>1</v>
      </c>
      <c r="H27" s="3">
        <v>1</v>
      </c>
      <c r="I27" s="3">
        <v>0.85185185185185186</v>
      </c>
      <c r="J27" s="3">
        <v>0.98058252427184478</v>
      </c>
      <c r="K27" s="3">
        <v>1</v>
      </c>
      <c r="L27" s="3">
        <v>0.84090909090909094</v>
      </c>
      <c r="M27" s="3">
        <v>0.94117647058823517</v>
      </c>
      <c r="N27" s="3">
        <v>0.54545454545454541</v>
      </c>
      <c r="O27" s="3" t="s">
        <v>33</v>
      </c>
      <c r="P27" s="3">
        <v>0.83333333333333337</v>
      </c>
    </row>
    <row r="28" spans="1:16" x14ac:dyDescent="0.3">
      <c r="A28" t="s">
        <v>97</v>
      </c>
      <c r="C28" s="3"/>
      <c r="D28" t="s">
        <v>94</v>
      </c>
      <c r="E28" s="3" t="s">
        <v>33</v>
      </c>
      <c r="F28" s="3" t="s">
        <v>33</v>
      </c>
      <c r="G28" s="3" t="s">
        <v>33</v>
      </c>
      <c r="H28" s="3">
        <v>0.78448275862068961</v>
      </c>
      <c r="I28" s="3">
        <v>0.92073170731707321</v>
      </c>
      <c r="J28" s="3">
        <v>0.83333333333333337</v>
      </c>
      <c r="K28" s="3" t="s">
        <v>33</v>
      </c>
      <c r="L28" s="3">
        <v>0.93678160919540243</v>
      </c>
      <c r="M28" s="3">
        <v>0.99004975124378125</v>
      </c>
      <c r="N28" s="3">
        <v>0.98550724637681164</v>
      </c>
      <c r="O28" s="3">
        <v>0.96330275229357798</v>
      </c>
      <c r="P28" s="3">
        <v>0.93867924528301883</v>
      </c>
    </row>
    <row r="29" spans="1:16" x14ac:dyDescent="0.3">
      <c r="A29" t="s">
        <v>97</v>
      </c>
      <c r="D29" t="s">
        <v>100</v>
      </c>
      <c r="E29" s="3" t="s">
        <v>33</v>
      </c>
      <c r="F29" s="3" t="s">
        <v>33</v>
      </c>
      <c r="G29" s="3" t="s">
        <v>33</v>
      </c>
      <c r="H29" s="3">
        <v>0.77304905471808116</v>
      </c>
      <c r="I29" s="3">
        <v>0.74931551856313661</v>
      </c>
      <c r="J29" s="3">
        <v>0.75468867216804203</v>
      </c>
      <c r="K29" s="3" t="s">
        <v>33</v>
      </c>
      <c r="L29" s="3">
        <v>0.75214754926730676</v>
      </c>
      <c r="M29" s="3">
        <v>0.90681105728127676</v>
      </c>
      <c r="N29" s="3">
        <v>0.58097068716962996</v>
      </c>
      <c r="O29" s="3">
        <v>0</v>
      </c>
      <c r="P29" s="3">
        <v>0.39154704944178631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913F-F5F7-4F37-84AD-008EB733A8AF}">
  <dimension ref="A1:F5"/>
  <sheetViews>
    <sheetView workbookViewId="0">
      <selection activeCell="F5" sqref="F5"/>
    </sheetView>
  </sheetViews>
  <sheetFormatPr defaultRowHeight="14.4" x14ac:dyDescent="0.3"/>
  <cols>
    <col min="1" max="1" width="13.77734375" customWidth="1"/>
    <col min="2" max="2" width="6.6640625" bestFit="1" customWidth="1"/>
    <col min="3" max="3" width="7.33203125" bestFit="1" customWidth="1"/>
    <col min="4" max="5" width="11.77734375" bestFit="1" customWidth="1"/>
    <col min="6" max="6" width="8.5546875" bestFit="1" customWidth="1"/>
  </cols>
  <sheetData>
    <row r="1" spans="1:6" x14ac:dyDescent="0.3">
      <c r="A1" t="s">
        <v>102</v>
      </c>
      <c r="B1" t="s">
        <v>98</v>
      </c>
      <c r="C1" t="s">
        <v>103</v>
      </c>
      <c r="D1" t="s">
        <v>101</v>
      </c>
      <c r="E1" t="s">
        <v>94</v>
      </c>
      <c r="F1" t="s">
        <v>100</v>
      </c>
    </row>
    <row r="2" spans="1:6" x14ac:dyDescent="0.3">
      <c r="A2" t="s">
        <v>104</v>
      </c>
      <c r="B2" s="4">
        <v>50</v>
      </c>
      <c r="C2" s="4">
        <v>92.9</v>
      </c>
      <c r="D2" s="4">
        <v>21.1</v>
      </c>
      <c r="E2" s="4">
        <v>98</v>
      </c>
      <c r="F2" s="4">
        <v>0.25800000000000001</v>
      </c>
    </row>
    <row r="3" spans="1:6" x14ac:dyDescent="0.3">
      <c r="A3" t="s">
        <v>108</v>
      </c>
      <c r="B3" s="6">
        <v>50</v>
      </c>
      <c r="C3" s="6">
        <v>92.5</v>
      </c>
      <c r="D3" s="6">
        <v>15.8</v>
      </c>
      <c r="E3" s="6">
        <v>98.5</v>
      </c>
      <c r="F3" s="6">
        <v>0.20699999999999999</v>
      </c>
    </row>
    <row r="4" spans="1:6" x14ac:dyDescent="0.3">
      <c r="A4" t="s">
        <v>110</v>
      </c>
      <c r="B4" s="4">
        <v>61.5</v>
      </c>
      <c r="C4" s="4">
        <v>94.6</v>
      </c>
      <c r="D4" s="4">
        <v>42.1</v>
      </c>
      <c r="E4" s="4">
        <v>97.5</v>
      </c>
      <c r="F4" s="4">
        <v>0.46200000000000002</v>
      </c>
    </row>
    <row r="5" spans="1:6" x14ac:dyDescent="0.3">
      <c r="A5" t="s">
        <v>111</v>
      </c>
      <c r="B5" s="6">
        <v>62.5</v>
      </c>
      <c r="C5" s="6">
        <v>93.3</v>
      </c>
      <c r="D5" s="6">
        <v>26.3</v>
      </c>
      <c r="E5" s="6">
        <v>98.5</v>
      </c>
      <c r="F5" s="6">
        <v>0.33600000000000002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2E07-4219-4BBE-AE99-DE691318489F}">
  <dimension ref="B3:N233"/>
  <sheetViews>
    <sheetView showGridLines="0" topLeftCell="A7" workbookViewId="0">
      <selection activeCell="H13" sqref="H13"/>
    </sheetView>
  </sheetViews>
  <sheetFormatPr defaultRowHeight="14.4" x14ac:dyDescent="0.3"/>
  <cols>
    <col min="2" max="2" width="18.88671875" bestFit="1" customWidth="1"/>
    <col min="3" max="3" width="8.44140625" bestFit="1" customWidth="1"/>
    <col min="4" max="4" width="14.5546875" customWidth="1"/>
    <col min="5" max="8" width="12" bestFit="1" customWidth="1"/>
    <col min="9" max="9" width="18.88671875" bestFit="1" customWidth="1"/>
    <col min="10" max="10" width="12" bestFit="1" customWidth="1"/>
    <col min="11" max="11" width="19.33203125" bestFit="1" customWidth="1"/>
    <col min="12" max="12" width="12" bestFit="1" customWidth="1"/>
    <col min="13" max="14" width="13.5546875" bestFit="1" customWidth="1"/>
    <col min="15" max="15" width="19.21875" bestFit="1" customWidth="1"/>
    <col min="16" max="22" width="12" bestFit="1" customWidth="1"/>
    <col min="23" max="23" width="11.6640625" customWidth="1"/>
    <col min="24" max="24" width="11.44140625" customWidth="1"/>
  </cols>
  <sheetData>
    <row r="3" spans="2:7" x14ac:dyDescent="0.3">
      <c r="B3" t="s">
        <v>0</v>
      </c>
      <c r="C3" t="s">
        <v>1</v>
      </c>
      <c r="D3" t="s">
        <v>2</v>
      </c>
    </row>
    <row r="4" spans="2:7" x14ac:dyDescent="0.3">
      <c r="B4" t="s">
        <v>89</v>
      </c>
      <c r="C4">
        <f>AVERAGE(Table12[RGB 2D])</f>
        <v>0.71133940459816725</v>
      </c>
      <c r="D4">
        <f>AVERAGE(Table10[RGB 2D])</f>
        <v>0.79638918451560026</v>
      </c>
    </row>
    <row r="5" spans="2:7" x14ac:dyDescent="0.3">
      <c r="B5" t="s">
        <v>105</v>
      </c>
      <c r="C5">
        <f>AVERAGE(Table12[Pseudo 3D 1])</f>
        <v>0.72509828197873816</v>
      </c>
      <c r="D5">
        <f>AVERAGE(Table10[Pseudo 3D 1])</f>
        <v>0.7987687439247001</v>
      </c>
    </row>
    <row r="6" spans="2:7" x14ac:dyDescent="0.3">
      <c r="B6" t="s">
        <v>106</v>
      </c>
      <c r="C6">
        <f>AVERAGE(Table12[Pseudo 3D 2])</f>
        <v>0.71830934712439898</v>
      </c>
      <c r="D6">
        <f>AVERAGE(Table10[Pseudo 3D 2])</f>
        <v>0.79675102478688908</v>
      </c>
    </row>
    <row r="7" spans="2:7" x14ac:dyDescent="0.3">
      <c r="B7" t="s">
        <v>107</v>
      </c>
      <c r="C7">
        <f>AVERAGE(Table12[Pseudo 3D 3])</f>
        <v>0.70515453096007774</v>
      </c>
      <c r="D7">
        <f>AVERAGE(Table10[Pseudo 3D 3])</f>
        <v>0.79538973052668427</v>
      </c>
    </row>
    <row r="15" spans="2:7" x14ac:dyDescent="0.3">
      <c r="B15" t="s">
        <v>31</v>
      </c>
      <c r="C15" t="s">
        <v>32</v>
      </c>
      <c r="D15" t="s">
        <v>89</v>
      </c>
      <c r="E15" t="s">
        <v>108</v>
      </c>
      <c r="F15" t="s">
        <v>110</v>
      </c>
      <c r="G15" t="s">
        <v>111</v>
      </c>
    </row>
    <row r="16" spans="2:7" x14ac:dyDescent="0.3">
      <c r="B16" t="s">
        <v>44</v>
      </c>
      <c r="C16" t="s">
        <v>5</v>
      </c>
    </row>
    <row r="17" spans="2:14" x14ac:dyDescent="0.3">
      <c r="B17" t="s">
        <v>44</v>
      </c>
      <c r="C17" t="s">
        <v>60</v>
      </c>
    </row>
    <row r="18" spans="2:14" x14ac:dyDescent="0.3">
      <c r="B18" t="s">
        <v>44</v>
      </c>
      <c r="C18" t="s">
        <v>50</v>
      </c>
    </row>
    <row r="19" spans="2:14" x14ac:dyDescent="0.3">
      <c r="B19" t="s">
        <v>44</v>
      </c>
      <c r="C19" t="s">
        <v>6</v>
      </c>
    </row>
    <row r="20" spans="2:14" x14ac:dyDescent="0.3">
      <c r="B20" t="s">
        <v>44</v>
      </c>
      <c r="C20" t="s">
        <v>63</v>
      </c>
    </row>
    <row r="21" spans="2:14" x14ac:dyDescent="0.3">
      <c r="B21" t="s">
        <v>44</v>
      </c>
      <c r="C21" t="s">
        <v>7</v>
      </c>
      <c r="D21">
        <v>0</v>
      </c>
      <c r="E21">
        <v>0</v>
      </c>
      <c r="F21">
        <v>0</v>
      </c>
      <c r="G21">
        <v>0</v>
      </c>
    </row>
    <row r="22" spans="2:14" x14ac:dyDescent="0.3">
      <c r="B22" t="s">
        <v>44</v>
      </c>
      <c r="C22" t="s">
        <v>58</v>
      </c>
    </row>
    <row r="23" spans="2:14" x14ac:dyDescent="0.3">
      <c r="B23" t="s">
        <v>44</v>
      </c>
      <c r="C23" t="s">
        <v>8</v>
      </c>
    </row>
    <row r="24" spans="2:14" x14ac:dyDescent="0.3">
      <c r="B24" t="s">
        <v>44</v>
      </c>
      <c r="C24" t="s">
        <v>43</v>
      </c>
      <c r="D24">
        <v>0.80281690140845074</v>
      </c>
      <c r="E24">
        <v>0.75</v>
      </c>
      <c r="F24">
        <v>0.74509803921568629</v>
      </c>
      <c r="G24">
        <v>0.73548387096774193</v>
      </c>
    </row>
    <row r="25" spans="2:14" x14ac:dyDescent="0.3">
      <c r="B25" t="s">
        <v>44</v>
      </c>
      <c r="C25" t="s">
        <v>9</v>
      </c>
      <c r="D25">
        <v>0.90789473684210531</v>
      </c>
      <c r="E25">
        <v>0.83916083916083917</v>
      </c>
      <c r="F25">
        <v>0.88590604026845643</v>
      </c>
      <c r="G25">
        <v>0.91503267973856206</v>
      </c>
    </row>
    <row r="26" spans="2:14" x14ac:dyDescent="0.3">
      <c r="B26" t="s">
        <v>44</v>
      </c>
      <c r="C26" t="s">
        <v>10</v>
      </c>
      <c r="J26" t="s">
        <v>31</v>
      </c>
      <c r="K26" t="s">
        <v>89</v>
      </c>
      <c r="L26" t="s">
        <v>108</v>
      </c>
      <c r="M26" t="s">
        <v>110</v>
      </c>
      <c r="N26" t="s">
        <v>111</v>
      </c>
    </row>
    <row r="27" spans="2:14" x14ac:dyDescent="0.3">
      <c r="B27" t="s">
        <v>44</v>
      </c>
      <c r="C27" t="s">
        <v>67</v>
      </c>
      <c r="D27">
        <v>0.86046511627906974</v>
      </c>
      <c r="E27">
        <v>0.87058823529411766</v>
      </c>
      <c r="F27">
        <v>0.86046511627906974</v>
      </c>
      <c r="G27">
        <v>0.87058823529411766</v>
      </c>
      <c r="J27" t="s">
        <v>44</v>
      </c>
      <c r="K27">
        <v>0.81349206349206349</v>
      </c>
      <c r="L27">
        <v>0.80961923847695394</v>
      </c>
      <c r="M27">
        <v>0.80961923847695394</v>
      </c>
      <c r="N27">
        <v>0.81422924901185767</v>
      </c>
    </row>
    <row r="28" spans="2:14" x14ac:dyDescent="0.3">
      <c r="B28" t="s">
        <v>44</v>
      </c>
      <c r="C28" t="s">
        <v>11</v>
      </c>
      <c r="D28">
        <v>0.79245283018867929</v>
      </c>
      <c r="E28">
        <v>0.96969696969696972</v>
      </c>
      <c r="F28">
        <v>0.90322580645161288</v>
      </c>
      <c r="G28">
        <v>0.875</v>
      </c>
      <c r="J28" t="s">
        <v>39</v>
      </c>
      <c r="K28">
        <v>0.9667318982387475</v>
      </c>
      <c r="L28">
        <v>0.98425196850393704</v>
      </c>
      <c r="M28">
        <v>0.98231827111984282</v>
      </c>
      <c r="N28">
        <v>0.97847358121330719</v>
      </c>
    </row>
    <row r="29" spans="2:14" x14ac:dyDescent="0.3">
      <c r="B29" t="s">
        <v>39</v>
      </c>
      <c r="C29" t="s">
        <v>5</v>
      </c>
      <c r="J29" t="s">
        <v>42</v>
      </c>
      <c r="K29">
        <v>0.78148667601683031</v>
      </c>
      <c r="L29">
        <v>0.77145237434046099</v>
      </c>
      <c r="M29">
        <v>0.77721661054994384</v>
      </c>
      <c r="N29">
        <v>0.7694886839899413</v>
      </c>
    </row>
    <row r="30" spans="2:14" x14ac:dyDescent="0.3">
      <c r="B30" t="s">
        <v>39</v>
      </c>
      <c r="C30" t="s">
        <v>6</v>
      </c>
      <c r="J30" t="s">
        <v>54</v>
      </c>
      <c r="K30">
        <v>0.87131782945736436</v>
      </c>
      <c r="L30">
        <v>0.85670261941448378</v>
      </c>
      <c r="M30">
        <v>0.82539682539682535</v>
      </c>
      <c r="N30">
        <v>0.81656804733727806</v>
      </c>
    </row>
    <row r="31" spans="2:14" x14ac:dyDescent="0.3">
      <c r="B31" t="s">
        <v>39</v>
      </c>
      <c r="C31" t="s">
        <v>7</v>
      </c>
      <c r="J31" t="s">
        <v>36</v>
      </c>
      <c r="K31">
        <v>0.84843982169390786</v>
      </c>
      <c r="L31">
        <v>0.86317357834616337</v>
      </c>
      <c r="M31">
        <v>0.85877388930255649</v>
      </c>
      <c r="N31">
        <v>0.86454183266932272</v>
      </c>
    </row>
    <row r="32" spans="2:14" x14ac:dyDescent="0.3">
      <c r="B32" t="s">
        <v>39</v>
      </c>
      <c r="C32" t="s">
        <v>8</v>
      </c>
      <c r="J32" t="s">
        <v>34</v>
      </c>
      <c r="K32">
        <v>0.90829694323144106</v>
      </c>
      <c r="L32">
        <v>0.89177489177489178</v>
      </c>
      <c r="M32">
        <v>0.92747252747252751</v>
      </c>
      <c r="N32">
        <v>0.85537190082644632</v>
      </c>
    </row>
    <row r="33" spans="2:14" x14ac:dyDescent="0.3">
      <c r="B33" t="s">
        <v>39</v>
      </c>
      <c r="C33" t="s">
        <v>9</v>
      </c>
      <c r="J33" t="s">
        <v>45</v>
      </c>
      <c r="K33">
        <v>0.7133757961783439</v>
      </c>
      <c r="L33">
        <v>0.70365699873896592</v>
      </c>
      <c r="M33">
        <v>0.71979434447300772</v>
      </c>
      <c r="N33">
        <v>0.73132372214941022</v>
      </c>
    </row>
    <row r="34" spans="2:14" x14ac:dyDescent="0.3">
      <c r="B34" t="s">
        <v>39</v>
      </c>
      <c r="C34" t="s">
        <v>10</v>
      </c>
      <c r="J34" t="s">
        <v>40</v>
      </c>
      <c r="K34">
        <v>0.94857142857142862</v>
      </c>
      <c r="L34">
        <v>0.96357615894039739</v>
      </c>
      <c r="M34">
        <v>0.96019900497512434</v>
      </c>
      <c r="N34">
        <v>0.96099585062240667</v>
      </c>
    </row>
    <row r="35" spans="2:14" x14ac:dyDescent="0.3">
      <c r="B35" t="s">
        <v>39</v>
      </c>
      <c r="C35" t="s">
        <v>11</v>
      </c>
      <c r="J35" t="s">
        <v>37</v>
      </c>
      <c r="K35">
        <v>0.94839449541284404</v>
      </c>
      <c r="L35">
        <v>0.94022988505747129</v>
      </c>
      <c r="M35">
        <v>0.94580718767826588</v>
      </c>
      <c r="N35">
        <v>0.93982808022922637</v>
      </c>
    </row>
    <row r="36" spans="2:14" x14ac:dyDescent="0.3">
      <c r="B36" t="s">
        <v>39</v>
      </c>
      <c r="C36" t="s">
        <v>12</v>
      </c>
      <c r="J36" t="s">
        <v>19</v>
      </c>
      <c r="K36">
        <v>0.93836978131212723</v>
      </c>
      <c r="L36">
        <v>0.93690248565965584</v>
      </c>
      <c r="M36">
        <v>0.93076923076923079</v>
      </c>
      <c r="N36">
        <v>0.94573643410852715</v>
      </c>
    </row>
    <row r="37" spans="2:14" x14ac:dyDescent="0.3">
      <c r="B37" t="s">
        <v>39</v>
      </c>
      <c r="C37" t="s">
        <v>13</v>
      </c>
      <c r="D37">
        <v>0.97560975609756095</v>
      </c>
      <c r="E37">
        <v>0.9838709677419355</v>
      </c>
      <c r="F37">
        <v>0.9838709677419355</v>
      </c>
      <c r="G37">
        <v>0.9838709677419355</v>
      </c>
      <c r="J37" t="s">
        <v>85</v>
      </c>
      <c r="K37">
        <v>0.33136094674556221</v>
      </c>
      <c r="L37">
        <v>0.33333333333333331</v>
      </c>
      <c r="M37">
        <v>0.33734939759036142</v>
      </c>
      <c r="N37">
        <v>0.33136094674556221</v>
      </c>
    </row>
    <row r="38" spans="2:14" x14ac:dyDescent="0.3">
      <c r="B38" t="s">
        <v>39</v>
      </c>
      <c r="C38" t="s">
        <v>65</v>
      </c>
      <c r="D38">
        <v>0.97391304347826091</v>
      </c>
      <c r="E38">
        <v>0.97391304347826091</v>
      </c>
      <c r="F38">
        <v>0.96551724137931039</v>
      </c>
      <c r="G38">
        <v>0.96551724137931039</v>
      </c>
      <c r="J38" t="s">
        <v>88</v>
      </c>
      <c r="K38">
        <v>0.85962566844919786</v>
      </c>
      <c r="L38">
        <v>0.875</v>
      </c>
      <c r="M38">
        <v>0.85846560846560849</v>
      </c>
      <c r="N38">
        <v>0.8511749347258486</v>
      </c>
    </row>
    <row r="39" spans="2:14" x14ac:dyDescent="0.3">
      <c r="B39" t="s">
        <v>39</v>
      </c>
      <c r="C39" t="s">
        <v>14</v>
      </c>
      <c r="D39">
        <v>0</v>
      </c>
      <c r="J39" t="s">
        <v>84</v>
      </c>
      <c r="K39">
        <v>0.61710037174721188</v>
      </c>
      <c r="L39">
        <v>0.61839530332681014</v>
      </c>
      <c r="M39">
        <v>0.60399999999999998</v>
      </c>
      <c r="N39">
        <v>0.61240310077519378</v>
      </c>
    </row>
    <row r="40" spans="2:14" x14ac:dyDescent="0.3">
      <c r="B40" t="s">
        <v>39</v>
      </c>
      <c r="C40" t="s">
        <v>15</v>
      </c>
      <c r="D40">
        <v>0.9850746268656716</v>
      </c>
      <c r="E40">
        <v>0.99270072992700731</v>
      </c>
      <c r="F40">
        <v>1</v>
      </c>
      <c r="G40">
        <v>0.99270072992700731</v>
      </c>
      <c r="J40" t="s">
        <v>38</v>
      </c>
      <c r="K40">
        <v>1</v>
      </c>
      <c r="L40">
        <v>0.99521531100478466</v>
      </c>
      <c r="M40">
        <v>0.99521531100478466</v>
      </c>
      <c r="N40">
        <v>1</v>
      </c>
    </row>
    <row r="41" spans="2:14" x14ac:dyDescent="0.3">
      <c r="B41" t="s">
        <v>39</v>
      </c>
      <c r="C41" t="s">
        <v>16</v>
      </c>
      <c r="J41" t="s">
        <v>86</v>
      </c>
      <c r="K41">
        <v>0.39927404718693282</v>
      </c>
      <c r="L41">
        <v>0.43824701195219118</v>
      </c>
      <c r="M41">
        <v>0.4188679245283019</v>
      </c>
      <c r="N41">
        <v>0.45934959349593502</v>
      </c>
    </row>
    <row r="42" spans="2:14" x14ac:dyDescent="0.3">
      <c r="B42" t="s">
        <v>39</v>
      </c>
      <c r="C42" t="s">
        <v>17</v>
      </c>
    </row>
    <row r="43" spans="2:14" x14ac:dyDescent="0.3">
      <c r="B43" t="s">
        <v>39</v>
      </c>
      <c r="C43" t="s">
        <v>18</v>
      </c>
      <c r="D43">
        <v>0.97014925373134331</v>
      </c>
      <c r="E43">
        <v>0.98484848484848486</v>
      </c>
      <c r="F43">
        <v>0.97744360902255634</v>
      </c>
      <c r="G43">
        <v>0.97014925373134331</v>
      </c>
    </row>
    <row r="44" spans="2:14" x14ac:dyDescent="0.3">
      <c r="B44" t="s">
        <v>42</v>
      </c>
      <c r="C44" t="s">
        <v>5</v>
      </c>
    </row>
    <row r="45" spans="2:14" x14ac:dyDescent="0.3">
      <c r="B45" t="s">
        <v>42</v>
      </c>
      <c r="C45" t="s">
        <v>6</v>
      </c>
    </row>
    <row r="46" spans="2:14" x14ac:dyDescent="0.3">
      <c r="B46" t="s">
        <v>42</v>
      </c>
      <c r="C46" t="s">
        <v>7</v>
      </c>
    </row>
    <row r="47" spans="2:14" x14ac:dyDescent="0.3">
      <c r="B47" t="s">
        <v>42</v>
      </c>
      <c r="C47" t="s">
        <v>8</v>
      </c>
      <c r="D47">
        <v>0.95726495726495731</v>
      </c>
      <c r="E47">
        <v>0.95726495726495731</v>
      </c>
      <c r="F47">
        <v>0.94827586206896552</v>
      </c>
      <c r="G47">
        <v>0.94827586206896552</v>
      </c>
    </row>
    <row r="48" spans="2:14" x14ac:dyDescent="0.3">
      <c r="B48" t="s">
        <v>42</v>
      </c>
      <c r="C48" t="s">
        <v>9</v>
      </c>
      <c r="D48">
        <v>0.96875</v>
      </c>
      <c r="E48">
        <v>0.97674418604651159</v>
      </c>
      <c r="F48">
        <v>0.97637795275590555</v>
      </c>
      <c r="G48">
        <v>0.96875</v>
      </c>
    </row>
    <row r="49" spans="2:7" x14ac:dyDescent="0.3">
      <c r="B49" t="s">
        <v>42</v>
      </c>
      <c r="C49" t="s">
        <v>41</v>
      </c>
      <c r="D49">
        <v>0.96103896103896103</v>
      </c>
      <c r="E49">
        <v>0.98064516129032253</v>
      </c>
      <c r="F49">
        <v>0.95541401273885351</v>
      </c>
      <c r="G49">
        <v>0.967741935483871</v>
      </c>
    </row>
    <row r="50" spans="2:7" x14ac:dyDescent="0.3">
      <c r="B50" t="s">
        <v>42</v>
      </c>
      <c r="C50" t="s">
        <v>10</v>
      </c>
      <c r="D50">
        <v>0.86885245901639341</v>
      </c>
      <c r="E50">
        <v>0.87096774193548387</v>
      </c>
      <c r="F50">
        <v>0.86885245901639341</v>
      </c>
      <c r="G50">
        <v>0.85483870967741937</v>
      </c>
    </row>
    <row r="51" spans="2:7" x14ac:dyDescent="0.3">
      <c r="B51" t="s">
        <v>42</v>
      </c>
      <c r="C51" t="s">
        <v>11</v>
      </c>
      <c r="D51">
        <v>1</v>
      </c>
      <c r="E51">
        <v>1</v>
      </c>
      <c r="F51">
        <v>1</v>
      </c>
      <c r="G51">
        <v>0.98701298701298701</v>
      </c>
    </row>
    <row r="52" spans="2:7" x14ac:dyDescent="0.3">
      <c r="B52" t="s">
        <v>42</v>
      </c>
      <c r="C52" t="s">
        <v>12</v>
      </c>
      <c r="D52">
        <v>0.92063492063492058</v>
      </c>
      <c r="E52">
        <v>0.89230769230769236</v>
      </c>
      <c r="F52">
        <v>0.93548387096774188</v>
      </c>
      <c r="G52">
        <v>0.92553191489361697</v>
      </c>
    </row>
    <row r="53" spans="2:7" x14ac:dyDescent="0.3">
      <c r="B53" t="s">
        <v>42</v>
      </c>
      <c r="C53" t="s">
        <v>13</v>
      </c>
      <c r="D53">
        <v>0.95652173913043481</v>
      </c>
      <c r="E53">
        <v>0.98734177215189878</v>
      </c>
      <c r="F53">
        <v>0.98734177215189878</v>
      </c>
      <c r="G53">
        <v>0.98734177215189878</v>
      </c>
    </row>
    <row r="54" spans="2:7" x14ac:dyDescent="0.3">
      <c r="B54" t="s">
        <v>42</v>
      </c>
      <c r="C54" t="s">
        <v>14</v>
      </c>
    </row>
    <row r="55" spans="2:7" x14ac:dyDescent="0.3">
      <c r="B55" t="s">
        <v>42</v>
      </c>
      <c r="C55" t="s">
        <v>15</v>
      </c>
      <c r="D55">
        <v>0.78787878787878785</v>
      </c>
      <c r="E55">
        <v>0.78787878787878785</v>
      </c>
      <c r="F55">
        <v>0.78787878787878785</v>
      </c>
      <c r="G55">
        <v>0.78787878787878785</v>
      </c>
    </row>
    <row r="56" spans="2:7" x14ac:dyDescent="0.3">
      <c r="B56" t="s">
        <v>42</v>
      </c>
      <c r="C56" t="s">
        <v>16</v>
      </c>
      <c r="D56">
        <v>0.85981308411214952</v>
      </c>
      <c r="E56">
        <v>0.83105022831050224</v>
      </c>
      <c r="F56">
        <v>0.85581395348837208</v>
      </c>
      <c r="G56">
        <v>0.80349344978165937</v>
      </c>
    </row>
    <row r="57" spans="2:7" x14ac:dyDescent="0.3">
      <c r="B57" t="s">
        <v>42</v>
      </c>
      <c r="C57" t="s">
        <v>51</v>
      </c>
      <c r="D57">
        <v>0.79194630872483218</v>
      </c>
      <c r="E57">
        <v>0.79598662207357862</v>
      </c>
      <c r="F57">
        <v>0.79194630872483218</v>
      </c>
      <c r="G57">
        <v>0.79194630872483218</v>
      </c>
    </row>
    <row r="58" spans="2:7" x14ac:dyDescent="0.3">
      <c r="B58" t="s">
        <v>42</v>
      </c>
      <c r="C58" t="s">
        <v>62</v>
      </c>
      <c r="D58">
        <v>0.79598662207357862</v>
      </c>
      <c r="E58">
        <v>0.77133105802047786</v>
      </c>
      <c r="F58">
        <v>0.77551020408163263</v>
      </c>
      <c r="G58">
        <v>0.77133105802047786</v>
      </c>
    </row>
    <row r="59" spans="2:7" x14ac:dyDescent="0.3">
      <c r="B59" t="s">
        <v>42</v>
      </c>
      <c r="C59" t="s">
        <v>64</v>
      </c>
      <c r="D59">
        <v>0.38461538461538458</v>
      </c>
      <c r="E59">
        <v>0.36170212765957449</v>
      </c>
      <c r="F59">
        <v>0.34972677595628421</v>
      </c>
      <c r="G59">
        <v>0.32768361581920902</v>
      </c>
    </row>
    <row r="60" spans="2:7" x14ac:dyDescent="0.3">
      <c r="B60" t="s">
        <v>42</v>
      </c>
      <c r="C60" t="s">
        <v>57</v>
      </c>
      <c r="D60">
        <v>0.50909090909090904</v>
      </c>
      <c r="E60">
        <v>0.45</v>
      </c>
      <c r="F60">
        <v>0.48407643312101911</v>
      </c>
      <c r="G60">
        <v>0.44155844155844148</v>
      </c>
    </row>
    <row r="61" spans="2:7" x14ac:dyDescent="0.3">
      <c r="B61" t="s">
        <v>42</v>
      </c>
      <c r="C61" t="s">
        <v>66</v>
      </c>
      <c r="D61">
        <v>0.55865921787709494</v>
      </c>
      <c r="E61">
        <v>0.57988165680473369</v>
      </c>
      <c r="F61">
        <v>0.6211180124223602</v>
      </c>
      <c r="G61">
        <v>0.60493827160493829</v>
      </c>
    </row>
    <row r="62" spans="2:7" x14ac:dyDescent="0.3">
      <c r="B62" t="s">
        <v>42</v>
      </c>
      <c r="C62" t="s">
        <v>61</v>
      </c>
      <c r="D62">
        <v>0.68717948717948718</v>
      </c>
      <c r="E62">
        <v>0.65671641791044777</v>
      </c>
      <c r="F62">
        <v>0.65306122448979587</v>
      </c>
      <c r="G62">
        <v>0.69109947643979053</v>
      </c>
    </row>
    <row r="63" spans="2:7" x14ac:dyDescent="0.3">
      <c r="B63" t="s">
        <v>42</v>
      </c>
      <c r="C63" t="s">
        <v>48</v>
      </c>
      <c r="D63">
        <v>0.72955974842767291</v>
      </c>
      <c r="E63">
        <v>0.71604938271604934</v>
      </c>
      <c r="F63">
        <v>0.67441860465116277</v>
      </c>
      <c r="G63">
        <v>0.67441860465116277</v>
      </c>
    </row>
    <row r="64" spans="2:7" x14ac:dyDescent="0.3">
      <c r="B64" t="s">
        <v>42</v>
      </c>
      <c r="C64" t="s">
        <v>17</v>
      </c>
      <c r="D64">
        <v>0.60633484162895923</v>
      </c>
      <c r="E64">
        <v>0.62910798122065725</v>
      </c>
      <c r="F64">
        <v>0.64114832535885169</v>
      </c>
      <c r="G64">
        <v>0.62325581395348839</v>
      </c>
    </row>
    <row r="65" spans="2:7" x14ac:dyDescent="0.3">
      <c r="B65" t="s">
        <v>42</v>
      </c>
      <c r="C65" t="s">
        <v>18</v>
      </c>
      <c r="D65">
        <v>0.83206106870229013</v>
      </c>
      <c r="E65">
        <v>0.75432525951557095</v>
      </c>
      <c r="F65">
        <v>0.77031802120141346</v>
      </c>
      <c r="G65">
        <v>0.75432525951557095</v>
      </c>
    </row>
    <row r="66" spans="2:7" x14ac:dyDescent="0.3">
      <c r="B66" t="s">
        <v>54</v>
      </c>
      <c r="C66" t="s">
        <v>5</v>
      </c>
      <c r="D66">
        <v>0</v>
      </c>
      <c r="E66">
        <v>0</v>
      </c>
      <c r="F66">
        <v>0</v>
      </c>
      <c r="G66">
        <v>0</v>
      </c>
    </row>
    <row r="67" spans="2:7" x14ac:dyDescent="0.3">
      <c r="B67" t="s">
        <v>54</v>
      </c>
      <c r="C67" t="s">
        <v>6</v>
      </c>
      <c r="D67">
        <v>0.90666666666666662</v>
      </c>
      <c r="E67">
        <v>0.91891891891891897</v>
      </c>
      <c r="F67">
        <v>0.90666666666666662</v>
      </c>
      <c r="G67">
        <v>0.81927710843373491</v>
      </c>
    </row>
    <row r="68" spans="2:7" x14ac:dyDescent="0.3">
      <c r="B68" t="s">
        <v>54</v>
      </c>
      <c r="C68" t="s">
        <v>7</v>
      </c>
      <c r="D68">
        <v>0.97142857142857142</v>
      </c>
      <c r="E68">
        <v>1</v>
      </c>
      <c r="F68">
        <v>0.97222222222222221</v>
      </c>
      <c r="G68">
        <v>0.94736842105263153</v>
      </c>
    </row>
    <row r="69" spans="2:7" x14ac:dyDescent="0.3">
      <c r="B69" t="s">
        <v>54</v>
      </c>
      <c r="C69" t="s">
        <v>8</v>
      </c>
      <c r="D69">
        <v>0.96551724137931039</v>
      </c>
      <c r="E69">
        <v>0.94915254237288138</v>
      </c>
      <c r="F69">
        <v>0.94915254237288138</v>
      </c>
      <c r="G69">
        <v>0.94915254237288138</v>
      </c>
    </row>
    <row r="70" spans="2:7" x14ac:dyDescent="0.3">
      <c r="B70" t="s">
        <v>54</v>
      </c>
      <c r="C70" t="s">
        <v>9</v>
      </c>
    </row>
    <row r="71" spans="2:7" x14ac:dyDescent="0.3">
      <c r="B71" t="s">
        <v>54</v>
      </c>
      <c r="C71" t="s">
        <v>10</v>
      </c>
      <c r="D71">
        <v>0</v>
      </c>
      <c r="E71">
        <v>0</v>
      </c>
      <c r="F71">
        <v>0</v>
      </c>
      <c r="G71">
        <v>0</v>
      </c>
    </row>
    <row r="72" spans="2:7" x14ac:dyDescent="0.3">
      <c r="B72" t="s">
        <v>54</v>
      </c>
      <c r="C72" t="s">
        <v>11</v>
      </c>
    </row>
    <row r="73" spans="2:7" x14ac:dyDescent="0.3">
      <c r="B73" t="s">
        <v>54</v>
      </c>
      <c r="C73" t="s">
        <v>13</v>
      </c>
    </row>
    <row r="74" spans="2:7" x14ac:dyDescent="0.3">
      <c r="B74" t="s">
        <v>54</v>
      </c>
      <c r="C74" t="s">
        <v>14</v>
      </c>
      <c r="D74">
        <v>0.96703296703296704</v>
      </c>
      <c r="E74">
        <v>0.83809523809523812</v>
      </c>
      <c r="F74">
        <v>0.83018867924528306</v>
      </c>
      <c r="G74">
        <v>0.83018867924528306</v>
      </c>
    </row>
    <row r="75" spans="2:7" x14ac:dyDescent="0.3">
      <c r="B75" t="s">
        <v>54</v>
      </c>
      <c r="C75" t="s">
        <v>15</v>
      </c>
      <c r="D75">
        <v>0.99145299145299148</v>
      </c>
      <c r="E75">
        <v>0.97478991596638653</v>
      </c>
      <c r="F75">
        <v>0.97478991596638653</v>
      </c>
      <c r="G75">
        <v>0.98305084745762716</v>
      </c>
    </row>
    <row r="76" spans="2:7" x14ac:dyDescent="0.3">
      <c r="B76" t="s">
        <v>54</v>
      </c>
      <c r="C76" t="s">
        <v>16</v>
      </c>
      <c r="D76">
        <v>0.9538461538461539</v>
      </c>
      <c r="E76">
        <v>0.96875</v>
      </c>
      <c r="F76">
        <v>0.93939393939393945</v>
      </c>
      <c r="G76">
        <v>0.96875</v>
      </c>
    </row>
    <row r="77" spans="2:7" x14ac:dyDescent="0.3">
      <c r="B77" t="s">
        <v>54</v>
      </c>
      <c r="C77" t="s">
        <v>18</v>
      </c>
      <c r="D77">
        <v>0.90434782608695652</v>
      </c>
      <c r="E77">
        <v>0.8545454545454545</v>
      </c>
      <c r="F77">
        <v>0.93333333333333335</v>
      </c>
      <c r="G77">
        <v>0.83333333333333337</v>
      </c>
    </row>
    <row r="78" spans="2:7" x14ac:dyDescent="0.3">
      <c r="B78" t="s">
        <v>36</v>
      </c>
      <c r="C78" t="s">
        <v>5</v>
      </c>
    </row>
    <row r="79" spans="2:7" x14ac:dyDescent="0.3">
      <c r="B79" t="s">
        <v>36</v>
      </c>
      <c r="C79" t="s">
        <v>6</v>
      </c>
    </row>
    <row r="80" spans="2:7" x14ac:dyDescent="0.3">
      <c r="B80" t="s">
        <v>36</v>
      </c>
      <c r="C80" t="s">
        <v>7</v>
      </c>
    </row>
    <row r="81" spans="2:7" x14ac:dyDescent="0.3">
      <c r="B81" t="s">
        <v>36</v>
      </c>
      <c r="C81" t="s">
        <v>8</v>
      </c>
    </row>
    <row r="82" spans="2:7" x14ac:dyDescent="0.3">
      <c r="B82" t="s">
        <v>36</v>
      </c>
      <c r="C82" t="s">
        <v>9</v>
      </c>
    </row>
    <row r="83" spans="2:7" x14ac:dyDescent="0.3">
      <c r="B83" t="s">
        <v>36</v>
      </c>
      <c r="C83" t="s">
        <v>10</v>
      </c>
      <c r="D83">
        <v>0.967741935483871</v>
      </c>
      <c r="E83">
        <v>0.97599999999999998</v>
      </c>
      <c r="F83">
        <v>0.967741935483871</v>
      </c>
      <c r="G83">
        <v>0.97599999999999998</v>
      </c>
    </row>
    <row r="84" spans="2:7" x14ac:dyDescent="0.3">
      <c r="B84" t="s">
        <v>36</v>
      </c>
      <c r="C84" t="s">
        <v>11</v>
      </c>
      <c r="D84">
        <v>0.99547511312217196</v>
      </c>
      <c r="E84">
        <v>1</v>
      </c>
      <c r="F84">
        <v>0.98654708520179368</v>
      </c>
      <c r="G84">
        <v>0.99082568807339455</v>
      </c>
    </row>
    <row r="85" spans="2:7" x14ac:dyDescent="0.3">
      <c r="B85" t="s">
        <v>36</v>
      </c>
      <c r="C85" t="s">
        <v>52</v>
      </c>
      <c r="D85">
        <v>1</v>
      </c>
      <c r="E85">
        <v>1</v>
      </c>
      <c r="F85">
        <v>1</v>
      </c>
      <c r="G85">
        <v>1</v>
      </c>
    </row>
    <row r="86" spans="2:7" x14ac:dyDescent="0.3">
      <c r="B86" t="s">
        <v>36</v>
      </c>
      <c r="C86" t="s">
        <v>12</v>
      </c>
      <c r="D86">
        <v>0.51239669421487599</v>
      </c>
      <c r="E86">
        <v>0.63117870722433456</v>
      </c>
      <c r="F86">
        <v>0.57707509881422925</v>
      </c>
      <c r="G86">
        <v>0.63117870722433456</v>
      </c>
    </row>
    <row r="87" spans="2:7" x14ac:dyDescent="0.3">
      <c r="B87" t="s">
        <v>36</v>
      </c>
      <c r="C87" t="s">
        <v>55</v>
      </c>
      <c r="D87">
        <v>0.78620689655172415</v>
      </c>
      <c r="E87">
        <v>0.90476190476190477</v>
      </c>
      <c r="F87">
        <v>0.84132841328413288</v>
      </c>
      <c r="G87">
        <v>0.9083665338645418</v>
      </c>
    </row>
    <row r="88" spans="2:7" x14ac:dyDescent="0.3">
      <c r="B88" t="s">
        <v>36</v>
      </c>
      <c r="C88" t="s">
        <v>56</v>
      </c>
      <c r="D88">
        <v>0.83870967741935487</v>
      </c>
      <c r="E88">
        <v>0.83870967741935487</v>
      </c>
      <c r="F88">
        <v>0.83870967741935487</v>
      </c>
      <c r="G88">
        <v>0.83870967741935487</v>
      </c>
    </row>
    <row r="89" spans="2:7" x14ac:dyDescent="0.3">
      <c r="B89" t="s">
        <v>36</v>
      </c>
      <c r="C89" t="s">
        <v>47</v>
      </c>
      <c r="D89">
        <v>0.79120879120879117</v>
      </c>
      <c r="E89">
        <v>0.78260869565217395</v>
      </c>
      <c r="F89">
        <v>0.79411764705882348</v>
      </c>
      <c r="G89">
        <v>0.79704797047970477</v>
      </c>
    </row>
    <row r="90" spans="2:7" x14ac:dyDescent="0.3">
      <c r="B90" t="s">
        <v>36</v>
      </c>
      <c r="C90" t="s">
        <v>35</v>
      </c>
      <c r="D90">
        <v>0.76712328767123283</v>
      </c>
      <c r="E90">
        <v>0.76712328767123283</v>
      </c>
      <c r="F90">
        <v>0.78048780487804881</v>
      </c>
      <c r="G90">
        <v>0.76712328767123283</v>
      </c>
    </row>
    <row r="91" spans="2:7" x14ac:dyDescent="0.3">
      <c r="B91" t="s">
        <v>36</v>
      </c>
      <c r="C91" t="s">
        <v>46</v>
      </c>
      <c r="D91">
        <v>0.73291925465838514</v>
      </c>
      <c r="E91">
        <v>0.75159235668789814</v>
      </c>
      <c r="F91">
        <v>0.81632653061224492</v>
      </c>
      <c r="G91">
        <v>0.76623376623376627</v>
      </c>
    </row>
    <row r="92" spans="2:7" x14ac:dyDescent="0.3">
      <c r="B92" t="s">
        <v>36</v>
      </c>
      <c r="C92" t="s">
        <v>13</v>
      </c>
      <c r="D92">
        <v>0.56934306569343063</v>
      </c>
      <c r="E92">
        <v>0.65546218487394958</v>
      </c>
      <c r="F92">
        <v>0.63414634146341464</v>
      </c>
      <c r="G92">
        <v>0.62903225806451613</v>
      </c>
    </row>
    <row r="93" spans="2:7" x14ac:dyDescent="0.3">
      <c r="B93" t="s">
        <v>36</v>
      </c>
      <c r="C93" t="s">
        <v>14</v>
      </c>
      <c r="D93">
        <v>0.99613899613899615</v>
      </c>
      <c r="E93">
        <v>1</v>
      </c>
      <c r="F93">
        <v>1</v>
      </c>
      <c r="G93">
        <v>0.99613899613899615</v>
      </c>
    </row>
    <row r="94" spans="2:7" x14ac:dyDescent="0.3">
      <c r="B94" t="s">
        <v>36</v>
      </c>
      <c r="C94" t="s">
        <v>15</v>
      </c>
      <c r="D94">
        <v>0.90909090909090906</v>
      </c>
      <c r="E94">
        <v>0.91891891891891897</v>
      </c>
      <c r="F94">
        <v>0.92537313432835822</v>
      </c>
      <c r="G94">
        <v>0.91891891891891897</v>
      </c>
    </row>
    <row r="95" spans="2:7" x14ac:dyDescent="0.3">
      <c r="B95" t="s">
        <v>36</v>
      </c>
      <c r="C95" t="s">
        <v>16</v>
      </c>
      <c r="D95">
        <v>1</v>
      </c>
      <c r="E95">
        <v>1</v>
      </c>
      <c r="F95">
        <v>1</v>
      </c>
      <c r="G95">
        <v>1</v>
      </c>
    </row>
    <row r="96" spans="2:7" x14ac:dyDescent="0.3">
      <c r="B96" t="s">
        <v>36</v>
      </c>
      <c r="C96" t="s">
        <v>17</v>
      </c>
      <c r="D96">
        <v>0.99082568807339455</v>
      </c>
      <c r="E96">
        <v>0.99386503067484666</v>
      </c>
      <c r="F96">
        <v>0.99082568807339455</v>
      </c>
      <c r="G96">
        <v>0.99082568807339455</v>
      </c>
    </row>
    <row r="97" spans="2:7" x14ac:dyDescent="0.3">
      <c r="B97" t="s">
        <v>36</v>
      </c>
      <c r="C97" t="s">
        <v>18</v>
      </c>
      <c r="D97">
        <v>0.57674418604651168</v>
      </c>
      <c r="E97">
        <v>0.55605381165919288</v>
      </c>
      <c r="F97">
        <v>0.56880733944954132</v>
      </c>
      <c r="G97">
        <v>0.55855855855855852</v>
      </c>
    </row>
    <row r="98" spans="2:7" x14ac:dyDescent="0.3">
      <c r="B98" t="s">
        <v>36</v>
      </c>
      <c r="C98" t="s">
        <v>49</v>
      </c>
      <c r="D98">
        <v>0.81751824817518248</v>
      </c>
      <c r="E98">
        <v>0.73202614379084963</v>
      </c>
      <c r="F98">
        <v>0.69565217391304346</v>
      </c>
      <c r="G98">
        <v>0.76190476190476186</v>
      </c>
    </row>
    <row r="99" spans="2:7" x14ac:dyDescent="0.3">
      <c r="B99" t="s">
        <v>34</v>
      </c>
      <c r="C99" t="s">
        <v>5</v>
      </c>
      <c r="D99">
        <v>0.9885057471264368</v>
      </c>
      <c r="E99">
        <v>0.98265895953757221</v>
      </c>
      <c r="F99">
        <v>0.9885057471264368</v>
      </c>
      <c r="G99">
        <v>0.97674418604651159</v>
      </c>
    </row>
    <row r="100" spans="2:7" x14ac:dyDescent="0.3">
      <c r="B100" t="s">
        <v>34</v>
      </c>
      <c r="C100" t="s">
        <v>6</v>
      </c>
      <c r="D100">
        <v>0.89130434782608692</v>
      </c>
      <c r="E100">
        <v>0.89130434782608692</v>
      </c>
      <c r="F100">
        <v>0.89729729729729735</v>
      </c>
      <c r="G100">
        <v>0.89729729729729735</v>
      </c>
    </row>
    <row r="101" spans="2:7" x14ac:dyDescent="0.3">
      <c r="B101" t="s">
        <v>34</v>
      </c>
      <c r="C101" t="s">
        <v>7</v>
      </c>
      <c r="D101">
        <v>0.96385542168674698</v>
      </c>
      <c r="E101">
        <v>0.95121951219512191</v>
      </c>
      <c r="F101">
        <v>0.9882352941176471</v>
      </c>
      <c r="G101">
        <v>0.96385542168674698</v>
      </c>
    </row>
    <row r="102" spans="2:7" x14ac:dyDescent="0.3">
      <c r="B102" t="s">
        <v>34</v>
      </c>
      <c r="C102" t="s">
        <v>8</v>
      </c>
    </row>
    <row r="103" spans="2:7" x14ac:dyDescent="0.3">
      <c r="B103" t="s">
        <v>34</v>
      </c>
      <c r="C103" t="s">
        <v>9</v>
      </c>
    </row>
    <row r="104" spans="2:7" x14ac:dyDescent="0.3">
      <c r="B104" t="s">
        <v>34</v>
      </c>
      <c r="C104" t="s">
        <v>10</v>
      </c>
    </row>
    <row r="105" spans="2:7" x14ac:dyDescent="0.3">
      <c r="B105" t="s">
        <v>34</v>
      </c>
      <c r="C105" t="s">
        <v>11</v>
      </c>
    </row>
    <row r="106" spans="2:7" x14ac:dyDescent="0.3">
      <c r="B106" t="s">
        <v>34</v>
      </c>
      <c r="C106" t="s">
        <v>12</v>
      </c>
      <c r="D106">
        <v>0</v>
      </c>
      <c r="G106">
        <v>0</v>
      </c>
    </row>
    <row r="107" spans="2:7" x14ac:dyDescent="0.3">
      <c r="B107" t="s">
        <v>34</v>
      </c>
      <c r="C107" t="s">
        <v>13</v>
      </c>
      <c r="D107">
        <v>0</v>
      </c>
      <c r="E107">
        <v>0</v>
      </c>
      <c r="F107">
        <v>0</v>
      </c>
      <c r="G107">
        <v>0</v>
      </c>
    </row>
    <row r="108" spans="2:7" x14ac:dyDescent="0.3">
      <c r="B108" t="s">
        <v>34</v>
      </c>
      <c r="C108" t="s">
        <v>15</v>
      </c>
    </row>
    <row r="109" spans="2:7" x14ac:dyDescent="0.3">
      <c r="B109" t="s">
        <v>45</v>
      </c>
      <c r="C109" t="s">
        <v>59</v>
      </c>
      <c r="D109">
        <v>0</v>
      </c>
      <c r="E109">
        <v>0</v>
      </c>
      <c r="F109">
        <v>0</v>
      </c>
      <c r="G109">
        <v>0</v>
      </c>
    </row>
    <row r="110" spans="2:7" x14ac:dyDescent="0.3">
      <c r="B110" t="s">
        <v>45</v>
      </c>
      <c r="C110" t="s">
        <v>7</v>
      </c>
    </row>
    <row r="111" spans="2:7" x14ac:dyDescent="0.3">
      <c r="B111" t="s">
        <v>45</v>
      </c>
      <c r="C111" t="s">
        <v>8</v>
      </c>
    </row>
    <row r="112" spans="2:7" x14ac:dyDescent="0.3">
      <c r="B112" t="s">
        <v>45</v>
      </c>
      <c r="C112" t="s">
        <v>9</v>
      </c>
      <c r="D112">
        <v>0.91286307053941906</v>
      </c>
      <c r="E112">
        <v>0.89068825910931171</v>
      </c>
      <c r="F112">
        <v>0.89795918367346939</v>
      </c>
      <c r="G112">
        <v>0.89795918367346939</v>
      </c>
    </row>
    <row r="113" spans="2:7" x14ac:dyDescent="0.3">
      <c r="B113" t="s">
        <v>45</v>
      </c>
      <c r="C113" t="s">
        <v>10</v>
      </c>
      <c r="D113">
        <v>0</v>
      </c>
      <c r="E113">
        <v>0</v>
      </c>
      <c r="F113">
        <v>0</v>
      </c>
      <c r="G113">
        <v>0</v>
      </c>
    </row>
    <row r="114" spans="2:7" x14ac:dyDescent="0.3">
      <c r="B114" t="s">
        <v>45</v>
      </c>
      <c r="C114" t="s">
        <v>11</v>
      </c>
      <c r="G114">
        <v>0</v>
      </c>
    </row>
    <row r="115" spans="2:7" x14ac:dyDescent="0.3">
      <c r="B115" t="s">
        <v>45</v>
      </c>
      <c r="C115" t="s">
        <v>12</v>
      </c>
      <c r="D115">
        <v>0.98550724637681164</v>
      </c>
      <c r="E115">
        <v>0.96402877697841727</v>
      </c>
      <c r="F115">
        <v>0.97142857142857142</v>
      </c>
      <c r="G115">
        <v>0.97101449275362317</v>
      </c>
    </row>
    <row r="116" spans="2:7" x14ac:dyDescent="0.3">
      <c r="B116" t="s">
        <v>45</v>
      </c>
      <c r="C116" t="s">
        <v>13</v>
      </c>
      <c r="D116">
        <v>0.96703296703296704</v>
      </c>
      <c r="E116">
        <v>0.96703296703296704</v>
      </c>
      <c r="F116">
        <v>0.96703296703296704</v>
      </c>
      <c r="G116">
        <v>0.96703296703296704</v>
      </c>
    </row>
    <row r="117" spans="2:7" x14ac:dyDescent="0.3">
      <c r="B117" t="s">
        <v>45</v>
      </c>
      <c r="C117" t="s">
        <v>28</v>
      </c>
      <c r="D117">
        <v>0</v>
      </c>
      <c r="E117">
        <v>0</v>
      </c>
      <c r="F117">
        <v>0</v>
      </c>
      <c r="G117">
        <v>0</v>
      </c>
    </row>
    <row r="118" spans="2:7" x14ac:dyDescent="0.3">
      <c r="B118" t="s">
        <v>45</v>
      </c>
      <c r="C118" t="s">
        <v>14</v>
      </c>
      <c r="D118">
        <v>0</v>
      </c>
      <c r="E118">
        <v>0</v>
      </c>
      <c r="F118">
        <v>0</v>
      </c>
      <c r="G118">
        <v>0</v>
      </c>
    </row>
    <row r="119" spans="2:7" x14ac:dyDescent="0.3">
      <c r="B119" t="s">
        <v>45</v>
      </c>
      <c r="C119" t="s">
        <v>15</v>
      </c>
      <c r="D119">
        <v>0.5957446808510638</v>
      </c>
      <c r="E119">
        <v>0.58333333333333337</v>
      </c>
      <c r="F119">
        <v>0.62222222222222223</v>
      </c>
      <c r="G119">
        <v>0.8</v>
      </c>
    </row>
    <row r="120" spans="2:7" x14ac:dyDescent="0.3">
      <c r="B120" t="s">
        <v>45</v>
      </c>
      <c r="C120" t="s">
        <v>16</v>
      </c>
    </row>
    <row r="121" spans="2:7" x14ac:dyDescent="0.3">
      <c r="B121" t="s">
        <v>45</v>
      </c>
      <c r="C121" t="s">
        <v>17</v>
      </c>
    </row>
    <row r="122" spans="2:7" x14ac:dyDescent="0.3">
      <c r="B122" t="s">
        <v>40</v>
      </c>
      <c r="C122" t="s">
        <v>5</v>
      </c>
    </row>
    <row r="123" spans="2:7" x14ac:dyDescent="0.3">
      <c r="B123" t="s">
        <v>40</v>
      </c>
      <c r="C123" t="s">
        <v>6</v>
      </c>
    </row>
    <row r="124" spans="2:7" x14ac:dyDescent="0.3">
      <c r="B124" t="s">
        <v>40</v>
      </c>
      <c r="C124" t="s">
        <v>68</v>
      </c>
    </row>
    <row r="125" spans="2:7" x14ac:dyDescent="0.3">
      <c r="B125" t="s">
        <v>40</v>
      </c>
      <c r="C125" t="s">
        <v>7</v>
      </c>
      <c r="D125">
        <v>0.7010309278350515</v>
      </c>
      <c r="E125">
        <v>0.82926829268292679</v>
      </c>
      <c r="F125">
        <v>0.81927710843373491</v>
      </c>
      <c r="G125">
        <v>0.82926829268292679</v>
      </c>
    </row>
    <row r="126" spans="2:7" x14ac:dyDescent="0.3">
      <c r="B126" t="s">
        <v>40</v>
      </c>
      <c r="C126" t="s">
        <v>8</v>
      </c>
      <c r="D126">
        <v>0.77500000000000002</v>
      </c>
      <c r="E126">
        <v>0.77500000000000002</v>
      </c>
      <c r="F126">
        <v>0.77500000000000002</v>
      </c>
      <c r="G126">
        <v>0.77500000000000002</v>
      </c>
    </row>
    <row r="127" spans="2:7" x14ac:dyDescent="0.3">
      <c r="B127" t="s">
        <v>40</v>
      </c>
      <c r="C127" t="s">
        <v>9</v>
      </c>
      <c r="D127">
        <v>0.99328859060402686</v>
      </c>
      <c r="E127">
        <v>0.99665551839464883</v>
      </c>
      <c r="F127">
        <v>0.99665551839464883</v>
      </c>
      <c r="G127">
        <v>0.99665551839464883</v>
      </c>
    </row>
    <row r="128" spans="2:7" x14ac:dyDescent="0.3">
      <c r="B128" t="s">
        <v>40</v>
      </c>
      <c r="C128" t="s">
        <v>10</v>
      </c>
      <c r="D128">
        <v>0.984375</v>
      </c>
      <c r="E128">
        <v>0.984375</v>
      </c>
      <c r="F128">
        <v>0.984375</v>
      </c>
      <c r="G128">
        <v>0.984375</v>
      </c>
    </row>
    <row r="129" spans="2:7" x14ac:dyDescent="0.3">
      <c r="B129" t="s">
        <v>40</v>
      </c>
      <c r="C129" t="s">
        <v>11</v>
      </c>
      <c r="D129">
        <v>1</v>
      </c>
      <c r="E129">
        <v>1</v>
      </c>
      <c r="F129">
        <v>0.97872340425531912</v>
      </c>
      <c r="G129">
        <v>0.97872340425531912</v>
      </c>
    </row>
    <row r="130" spans="2:7" x14ac:dyDescent="0.3">
      <c r="B130" t="s">
        <v>40</v>
      </c>
      <c r="C130" t="s">
        <v>12</v>
      </c>
      <c r="D130">
        <v>0.97727272727272729</v>
      </c>
      <c r="E130">
        <v>1</v>
      </c>
      <c r="F130">
        <v>0.9887640449438202</v>
      </c>
      <c r="G130">
        <v>1</v>
      </c>
    </row>
    <row r="131" spans="2:7" x14ac:dyDescent="0.3">
      <c r="B131" t="s">
        <v>40</v>
      </c>
      <c r="C131" t="s">
        <v>13</v>
      </c>
      <c r="D131">
        <v>0.97826086956521741</v>
      </c>
      <c r="E131">
        <v>0.96703296703296704</v>
      </c>
      <c r="F131">
        <v>0.97267759562841527</v>
      </c>
      <c r="G131">
        <v>0.96703296703296704</v>
      </c>
    </row>
    <row r="132" spans="2:7" x14ac:dyDescent="0.3">
      <c r="B132" t="s">
        <v>40</v>
      </c>
      <c r="C132" t="s">
        <v>14</v>
      </c>
      <c r="D132">
        <v>0.98765432098765427</v>
      </c>
      <c r="E132">
        <v>0.99386503067484666</v>
      </c>
      <c r="F132">
        <v>0.99386503067484666</v>
      </c>
      <c r="G132">
        <v>0.98765432098765427</v>
      </c>
    </row>
    <row r="133" spans="2:7" x14ac:dyDescent="0.3">
      <c r="B133" t="s">
        <v>40</v>
      </c>
      <c r="C133" t="s">
        <v>15</v>
      </c>
      <c r="D133">
        <v>0.97142857142857142</v>
      </c>
      <c r="E133">
        <v>0.98529411764705888</v>
      </c>
      <c r="F133">
        <v>0.97014925373134331</v>
      </c>
      <c r="G133">
        <v>0.97777777777777775</v>
      </c>
    </row>
    <row r="134" spans="2:7" x14ac:dyDescent="0.3">
      <c r="B134" t="s">
        <v>37</v>
      </c>
      <c r="C134" t="s">
        <v>5</v>
      </c>
      <c r="D134">
        <v>0.91764705882352937</v>
      </c>
      <c r="E134">
        <v>0.72727272727272729</v>
      </c>
      <c r="F134">
        <v>0.89743589743589747</v>
      </c>
      <c r="G134">
        <v>0.89743589743589747</v>
      </c>
    </row>
    <row r="135" spans="2:7" x14ac:dyDescent="0.3">
      <c r="B135" t="s">
        <v>37</v>
      </c>
      <c r="C135" t="s">
        <v>6</v>
      </c>
      <c r="D135">
        <v>0</v>
      </c>
      <c r="E135">
        <v>0</v>
      </c>
      <c r="F135">
        <v>0</v>
      </c>
      <c r="G135">
        <v>0</v>
      </c>
    </row>
    <row r="136" spans="2:7" x14ac:dyDescent="0.3">
      <c r="B136" t="s">
        <v>37</v>
      </c>
      <c r="C136" t="s">
        <v>7</v>
      </c>
      <c r="D136">
        <v>0.96226415094339623</v>
      </c>
      <c r="E136">
        <v>0.94444444444444442</v>
      </c>
      <c r="F136">
        <v>0.95327102803738317</v>
      </c>
      <c r="G136">
        <v>0.95327102803738317</v>
      </c>
    </row>
    <row r="137" spans="2:7" x14ac:dyDescent="0.3">
      <c r="B137" t="s">
        <v>37</v>
      </c>
      <c r="C137" t="s">
        <v>20</v>
      </c>
      <c r="D137">
        <v>0.95798319327731096</v>
      </c>
      <c r="E137">
        <v>0.95</v>
      </c>
      <c r="F137">
        <v>0.95</v>
      </c>
      <c r="G137">
        <v>0.95</v>
      </c>
    </row>
    <row r="138" spans="2:7" x14ac:dyDescent="0.3">
      <c r="B138" t="s">
        <v>37</v>
      </c>
      <c r="C138" t="s">
        <v>8</v>
      </c>
      <c r="D138">
        <v>0.86956521739130432</v>
      </c>
      <c r="E138">
        <v>0.90666666666666662</v>
      </c>
      <c r="F138">
        <v>0.85333333333333339</v>
      </c>
      <c r="G138">
        <v>0.76470588235294112</v>
      </c>
    </row>
    <row r="139" spans="2:7" x14ac:dyDescent="0.3">
      <c r="B139" t="s">
        <v>37</v>
      </c>
      <c r="C139" t="s">
        <v>9</v>
      </c>
      <c r="D139">
        <v>0.98412698412698407</v>
      </c>
      <c r="E139">
        <v>0.98412698412698407</v>
      </c>
      <c r="F139">
        <v>0.99212598425196852</v>
      </c>
      <c r="G139">
        <v>0.98412698412698407</v>
      </c>
    </row>
    <row r="140" spans="2:7" x14ac:dyDescent="0.3">
      <c r="B140" t="s">
        <v>37</v>
      </c>
      <c r="C140" t="s">
        <v>10</v>
      </c>
      <c r="D140">
        <v>0.97297297297297303</v>
      </c>
      <c r="E140">
        <v>0.978494623655914</v>
      </c>
      <c r="F140">
        <v>0.98395721925133695</v>
      </c>
      <c r="G140">
        <v>0.97297297297297303</v>
      </c>
    </row>
    <row r="141" spans="2:7" x14ac:dyDescent="0.3">
      <c r="B141" t="s">
        <v>37</v>
      </c>
      <c r="C141" t="s">
        <v>11</v>
      </c>
      <c r="D141">
        <v>0.98795180722891562</v>
      </c>
      <c r="E141">
        <v>0.97619047619047616</v>
      </c>
      <c r="F141">
        <v>0.97619047619047616</v>
      </c>
      <c r="G141">
        <v>0.98007968127490042</v>
      </c>
    </row>
    <row r="142" spans="2:7" x14ac:dyDescent="0.3">
      <c r="B142" t="s">
        <v>37</v>
      </c>
      <c r="C142" t="s">
        <v>53</v>
      </c>
      <c r="D142">
        <v>0.96744186046511627</v>
      </c>
      <c r="E142">
        <v>0.96744186046511627</v>
      </c>
      <c r="F142">
        <v>0.96744186046511627</v>
      </c>
      <c r="G142">
        <v>0.96744186046511627</v>
      </c>
    </row>
    <row r="143" spans="2:7" x14ac:dyDescent="0.3">
      <c r="B143" t="s">
        <v>37</v>
      </c>
      <c r="C143" t="s">
        <v>12</v>
      </c>
      <c r="D143">
        <v>0.99212598425196852</v>
      </c>
      <c r="E143">
        <v>0.9921875</v>
      </c>
      <c r="F143">
        <v>0.99607843137254903</v>
      </c>
      <c r="G143">
        <v>0.99607843137254903</v>
      </c>
    </row>
    <row r="144" spans="2:7" x14ac:dyDescent="0.3">
      <c r="B144" t="s">
        <v>37</v>
      </c>
      <c r="C144" t="s">
        <v>13</v>
      </c>
      <c r="D144">
        <v>0.98064516129032253</v>
      </c>
      <c r="E144">
        <v>0.98701298701298701</v>
      </c>
      <c r="F144">
        <v>0.98701298701298701</v>
      </c>
      <c r="G144">
        <v>0.98701298701298701</v>
      </c>
    </row>
    <row r="145" spans="2:7" x14ac:dyDescent="0.3">
      <c r="B145" t="s">
        <v>37</v>
      </c>
      <c r="C145" t="s">
        <v>14</v>
      </c>
      <c r="D145">
        <v>0.9538461538461539</v>
      </c>
      <c r="E145">
        <v>0.9538461538461539</v>
      </c>
      <c r="F145">
        <v>0.96875</v>
      </c>
      <c r="G145">
        <v>0.9538461538461539</v>
      </c>
    </row>
    <row r="146" spans="2:7" x14ac:dyDescent="0.3">
      <c r="B146" t="s">
        <v>37</v>
      </c>
      <c r="C146" t="s">
        <v>15</v>
      </c>
      <c r="D146">
        <v>0.95</v>
      </c>
      <c r="E146">
        <v>0.95</v>
      </c>
      <c r="F146">
        <v>0.93827160493827155</v>
      </c>
      <c r="G146">
        <v>0.95</v>
      </c>
    </row>
    <row r="147" spans="2:7" x14ac:dyDescent="0.3">
      <c r="B147" t="s">
        <v>19</v>
      </c>
      <c r="C147" t="s">
        <v>5</v>
      </c>
    </row>
    <row r="148" spans="2:7" x14ac:dyDescent="0.3">
      <c r="B148" t="s">
        <v>19</v>
      </c>
      <c r="C148" t="s">
        <v>21</v>
      </c>
    </row>
    <row r="149" spans="2:7" x14ac:dyDescent="0.3">
      <c r="B149" t="s">
        <v>19</v>
      </c>
      <c r="C149" t="s">
        <v>22</v>
      </c>
    </row>
    <row r="150" spans="2:7" x14ac:dyDescent="0.3">
      <c r="B150" t="s">
        <v>19</v>
      </c>
      <c r="C150" t="s">
        <v>23</v>
      </c>
    </row>
    <row r="151" spans="2:7" x14ac:dyDescent="0.3">
      <c r="B151" t="s">
        <v>19</v>
      </c>
      <c r="C151" t="s">
        <v>6</v>
      </c>
    </row>
    <row r="152" spans="2:7" x14ac:dyDescent="0.3">
      <c r="B152" t="s">
        <v>19</v>
      </c>
      <c r="C152" t="s">
        <v>24</v>
      </c>
    </row>
    <row r="153" spans="2:7" x14ac:dyDescent="0.3">
      <c r="B153" t="s">
        <v>19</v>
      </c>
      <c r="C153" t="s">
        <v>25</v>
      </c>
    </row>
    <row r="154" spans="2:7" x14ac:dyDescent="0.3">
      <c r="B154" t="s">
        <v>19</v>
      </c>
      <c r="C154" t="s">
        <v>26</v>
      </c>
    </row>
    <row r="155" spans="2:7" x14ac:dyDescent="0.3">
      <c r="B155" t="s">
        <v>19</v>
      </c>
      <c r="C155" t="s">
        <v>7</v>
      </c>
      <c r="E155">
        <v>0</v>
      </c>
      <c r="F155">
        <v>0</v>
      </c>
      <c r="G155">
        <v>0</v>
      </c>
    </row>
    <row r="156" spans="2:7" x14ac:dyDescent="0.3">
      <c r="B156" t="s">
        <v>19</v>
      </c>
      <c r="C156" t="s">
        <v>27</v>
      </c>
    </row>
    <row r="157" spans="2:7" x14ac:dyDescent="0.3">
      <c r="B157" t="s">
        <v>19</v>
      </c>
      <c r="C157" t="s">
        <v>8</v>
      </c>
    </row>
    <row r="158" spans="2:7" x14ac:dyDescent="0.3">
      <c r="B158" t="s">
        <v>19</v>
      </c>
      <c r="C158" t="s">
        <v>9</v>
      </c>
    </row>
    <row r="159" spans="2:7" x14ac:dyDescent="0.3">
      <c r="B159" t="s">
        <v>19</v>
      </c>
      <c r="C159" t="s">
        <v>10</v>
      </c>
    </row>
    <row r="160" spans="2:7" x14ac:dyDescent="0.3">
      <c r="B160" t="s">
        <v>19</v>
      </c>
      <c r="C160" t="s">
        <v>11</v>
      </c>
    </row>
    <row r="161" spans="2:7" x14ac:dyDescent="0.3">
      <c r="B161" t="s">
        <v>19</v>
      </c>
      <c r="C161" t="s">
        <v>12</v>
      </c>
    </row>
    <row r="162" spans="2:7" x14ac:dyDescent="0.3">
      <c r="B162" t="s">
        <v>19</v>
      </c>
      <c r="C162" t="s">
        <v>13</v>
      </c>
      <c r="D162">
        <v>0.94827586206896552</v>
      </c>
      <c r="E162">
        <v>0.99099099099099097</v>
      </c>
      <c r="F162">
        <v>0.9821428571428571</v>
      </c>
      <c r="G162">
        <v>0.97345132743362828</v>
      </c>
    </row>
    <row r="163" spans="2:7" x14ac:dyDescent="0.3">
      <c r="B163" t="s">
        <v>19</v>
      </c>
      <c r="C163" t="s">
        <v>28</v>
      </c>
      <c r="D163">
        <v>0.97674418604651159</v>
      </c>
      <c r="E163">
        <v>0.97674418604651159</v>
      </c>
      <c r="F163">
        <v>0.96875</v>
      </c>
      <c r="G163">
        <v>0.97674418604651159</v>
      </c>
    </row>
    <row r="164" spans="2:7" x14ac:dyDescent="0.3">
      <c r="B164" t="s">
        <v>19</v>
      </c>
      <c r="C164" t="s">
        <v>14</v>
      </c>
      <c r="D164">
        <v>0.88888888888888884</v>
      </c>
      <c r="E164">
        <v>0.98148148148148151</v>
      </c>
      <c r="F164">
        <v>0.96226415094339623</v>
      </c>
      <c r="G164">
        <v>0.9719626168224299</v>
      </c>
    </row>
    <row r="165" spans="2:7" x14ac:dyDescent="0.3">
      <c r="B165" t="s">
        <v>19</v>
      </c>
      <c r="C165" t="s">
        <v>29</v>
      </c>
      <c r="D165">
        <v>0.95744680851063835</v>
      </c>
      <c r="E165">
        <v>0.97826086956521741</v>
      </c>
      <c r="F165">
        <v>0.97826086956521741</v>
      </c>
      <c r="G165">
        <v>0.97826086956521741</v>
      </c>
    </row>
    <row r="166" spans="2:7" x14ac:dyDescent="0.3">
      <c r="B166" t="s">
        <v>19</v>
      </c>
      <c r="C166" t="s">
        <v>15</v>
      </c>
    </row>
    <row r="167" spans="2:7" x14ac:dyDescent="0.3">
      <c r="B167" t="s">
        <v>19</v>
      </c>
      <c r="C167" t="s">
        <v>16</v>
      </c>
      <c r="D167">
        <v>0.89230769230769236</v>
      </c>
      <c r="E167">
        <v>0.89230769230769236</v>
      </c>
      <c r="F167">
        <v>0.90625</v>
      </c>
      <c r="G167">
        <v>0.89230769230769236</v>
      </c>
    </row>
    <row r="168" spans="2:7" x14ac:dyDescent="0.3">
      <c r="B168" t="s">
        <v>19</v>
      </c>
      <c r="C168" t="s">
        <v>30</v>
      </c>
    </row>
    <row r="169" spans="2:7" x14ac:dyDescent="0.3">
      <c r="B169" t="s">
        <v>19</v>
      </c>
      <c r="C169" t="s">
        <v>17</v>
      </c>
    </row>
    <row r="170" spans="2:7" x14ac:dyDescent="0.3">
      <c r="B170" t="s">
        <v>85</v>
      </c>
      <c r="C170" t="s">
        <v>5</v>
      </c>
    </row>
    <row r="171" spans="2:7" x14ac:dyDescent="0.3">
      <c r="B171" t="s">
        <v>85</v>
      </c>
      <c r="C171" t="s">
        <v>6</v>
      </c>
    </row>
    <row r="172" spans="2:7" x14ac:dyDescent="0.3">
      <c r="B172" t="s">
        <v>85</v>
      </c>
      <c r="C172" t="s">
        <v>7</v>
      </c>
    </row>
    <row r="173" spans="2:7" x14ac:dyDescent="0.3">
      <c r="B173" t="s">
        <v>85</v>
      </c>
      <c r="C173" t="s">
        <v>8</v>
      </c>
    </row>
    <row r="174" spans="2:7" x14ac:dyDescent="0.3">
      <c r="B174" t="s">
        <v>85</v>
      </c>
      <c r="C174" t="s">
        <v>9</v>
      </c>
    </row>
    <row r="175" spans="2:7" x14ac:dyDescent="0.3">
      <c r="B175" t="s">
        <v>85</v>
      </c>
      <c r="C175" t="s">
        <v>10</v>
      </c>
      <c r="D175">
        <v>0</v>
      </c>
      <c r="E175">
        <v>0</v>
      </c>
      <c r="F175">
        <v>0</v>
      </c>
      <c r="G175">
        <v>0</v>
      </c>
    </row>
    <row r="176" spans="2:7" x14ac:dyDescent="0.3">
      <c r="B176" t="s">
        <v>85</v>
      </c>
      <c r="C176" t="s">
        <v>11</v>
      </c>
      <c r="D176">
        <v>0</v>
      </c>
      <c r="E176">
        <v>0</v>
      </c>
      <c r="F176">
        <v>0</v>
      </c>
      <c r="G176">
        <v>0</v>
      </c>
    </row>
    <row r="177" spans="2:7" x14ac:dyDescent="0.3">
      <c r="B177" t="s">
        <v>85</v>
      </c>
      <c r="C177" t="s">
        <v>12</v>
      </c>
      <c r="D177">
        <v>0.5957446808510638</v>
      </c>
      <c r="E177">
        <v>0.5957446808510638</v>
      </c>
      <c r="F177">
        <v>0.5957446808510638</v>
      </c>
      <c r="G177">
        <v>0.5957446808510638</v>
      </c>
    </row>
    <row r="178" spans="2:7" x14ac:dyDescent="0.3">
      <c r="B178" t="s">
        <v>85</v>
      </c>
      <c r="C178" t="s">
        <v>13</v>
      </c>
    </row>
    <row r="179" spans="2:7" x14ac:dyDescent="0.3">
      <c r="B179" t="s">
        <v>85</v>
      </c>
      <c r="C179" t="s">
        <v>14</v>
      </c>
    </row>
    <row r="180" spans="2:7" x14ac:dyDescent="0.3">
      <c r="B180" t="s">
        <v>85</v>
      </c>
      <c r="C180" t="s">
        <v>15</v>
      </c>
    </row>
    <row r="181" spans="2:7" x14ac:dyDescent="0.3">
      <c r="B181" t="s">
        <v>85</v>
      </c>
      <c r="C181" t="s">
        <v>16</v>
      </c>
    </row>
    <row r="182" spans="2:7" x14ac:dyDescent="0.3">
      <c r="B182" t="s">
        <v>85</v>
      </c>
      <c r="C182" t="s">
        <v>17</v>
      </c>
    </row>
    <row r="183" spans="2:7" x14ac:dyDescent="0.3">
      <c r="B183" t="s">
        <v>85</v>
      </c>
      <c r="C183" t="s">
        <v>18</v>
      </c>
    </row>
    <row r="184" spans="2:7" x14ac:dyDescent="0.3">
      <c r="B184" t="s">
        <v>88</v>
      </c>
      <c r="C184" t="s">
        <v>6</v>
      </c>
      <c r="D184">
        <v>0.99099099099099097</v>
      </c>
      <c r="E184">
        <v>0.99551569506726456</v>
      </c>
      <c r="F184">
        <v>0.99099099099099097</v>
      </c>
      <c r="G184">
        <v>0.99551569506726456</v>
      </c>
    </row>
    <row r="185" spans="2:7" x14ac:dyDescent="0.3">
      <c r="B185" t="s">
        <v>88</v>
      </c>
      <c r="C185" t="s">
        <v>7</v>
      </c>
      <c r="D185">
        <v>0.93333333333333335</v>
      </c>
      <c r="E185">
        <v>0.99019607843137258</v>
      </c>
      <c r="F185">
        <v>0.93814432989690721</v>
      </c>
      <c r="G185">
        <v>0.93814432989690721</v>
      </c>
    </row>
    <row r="186" spans="2:7" x14ac:dyDescent="0.3">
      <c r="B186" t="s">
        <v>88</v>
      </c>
      <c r="C186" t="s">
        <v>8</v>
      </c>
      <c r="D186">
        <v>0.60162601626016265</v>
      </c>
      <c r="E186">
        <v>0.58730158730158732</v>
      </c>
      <c r="F186">
        <v>0.59842519685039375</v>
      </c>
      <c r="G186">
        <v>0.58064516129032262</v>
      </c>
    </row>
    <row r="187" spans="2:7" x14ac:dyDescent="0.3">
      <c r="B187" t="s">
        <v>88</v>
      </c>
      <c r="C187" t="s">
        <v>9</v>
      </c>
      <c r="D187">
        <v>0.82978723404255317</v>
      </c>
      <c r="E187">
        <v>0.91262135922330101</v>
      </c>
      <c r="F187">
        <v>0.87850467289719625</v>
      </c>
      <c r="G187">
        <v>0.8867924528301887</v>
      </c>
    </row>
    <row r="188" spans="2:7" x14ac:dyDescent="0.3">
      <c r="B188" t="s">
        <v>88</v>
      </c>
      <c r="C188" t="s">
        <v>10</v>
      </c>
      <c r="D188">
        <v>0.93333333333333335</v>
      </c>
      <c r="E188">
        <v>0.93333333333333335</v>
      </c>
      <c r="F188">
        <v>0.93333333333333335</v>
      </c>
      <c r="G188">
        <v>0.93333333333333335</v>
      </c>
    </row>
    <row r="189" spans="2:7" x14ac:dyDescent="0.3">
      <c r="B189" t="s">
        <v>88</v>
      </c>
      <c r="C189" t="s">
        <v>11</v>
      </c>
      <c r="D189">
        <v>0.92156862745098034</v>
      </c>
      <c r="E189">
        <v>0.88888888888888884</v>
      </c>
      <c r="F189">
        <v>0.9</v>
      </c>
      <c r="G189">
        <v>0.95238095238095233</v>
      </c>
    </row>
    <row r="190" spans="2:7" x14ac:dyDescent="0.3">
      <c r="B190" t="s">
        <v>88</v>
      </c>
      <c r="C190" t="s">
        <v>12</v>
      </c>
      <c r="D190">
        <v>0</v>
      </c>
      <c r="E190">
        <v>0</v>
      </c>
      <c r="F190">
        <v>0</v>
      </c>
      <c r="G190">
        <v>0</v>
      </c>
    </row>
    <row r="191" spans="2:7" x14ac:dyDescent="0.3">
      <c r="B191" t="s">
        <v>88</v>
      </c>
      <c r="C191" t="s">
        <v>13</v>
      </c>
      <c r="D191">
        <v>0.96703296703296704</v>
      </c>
      <c r="E191">
        <v>0.96703296703296704</v>
      </c>
      <c r="F191">
        <v>0.95652173913043481</v>
      </c>
      <c r="G191">
        <v>0.95652173913043481</v>
      </c>
    </row>
    <row r="192" spans="2:7" x14ac:dyDescent="0.3">
      <c r="B192" t="s">
        <v>88</v>
      </c>
      <c r="C192" t="s">
        <v>14</v>
      </c>
      <c r="D192">
        <v>0.96202531645569622</v>
      </c>
      <c r="E192">
        <v>0.94871794871794868</v>
      </c>
      <c r="F192">
        <v>0.92500000000000004</v>
      </c>
      <c r="G192">
        <v>0.90476190476190477</v>
      </c>
    </row>
    <row r="193" spans="2:7" x14ac:dyDescent="0.3">
      <c r="B193" t="s">
        <v>88</v>
      </c>
      <c r="C193" t="s">
        <v>15</v>
      </c>
      <c r="D193">
        <v>0.90697674418604646</v>
      </c>
      <c r="E193">
        <v>0.95705521472392641</v>
      </c>
      <c r="F193">
        <v>0.89655172413793105</v>
      </c>
      <c r="G193">
        <v>0.850828729281768</v>
      </c>
    </row>
    <row r="194" spans="2:7" x14ac:dyDescent="0.3">
      <c r="B194" t="s">
        <v>88</v>
      </c>
      <c r="C194" t="s">
        <v>16</v>
      </c>
      <c r="D194">
        <v>0.99378881987577639</v>
      </c>
      <c r="E194">
        <v>0.99378881987577639</v>
      </c>
      <c r="F194">
        <v>0.95808383233532934</v>
      </c>
      <c r="G194">
        <v>0.94117647058823528</v>
      </c>
    </row>
    <row r="195" spans="2:7" x14ac:dyDescent="0.3">
      <c r="B195" t="s">
        <v>88</v>
      </c>
      <c r="C195" t="s">
        <v>17</v>
      </c>
      <c r="D195">
        <v>0.70769230769230773</v>
      </c>
      <c r="E195">
        <v>0.74193548387096775</v>
      </c>
      <c r="F195">
        <v>0.77966101694915257</v>
      </c>
      <c r="G195">
        <v>0.70967741935483875</v>
      </c>
    </row>
    <row r="196" spans="2:7" x14ac:dyDescent="0.3">
      <c r="B196" t="s">
        <v>88</v>
      </c>
      <c r="C196" t="s">
        <v>18</v>
      </c>
      <c r="D196">
        <v>0</v>
      </c>
      <c r="E196">
        <v>0</v>
      </c>
      <c r="F196">
        <v>0</v>
      </c>
      <c r="G196">
        <v>0</v>
      </c>
    </row>
    <row r="197" spans="2:7" x14ac:dyDescent="0.3">
      <c r="B197" t="s">
        <v>84</v>
      </c>
      <c r="C197" t="s">
        <v>5</v>
      </c>
    </row>
    <row r="198" spans="2:7" x14ac:dyDescent="0.3">
      <c r="B198" t="s">
        <v>84</v>
      </c>
      <c r="C198" t="s">
        <v>83</v>
      </c>
    </row>
    <row r="199" spans="2:7" x14ac:dyDescent="0.3">
      <c r="B199" t="s">
        <v>84</v>
      </c>
      <c r="C199" t="s">
        <v>6</v>
      </c>
      <c r="D199">
        <v>0</v>
      </c>
      <c r="E199">
        <v>0</v>
      </c>
      <c r="F199">
        <v>0</v>
      </c>
      <c r="G199">
        <v>0</v>
      </c>
    </row>
    <row r="200" spans="2:7" x14ac:dyDescent="0.3">
      <c r="B200" t="s">
        <v>84</v>
      </c>
      <c r="C200" t="s">
        <v>7</v>
      </c>
    </row>
    <row r="201" spans="2:7" x14ac:dyDescent="0.3">
      <c r="B201" t="s">
        <v>84</v>
      </c>
      <c r="C201" t="s">
        <v>8</v>
      </c>
    </row>
    <row r="202" spans="2:7" x14ac:dyDescent="0.3">
      <c r="B202" t="s">
        <v>84</v>
      </c>
      <c r="C202" t="s">
        <v>9</v>
      </c>
    </row>
    <row r="203" spans="2:7" x14ac:dyDescent="0.3">
      <c r="B203" t="s">
        <v>84</v>
      </c>
      <c r="C203" t="s">
        <v>10</v>
      </c>
      <c r="D203">
        <v>0.02</v>
      </c>
      <c r="E203">
        <v>2.298850574712644E-2</v>
      </c>
      <c r="F203">
        <v>2.3255813953488368E-2</v>
      </c>
      <c r="G203">
        <v>2.0408163265306121E-2</v>
      </c>
    </row>
    <row r="204" spans="2:7" x14ac:dyDescent="0.3">
      <c r="B204" t="s">
        <v>84</v>
      </c>
      <c r="C204" t="s">
        <v>11</v>
      </c>
      <c r="D204">
        <v>0.98360655737704916</v>
      </c>
      <c r="E204">
        <v>0.92783505154639179</v>
      </c>
      <c r="F204">
        <v>0.98360655737704916</v>
      </c>
      <c r="G204">
        <v>0.97826086956521741</v>
      </c>
    </row>
    <row r="205" spans="2:7" x14ac:dyDescent="0.3">
      <c r="B205" t="s">
        <v>84</v>
      </c>
      <c r="C205" t="s">
        <v>12</v>
      </c>
      <c r="D205">
        <v>0</v>
      </c>
      <c r="E205">
        <v>0</v>
      </c>
      <c r="F205">
        <v>0</v>
      </c>
      <c r="G205">
        <v>0</v>
      </c>
    </row>
    <row r="206" spans="2:7" x14ac:dyDescent="0.3">
      <c r="B206" t="s">
        <v>84</v>
      </c>
      <c r="C206" t="s">
        <v>13</v>
      </c>
      <c r="D206">
        <v>0.69047619047619047</v>
      </c>
      <c r="E206">
        <v>0.73015873015873012</v>
      </c>
      <c r="F206">
        <v>0.51851851851851849</v>
      </c>
      <c r="G206">
        <v>0.68852459016393441</v>
      </c>
    </row>
    <row r="207" spans="2:7" x14ac:dyDescent="0.3">
      <c r="B207" t="s">
        <v>84</v>
      </c>
      <c r="C207" t="s">
        <v>14</v>
      </c>
      <c r="D207">
        <v>0.94845360824742264</v>
      </c>
      <c r="E207">
        <v>0.96703296703296704</v>
      </c>
      <c r="F207">
        <v>0.97872340425531912</v>
      </c>
      <c r="G207">
        <v>0.96842105263157896</v>
      </c>
    </row>
    <row r="208" spans="2:7" x14ac:dyDescent="0.3">
      <c r="B208" t="s">
        <v>38</v>
      </c>
      <c r="C208" t="s">
        <v>5</v>
      </c>
    </row>
    <row r="209" spans="2:7" x14ac:dyDescent="0.3">
      <c r="B209" t="s">
        <v>38</v>
      </c>
      <c r="C209" t="s">
        <v>6</v>
      </c>
    </row>
    <row r="210" spans="2:7" x14ac:dyDescent="0.3">
      <c r="B210" t="s">
        <v>38</v>
      </c>
      <c r="C210" t="s">
        <v>7</v>
      </c>
      <c r="D210">
        <v>1</v>
      </c>
      <c r="E210">
        <v>0.98901098901098905</v>
      </c>
      <c r="F210">
        <v>0.98901098901098905</v>
      </c>
      <c r="G210">
        <v>1</v>
      </c>
    </row>
    <row r="211" spans="2:7" x14ac:dyDescent="0.3">
      <c r="B211" t="s">
        <v>38</v>
      </c>
      <c r="C211" t="s">
        <v>58</v>
      </c>
      <c r="D211">
        <v>1</v>
      </c>
      <c r="E211">
        <v>1</v>
      </c>
      <c r="F211">
        <v>1</v>
      </c>
      <c r="G211">
        <v>1</v>
      </c>
    </row>
    <row r="212" spans="2:7" x14ac:dyDescent="0.3">
      <c r="B212" t="s">
        <v>38</v>
      </c>
      <c r="C212" t="s">
        <v>8</v>
      </c>
    </row>
    <row r="213" spans="2:7" x14ac:dyDescent="0.3">
      <c r="B213" t="s">
        <v>38</v>
      </c>
      <c r="C213" t="s">
        <v>9</v>
      </c>
    </row>
    <row r="214" spans="2:7" x14ac:dyDescent="0.3">
      <c r="B214" t="s">
        <v>38</v>
      </c>
      <c r="C214" t="s">
        <v>10</v>
      </c>
    </row>
    <row r="215" spans="2:7" x14ac:dyDescent="0.3">
      <c r="B215" t="s">
        <v>38</v>
      </c>
      <c r="C215" t="s">
        <v>11</v>
      </c>
    </row>
    <row r="216" spans="2:7" x14ac:dyDescent="0.3">
      <c r="B216" t="s">
        <v>38</v>
      </c>
      <c r="C216" t="s">
        <v>12</v>
      </c>
    </row>
    <row r="217" spans="2:7" x14ac:dyDescent="0.3">
      <c r="B217" t="s">
        <v>38</v>
      </c>
      <c r="C217" t="s">
        <v>13</v>
      </c>
    </row>
    <row r="218" spans="2:7" x14ac:dyDescent="0.3">
      <c r="B218" t="s">
        <v>38</v>
      </c>
      <c r="C218" t="s">
        <v>14</v>
      </c>
    </row>
    <row r="219" spans="2:7" x14ac:dyDescent="0.3">
      <c r="B219" t="s">
        <v>38</v>
      </c>
      <c r="C219" t="s">
        <v>15</v>
      </c>
    </row>
    <row r="220" spans="2:7" x14ac:dyDescent="0.3">
      <c r="B220" t="s">
        <v>38</v>
      </c>
      <c r="C220" t="s">
        <v>16</v>
      </c>
    </row>
    <row r="221" spans="2:7" x14ac:dyDescent="0.3">
      <c r="B221" t="s">
        <v>38</v>
      </c>
      <c r="C221" t="s">
        <v>17</v>
      </c>
    </row>
    <row r="222" spans="2:7" x14ac:dyDescent="0.3">
      <c r="B222" t="s">
        <v>38</v>
      </c>
      <c r="C222" t="s">
        <v>18</v>
      </c>
    </row>
    <row r="223" spans="2:7" x14ac:dyDescent="0.3">
      <c r="B223" t="s">
        <v>86</v>
      </c>
      <c r="C223" t="s">
        <v>6</v>
      </c>
    </row>
    <row r="224" spans="2:7" x14ac:dyDescent="0.3">
      <c r="B224" t="s">
        <v>86</v>
      </c>
      <c r="C224" t="s">
        <v>87</v>
      </c>
    </row>
    <row r="225" spans="2:7" x14ac:dyDescent="0.3">
      <c r="B225" t="s">
        <v>86</v>
      </c>
      <c r="C225" t="s">
        <v>7</v>
      </c>
      <c r="D225">
        <v>0</v>
      </c>
      <c r="E225">
        <v>0</v>
      </c>
      <c r="F225">
        <v>0</v>
      </c>
      <c r="G225">
        <v>0</v>
      </c>
    </row>
    <row r="226" spans="2:7" x14ac:dyDescent="0.3">
      <c r="B226" t="s">
        <v>86</v>
      </c>
      <c r="C226" t="s">
        <v>10</v>
      </c>
      <c r="D226">
        <v>0.90909090909090906</v>
      </c>
      <c r="E226">
        <v>0.88607594936708856</v>
      </c>
      <c r="F226">
        <v>0.86419753086419748</v>
      </c>
      <c r="G226">
        <v>0.88607594936708856</v>
      </c>
    </row>
    <row r="227" spans="2:7" x14ac:dyDescent="0.3">
      <c r="B227" t="s">
        <v>86</v>
      </c>
      <c r="C227" t="s">
        <v>12</v>
      </c>
      <c r="D227">
        <v>0</v>
      </c>
      <c r="F227">
        <v>0</v>
      </c>
      <c r="G227">
        <v>0</v>
      </c>
    </row>
    <row r="228" spans="2:7" x14ac:dyDescent="0.3">
      <c r="B228" t="s">
        <v>86</v>
      </c>
      <c r="C228" t="s">
        <v>13</v>
      </c>
      <c r="D228">
        <v>0</v>
      </c>
      <c r="E228">
        <v>0</v>
      </c>
      <c r="F228">
        <v>0</v>
      </c>
      <c r="G228">
        <v>0</v>
      </c>
    </row>
    <row r="229" spans="2:7" x14ac:dyDescent="0.3">
      <c r="B229" t="s">
        <v>86</v>
      </c>
      <c r="C229" t="s">
        <v>14</v>
      </c>
      <c r="D229">
        <v>0</v>
      </c>
      <c r="E229">
        <v>0</v>
      </c>
      <c r="F229">
        <v>0</v>
      </c>
      <c r="G229">
        <v>0</v>
      </c>
    </row>
    <row r="230" spans="2:7" x14ac:dyDescent="0.3">
      <c r="B230" t="s">
        <v>86</v>
      </c>
      <c r="C230" t="s">
        <v>15</v>
      </c>
      <c r="D230">
        <v>0</v>
      </c>
      <c r="E230">
        <v>0</v>
      </c>
      <c r="F230">
        <v>0</v>
      </c>
      <c r="G230">
        <v>0</v>
      </c>
    </row>
    <row r="231" spans="2:7" x14ac:dyDescent="0.3">
      <c r="B231" t="s">
        <v>86</v>
      </c>
      <c r="C231" t="s">
        <v>16</v>
      </c>
      <c r="D231">
        <v>0.91200000000000003</v>
      </c>
      <c r="E231">
        <v>0.93442622950819676</v>
      </c>
      <c r="F231">
        <v>0.95081967213114749</v>
      </c>
      <c r="G231">
        <v>0.94488188976377951</v>
      </c>
    </row>
    <row r="232" spans="2:7" x14ac:dyDescent="0.3">
      <c r="B232" t="s">
        <v>86</v>
      </c>
      <c r="C232" t="s">
        <v>17</v>
      </c>
      <c r="D232">
        <v>0</v>
      </c>
      <c r="E232">
        <v>0</v>
      </c>
      <c r="F232">
        <v>0</v>
      </c>
      <c r="G232">
        <v>0</v>
      </c>
    </row>
    <row r="233" spans="2:7" x14ac:dyDescent="0.3">
      <c r="B233" t="s">
        <v>86</v>
      </c>
      <c r="C233" t="s">
        <v>18</v>
      </c>
      <c r="D233">
        <v>0.63157894736842102</v>
      </c>
      <c r="E233">
        <v>0.66666666666666663</v>
      </c>
      <c r="F233">
        <v>0.73469387755102045</v>
      </c>
      <c r="G233">
        <v>0.62068965517241381</v>
      </c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BB9F-CB88-4D58-95CC-60E9F46DE6BC}">
  <dimension ref="B3:M233"/>
  <sheetViews>
    <sheetView showGridLines="0" workbookViewId="0">
      <selection activeCell="K1" sqref="K1"/>
    </sheetView>
  </sheetViews>
  <sheetFormatPr defaultRowHeight="14.4" x14ac:dyDescent="0.3"/>
  <cols>
    <col min="2" max="2" width="19.21875" bestFit="1" customWidth="1"/>
    <col min="3" max="3" width="8.44140625" bestFit="1" customWidth="1"/>
    <col min="4" max="8" width="12" bestFit="1" customWidth="1"/>
    <col min="9" max="9" width="19.33203125" bestFit="1" customWidth="1"/>
    <col min="10" max="10" width="12" bestFit="1" customWidth="1"/>
    <col min="11" max="12" width="13.5546875" bestFit="1" customWidth="1"/>
    <col min="13" max="13" width="12.88671875" bestFit="1" customWidth="1"/>
    <col min="15" max="15" width="19.21875" bestFit="1" customWidth="1"/>
    <col min="16" max="22" width="12" bestFit="1" customWidth="1"/>
    <col min="23" max="23" width="11.6640625" customWidth="1"/>
    <col min="24" max="24" width="11.44140625" customWidth="1"/>
  </cols>
  <sheetData>
    <row r="3" spans="2:7" x14ac:dyDescent="0.3">
      <c r="B3" t="s">
        <v>0</v>
      </c>
      <c r="C3" t="s">
        <v>1</v>
      </c>
      <c r="D3" t="s">
        <v>2</v>
      </c>
    </row>
    <row r="4" spans="2:7" x14ac:dyDescent="0.3">
      <c r="B4" t="s">
        <v>89</v>
      </c>
      <c r="C4">
        <f>AVERAGE(Table124[RGB 2D])</f>
        <v>0.61054220921598568</v>
      </c>
      <c r="D4">
        <f>AVERAGE(Table109[RGB 2D])</f>
        <v>0.67798687460949592</v>
      </c>
    </row>
    <row r="5" spans="2:7" x14ac:dyDescent="0.3">
      <c r="B5" t="s">
        <v>105</v>
      </c>
      <c r="C5">
        <f>AVERAGE(Table124[Pseudo 3D 1])</f>
        <v>0.59042930336902244</v>
      </c>
      <c r="D5">
        <f>AVERAGE(Table109[Pseudo 3D 1])</f>
        <v>0.66694979183613801</v>
      </c>
    </row>
    <row r="6" spans="2:7" x14ac:dyDescent="0.3">
      <c r="B6" t="s">
        <v>106</v>
      </c>
      <c r="C6">
        <f>AVERAGE(Table124[Pseudo 3D 2])</f>
        <v>0.59600277854569406</v>
      </c>
      <c r="D6">
        <f>AVERAGE(Table109[Pseudo 3D 2])</f>
        <v>0.6724754658975165</v>
      </c>
    </row>
    <row r="7" spans="2:7" x14ac:dyDescent="0.3">
      <c r="B7" t="s">
        <v>107</v>
      </c>
      <c r="C7">
        <f>AVERAGE(Table124[Pseudo 3D 3])</f>
        <v>0.59216770684741482</v>
      </c>
      <c r="D7">
        <f>AVERAGE(Table109[Pseudo 3D 3])</f>
        <v>0.66849827766774161</v>
      </c>
    </row>
    <row r="15" spans="2:7" x14ac:dyDescent="0.3">
      <c r="B15" t="s">
        <v>31</v>
      </c>
      <c r="C15" t="s">
        <v>32</v>
      </c>
      <c r="D15" t="s">
        <v>89</v>
      </c>
      <c r="E15" t="s">
        <v>108</v>
      </c>
      <c r="F15" t="s">
        <v>110</v>
      </c>
      <c r="G15" t="s">
        <v>111</v>
      </c>
    </row>
    <row r="16" spans="2:7" x14ac:dyDescent="0.3">
      <c r="B16" t="s">
        <v>44</v>
      </c>
      <c r="C16" t="s">
        <v>5</v>
      </c>
    </row>
    <row r="17" spans="2:13" x14ac:dyDescent="0.3">
      <c r="B17" t="s">
        <v>44</v>
      </c>
      <c r="C17" t="s">
        <v>60</v>
      </c>
    </row>
    <row r="18" spans="2:13" x14ac:dyDescent="0.3">
      <c r="B18" t="s">
        <v>44</v>
      </c>
      <c r="C18" t="s">
        <v>50</v>
      </c>
    </row>
    <row r="19" spans="2:13" x14ac:dyDescent="0.3">
      <c r="B19" t="s">
        <v>44</v>
      </c>
      <c r="C19" t="s">
        <v>6</v>
      </c>
    </row>
    <row r="20" spans="2:13" x14ac:dyDescent="0.3">
      <c r="B20" t="s">
        <v>44</v>
      </c>
      <c r="C20" t="s">
        <v>63</v>
      </c>
    </row>
    <row r="21" spans="2:13" x14ac:dyDescent="0.3">
      <c r="B21" t="s">
        <v>44</v>
      </c>
      <c r="C21" t="s">
        <v>7</v>
      </c>
    </row>
    <row r="22" spans="2:13" x14ac:dyDescent="0.3">
      <c r="B22" t="s">
        <v>44</v>
      </c>
      <c r="C22" t="s">
        <v>58</v>
      </c>
    </row>
    <row r="23" spans="2:13" x14ac:dyDescent="0.3">
      <c r="B23" t="s">
        <v>44</v>
      </c>
      <c r="C23" t="s">
        <v>8</v>
      </c>
    </row>
    <row r="24" spans="2:13" x14ac:dyDescent="0.3">
      <c r="B24" t="s">
        <v>44</v>
      </c>
      <c r="C24" t="s">
        <v>43</v>
      </c>
    </row>
    <row r="25" spans="2:13" x14ac:dyDescent="0.3">
      <c r="B25" t="s">
        <v>44</v>
      </c>
      <c r="C25" t="s">
        <v>9</v>
      </c>
      <c r="D25">
        <v>0.9</v>
      </c>
      <c r="E25">
        <v>0.95238095238095233</v>
      </c>
      <c r="F25">
        <v>0.86206896551724133</v>
      </c>
      <c r="G25">
        <v>0.86206896551724133</v>
      </c>
    </row>
    <row r="26" spans="2:13" x14ac:dyDescent="0.3">
      <c r="B26" t="s">
        <v>44</v>
      </c>
      <c r="C26" t="s">
        <v>10</v>
      </c>
      <c r="I26" t="s">
        <v>31</v>
      </c>
      <c r="J26" t="s">
        <v>89</v>
      </c>
      <c r="K26" t="s">
        <v>108</v>
      </c>
      <c r="L26" t="s">
        <v>110</v>
      </c>
      <c r="M26" t="s">
        <v>111</v>
      </c>
    </row>
    <row r="27" spans="2:13" x14ac:dyDescent="0.3">
      <c r="B27" t="s">
        <v>44</v>
      </c>
      <c r="C27" t="s">
        <v>67</v>
      </c>
      <c r="I27" t="s">
        <v>44</v>
      </c>
      <c r="J27">
        <v>0.9</v>
      </c>
      <c r="K27">
        <v>0.95238095238095233</v>
      </c>
      <c r="L27">
        <v>0.86206896551724133</v>
      </c>
      <c r="M27">
        <v>0.86206896551724133</v>
      </c>
    </row>
    <row r="28" spans="2:13" x14ac:dyDescent="0.3">
      <c r="B28" t="s">
        <v>44</v>
      </c>
      <c r="C28" t="s">
        <v>11</v>
      </c>
      <c r="I28" t="s">
        <v>39</v>
      </c>
      <c r="J28">
        <v>5.128205128205128E-2</v>
      </c>
      <c r="K28">
        <v>5.2631578947368418E-2</v>
      </c>
      <c r="L28">
        <v>5.128205128205128E-2</v>
      </c>
      <c r="M28">
        <v>5.4054054054054057E-2</v>
      </c>
    </row>
    <row r="29" spans="2:13" x14ac:dyDescent="0.3">
      <c r="B29" t="s">
        <v>39</v>
      </c>
      <c r="C29" t="s">
        <v>5</v>
      </c>
      <c r="I29" t="s">
        <v>42</v>
      </c>
      <c r="J29">
        <v>0.72998932764140878</v>
      </c>
      <c r="K29">
        <v>0.74274274274274277</v>
      </c>
      <c r="L29">
        <v>0.75946775844421699</v>
      </c>
      <c r="M29">
        <v>0.78097125867195238</v>
      </c>
    </row>
    <row r="30" spans="2:13" x14ac:dyDescent="0.3">
      <c r="B30" t="s">
        <v>39</v>
      </c>
      <c r="C30" t="s">
        <v>6</v>
      </c>
      <c r="I30" t="s">
        <v>54</v>
      </c>
    </row>
    <row r="31" spans="2:13" x14ac:dyDescent="0.3">
      <c r="B31" t="s">
        <v>39</v>
      </c>
      <c r="C31" t="s">
        <v>7</v>
      </c>
      <c r="I31" t="s">
        <v>36</v>
      </c>
      <c r="J31">
        <v>0.68062827225130895</v>
      </c>
      <c r="K31">
        <v>0.72105263157894739</v>
      </c>
      <c r="L31">
        <v>0.71859296482412061</v>
      </c>
      <c r="M31">
        <v>0.63316582914572861</v>
      </c>
    </row>
    <row r="32" spans="2:13" x14ac:dyDescent="0.3">
      <c r="B32" t="s">
        <v>39</v>
      </c>
      <c r="C32" t="s">
        <v>8</v>
      </c>
      <c r="I32" t="s">
        <v>34</v>
      </c>
      <c r="J32">
        <v>0</v>
      </c>
      <c r="K32">
        <v>0</v>
      </c>
      <c r="L32">
        <v>0</v>
      </c>
      <c r="M32">
        <v>0</v>
      </c>
    </row>
    <row r="33" spans="2:13" x14ac:dyDescent="0.3">
      <c r="B33" t="s">
        <v>39</v>
      </c>
      <c r="C33" t="s">
        <v>9</v>
      </c>
      <c r="I33" t="s">
        <v>45</v>
      </c>
      <c r="J33">
        <v>0.83076923076923082</v>
      </c>
      <c r="K33">
        <v>0.80786026200873362</v>
      </c>
      <c r="L33">
        <v>0.82300884955752207</v>
      </c>
      <c r="M33">
        <v>0.79405520169851385</v>
      </c>
    </row>
    <row r="34" spans="2:13" x14ac:dyDescent="0.3">
      <c r="B34" t="s">
        <v>39</v>
      </c>
      <c r="C34" t="s">
        <v>10</v>
      </c>
      <c r="I34" t="s">
        <v>40</v>
      </c>
      <c r="J34">
        <v>0.68</v>
      </c>
      <c r="K34">
        <v>0.69696969696969702</v>
      </c>
      <c r="L34">
        <v>0.70899470899470896</v>
      </c>
      <c r="M34">
        <v>0.70718232044198892</v>
      </c>
    </row>
    <row r="35" spans="2:13" x14ac:dyDescent="0.3">
      <c r="B35" t="s">
        <v>39</v>
      </c>
      <c r="C35" t="s">
        <v>11</v>
      </c>
      <c r="I35" t="s">
        <v>37</v>
      </c>
      <c r="J35">
        <v>0.74226804123711343</v>
      </c>
      <c r="K35">
        <v>0.67924528301886788</v>
      </c>
      <c r="L35">
        <v>0.74226804123711343</v>
      </c>
      <c r="M35">
        <v>0.69902912621359226</v>
      </c>
    </row>
    <row r="36" spans="2:13" x14ac:dyDescent="0.3">
      <c r="B36" t="s">
        <v>39</v>
      </c>
      <c r="C36" t="s">
        <v>12</v>
      </c>
      <c r="I36" t="s">
        <v>19</v>
      </c>
      <c r="J36">
        <v>0.96907216494845361</v>
      </c>
      <c r="K36">
        <v>0.95918367346938771</v>
      </c>
      <c r="L36">
        <v>0.96410256410256412</v>
      </c>
      <c r="M36">
        <v>0.95918367346938771</v>
      </c>
    </row>
    <row r="37" spans="2:13" x14ac:dyDescent="0.3">
      <c r="B37" t="s">
        <v>39</v>
      </c>
      <c r="C37" t="s">
        <v>13</v>
      </c>
      <c r="I37" t="s">
        <v>85</v>
      </c>
      <c r="J37">
        <v>0.78703703703703709</v>
      </c>
      <c r="K37">
        <v>0.69090909090909092</v>
      </c>
      <c r="L37">
        <v>0.70297029702970293</v>
      </c>
      <c r="M37">
        <v>0.76415094339622647</v>
      </c>
    </row>
    <row r="38" spans="2:13" x14ac:dyDescent="0.3">
      <c r="B38" t="s">
        <v>39</v>
      </c>
      <c r="C38" t="s">
        <v>65</v>
      </c>
      <c r="I38" t="s">
        <v>88</v>
      </c>
      <c r="J38">
        <v>0.73599999999999999</v>
      </c>
      <c r="K38">
        <v>0.72131147540983609</v>
      </c>
      <c r="L38">
        <v>0.7441860465116279</v>
      </c>
      <c r="M38">
        <v>0.7384615384615385</v>
      </c>
    </row>
    <row r="39" spans="2:13" x14ac:dyDescent="0.3">
      <c r="B39" t="s">
        <v>39</v>
      </c>
      <c r="C39" t="s">
        <v>14</v>
      </c>
      <c r="I39" t="s">
        <v>84</v>
      </c>
      <c r="J39">
        <v>0.77192982456140347</v>
      </c>
      <c r="K39">
        <v>0.7155963302752294</v>
      </c>
      <c r="L39">
        <v>0.73913043478260865</v>
      </c>
      <c r="M39">
        <v>0.77533039647577096</v>
      </c>
    </row>
    <row r="40" spans="2:13" x14ac:dyDescent="0.3">
      <c r="B40" t="s">
        <v>39</v>
      </c>
      <c r="C40" t="s">
        <v>15</v>
      </c>
      <c r="I40" t="s">
        <v>38</v>
      </c>
    </row>
    <row r="41" spans="2:13" x14ac:dyDescent="0.3">
      <c r="B41" t="s">
        <v>39</v>
      </c>
      <c r="C41" t="s">
        <v>16</v>
      </c>
      <c r="D41">
        <v>5.128205128205128E-2</v>
      </c>
      <c r="E41">
        <v>5.2631578947368418E-2</v>
      </c>
      <c r="F41">
        <v>5.128205128205128E-2</v>
      </c>
      <c r="G41">
        <v>5.4054054054054057E-2</v>
      </c>
      <c r="I41" t="s">
        <v>86</v>
      </c>
      <c r="J41">
        <v>0.93485342019543971</v>
      </c>
      <c r="K41">
        <v>0.93046357615894038</v>
      </c>
      <c r="L41">
        <v>0.92610837438423643</v>
      </c>
      <c r="M41">
        <v>0.92282430213464695</v>
      </c>
    </row>
    <row r="42" spans="2:13" x14ac:dyDescent="0.3">
      <c r="B42" t="s">
        <v>39</v>
      </c>
      <c r="C42" t="s">
        <v>17</v>
      </c>
    </row>
    <row r="43" spans="2:13" x14ac:dyDescent="0.3">
      <c r="B43" t="s">
        <v>39</v>
      </c>
      <c r="C43" t="s">
        <v>18</v>
      </c>
    </row>
    <row r="44" spans="2:13" x14ac:dyDescent="0.3">
      <c r="B44" t="s">
        <v>42</v>
      </c>
      <c r="C44" t="s">
        <v>5</v>
      </c>
    </row>
    <row r="45" spans="2:13" x14ac:dyDescent="0.3">
      <c r="B45" t="s">
        <v>42</v>
      </c>
      <c r="C45" t="s">
        <v>6</v>
      </c>
    </row>
    <row r="46" spans="2:13" x14ac:dyDescent="0.3">
      <c r="B46" t="s">
        <v>42</v>
      </c>
      <c r="C46" t="s">
        <v>7</v>
      </c>
    </row>
    <row r="47" spans="2:13" x14ac:dyDescent="0.3">
      <c r="B47" t="s">
        <v>42</v>
      </c>
      <c r="C47" t="s">
        <v>8</v>
      </c>
    </row>
    <row r="48" spans="2:13" x14ac:dyDescent="0.3">
      <c r="B48" t="s">
        <v>42</v>
      </c>
      <c r="C48" t="s">
        <v>9</v>
      </c>
    </row>
    <row r="49" spans="2:7" x14ac:dyDescent="0.3">
      <c r="B49" t="s">
        <v>42</v>
      </c>
      <c r="C49" t="s">
        <v>41</v>
      </c>
    </row>
    <row r="50" spans="2:7" x14ac:dyDescent="0.3">
      <c r="B50" t="s">
        <v>42</v>
      </c>
      <c r="C50" t="s">
        <v>10</v>
      </c>
    </row>
    <row r="51" spans="2:7" x14ac:dyDescent="0.3">
      <c r="B51" t="s">
        <v>42</v>
      </c>
      <c r="C51" t="s">
        <v>11</v>
      </c>
    </row>
    <row r="52" spans="2:7" x14ac:dyDescent="0.3">
      <c r="B52" t="s">
        <v>42</v>
      </c>
      <c r="C52" t="s">
        <v>12</v>
      </c>
    </row>
    <row r="53" spans="2:7" x14ac:dyDescent="0.3">
      <c r="B53" t="s">
        <v>42</v>
      </c>
      <c r="C53" t="s">
        <v>13</v>
      </c>
      <c r="D53">
        <v>0</v>
      </c>
      <c r="E53">
        <v>0</v>
      </c>
      <c r="F53">
        <v>0</v>
      </c>
      <c r="G53">
        <v>0</v>
      </c>
    </row>
    <row r="54" spans="2:7" x14ac:dyDescent="0.3">
      <c r="B54" t="s">
        <v>42</v>
      </c>
      <c r="C54" t="s">
        <v>14</v>
      </c>
      <c r="D54">
        <v>0</v>
      </c>
      <c r="E54">
        <v>0</v>
      </c>
      <c r="F54">
        <v>0</v>
      </c>
    </row>
    <row r="55" spans="2:7" x14ac:dyDescent="0.3">
      <c r="B55" t="s">
        <v>42</v>
      </c>
      <c r="C55" t="s">
        <v>15</v>
      </c>
      <c r="D55">
        <v>0</v>
      </c>
      <c r="E55">
        <v>0</v>
      </c>
      <c r="F55">
        <v>0</v>
      </c>
      <c r="G55">
        <v>0</v>
      </c>
    </row>
    <row r="56" spans="2:7" x14ac:dyDescent="0.3">
      <c r="B56" t="s">
        <v>42</v>
      </c>
      <c r="C56" t="s">
        <v>16</v>
      </c>
      <c r="D56">
        <v>0</v>
      </c>
      <c r="E56">
        <v>0</v>
      </c>
      <c r="F56">
        <v>0</v>
      </c>
      <c r="G56">
        <v>0</v>
      </c>
    </row>
    <row r="57" spans="2:7" x14ac:dyDescent="0.3">
      <c r="B57" t="s">
        <v>42</v>
      </c>
      <c r="C57" t="s">
        <v>51</v>
      </c>
      <c r="D57">
        <v>0.48101265822784811</v>
      </c>
      <c r="E57">
        <v>0.74</v>
      </c>
      <c r="F57">
        <v>0.89473684210526316</v>
      </c>
      <c r="G57">
        <v>0.88495575221238942</v>
      </c>
    </row>
    <row r="58" spans="2:7" x14ac:dyDescent="0.3">
      <c r="B58" t="s">
        <v>42</v>
      </c>
      <c r="C58" t="s">
        <v>62</v>
      </c>
      <c r="D58">
        <v>0.94117647058823528</v>
      </c>
      <c r="E58">
        <v>0.90109890109890112</v>
      </c>
      <c r="F58">
        <v>0.94252873563218387</v>
      </c>
      <c r="G58">
        <v>0.96385542168674698</v>
      </c>
    </row>
    <row r="59" spans="2:7" x14ac:dyDescent="0.3">
      <c r="B59" t="s">
        <v>42</v>
      </c>
      <c r="C59" t="s">
        <v>64</v>
      </c>
      <c r="D59">
        <v>0.73529411764705888</v>
      </c>
      <c r="E59">
        <v>0.76258992805755399</v>
      </c>
      <c r="F59">
        <v>0.65625</v>
      </c>
      <c r="G59">
        <v>0.85906040268456374</v>
      </c>
    </row>
    <row r="60" spans="2:7" x14ac:dyDescent="0.3">
      <c r="B60" t="s">
        <v>42</v>
      </c>
      <c r="C60" t="s">
        <v>57</v>
      </c>
      <c r="D60">
        <v>0.93150684931506844</v>
      </c>
      <c r="E60">
        <v>0.94117647058823528</v>
      </c>
      <c r="F60">
        <v>0.95424836601307195</v>
      </c>
      <c r="G60">
        <v>0.95238095238095233</v>
      </c>
    </row>
    <row r="61" spans="2:7" x14ac:dyDescent="0.3">
      <c r="B61" t="s">
        <v>42</v>
      </c>
      <c r="C61" t="s">
        <v>66</v>
      </c>
      <c r="D61">
        <v>0.86956521739130432</v>
      </c>
      <c r="E61">
        <v>0.91017964071856283</v>
      </c>
      <c r="F61">
        <v>0.90588235294117647</v>
      </c>
      <c r="G61">
        <v>0.91764705882352937</v>
      </c>
    </row>
    <row r="62" spans="2:7" x14ac:dyDescent="0.3">
      <c r="B62" t="s">
        <v>42</v>
      </c>
      <c r="C62" t="s">
        <v>61</v>
      </c>
      <c r="D62">
        <v>0.953125</v>
      </c>
      <c r="E62">
        <v>0.93650793650793651</v>
      </c>
      <c r="F62">
        <v>0.8925619834710744</v>
      </c>
      <c r="G62">
        <v>0.94488188976377951</v>
      </c>
    </row>
    <row r="63" spans="2:7" x14ac:dyDescent="0.3">
      <c r="B63" t="s">
        <v>42</v>
      </c>
      <c r="C63" t="s">
        <v>48</v>
      </c>
      <c r="D63">
        <v>0.85</v>
      </c>
      <c r="E63">
        <v>0.84615384615384615</v>
      </c>
      <c r="F63">
        <v>0.84615384615384615</v>
      </c>
      <c r="G63">
        <v>0.83116883116883122</v>
      </c>
    </row>
    <row r="64" spans="2:7" x14ac:dyDescent="0.3">
      <c r="B64" t="s">
        <v>42</v>
      </c>
      <c r="C64" t="s">
        <v>17</v>
      </c>
      <c r="D64">
        <v>0</v>
      </c>
      <c r="E64">
        <v>0</v>
      </c>
      <c r="F64">
        <v>0</v>
      </c>
      <c r="G64">
        <v>0</v>
      </c>
    </row>
    <row r="65" spans="2:7" x14ac:dyDescent="0.3">
      <c r="B65" t="s">
        <v>42</v>
      </c>
      <c r="C65" t="s">
        <v>18</v>
      </c>
      <c r="F65">
        <v>0</v>
      </c>
      <c r="G65">
        <v>0</v>
      </c>
    </row>
    <row r="66" spans="2:7" x14ac:dyDescent="0.3">
      <c r="B66" t="s">
        <v>54</v>
      </c>
      <c r="C66" t="s">
        <v>5</v>
      </c>
    </row>
    <row r="67" spans="2:7" x14ac:dyDescent="0.3">
      <c r="B67" t="s">
        <v>54</v>
      </c>
      <c r="C67" t="s">
        <v>6</v>
      </c>
    </row>
    <row r="68" spans="2:7" x14ac:dyDescent="0.3">
      <c r="B68" t="s">
        <v>54</v>
      </c>
      <c r="C68" t="s">
        <v>7</v>
      </c>
    </row>
    <row r="69" spans="2:7" x14ac:dyDescent="0.3">
      <c r="B69" t="s">
        <v>54</v>
      </c>
      <c r="C69" t="s">
        <v>8</v>
      </c>
    </row>
    <row r="70" spans="2:7" x14ac:dyDescent="0.3">
      <c r="B70" t="s">
        <v>54</v>
      </c>
      <c r="C70" t="s">
        <v>9</v>
      </c>
    </row>
    <row r="71" spans="2:7" x14ac:dyDescent="0.3">
      <c r="B71" t="s">
        <v>54</v>
      </c>
      <c r="C71" t="s">
        <v>10</v>
      </c>
    </row>
    <row r="72" spans="2:7" x14ac:dyDescent="0.3">
      <c r="B72" t="s">
        <v>54</v>
      </c>
      <c r="C72" t="s">
        <v>11</v>
      </c>
    </row>
    <row r="73" spans="2:7" x14ac:dyDescent="0.3">
      <c r="B73" t="s">
        <v>54</v>
      </c>
      <c r="C73" t="s">
        <v>13</v>
      </c>
    </row>
    <row r="74" spans="2:7" x14ac:dyDescent="0.3">
      <c r="B74" t="s">
        <v>54</v>
      </c>
      <c r="C74" t="s">
        <v>14</v>
      </c>
    </row>
    <row r="75" spans="2:7" x14ac:dyDescent="0.3">
      <c r="B75" t="s">
        <v>54</v>
      </c>
      <c r="C75" t="s">
        <v>15</v>
      </c>
    </row>
    <row r="76" spans="2:7" x14ac:dyDescent="0.3">
      <c r="B76" t="s">
        <v>54</v>
      </c>
      <c r="C76" t="s">
        <v>16</v>
      </c>
    </row>
    <row r="77" spans="2:7" x14ac:dyDescent="0.3">
      <c r="B77" t="s">
        <v>54</v>
      </c>
      <c r="C77" t="s">
        <v>18</v>
      </c>
    </row>
    <row r="78" spans="2:7" x14ac:dyDescent="0.3">
      <c r="B78" t="s">
        <v>36</v>
      </c>
      <c r="C78" t="s">
        <v>5</v>
      </c>
    </row>
    <row r="79" spans="2:7" x14ac:dyDescent="0.3">
      <c r="B79" t="s">
        <v>36</v>
      </c>
      <c r="C79" t="s">
        <v>6</v>
      </c>
    </row>
    <row r="80" spans="2:7" x14ac:dyDescent="0.3">
      <c r="B80" t="s">
        <v>36</v>
      </c>
      <c r="C80" t="s">
        <v>7</v>
      </c>
    </row>
    <row r="81" spans="2:7" x14ac:dyDescent="0.3">
      <c r="B81" t="s">
        <v>36</v>
      </c>
      <c r="C81" t="s">
        <v>8</v>
      </c>
    </row>
    <row r="82" spans="2:7" x14ac:dyDescent="0.3">
      <c r="B82" t="s">
        <v>36</v>
      </c>
      <c r="C82" t="s">
        <v>9</v>
      </c>
    </row>
    <row r="83" spans="2:7" x14ac:dyDescent="0.3">
      <c r="B83" t="s">
        <v>36</v>
      </c>
      <c r="C83" t="s">
        <v>10</v>
      </c>
      <c r="D83">
        <v>0.64615384615384619</v>
      </c>
      <c r="E83">
        <v>0.625</v>
      </c>
      <c r="F83">
        <v>0.64615384615384619</v>
      </c>
      <c r="G83">
        <v>0.64615384615384619</v>
      </c>
    </row>
    <row r="84" spans="2:7" x14ac:dyDescent="0.3">
      <c r="B84" t="s">
        <v>36</v>
      </c>
      <c r="C84" t="s">
        <v>11</v>
      </c>
    </row>
    <row r="85" spans="2:7" x14ac:dyDescent="0.3">
      <c r="B85" t="s">
        <v>36</v>
      </c>
      <c r="C85" t="s">
        <v>52</v>
      </c>
    </row>
    <row r="86" spans="2:7" x14ac:dyDescent="0.3">
      <c r="B86" t="s">
        <v>36</v>
      </c>
      <c r="C86" t="s">
        <v>12</v>
      </c>
    </row>
    <row r="87" spans="2:7" x14ac:dyDescent="0.3">
      <c r="B87" t="s">
        <v>36</v>
      </c>
      <c r="C87" t="s">
        <v>55</v>
      </c>
      <c r="D87">
        <v>1</v>
      </c>
      <c r="E87">
        <v>1</v>
      </c>
      <c r="F87">
        <v>1</v>
      </c>
      <c r="G87">
        <v>1</v>
      </c>
    </row>
    <row r="88" spans="2:7" x14ac:dyDescent="0.3">
      <c r="B88" t="s">
        <v>36</v>
      </c>
      <c r="C88" t="s">
        <v>56</v>
      </c>
      <c r="D88">
        <v>0.78260869565217395</v>
      </c>
      <c r="E88">
        <v>0.79120879120879117</v>
      </c>
      <c r="F88">
        <v>0.75555555555555554</v>
      </c>
      <c r="G88">
        <v>0.7640449438202247</v>
      </c>
    </row>
    <row r="89" spans="2:7" x14ac:dyDescent="0.3">
      <c r="B89" t="s">
        <v>36</v>
      </c>
      <c r="C89" t="s">
        <v>47</v>
      </c>
      <c r="D89">
        <v>0</v>
      </c>
      <c r="E89">
        <v>0.59459459459459463</v>
      </c>
      <c r="F89">
        <v>0.7</v>
      </c>
      <c r="G89">
        <v>0</v>
      </c>
    </row>
    <row r="90" spans="2:7" x14ac:dyDescent="0.3">
      <c r="B90" t="s">
        <v>36</v>
      </c>
      <c r="C90" t="s">
        <v>35</v>
      </c>
      <c r="D90">
        <v>0</v>
      </c>
      <c r="E90">
        <v>0.46153846153846162</v>
      </c>
      <c r="F90">
        <v>0.5714285714285714</v>
      </c>
      <c r="G90">
        <v>0</v>
      </c>
    </row>
    <row r="91" spans="2:7" x14ac:dyDescent="0.3">
      <c r="B91" t="s">
        <v>36</v>
      </c>
      <c r="C91" t="s">
        <v>46</v>
      </c>
      <c r="D91">
        <v>0.2</v>
      </c>
      <c r="F91">
        <v>0.4</v>
      </c>
      <c r="G91">
        <v>0.1333333333333333</v>
      </c>
    </row>
    <row r="92" spans="2:7" x14ac:dyDescent="0.3">
      <c r="B92" t="s">
        <v>36</v>
      </c>
      <c r="C92" t="s">
        <v>13</v>
      </c>
      <c r="D92">
        <v>7.6923076923076927E-2</v>
      </c>
      <c r="E92">
        <v>0</v>
      </c>
      <c r="F92">
        <v>0</v>
      </c>
      <c r="G92">
        <v>0</v>
      </c>
    </row>
    <row r="93" spans="2:7" x14ac:dyDescent="0.3">
      <c r="B93" t="s">
        <v>36</v>
      </c>
      <c r="C93" t="s">
        <v>14</v>
      </c>
      <c r="E93">
        <v>0</v>
      </c>
      <c r="F93">
        <v>0</v>
      </c>
      <c r="G93">
        <v>0</v>
      </c>
    </row>
    <row r="94" spans="2:7" x14ac:dyDescent="0.3">
      <c r="B94" t="s">
        <v>36</v>
      </c>
      <c r="C94" t="s">
        <v>15</v>
      </c>
    </row>
    <row r="95" spans="2:7" x14ac:dyDescent="0.3">
      <c r="B95" t="s">
        <v>36</v>
      </c>
      <c r="C95" t="s">
        <v>16</v>
      </c>
      <c r="D95">
        <v>0.78048780487804881</v>
      </c>
      <c r="E95">
        <v>0.64864864864864868</v>
      </c>
      <c r="F95">
        <v>0.71794871794871795</v>
      </c>
      <c r="G95">
        <v>0.66666666666666663</v>
      </c>
    </row>
    <row r="96" spans="2:7" x14ac:dyDescent="0.3">
      <c r="B96" t="s">
        <v>36</v>
      </c>
      <c r="C96" t="s">
        <v>17</v>
      </c>
    </row>
    <row r="97" spans="2:7" x14ac:dyDescent="0.3">
      <c r="B97" t="s">
        <v>36</v>
      </c>
      <c r="C97" t="s">
        <v>18</v>
      </c>
    </row>
    <row r="98" spans="2:7" x14ac:dyDescent="0.3">
      <c r="B98" t="s">
        <v>36</v>
      </c>
      <c r="C98" t="s">
        <v>49</v>
      </c>
    </row>
    <row r="99" spans="2:7" x14ac:dyDescent="0.3">
      <c r="B99" t="s">
        <v>34</v>
      </c>
      <c r="C99" t="s">
        <v>5</v>
      </c>
      <c r="G99">
        <v>0</v>
      </c>
    </row>
    <row r="100" spans="2:7" x14ac:dyDescent="0.3">
      <c r="B100" t="s">
        <v>34</v>
      </c>
      <c r="C100" t="s">
        <v>6</v>
      </c>
    </row>
    <row r="101" spans="2:7" x14ac:dyDescent="0.3">
      <c r="B101" t="s">
        <v>34</v>
      </c>
      <c r="C101" t="s">
        <v>7</v>
      </c>
    </row>
    <row r="102" spans="2:7" x14ac:dyDescent="0.3">
      <c r="B102" t="s">
        <v>34</v>
      </c>
      <c r="C102" t="s">
        <v>8</v>
      </c>
    </row>
    <row r="103" spans="2:7" x14ac:dyDescent="0.3">
      <c r="B103" t="s">
        <v>34</v>
      </c>
      <c r="C103" t="s">
        <v>9</v>
      </c>
    </row>
    <row r="104" spans="2:7" x14ac:dyDescent="0.3">
      <c r="B104" t="s">
        <v>34</v>
      </c>
      <c r="C104" t="s">
        <v>10</v>
      </c>
    </row>
    <row r="105" spans="2:7" x14ac:dyDescent="0.3">
      <c r="B105" t="s">
        <v>34</v>
      </c>
      <c r="C105" t="s">
        <v>11</v>
      </c>
    </row>
    <row r="106" spans="2:7" x14ac:dyDescent="0.3">
      <c r="B106" t="s">
        <v>34</v>
      </c>
      <c r="C106" t="s">
        <v>12</v>
      </c>
      <c r="D106">
        <v>0</v>
      </c>
      <c r="E106">
        <v>0</v>
      </c>
      <c r="F106">
        <v>0</v>
      </c>
      <c r="G106">
        <v>0</v>
      </c>
    </row>
    <row r="107" spans="2:7" x14ac:dyDescent="0.3">
      <c r="B107" t="s">
        <v>34</v>
      </c>
      <c r="C107" t="s">
        <v>13</v>
      </c>
    </row>
    <row r="108" spans="2:7" x14ac:dyDescent="0.3">
      <c r="B108" t="s">
        <v>34</v>
      </c>
      <c r="C108" t="s">
        <v>15</v>
      </c>
    </row>
    <row r="109" spans="2:7" x14ac:dyDescent="0.3">
      <c r="B109" t="s">
        <v>45</v>
      </c>
      <c r="C109" t="s">
        <v>59</v>
      </c>
      <c r="D109">
        <v>1</v>
      </c>
      <c r="E109">
        <v>1</v>
      </c>
      <c r="F109">
        <v>0.98113207547169812</v>
      </c>
      <c r="G109">
        <v>0.98113207547169812</v>
      </c>
    </row>
    <row r="110" spans="2:7" x14ac:dyDescent="0.3">
      <c r="B110" t="s">
        <v>45</v>
      </c>
      <c r="C110" t="s">
        <v>7</v>
      </c>
    </row>
    <row r="111" spans="2:7" x14ac:dyDescent="0.3">
      <c r="B111" t="s">
        <v>45</v>
      </c>
      <c r="C111" t="s">
        <v>8</v>
      </c>
      <c r="D111">
        <v>0.78787878787878785</v>
      </c>
      <c r="E111">
        <v>0.89655172413793105</v>
      </c>
      <c r="F111">
        <v>0.9285714285714286</v>
      </c>
      <c r="G111">
        <v>0.9285714285714286</v>
      </c>
    </row>
    <row r="112" spans="2:7" x14ac:dyDescent="0.3">
      <c r="B112" t="s">
        <v>45</v>
      </c>
      <c r="C112" t="s">
        <v>9</v>
      </c>
      <c r="D112">
        <v>0</v>
      </c>
      <c r="E112">
        <v>0</v>
      </c>
      <c r="F112">
        <v>0</v>
      </c>
      <c r="G112">
        <v>0</v>
      </c>
    </row>
    <row r="113" spans="2:7" x14ac:dyDescent="0.3">
      <c r="B113" t="s">
        <v>45</v>
      </c>
      <c r="C113" t="s">
        <v>10</v>
      </c>
      <c r="D113">
        <v>0.90243902439024393</v>
      </c>
      <c r="E113">
        <v>0.91566265060240959</v>
      </c>
      <c r="F113">
        <v>0.91566265060240959</v>
      </c>
      <c r="G113">
        <v>0.92941176470588238</v>
      </c>
    </row>
    <row r="114" spans="2:7" x14ac:dyDescent="0.3">
      <c r="B114" t="s">
        <v>45</v>
      </c>
      <c r="C114" t="s">
        <v>11</v>
      </c>
      <c r="D114">
        <v>0.98666666666666669</v>
      </c>
      <c r="E114">
        <v>0.97222222222222221</v>
      </c>
      <c r="F114">
        <v>0.97297297297297303</v>
      </c>
      <c r="G114">
        <v>0.97222222222222221</v>
      </c>
    </row>
    <row r="115" spans="2:7" x14ac:dyDescent="0.3">
      <c r="B115" t="s">
        <v>45</v>
      </c>
      <c r="C115" t="s">
        <v>12</v>
      </c>
    </row>
    <row r="116" spans="2:7" x14ac:dyDescent="0.3">
      <c r="B116" t="s">
        <v>45</v>
      </c>
      <c r="C116" t="s">
        <v>13</v>
      </c>
    </row>
    <row r="117" spans="2:7" x14ac:dyDescent="0.3">
      <c r="B117" t="s">
        <v>45</v>
      </c>
      <c r="C117" t="s">
        <v>28</v>
      </c>
      <c r="D117">
        <v>0.87878787878787878</v>
      </c>
      <c r="E117">
        <v>0.87878787878787878</v>
      </c>
      <c r="F117">
        <v>0.87878787878787878</v>
      </c>
      <c r="G117">
        <v>0.87878787878787878</v>
      </c>
    </row>
    <row r="118" spans="2:7" x14ac:dyDescent="0.3">
      <c r="B118" t="s">
        <v>45</v>
      </c>
      <c r="C118" t="s">
        <v>14</v>
      </c>
      <c r="D118">
        <v>0.39130434782608697</v>
      </c>
      <c r="E118">
        <v>0.23809523809523811</v>
      </c>
      <c r="F118">
        <v>0.27906976744186052</v>
      </c>
      <c r="G118">
        <v>0.23809523809523811</v>
      </c>
    </row>
    <row r="119" spans="2:7" x14ac:dyDescent="0.3">
      <c r="B119" t="s">
        <v>45</v>
      </c>
      <c r="C119" t="s">
        <v>15</v>
      </c>
    </row>
    <row r="120" spans="2:7" x14ac:dyDescent="0.3">
      <c r="B120" t="s">
        <v>45</v>
      </c>
      <c r="C120" t="s">
        <v>16</v>
      </c>
    </row>
    <row r="121" spans="2:7" x14ac:dyDescent="0.3">
      <c r="B121" t="s">
        <v>45</v>
      </c>
      <c r="C121" t="s">
        <v>17</v>
      </c>
    </row>
    <row r="122" spans="2:7" x14ac:dyDescent="0.3">
      <c r="B122" t="s">
        <v>40</v>
      </c>
      <c r="C122" t="s">
        <v>5</v>
      </c>
      <c r="D122">
        <v>0.9</v>
      </c>
      <c r="E122">
        <v>0.87179487179487181</v>
      </c>
      <c r="F122">
        <v>0.9</v>
      </c>
      <c r="G122">
        <v>0.92307692307692313</v>
      </c>
    </row>
    <row r="123" spans="2:7" x14ac:dyDescent="0.3">
      <c r="B123" t="s">
        <v>40</v>
      </c>
      <c r="C123" t="s">
        <v>6</v>
      </c>
    </row>
    <row r="124" spans="2:7" x14ac:dyDescent="0.3">
      <c r="B124" t="s">
        <v>40</v>
      </c>
      <c r="C124" t="s">
        <v>68</v>
      </c>
      <c r="D124">
        <v>1</v>
      </c>
      <c r="E124">
        <v>1</v>
      </c>
      <c r="F124">
        <v>1</v>
      </c>
      <c r="G124">
        <v>1</v>
      </c>
    </row>
    <row r="125" spans="2:7" x14ac:dyDescent="0.3">
      <c r="B125" t="s">
        <v>40</v>
      </c>
      <c r="C125" t="s">
        <v>7</v>
      </c>
      <c r="D125">
        <v>0.96296296296296291</v>
      </c>
      <c r="E125">
        <v>0.96296296296296291</v>
      </c>
      <c r="F125">
        <v>0.96296296296296291</v>
      </c>
      <c r="G125">
        <v>0.92307692307692313</v>
      </c>
    </row>
    <row r="126" spans="2:7" x14ac:dyDescent="0.3">
      <c r="B126" t="s">
        <v>40</v>
      </c>
      <c r="C126" t="s">
        <v>8</v>
      </c>
      <c r="D126">
        <v>0.66666666666666663</v>
      </c>
      <c r="E126">
        <v>0.76923076923076927</v>
      </c>
      <c r="F126">
        <v>0.76923076923076927</v>
      </c>
      <c r="G126">
        <v>0.76923076923076927</v>
      </c>
    </row>
    <row r="127" spans="2:7" x14ac:dyDescent="0.3">
      <c r="B127" t="s">
        <v>40</v>
      </c>
      <c r="C127" t="s">
        <v>9</v>
      </c>
    </row>
    <row r="128" spans="2:7" x14ac:dyDescent="0.3">
      <c r="B128" t="s">
        <v>40</v>
      </c>
      <c r="C128" t="s">
        <v>10</v>
      </c>
      <c r="D128">
        <v>0.7441860465116279</v>
      </c>
      <c r="E128">
        <v>0.77272727272727271</v>
      </c>
      <c r="F128">
        <v>0.68292682926829273</v>
      </c>
      <c r="G128">
        <v>0.61538461538461542</v>
      </c>
    </row>
    <row r="129" spans="2:7" x14ac:dyDescent="0.3">
      <c r="B129" t="s">
        <v>40</v>
      </c>
      <c r="C129" t="s">
        <v>11</v>
      </c>
    </row>
    <row r="130" spans="2:7" x14ac:dyDescent="0.3">
      <c r="B130" t="s">
        <v>40</v>
      </c>
      <c r="C130" t="s">
        <v>12</v>
      </c>
      <c r="D130">
        <v>0</v>
      </c>
      <c r="E130">
        <v>0</v>
      </c>
      <c r="F130">
        <v>0</v>
      </c>
      <c r="G130">
        <v>0</v>
      </c>
    </row>
    <row r="131" spans="2:7" x14ac:dyDescent="0.3">
      <c r="B131" t="s">
        <v>40</v>
      </c>
      <c r="C131" t="s">
        <v>13</v>
      </c>
      <c r="D131">
        <v>0</v>
      </c>
      <c r="E131">
        <v>0</v>
      </c>
      <c r="F131">
        <v>0</v>
      </c>
    </row>
    <row r="132" spans="2:7" x14ac:dyDescent="0.3">
      <c r="B132" t="s">
        <v>40</v>
      </c>
      <c r="C132" t="s">
        <v>14</v>
      </c>
    </row>
    <row r="133" spans="2:7" x14ac:dyDescent="0.3">
      <c r="B133" t="s">
        <v>40</v>
      </c>
      <c r="C133" t="s">
        <v>15</v>
      </c>
    </row>
    <row r="134" spans="2:7" x14ac:dyDescent="0.3">
      <c r="B134" t="s">
        <v>37</v>
      </c>
      <c r="C134" t="s">
        <v>5</v>
      </c>
    </row>
    <row r="135" spans="2:7" x14ac:dyDescent="0.3">
      <c r="B135" t="s">
        <v>37</v>
      </c>
      <c r="C135" t="s">
        <v>6</v>
      </c>
    </row>
    <row r="136" spans="2:7" x14ac:dyDescent="0.3">
      <c r="B136" t="s">
        <v>37</v>
      </c>
      <c r="C136" t="s">
        <v>7</v>
      </c>
    </row>
    <row r="137" spans="2:7" x14ac:dyDescent="0.3">
      <c r="B137" t="s">
        <v>37</v>
      </c>
      <c r="C137" t="s">
        <v>20</v>
      </c>
    </row>
    <row r="138" spans="2:7" x14ac:dyDescent="0.3">
      <c r="B138" t="s">
        <v>37</v>
      </c>
      <c r="C138" t="s">
        <v>8</v>
      </c>
    </row>
    <row r="139" spans="2:7" x14ac:dyDescent="0.3">
      <c r="B139" t="s">
        <v>37</v>
      </c>
      <c r="C139" t="s">
        <v>9</v>
      </c>
    </row>
    <row r="140" spans="2:7" x14ac:dyDescent="0.3">
      <c r="B140" t="s">
        <v>37</v>
      </c>
      <c r="C140" t="s">
        <v>10</v>
      </c>
    </row>
    <row r="141" spans="2:7" x14ac:dyDescent="0.3">
      <c r="B141" t="s">
        <v>37</v>
      </c>
      <c r="C141" t="s">
        <v>11</v>
      </c>
      <c r="E141">
        <v>0</v>
      </c>
      <c r="G141">
        <v>0</v>
      </c>
    </row>
    <row r="142" spans="2:7" x14ac:dyDescent="0.3">
      <c r="B142" t="s">
        <v>37</v>
      </c>
      <c r="C142" t="s">
        <v>53</v>
      </c>
      <c r="D142">
        <v>0.92307692307692313</v>
      </c>
      <c r="E142">
        <v>0.92307692307692313</v>
      </c>
      <c r="F142">
        <v>0.92307692307692313</v>
      </c>
      <c r="G142">
        <v>0.92307692307692313</v>
      </c>
    </row>
    <row r="143" spans="2:7" x14ac:dyDescent="0.3">
      <c r="B143" t="s">
        <v>37</v>
      </c>
      <c r="C143" t="s">
        <v>12</v>
      </c>
      <c r="D143">
        <v>0</v>
      </c>
      <c r="E143">
        <v>0</v>
      </c>
      <c r="F143">
        <v>0</v>
      </c>
      <c r="G143">
        <v>0</v>
      </c>
    </row>
    <row r="144" spans="2:7" x14ac:dyDescent="0.3">
      <c r="B144" t="s">
        <v>37</v>
      </c>
      <c r="C144" t="s">
        <v>13</v>
      </c>
    </row>
    <row r="145" spans="2:7" x14ac:dyDescent="0.3">
      <c r="B145" t="s">
        <v>37</v>
      </c>
      <c r="C145" t="s">
        <v>14</v>
      </c>
    </row>
    <row r="146" spans="2:7" x14ac:dyDescent="0.3">
      <c r="B146" t="s">
        <v>37</v>
      </c>
      <c r="C146" t="s">
        <v>15</v>
      </c>
      <c r="D146">
        <v>0</v>
      </c>
      <c r="E146">
        <v>0</v>
      </c>
      <c r="F146">
        <v>0</v>
      </c>
      <c r="G146">
        <v>0</v>
      </c>
    </row>
    <row r="147" spans="2:7" x14ac:dyDescent="0.3">
      <c r="B147" t="s">
        <v>19</v>
      </c>
      <c r="C147" t="s">
        <v>5</v>
      </c>
    </row>
    <row r="148" spans="2:7" x14ac:dyDescent="0.3">
      <c r="B148" t="s">
        <v>19</v>
      </c>
      <c r="C148" t="s">
        <v>21</v>
      </c>
    </row>
    <row r="149" spans="2:7" x14ac:dyDescent="0.3">
      <c r="B149" t="s">
        <v>19</v>
      </c>
      <c r="C149" t="s">
        <v>22</v>
      </c>
    </row>
    <row r="150" spans="2:7" x14ac:dyDescent="0.3">
      <c r="B150" t="s">
        <v>19</v>
      </c>
      <c r="C150" t="s">
        <v>23</v>
      </c>
    </row>
    <row r="151" spans="2:7" x14ac:dyDescent="0.3">
      <c r="B151" t="s">
        <v>19</v>
      </c>
      <c r="C151" t="s">
        <v>6</v>
      </c>
    </row>
    <row r="152" spans="2:7" x14ac:dyDescent="0.3">
      <c r="B152" t="s">
        <v>19</v>
      </c>
      <c r="C152" t="s">
        <v>24</v>
      </c>
    </row>
    <row r="153" spans="2:7" x14ac:dyDescent="0.3">
      <c r="B153" t="s">
        <v>19</v>
      </c>
      <c r="C153" t="s">
        <v>25</v>
      </c>
    </row>
    <row r="154" spans="2:7" x14ac:dyDescent="0.3">
      <c r="B154" t="s">
        <v>19</v>
      </c>
      <c r="C154" t="s">
        <v>26</v>
      </c>
    </row>
    <row r="155" spans="2:7" x14ac:dyDescent="0.3">
      <c r="B155" t="s">
        <v>19</v>
      </c>
      <c r="C155" t="s">
        <v>7</v>
      </c>
    </row>
    <row r="156" spans="2:7" x14ac:dyDescent="0.3">
      <c r="B156" t="s">
        <v>19</v>
      </c>
      <c r="C156" t="s">
        <v>27</v>
      </c>
    </row>
    <row r="157" spans="2:7" x14ac:dyDescent="0.3">
      <c r="B157" t="s">
        <v>19</v>
      </c>
      <c r="C157" t="s">
        <v>8</v>
      </c>
    </row>
    <row r="158" spans="2:7" x14ac:dyDescent="0.3">
      <c r="B158" t="s">
        <v>19</v>
      </c>
      <c r="C158" t="s">
        <v>9</v>
      </c>
    </row>
    <row r="159" spans="2:7" x14ac:dyDescent="0.3">
      <c r="B159" t="s">
        <v>19</v>
      </c>
      <c r="C159" t="s">
        <v>10</v>
      </c>
    </row>
    <row r="160" spans="2:7" x14ac:dyDescent="0.3">
      <c r="B160" t="s">
        <v>19</v>
      </c>
      <c r="C160" t="s">
        <v>11</v>
      </c>
    </row>
    <row r="161" spans="2:7" x14ac:dyDescent="0.3">
      <c r="B161" t="s">
        <v>19</v>
      </c>
      <c r="C161" t="s">
        <v>12</v>
      </c>
    </row>
    <row r="162" spans="2:7" x14ac:dyDescent="0.3">
      <c r="B162" t="s">
        <v>19</v>
      </c>
      <c r="C162" t="s">
        <v>13</v>
      </c>
    </row>
    <row r="163" spans="2:7" x14ac:dyDescent="0.3">
      <c r="B163" t="s">
        <v>19</v>
      </c>
      <c r="C163" t="s">
        <v>28</v>
      </c>
      <c r="D163">
        <v>0.98666666666666669</v>
      </c>
      <c r="E163">
        <v>0.98666666666666669</v>
      </c>
      <c r="F163">
        <v>0.98666666666666669</v>
      </c>
      <c r="G163">
        <v>0.98666666666666669</v>
      </c>
    </row>
    <row r="164" spans="2:7" x14ac:dyDescent="0.3">
      <c r="B164" t="s">
        <v>19</v>
      </c>
      <c r="C164" t="s">
        <v>14</v>
      </c>
      <c r="D164">
        <v>0.98630136986301364</v>
      </c>
      <c r="E164">
        <v>0.97297297297297303</v>
      </c>
      <c r="F164">
        <v>0.97297297297297303</v>
      </c>
      <c r="G164">
        <v>0.97297297297297303</v>
      </c>
    </row>
    <row r="165" spans="2:7" x14ac:dyDescent="0.3">
      <c r="B165" t="s">
        <v>19</v>
      </c>
      <c r="C165" t="s">
        <v>29</v>
      </c>
    </row>
    <row r="166" spans="2:7" x14ac:dyDescent="0.3">
      <c r="B166" t="s">
        <v>19</v>
      </c>
      <c r="C166" t="s">
        <v>15</v>
      </c>
      <c r="D166">
        <v>0.91304347826086951</v>
      </c>
      <c r="E166">
        <v>0.8936170212765957</v>
      </c>
      <c r="F166">
        <v>0.91304347826086951</v>
      </c>
      <c r="G166">
        <v>0.8936170212765957</v>
      </c>
    </row>
    <row r="167" spans="2:7" x14ac:dyDescent="0.3">
      <c r="B167" t="s">
        <v>19</v>
      </c>
      <c r="C167" t="s">
        <v>16</v>
      </c>
    </row>
    <row r="168" spans="2:7" x14ac:dyDescent="0.3">
      <c r="B168" t="s">
        <v>19</v>
      </c>
      <c r="C168" t="s">
        <v>30</v>
      </c>
    </row>
    <row r="169" spans="2:7" x14ac:dyDescent="0.3">
      <c r="B169" t="s">
        <v>19</v>
      </c>
      <c r="C169" t="s">
        <v>17</v>
      </c>
    </row>
    <row r="170" spans="2:7" x14ac:dyDescent="0.3">
      <c r="B170" t="s">
        <v>85</v>
      </c>
      <c r="C170" t="s">
        <v>5</v>
      </c>
    </row>
    <row r="171" spans="2:7" x14ac:dyDescent="0.3">
      <c r="B171" t="s">
        <v>85</v>
      </c>
      <c r="C171" t="s">
        <v>6</v>
      </c>
    </row>
    <row r="172" spans="2:7" x14ac:dyDescent="0.3">
      <c r="B172" t="s">
        <v>85</v>
      </c>
      <c r="C172" t="s">
        <v>7</v>
      </c>
    </row>
    <row r="173" spans="2:7" x14ac:dyDescent="0.3">
      <c r="B173" t="s">
        <v>85</v>
      </c>
      <c r="C173" t="s">
        <v>8</v>
      </c>
    </row>
    <row r="174" spans="2:7" x14ac:dyDescent="0.3">
      <c r="B174" t="s">
        <v>85</v>
      </c>
      <c r="C174" t="s">
        <v>9</v>
      </c>
    </row>
    <row r="175" spans="2:7" x14ac:dyDescent="0.3">
      <c r="B175" t="s">
        <v>85</v>
      </c>
      <c r="C175" t="s">
        <v>10</v>
      </c>
      <c r="D175">
        <v>0.82352941176470584</v>
      </c>
      <c r="E175">
        <v>0.82352941176470584</v>
      </c>
      <c r="F175">
        <v>0.8571428571428571</v>
      </c>
      <c r="G175">
        <v>0.78787878787878785</v>
      </c>
    </row>
    <row r="176" spans="2:7" x14ac:dyDescent="0.3">
      <c r="B176" t="s">
        <v>85</v>
      </c>
      <c r="C176" t="s">
        <v>11</v>
      </c>
      <c r="D176">
        <v>0.8571428571428571</v>
      </c>
      <c r="E176">
        <v>0.82926829268292679</v>
      </c>
      <c r="F176">
        <v>0.70270270270270274</v>
      </c>
      <c r="G176">
        <v>0.88372093023255816</v>
      </c>
    </row>
    <row r="177" spans="2:7" x14ac:dyDescent="0.3">
      <c r="B177" t="s">
        <v>85</v>
      </c>
      <c r="C177" t="s">
        <v>12</v>
      </c>
      <c r="D177">
        <v>0.85245901639344257</v>
      </c>
      <c r="E177">
        <v>0.98550724637681164</v>
      </c>
      <c r="F177">
        <v>0.95522388059701491</v>
      </c>
      <c r="G177">
        <v>0.93939393939393945</v>
      </c>
    </row>
    <row r="178" spans="2:7" x14ac:dyDescent="0.3">
      <c r="B178" t="s">
        <v>85</v>
      </c>
      <c r="C178" t="s">
        <v>13</v>
      </c>
      <c r="D178">
        <v>0.70588235294117652</v>
      </c>
      <c r="E178">
        <v>0</v>
      </c>
      <c r="F178">
        <v>0.16666666666666671</v>
      </c>
      <c r="G178">
        <v>0.42857142857142849</v>
      </c>
    </row>
    <row r="179" spans="2:7" x14ac:dyDescent="0.3">
      <c r="B179" t="s">
        <v>85</v>
      </c>
      <c r="C179" t="s">
        <v>14</v>
      </c>
      <c r="D179">
        <v>0</v>
      </c>
      <c r="E179">
        <v>0</v>
      </c>
      <c r="F179">
        <v>0</v>
      </c>
      <c r="G179">
        <v>0</v>
      </c>
    </row>
    <row r="180" spans="2:7" x14ac:dyDescent="0.3">
      <c r="B180" t="s">
        <v>85</v>
      </c>
      <c r="C180" t="s">
        <v>15</v>
      </c>
    </row>
    <row r="181" spans="2:7" x14ac:dyDescent="0.3">
      <c r="B181" t="s">
        <v>85</v>
      </c>
      <c r="C181" t="s">
        <v>16</v>
      </c>
    </row>
    <row r="182" spans="2:7" x14ac:dyDescent="0.3">
      <c r="B182" t="s">
        <v>85</v>
      </c>
      <c r="C182" t="s">
        <v>17</v>
      </c>
      <c r="E182">
        <v>0</v>
      </c>
    </row>
    <row r="183" spans="2:7" x14ac:dyDescent="0.3">
      <c r="B183" t="s">
        <v>85</v>
      </c>
      <c r="C183" t="s">
        <v>18</v>
      </c>
      <c r="D183">
        <v>0.967741935483871</v>
      </c>
      <c r="E183">
        <v>0.81481481481481477</v>
      </c>
      <c r="F183">
        <v>0.72</v>
      </c>
      <c r="G183">
        <v>0.8571428571428571</v>
      </c>
    </row>
    <row r="184" spans="2:7" x14ac:dyDescent="0.3">
      <c r="B184" t="s">
        <v>88</v>
      </c>
      <c r="C184" t="s">
        <v>6</v>
      </c>
      <c r="D184">
        <v>0.8125</v>
      </c>
      <c r="E184">
        <v>0.6428571428571429</v>
      </c>
      <c r="F184">
        <v>0.8</v>
      </c>
      <c r="G184">
        <v>0.84848484848484851</v>
      </c>
    </row>
    <row r="185" spans="2:7" x14ac:dyDescent="0.3">
      <c r="B185" t="s">
        <v>88</v>
      </c>
      <c r="C185" t="s">
        <v>7</v>
      </c>
    </row>
    <row r="186" spans="2:7" x14ac:dyDescent="0.3">
      <c r="B186" t="s">
        <v>88</v>
      </c>
      <c r="C186" t="s">
        <v>8</v>
      </c>
    </row>
    <row r="187" spans="2:7" x14ac:dyDescent="0.3">
      <c r="B187" t="s">
        <v>88</v>
      </c>
      <c r="C187" t="s">
        <v>9</v>
      </c>
    </row>
    <row r="188" spans="2:7" x14ac:dyDescent="0.3">
      <c r="B188" t="s">
        <v>88</v>
      </c>
      <c r="C188" t="s">
        <v>10</v>
      </c>
    </row>
    <row r="189" spans="2:7" x14ac:dyDescent="0.3">
      <c r="B189" t="s">
        <v>88</v>
      </c>
      <c r="C189" t="s">
        <v>11</v>
      </c>
    </row>
    <row r="190" spans="2:7" x14ac:dyDescent="0.3">
      <c r="B190" t="s">
        <v>88</v>
      </c>
      <c r="C190" t="s">
        <v>12</v>
      </c>
    </row>
    <row r="191" spans="2:7" x14ac:dyDescent="0.3">
      <c r="B191" t="s">
        <v>88</v>
      </c>
      <c r="C191" t="s">
        <v>13</v>
      </c>
      <c r="D191">
        <v>0</v>
      </c>
      <c r="E191">
        <v>0</v>
      </c>
      <c r="F191">
        <v>0</v>
      </c>
      <c r="G191">
        <v>0</v>
      </c>
    </row>
    <row r="192" spans="2:7" x14ac:dyDescent="0.3">
      <c r="B192" t="s">
        <v>88</v>
      </c>
      <c r="C192" t="s">
        <v>14</v>
      </c>
    </row>
    <row r="193" spans="2:7" x14ac:dyDescent="0.3">
      <c r="B193" t="s">
        <v>88</v>
      </c>
      <c r="C193" t="s">
        <v>15</v>
      </c>
      <c r="D193">
        <v>0.88</v>
      </c>
      <c r="E193">
        <v>0.90909090909090906</v>
      </c>
      <c r="F193">
        <v>0.89473684210526316</v>
      </c>
      <c r="G193">
        <v>0.88311688311688308</v>
      </c>
    </row>
    <row r="194" spans="2:7" x14ac:dyDescent="0.3">
      <c r="B194" t="s">
        <v>88</v>
      </c>
      <c r="C194" t="s">
        <v>16</v>
      </c>
    </row>
    <row r="195" spans="2:7" x14ac:dyDescent="0.3">
      <c r="B195" t="s">
        <v>88</v>
      </c>
      <c r="C195" t="s">
        <v>17</v>
      </c>
    </row>
    <row r="196" spans="2:7" x14ac:dyDescent="0.3">
      <c r="B196" t="s">
        <v>88</v>
      </c>
      <c r="C196" t="s">
        <v>18</v>
      </c>
    </row>
    <row r="197" spans="2:7" x14ac:dyDescent="0.3">
      <c r="B197" t="s">
        <v>84</v>
      </c>
      <c r="C197" t="s">
        <v>5</v>
      </c>
    </row>
    <row r="198" spans="2:7" x14ac:dyDescent="0.3">
      <c r="B198" t="s">
        <v>84</v>
      </c>
      <c r="C198" t="s">
        <v>83</v>
      </c>
      <c r="D198">
        <v>0.94594594594594594</v>
      </c>
      <c r="E198">
        <v>0.94594594594594594</v>
      </c>
      <c r="F198">
        <v>0.96</v>
      </c>
      <c r="G198">
        <v>0.94594594594594594</v>
      </c>
    </row>
    <row r="199" spans="2:7" x14ac:dyDescent="0.3">
      <c r="B199" t="s">
        <v>84</v>
      </c>
      <c r="C199" t="s">
        <v>6</v>
      </c>
      <c r="D199">
        <v>0.86419753086419748</v>
      </c>
      <c r="E199">
        <v>0.70422535211267601</v>
      </c>
      <c r="F199">
        <v>0.73972602739726023</v>
      </c>
      <c r="G199">
        <v>0.77333333333333332</v>
      </c>
    </row>
    <row r="200" spans="2:7" x14ac:dyDescent="0.3">
      <c r="B200" t="s">
        <v>84</v>
      </c>
      <c r="C200" t="s">
        <v>7</v>
      </c>
    </row>
    <row r="201" spans="2:7" x14ac:dyDescent="0.3">
      <c r="B201" t="s">
        <v>84</v>
      </c>
      <c r="C201" t="s">
        <v>8</v>
      </c>
    </row>
    <row r="202" spans="2:7" x14ac:dyDescent="0.3">
      <c r="B202" t="s">
        <v>84</v>
      </c>
      <c r="C202" t="s">
        <v>9</v>
      </c>
    </row>
    <row r="203" spans="2:7" x14ac:dyDescent="0.3">
      <c r="B203" t="s">
        <v>84</v>
      </c>
      <c r="C203" t="s">
        <v>10</v>
      </c>
      <c r="F203">
        <v>0</v>
      </c>
    </row>
    <row r="204" spans="2:7" x14ac:dyDescent="0.3">
      <c r="B204" t="s">
        <v>84</v>
      </c>
      <c r="C204" t="s">
        <v>11</v>
      </c>
    </row>
    <row r="205" spans="2:7" x14ac:dyDescent="0.3">
      <c r="B205" t="s">
        <v>84</v>
      </c>
      <c r="C205" t="s">
        <v>12</v>
      </c>
      <c r="D205">
        <v>0</v>
      </c>
      <c r="E205">
        <v>0</v>
      </c>
      <c r="F205">
        <v>0.2</v>
      </c>
      <c r="G205">
        <v>0.2857142857142857</v>
      </c>
    </row>
    <row r="206" spans="2:7" x14ac:dyDescent="0.3">
      <c r="B206" t="s">
        <v>84</v>
      </c>
      <c r="C206" t="s">
        <v>13</v>
      </c>
      <c r="D206">
        <v>1</v>
      </c>
      <c r="E206">
        <v>1</v>
      </c>
      <c r="F206">
        <v>1</v>
      </c>
      <c r="G206">
        <v>1</v>
      </c>
    </row>
    <row r="207" spans="2:7" x14ac:dyDescent="0.3">
      <c r="B207" t="s">
        <v>84</v>
      </c>
      <c r="C207" t="s">
        <v>14</v>
      </c>
    </row>
    <row r="208" spans="2:7" x14ac:dyDescent="0.3">
      <c r="B208" t="s">
        <v>38</v>
      </c>
      <c r="C208" t="s">
        <v>5</v>
      </c>
    </row>
    <row r="209" spans="2:7" x14ac:dyDescent="0.3">
      <c r="B209" t="s">
        <v>38</v>
      </c>
      <c r="C209" t="s">
        <v>6</v>
      </c>
    </row>
    <row r="210" spans="2:7" x14ac:dyDescent="0.3">
      <c r="B210" t="s">
        <v>38</v>
      </c>
      <c r="C210" t="s">
        <v>7</v>
      </c>
    </row>
    <row r="211" spans="2:7" x14ac:dyDescent="0.3">
      <c r="B211" t="s">
        <v>38</v>
      </c>
      <c r="C211" t="s">
        <v>58</v>
      </c>
    </row>
    <row r="212" spans="2:7" x14ac:dyDescent="0.3">
      <c r="B212" t="s">
        <v>38</v>
      </c>
      <c r="C212" t="s">
        <v>8</v>
      </c>
    </row>
    <row r="213" spans="2:7" x14ac:dyDescent="0.3">
      <c r="B213" t="s">
        <v>38</v>
      </c>
      <c r="C213" t="s">
        <v>9</v>
      </c>
    </row>
    <row r="214" spans="2:7" x14ac:dyDescent="0.3">
      <c r="B214" t="s">
        <v>38</v>
      </c>
      <c r="C214" t="s">
        <v>10</v>
      </c>
    </row>
    <row r="215" spans="2:7" x14ac:dyDescent="0.3">
      <c r="B215" t="s">
        <v>38</v>
      </c>
      <c r="C215" t="s">
        <v>11</v>
      </c>
    </row>
    <row r="216" spans="2:7" x14ac:dyDescent="0.3">
      <c r="B216" t="s">
        <v>38</v>
      </c>
      <c r="C216" t="s">
        <v>12</v>
      </c>
    </row>
    <row r="217" spans="2:7" x14ac:dyDescent="0.3">
      <c r="B217" t="s">
        <v>38</v>
      </c>
      <c r="C217" t="s">
        <v>13</v>
      </c>
    </row>
    <row r="218" spans="2:7" x14ac:dyDescent="0.3">
      <c r="B218" t="s">
        <v>38</v>
      </c>
      <c r="C218" t="s">
        <v>14</v>
      </c>
    </row>
    <row r="219" spans="2:7" x14ac:dyDescent="0.3">
      <c r="B219" t="s">
        <v>38</v>
      </c>
      <c r="C219" t="s">
        <v>15</v>
      </c>
    </row>
    <row r="220" spans="2:7" x14ac:dyDescent="0.3">
      <c r="B220" t="s">
        <v>38</v>
      </c>
      <c r="C220" t="s">
        <v>16</v>
      </c>
    </row>
    <row r="221" spans="2:7" x14ac:dyDescent="0.3">
      <c r="B221" t="s">
        <v>38</v>
      </c>
      <c r="C221" t="s">
        <v>17</v>
      </c>
    </row>
    <row r="222" spans="2:7" x14ac:dyDescent="0.3">
      <c r="B222" t="s">
        <v>38</v>
      </c>
      <c r="C222" t="s">
        <v>18</v>
      </c>
    </row>
    <row r="223" spans="2:7" x14ac:dyDescent="0.3">
      <c r="B223" t="s">
        <v>86</v>
      </c>
      <c r="C223" t="s">
        <v>6</v>
      </c>
    </row>
    <row r="224" spans="2:7" x14ac:dyDescent="0.3">
      <c r="B224" t="s">
        <v>86</v>
      </c>
      <c r="C224" t="s">
        <v>87</v>
      </c>
      <c r="D224">
        <v>1</v>
      </c>
      <c r="E224">
        <v>1</v>
      </c>
      <c r="F224">
        <v>1</v>
      </c>
      <c r="G224">
        <v>1</v>
      </c>
    </row>
    <row r="225" spans="2:7" x14ac:dyDescent="0.3">
      <c r="B225" t="s">
        <v>86</v>
      </c>
      <c r="C225" t="s">
        <v>7</v>
      </c>
      <c r="D225">
        <v>0.78873239436619713</v>
      </c>
      <c r="E225">
        <v>0.75362318840579712</v>
      </c>
      <c r="F225">
        <v>0.77142857142857146</v>
      </c>
      <c r="G225">
        <v>0.75362318840579712</v>
      </c>
    </row>
    <row r="226" spans="2:7" x14ac:dyDescent="0.3">
      <c r="B226" t="s">
        <v>86</v>
      </c>
      <c r="C226" t="s">
        <v>10</v>
      </c>
    </row>
    <row r="227" spans="2:7" x14ac:dyDescent="0.3">
      <c r="B227" t="s">
        <v>86</v>
      </c>
      <c r="C227" t="s">
        <v>12</v>
      </c>
      <c r="D227">
        <v>0.97478991596638653</v>
      </c>
      <c r="E227">
        <v>0.96666666666666667</v>
      </c>
      <c r="F227">
        <v>0.96666666666666667</v>
      </c>
      <c r="G227">
        <v>0.95798319327731096</v>
      </c>
    </row>
    <row r="228" spans="2:7" x14ac:dyDescent="0.3">
      <c r="B228" t="s">
        <v>86</v>
      </c>
      <c r="C228" t="s">
        <v>13</v>
      </c>
      <c r="D228">
        <v>0.88636363636363635</v>
      </c>
      <c r="E228">
        <v>0.88372093023255816</v>
      </c>
      <c r="F228">
        <v>0.89655172413793105</v>
      </c>
      <c r="G228">
        <v>0.89655172413793105</v>
      </c>
    </row>
    <row r="229" spans="2:7" x14ac:dyDescent="0.3">
      <c r="B229" t="s">
        <v>86</v>
      </c>
      <c r="C229" t="s">
        <v>14</v>
      </c>
      <c r="D229">
        <v>0.96666666666666667</v>
      </c>
      <c r="E229">
        <v>0.9550561797752809</v>
      </c>
      <c r="F229">
        <v>0.94915254237288138</v>
      </c>
      <c r="G229">
        <v>0.9550561797752809</v>
      </c>
    </row>
    <row r="230" spans="2:7" x14ac:dyDescent="0.3">
      <c r="B230" t="s">
        <v>86</v>
      </c>
      <c r="C230" t="s">
        <v>15</v>
      </c>
      <c r="D230">
        <v>1</v>
      </c>
      <c r="E230">
        <v>0.97777777777777775</v>
      </c>
      <c r="F230">
        <v>1</v>
      </c>
      <c r="G230">
        <v>1</v>
      </c>
    </row>
    <row r="231" spans="2:7" x14ac:dyDescent="0.3">
      <c r="B231" t="s">
        <v>86</v>
      </c>
      <c r="C231" t="s">
        <v>16</v>
      </c>
      <c r="D231">
        <v>0.90909090909090906</v>
      </c>
      <c r="E231">
        <v>0.967741935483871</v>
      </c>
      <c r="F231">
        <v>0.89230769230769236</v>
      </c>
      <c r="G231">
        <v>0.87878787878787878</v>
      </c>
    </row>
    <row r="232" spans="2:7" x14ac:dyDescent="0.3">
      <c r="B232" t="s">
        <v>86</v>
      </c>
      <c r="C232" t="s">
        <v>17</v>
      </c>
    </row>
    <row r="233" spans="2:7" x14ac:dyDescent="0.3">
      <c r="B233" t="s">
        <v>86</v>
      </c>
      <c r="C233" t="s">
        <v>18</v>
      </c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0A25-64F4-48A6-B63E-5AFAAE56C37D}">
  <dimension ref="A2:N242"/>
  <sheetViews>
    <sheetView topLeftCell="A89" workbookViewId="0">
      <selection activeCell="A98" sqref="A98:XFD98"/>
    </sheetView>
  </sheetViews>
  <sheetFormatPr defaultRowHeight="14.4" x14ac:dyDescent="0.3"/>
  <cols>
    <col min="1" max="1" width="18.88671875" bestFit="1" customWidth="1"/>
    <col min="2" max="2" width="12" bestFit="1" customWidth="1"/>
    <col min="3" max="3" width="13.6640625" bestFit="1" customWidth="1"/>
    <col min="4" max="7" width="12" bestFit="1" customWidth="1"/>
    <col min="8" max="8" width="12.44140625" bestFit="1" customWidth="1"/>
    <col min="9" max="9" width="14.6640625" bestFit="1" customWidth="1"/>
    <col min="10" max="10" width="14.33203125" bestFit="1" customWidth="1"/>
    <col min="11" max="11" width="15.109375" bestFit="1" customWidth="1"/>
    <col min="12" max="12" width="13.77734375" bestFit="1" customWidth="1"/>
    <col min="13" max="14" width="12" bestFit="1" customWidth="1"/>
  </cols>
  <sheetData>
    <row r="2" spans="1:14" x14ac:dyDescent="0.3">
      <c r="A2" s="2" t="s">
        <v>1</v>
      </c>
    </row>
    <row r="4" spans="1:14" x14ac:dyDescent="0.3">
      <c r="A4" t="s">
        <v>3</v>
      </c>
      <c r="B4" t="s">
        <v>4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</row>
    <row r="5" spans="1:14" x14ac:dyDescent="0.3">
      <c r="A5" t="s">
        <v>44</v>
      </c>
      <c r="B5" s="3" t="s">
        <v>5</v>
      </c>
      <c r="C5" s="3">
        <v>0.98471270426989999</v>
      </c>
      <c r="D5" s="3">
        <v>0.93993459927714995</v>
      </c>
      <c r="E5" s="3">
        <v>0.90603977230723742</v>
      </c>
      <c r="F5" s="3" t="s">
        <v>33</v>
      </c>
      <c r="G5" s="3" t="s">
        <v>33</v>
      </c>
      <c r="H5" s="3">
        <v>0.85428082191780819</v>
      </c>
      <c r="I5" s="3">
        <v>0.98668545262416341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</row>
    <row r="6" spans="1:14" x14ac:dyDescent="0.3">
      <c r="A6" t="s">
        <v>44</v>
      </c>
      <c r="B6" s="3" t="s">
        <v>60</v>
      </c>
      <c r="C6" s="3">
        <v>0.98540364268117275</v>
      </c>
      <c r="D6" s="3">
        <v>0.68138777925728655</v>
      </c>
      <c r="E6" s="3">
        <v>0.92706030944111162</v>
      </c>
      <c r="F6" s="3" t="s">
        <v>33</v>
      </c>
      <c r="G6" s="3" t="s">
        <v>33</v>
      </c>
      <c r="H6" s="3">
        <v>0.83062718879337794</v>
      </c>
      <c r="I6" s="3">
        <v>0.9891425389755012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</row>
    <row r="7" spans="1:14" x14ac:dyDescent="0.3">
      <c r="A7" t="s">
        <v>44</v>
      </c>
      <c r="B7" s="3" t="s">
        <v>50</v>
      </c>
      <c r="C7" s="3">
        <v>0.98922331820371723</v>
      </c>
      <c r="D7" s="3">
        <v>0.62695498436012509</v>
      </c>
      <c r="E7" s="3">
        <v>0.92768742968190643</v>
      </c>
      <c r="F7" s="3" t="s">
        <v>33</v>
      </c>
      <c r="G7" s="3" t="s">
        <v>33</v>
      </c>
      <c r="H7" s="3">
        <v>0.88852737303720475</v>
      </c>
      <c r="I7" s="3">
        <v>0.99076923076923085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</row>
    <row r="8" spans="1:14" x14ac:dyDescent="0.3">
      <c r="A8" t="s">
        <v>44</v>
      </c>
      <c r="B8" s="3" t="s">
        <v>6</v>
      </c>
      <c r="C8" s="3">
        <v>0.98935604622145079</v>
      </c>
      <c r="D8" s="3">
        <v>0.62199755970019177</v>
      </c>
      <c r="E8" s="3">
        <v>0.91801269911997319</v>
      </c>
      <c r="F8" s="3" t="s">
        <v>33</v>
      </c>
      <c r="G8" s="3" t="s">
        <v>33</v>
      </c>
      <c r="H8" s="3">
        <v>0.89617661174212127</v>
      </c>
      <c r="I8" s="3">
        <v>0.9859544429080852</v>
      </c>
      <c r="J8" s="3">
        <v>0.93052276559865077</v>
      </c>
      <c r="K8" s="3" t="s">
        <v>33</v>
      </c>
      <c r="L8" s="3" t="s">
        <v>33</v>
      </c>
      <c r="M8" s="3" t="s">
        <v>33</v>
      </c>
      <c r="N8" s="3" t="s">
        <v>33</v>
      </c>
    </row>
    <row r="9" spans="1:14" x14ac:dyDescent="0.3">
      <c r="A9" t="s">
        <v>44</v>
      </c>
      <c r="B9" s="3" t="s">
        <v>63</v>
      </c>
      <c r="C9" s="3">
        <v>0.98721683809976801</v>
      </c>
      <c r="D9" s="3">
        <v>0.85252965629118926</v>
      </c>
      <c r="E9" s="3">
        <v>0.96385937756513984</v>
      </c>
      <c r="F9" s="3" t="s">
        <v>33</v>
      </c>
      <c r="G9" s="3" t="s">
        <v>33</v>
      </c>
      <c r="H9" s="3">
        <v>0.85075960679177842</v>
      </c>
      <c r="I9" s="3">
        <v>0.98502176639858319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</row>
    <row r="10" spans="1:14" x14ac:dyDescent="0.3">
      <c r="A10" t="s">
        <v>44</v>
      </c>
      <c r="B10" s="3" t="s">
        <v>7</v>
      </c>
      <c r="C10" s="3">
        <v>0.98820818129441124</v>
      </c>
      <c r="D10" s="3">
        <v>0.93819270080397676</v>
      </c>
      <c r="E10" s="3">
        <v>0.91283059758397878</v>
      </c>
      <c r="F10" s="3">
        <v>0</v>
      </c>
      <c r="G10" s="3" t="s">
        <v>33</v>
      </c>
      <c r="H10" s="3">
        <v>0.88453676228156941</v>
      </c>
      <c r="I10" s="3">
        <v>0.98223201174743024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</row>
    <row r="11" spans="1:14" x14ac:dyDescent="0.3">
      <c r="A11" t="s">
        <v>44</v>
      </c>
      <c r="B11" s="3" t="s">
        <v>58</v>
      </c>
      <c r="C11" s="3">
        <v>0.99342525527502878</v>
      </c>
      <c r="D11" s="3">
        <v>0.97971621307280765</v>
      </c>
      <c r="E11" s="3">
        <v>0.96452788412749679</v>
      </c>
      <c r="F11" s="3" t="s">
        <v>33</v>
      </c>
      <c r="G11" s="3" t="s">
        <v>33</v>
      </c>
      <c r="H11" s="3">
        <v>0.90529135967849961</v>
      </c>
      <c r="I11" s="3">
        <v>0.98990345640798882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</row>
    <row r="12" spans="1:14" x14ac:dyDescent="0.3">
      <c r="A12" t="s">
        <v>44</v>
      </c>
      <c r="B12" s="3" t="s">
        <v>8</v>
      </c>
      <c r="C12" s="3">
        <v>0.99373854248506044</v>
      </c>
      <c r="D12" s="3">
        <v>0.94162563179244685</v>
      </c>
      <c r="E12" s="3">
        <v>0.97785517936109556</v>
      </c>
      <c r="F12" s="3" t="s">
        <v>33</v>
      </c>
      <c r="G12" s="3" t="s">
        <v>33</v>
      </c>
      <c r="H12" s="3">
        <v>0.89627142604700483</v>
      </c>
      <c r="I12" s="3">
        <v>0.98882598331346838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</row>
    <row r="13" spans="1:14" x14ac:dyDescent="0.3">
      <c r="A13" t="s">
        <v>44</v>
      </c>
      <c r="B13" s="3" t="s">
        <v>43</v>
      </c>
      <c r="C13" s="3">
        <v>0.98581395348837197</v>
      </c>
      <c r="D13" s="3">
        <v>0.98130185612864596</v>
      </c>
      <c r="E13" s="3">
        <v>0.93347303890904543</v>
      </c>
      <c r="F13" s="3">
        <v>0.691096537116901</v>
      </c>
      <c r="G13" s="3" t="s">
        <v>33</v>
      </c>
      <c r="H13" s="3">
        <v>0.6164671287544633</v>
      </c>
      <c r="I13" s="3">
        <v>0.98704465782655082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</row>
    <row r="14" spans="1:14" x14ac:dyDescent="0.3">
      <c r="A14" t="s">
        <v>44</v>
      </c>
      <c r="B14" s="3" t="s">
        <v>9</v>
      </c>
      <c r="C14" s="3">
        <v>0.98785793603116523</v>
      </c>
      <c r="D14" s="3">
        <v>0.91356711501509758</v>
      </c>
      <c r="E14" s="3">
        <v>0.85890926563626169</v>
      </c>
      <c r="F14" s="3">
        <v>0.7666917632886614</v>
      </c>
      <c r="G14" s="3">
        <v>0.94865525672371642</v>
      </c>
      <c r="H14" s="3">
        <v>0.80303844088084098</v>
      </c>
      <c r="I14" s="3">
        <v>0.98715651135005977</v>
      </c>
      <c r="J14" s="3" t="s">
        <v>33</v>
      </c>
      <c r="K14" s="3" t="s">
        <v>33</v>
      </c>
      <c r="L14" s="3" t="s">
        <v>33</v>
      </c>
      <c r="M14" s="3" t="s">
        <v>33</v>
      </c>
      <c r="N14" s="3" t="s">
        <v>33</v>
      </c>
    </row>
    <row r="15" spans="1:14" x14ac:dyDescent="0.3">
      <c r="A15" t="s">
        <v>44</v>
      </c>
      <c r="B15" s="3" t="s">
        <v>10</v>
      </c>
      <c r="C15" s="3">
        <v>0.96823837590045836</v>
      </c>
      <c r="D15" s="3">
        <v>0.98054260435405116</v>
      </c>
      <c r="E15" s="3">
        <v>0.92518056537859805</v>
      </c>
      <c r="F15" s="3" t="s">
        <v>33</v>
      </c>
      <c r="G15" s="3" t="s">
        <v>33</v>
      </c>
      <c r="H15" s="3">
        <v>0.84361450955140593</v>
      </c>
      <c r="I15" s="3">
        <v>0.98793745346239759</v>
      </c>
      <c r="J15" s="3">
        <v>0</v>
      </c>
      <c r="K15" s="3" t="s">
        <v>33</v>
      </c>
      <c r="L15" s="3" t="s">
        <v>33</v>
      </c>
      <c r="M15" s="3" t="s">
        <v>33</v>
      </c>
      <c r="N15" s="3" t="s">
        <v>33</v>
      </c>
    </row>
    <row r="16" spans="1:14" x14ac:dyDescent="0.3">
      <c r="A16" t="s">
        <v>44</v>
      </c>
      <c r="B16" s="3" t="s">
        <v>67</v>
      </c>
      <c r="C16" s="3">
        <v>0.99637384198892276</v>
      </c>
      <c r="D16" s="3">
        <v>0.81441000306037681</v>
      </c>
      <c r="E16" s="3">
        <v>0.94484340441798864</v>
      </c>
      <c r="F16" s="3">
        <v>0.86931042519894786</v>
      </c>
      <c r="G16" s="3" t="s">
        <v>33</v>
      </c>
      <c r="H16" s="3">
        <v>0.87408095348657222</v>
      </c>
      <c r="I16" s="3">
        <v>0.98871133264917155</v>
      </c>
      <c r="J16" s="3" t="s">
        <v>33</v>
      </c>
      <c r="K16" s="3" t="s">
        <v>33</v>
      </c>
      <c r="L16" s="3" t="s">
        <v>33</v>
      </c>
      <c r="M16" s="3" t="s">
        <v>33</v>
      </c>
      <c r="N16" s="3" t="s">
        <v>33</v>
      </c>
    </row>
    <row r="17" spans="1:14" x14ac:dyDescent="0.3">
      <c r="A17" t="s">
        <v>44</v>
      </c>
      <c r="B17" s="3" t="s">
        <v>11</v>
      </c>
      <c r="C17" s="3">
        <v>0.99522316860976601</v>
      </c>
      <c r="D17" s="3">
        <v>0.95800489525314625</v>
      </c>
      <c r="E17" s="3">
        <v>0.92747013552382684</v>
      </c>
      <c r="F17" s="3">
        <v>0.82275970429899803</v>
      </c>
      <c r="G17" s="3" t="s">
        <v>33</v>
      </c>
      <c r="H17" s="3">
        <v>0.76631968540365492</v>
      </c>
      <c r="I17" s="3">
        <v>0.98639813631923035</v>
      </c>
      <c r="J17" s="3" t="s">
        <v>33</v>
      </c>
      <c r="K17" s="3" t="s">
        <v>33</v>
      </c>
      <c r="L17" s="3" t="s">
        <v>33</v>
      </c>
      <c r="M17" s="3" t="s">
        <v>33</v>
      </c>
      <c r="N17" s="3" t="s">
        <v>33</v>
      </c>
    </row>
    <row r="18" spans="1:14" x14ac:dyDescent="0.3">
      <c r="A18" t="s">
        <v>39</v>
      </c>
      <c r="B18" s="3" t="s">
        <v>5</v>
      </c>
      <c r="C18" s="3">
        <v>0.98244427035111459</v>
      </c>
      <c r="D18" s="3">
        <v>0.93329191581890203</v>
      </c>
      <c r="E18" s="3">
        <v>0.8748987556144614</v>
      </c>
      <c r="F18" s="3" t="s">
        <v>33</v>
      </c>
      <c r="G18" s="3" t="s">
        <v>33</v>
      </c>
      <c r="H18" s="3">
        <v>0.88606562945852296</v>
      </c>
      <c r="I18" s="3">
        <v>0.98509984639016901</v>
      </c>
      <c r="J18" s="3" t="s">
        <v>33</v>
      </c>
      <c r="K18" s="3" t="s">
        <v>33</v>
      </c>
      <c r="L18" s="3" t="s">
        <v>33</v>
      </c>
      <c r="M18" s="3" t="s">
        <v>33</v>
      </c>
      <c r="N18" s="3" t="s">
        <v>33</v>
      </c>
    </row>
    <row r="19" spans="1:14" x14ac:dyDescent="0.3">
      <c r="A19" t="s">
        <v>39</v>
      </c>
      <c r="B19" s="3" t="s">
        <v>6</v>
      </c>
      <c r="C19" s="3">
        <v>0.98887540798714957</v>
      </c>
      <c r="D19" s="3">
        <v>0.95871603983370401</v>
      </c>
      <c r="E19" s="3">
        <v>0.87791986359761298</v>
      </c>
      <c r="F19" s="3" t="s">
        <v>33</v>
      </c>
      <c r="G19" s="3" t="s">
        <v>33</v>
      </c>
      <c r="H19" s="3">
        <v>0.91914602569739601</v>
      </c>
      <c r="I19" s="3">
        <v>0.99130947120341717</v>
      </c>
      <c r="J19" s="3" t="s">
        <v>33</v>
      </c>
      <c r="K19" s="3" t="s">
        <v>33</v>
      </c>
      <c r="L19" s="3" t="s">
        <v>33</v>
      </c>
      <c r="M19" s="3" t="s">
        <v>33</v>
      </c>
      <c r="N19" s="3" t="s">
        <v>33</v>
      </c>
    </row>
    <row r="20" spans="1:14" x14ac:dyDescent="0.3">
      <c r="A20" t="s">
        <v>39</v>
      </c>
      <c r="B20" s="3" t="s">
        <v>7</v>
      </c>
      <c r="C20" s="3">
        <v>0.98157566586804523</v>
      </c>
      <c r="D20" s="3">
        <v>0.94716375532374542</v>
      </c>
      <c r="E20" s="3">
        <v>0.85300935177044201</v>
      </c>
      <c r="F20" s="3" t="s">
        <v>33</v>
      </c>
      <c r="G20" s="3" t="s">
        <v>33</v>
      </c>
      <c r="H20" s="3">
        <v>0.89679924688161916</v>
      </c>
      <c r="I20" s="3">
        <v>0.98744892002335083</v>
      </c>
      <c r="J20" s="3" t="s">
        <v>33</v>
      </c>
      <c r="K20" s="3" t="s">
        <v>33</v>
      </c>
      <c r="L20" s="3" t="s">
        <v>33</v>
      </c>
      <c r="M20" s="3" t="s">
        <v>33</v>
      </c>
      <c r="N20" s="3" t="s">
        <v>33</v>
      </c>
    </row>
    <row r="21" spans="1:14" x14ac:dyDescent="0.3">
      <c r="A21" t="s">
        <v>39</v>
      </c>
      <c r="B21" s="3" t="s">
        <v>8</v>
      </c>
      <c r="C21" s="3">
        <v>0.99127995448109762</v>
      </c>
      <c r="D21" s="3">
        <v>0.98082283420671201</v>
      </c>
      <c r="E21" s="3">
        <v>0.92809257048397464</v>
      </c>
      <c r="F21" s="3" t="s">
        <v>33</v>
      </c>
      <c r="G21" s="3" t="s">
        <v>33</v>
      </c>
      <c r="H21" s="3">
        <v>0.87984348676702351</v>
      </c>
      <c r="I21" s="3">
        <v>0.99008142116950404</v>
      </c>
      <c r="J21" s="3" t="s">
        <v>33</v>
      </c>
      <c r="K21" s="3" t="s">
        <v>33</v>
      </c>
      <c r="L21" s="3" t="s">
        <v>33</v>
      </c>
      <c r="M21" s="3" t="s">
        <v>33</v>
      </c>
      <c r="N21" s="3" t="s">
        <v>33</v>
      </c>
    </row>
    <row r="22" spans="1:14" x14ac:dyDescent="0.3">
      <c r="A22" t="s">
        <v>39</v>
      </c>
      <c r="B22" s="3" t="s">
        <v>9</v>
      </c>
      <c r="C22" s="3">
        <v>0.98963987163741518</v>
      </c>
      <c r="D22" s="3">
        <v>0.92209119692852337</v>
      </c>
      <c r="E22" s="3">
        <v>0.89195006457167458</v>
      </c>
      <c r="F22" s="3" t="s">
        <v>33</v>
      </c>
      <c r="G22" s="3" t="s">
        <v>33</v>
      </c>
      <c r="H22" s="3">
        <v>0.89196452566514373</v>
      </c>
      <c r="I22" s="3">
        <v>0.98208420424007159</v>
      </c>
      <c r="J22" s="3" t="s">
        <v>33</v>
      </c>
      <c r="K22" s="3" t="s">
        <v>33</v>
      </c>
      <c r="L22" s="3" t="s">
        <v>33</v>
      </c>
      <c r="M22" s="3" t="s">
        <v>33</v>
      </c>
      <c r="N22" s="3" t="s">
        <v>33</v>
      </c>
    </row>
    <row r="23" spans="1:14" x14ac:dyDescent="0.3">
      <c r="A23" t="s">
        <v>39</v>
      </c>
      <c r="B23" s="3" t="s">
        <v>10</v>
      </c>
      <c r="C23" s="3">
        <v>0.99118100254625319</v>
      </c>
      <c r="D23" s="3">
        <v>0.96283089802720823</v>
      </c>
      <c r="E23" s="3">
        <v>0.93019935196880676</v>
      </c>
      <c r="F23" s="3" t="s">
        <v>33</v>
      </c>
      <c r="G23" s="3" t="s">
        <v>33</v>
      </c>
      <c r="H23" s="3">
        <v>0.91255457071041157</v>
      </c>
      <c r="I23" s="3">
        <v>0.98409880925967019</v>
      </c>
      <c r="J23" s="3" t="s">
        <v>33</v>
      </c>
      <c r="K23" s="3" t="s">
        <v>33</v>
      </c>
      <c r="L23" s="3" t="s">
        <v>33</v>
      </c>
      <c r="M23" s="3" t="s">
        <v>33</v>
      </c>
      <c r="N23" s="3" t="s">
        <v>33</v>
      </c>
    </row>
    <row r="24" spans="1:14" x14ac:dyDescent="0.3">
      <c r="A24" t="s">
        <v>39</v>
      </c>
      <c r="B24" s="3" t="s">
        <v>11</v>
      </c>
      <c r="C24" s="3">
        <v>0.99542044236577998</v>
      </c>
      <c r="D24" s="3">
        <v>0.9762272822226864</v>
      </c>
      <c r="E24" s="3">
        <v>0.91868037242344325</v>
      </c>
      <c r="F24" s="3" t="s">
        <v>33</v>
      </c>
      <c r="G24" s="3" t="s">
        <v>33</v>
      </c>
      <c r="H24" s="3">
        <v>0.85004882131399084</v>
      </c>
      <c r="I24" s="3">
        <v>0.98660133221039736</v>
      </c>
      <c r="J24" s="3">
        <v>0</v>
      </c>
      <c r="K24" s="3" t="s">
        <v>33</v>
      </c>
      <c r="L24" s="3" t="s">
        <v>33</v>
      </c>
      <c r="M24" s="3" t="s">
        <v>33</v>
      </c>
      <c r="N24" s="3" t="s">
        <v>33</v>
      </c>
    </row>
    <row r="25" spans="1:14" x14ac:dyDescent="0.3">
      <c r="A25" t="s">
        <v>39</v>
      </c>
      <c r="B25" s="3" t="s">
        <v>12</v>
      </c>
      <c r="C25" s="3">
        <v>0.99651010898598202</v>
      </c>
      <c r="D25" s="3">
        <v>0.91584304469685796</v>
      </c>
      <c r="E25" s="3">
        <v>0.93087387595111837</v>
      </c>
      <c r="F25" s="3" t="s">
        <v>33</v>
      </c>
      <c r="G25" s="3" t="s">
        <v>33</v>
      </c>
      <c r="H25" s="3">
        <v>0.89121771217712176</v>
      </c>
      <c r="I25" s="3">
        <v>0.99260935143288076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</row>
    <row r="26" spans="1:14" x14ac:dyDescent="0.3">
      <c r="A26" t="s">
        <v>39</v>
      </c>
      <c r="B26" s="3" t="s">
        <v>13</v>
      </c>
      <c r="C26" s="3">
        <v>0.98939674981312797</v>
      </c>
      <c r="D26" s="3">
        <v>0.95136048039031718</v>
      </c>
      <c r="E26" s="3">
        <v>0.91058982834840096</v>
      </c>
      <c r="F26" s="3">
        <v>0.81914355132617944</v>
      </c>
      <c r="G26" s="3" t="s">
        <v>33</v>
      </c>
      <c r="H26" s="3">
        <v>0.8851494252873563</v>
      </c>
      <c r="I26" s="3">
        <v>0.98390525356817482</v>
      </c>
      <c r="J26" s="3" t="s">
        <v>33</v>
      </c>
      <c r="K26" s="3" t="s">
        <v>33</v>
      </c>
      <c r="L26" s="3" t="s">
        <v>33</v>
      </c>
      <c r="M26" s="3" t="s">
        <v>33</v>
      </c>
      <c r="N26" s="3" t="s">
        <v>33</v>
      </c>
    </row>
    <row r="27" spans="1:14" x14ac:dyDescent="0.3">
      <c r="A27" t="s">
        <v>39</v>
      </c>
      <c r="B27" s="3" t="s">
        <v>65</v>
      </c>
      <c r="C27" s="3">
        <v>0.98754849436541658</v>
      </c>
      <c r="D27" s="3">
        <v>0.96977455373017563</v>
      </c>
      <c r="E27" s="3">
        <v>0.94428355577940082</v>
      </c>
      <c r="F27" s="3">
        <v>0.86779473635721527</v>
      </c>
      <c r="G27" s="3" t="s">
        <v>33</v>
      </c>
      <c r="H27" s="3">
        <v>0.87753829094185321</v>
      </c>
      <c r="I27" s="3">
        <v>0.98493307839388144</v>
      </c>
      <c r="J27" s="3" t="s">
        <v>33</v>
      </c>
      <c r="K27" s="3" t="s">
        <v>33</v>
      </c>
      <c r="L27" s="3" t="s">
        <v>33</v>
      </c>
      <c r="M27" s="3" t="s">
        <v>33</v>
      </c>
      <c r="N27" s="3" t="s">
        <v>33</v>
      </c>
    </row>
    <row r="28" spans="1:14" x14ac:dyDescent="0.3">
      <c r="A28" t="s">
        <v>39</v>
      </c>
      <c r="B28" s="3" t="s">
        <v>14</v>
      </c>
      <c r="C28" s="3">
        <v>0.99331639350184842</v>
      </c>
      <c r="D28" s="3">
        <v>0.95828888706545223</v>
      </c>
      <c r="E28" s="3">
        <v>0.94896306412170117</v>
      </c>
      <c r="F28" s="3">
        <v>0</v>
      </c>
      <c r="G28" s="3" t="s">
        <v>33</v>
      </c>
      <c r="H28" s="3">
        <v>0.82012055705674491</v>
      </c>
      <c r="I28" s="3">
        <v>0.99457559783023919</v>
      </c>
      <c r="J28" s="3" t="s">
        <v>33</v>
      </c>
      <c r="K28" s="3" t="s">
        <v>33</v>
      </c>
      <c r="L28" s="3" t="s">
        <v>33</v>
      </c>
      <c r="M28" s="3" t="s">
        <v>33</v>
      </c>
      <c r="N28" s="3" t="s">
        <v>33</v>
      </c>
    </row>
    <row r="29" spans="1:14" x14ac:dyDescent="0.3">
      <c r="A29" t="s">
        <v>39</v>
      </c>
      <c r="B29" s="3" t="s">
        <v>15</v>
      </c>
      <c r="C29" s="3">
        <v>0.99186626522266663</v>
      </c>
      <c r="D29" s="3">
        <v>0.93762907889301939</v>
      </c>
      <c r="E29" s="3">
        <v>0.94735931110582239</v>
      </c>
      <c r="F29" s="3">
        <v>0.90573727879556643</v>
      </c>
      <c r="G29" s="3" t="s">
        <v>33</v>
      </c>
      <c r="H29" s="3">
        <v>0.88351773049645388</v>
      </c>
      <c r="I29" s="3">
        <v>0.98829923756322202</v>
      </c>
      <c r="J29" s="3" t="s">
        <v>33</v>
      </c>
      <c r="K29" s="3" t="s">
        <v>33</v>
      </c>
      <c r="L29" s="3" t="s">
        <v>33</v>
      </c>
      <c r="M29" s="3" t="s">
        <v>33</v>
      </c>
      <c r="N29" s="3" t="s">
        <v>33</v>
      </c>
    </row>
    <row r="30" spans="1:14" x14ac:dyDescent="0.3">
      <c r="A30" t="s">
        <v>39</v>
      </c>
      <c r="B30" s="3" t="s">
        <v>16</v>
      </c>
      <c r="C30" s="3">
        <v>0.99378016085790877</v>
      </c>
      <c r="D30" s="3">
        <v>0.93194239164060078</v>
      </c>
      <c r="E30" s="3">
        <v>0.83866038456640779</v>
      </c>
      <c r="F30" s="3" t="s">
        <v>33</v>
      </c>
      <c r="G30" s="3">
        <v>0</v>
      </c>
      <c r="H30" s="3">
        <v>0.89796987557301899</v>
      </c>
      <c r="I30" s="3">
        <v>0.99201075188531318</v>
      </c>
      <c r="J30" s="3">
        <v>0</v>
      </c>
      <c r="K30" s="3" t="s">
        <v>33</v>
      </c>
      <c r="L30" s="3" t="s">
        <v>33</v>
      </c>
      <c r="M30" s="3" t="s">
        <v>33</v>
      </c>
      <c r="N30" s="3" t="s">
        <v>33</v>
      </c>
    </row>
    <row r="31" spans="1:14" x14ac:dyDescent="0.3">
      <c r="A31" t="s">
        <v>39</v>
      </c>
      <c r="B31" s="3" t="s">
        <v>17</v>
      </c>
      <c r="C31" s="3">
        <v>0.94508716257298242</v>
      </c>
      <c r="D31" s="3">
        <v>0.9581055383884004</v>
      </c>
      <c r="E31" s="3">
        <v>0.94371559822869677</v>
      </c>
      <c r="F31" s="3" t="s">
        <v>33</v>
      </c>
      <c r="G31" s="3" t="s">
        <v>33</v>
      </c>
      <c r="H31" s="3">
        <v>0.69762211859642165</v>
      </c>
      <c r="I31" s="3">
        <v>0.99288975376094601</v>
      </c>
      <c r="J31" s="3">
        <v>0.57419564510887233</v>
      </c>
      <c r="K31" s="3" t="s">
        <v>33</v>
      </c>
      <c r="L31" s="3" t="s">
        <v>33</v>
      </c>
      <c r="M31" s="3" t="s">
        <v>33</v>
      </c>
      <c r="N31" s="3" t="s">
        <v>33</v>
      </c>
    </row>
    <row r="32" spans="1:14" x14ac:dyDescent="0.3">
      <c r="A32" t="s">
        <v>39</v>
      </c>
      <c r="B32" s="3" t="s">
        <v>18</v>
      </c>
      <c r="C32" s="3">
        <v>0.99693917647302122</v>
      </c>
      <c r="D32" s="3">
        <v>0.93796858394840676</v>
      </c>
      <c r="E32" s="3">
        <v>0.91830107388592364</v>
      </c>
      <c r="F32" s="3">
        <v>0.80871334292661146</v>
      </c>
      <c r="G32" s="3" t="s">
        <v>33</v>
      </c>
      <c r="H32" s="3">
        <v>0.81301482701812189</v>
      </c>
      <c r="I32" s="3">
        <v>0.993590226981374</v>
      </c>
      <c r="J32" s="3" t="s">
        <v>33</v>
      </c>
      <c r="K32" s="3" t="s">
        <v>33</v>
      </c>
      <c r="L32" s="3" t="s">
        <v>33</v>
      </c>
      <c r="M32" s="3" t="s">
        <v>33</v>
      </c>
      <c r="N32" s="3" t="s">
        <v>33</v>
      </c>
    </row>
    <row r="33" spans="1:14" x14ac:dyDescent="0.3">
      <c r="A33" t="s">
        <v>42</v>
      </c>
      <c r="B33" s="3" t="s">
        <v>5</v>
      </c>
      <c r="C33" s="3">
        <v>0.98076033855370837</v>
      </c>
      <c r="D33" s="3">
        <v>0.94516282980705857</v>
      </c>
      <c r="E33" s="3">
        <v>0.87089978934697565</v>
      </c>
      <c r="F33" s="3" t="s">
        <v>33</v>
      </c>
      <c r="G33" s="3" t="s">
        <v>33</v>
      </c>
      <c r="H33" s="3">
        <v>0.8571428571428571</v>
      </c>
      <c r="I33" s="3">
        <v>0.98962985390962077</v>
      </c>
      <c r="J33" s="3" t="s">
        <v>33</v>
      </c>
      <c r="K33" s="3" t="s">
        <v>33</v>
      </c>
      <c r="L33" s="3" t="s">
        <v>33</v>
      </c>
      <c r="M33" s="3" t="s">
        <v>33</v>
      </c>
      <c r="N33" s="3" t="s">
        <v>33</v>
      </c>
    </row>
    <row r="34" spans="1:14" x14ac:dyDescent="0.3">
      <c r="A34" t="s">
        <v>42</v>
      </c>
      <c r="B34" s="3" t="s">
        <v>6</v>
      </c>
      <c r="C34" s="3">
        <v>0.98758009935920521</v>
      </c>
      <c r="D34" s="3">
        <v>0.92963574234640522</v>
      </c>
      <c r="E34" s="3">
        <v>0.90041165294490189</v>
      </c>
      <c r="F34" s="3" t="s">
        <v>33</v>
      </c>
      <c r="G34" s="3" t="s">
        <v>33</v>
      </c>
      <c r="H34" s="3">
        <v>0.83221059177116796</v>
      </c>
      <c r="I34" s="3">
        <v>0.99252727544462716</v>
      </c>
      <c r="J34" s="3" t="s">
        <v>33</v>
      </c>
      <c r="K34" s="3" t="s">
        <v>33</v>
      </c>
      <c r="L34" s="3" t="s">
        <v>33</v>
      </c>
      <c r="M34" s="3" t="s">
        <v>33</v>
      </c>
      <c r="N34" s="3" t="s">
        <v>33</v>
      </c>
    </row>
    <row r="35" spans="1:14" x14ac:dyDescent="0.3">
      <c r="A35" t="s">
        <v>42</v>
      </c>
      <c r="B35" s="3" t="s">
        <v>7</v>
      </c>
      <c r="C35" s="3">
        <v>0.98700780860608084</v>
      </c>
      <c r="D35" s="3">
        <v>0.97368028074367197</v>
      </c>
      <c r="E35" s="3">
        <v>0.91807820666204898</v>
      </c>
      <c r="F35" s="3" t="s">
        <v>33</v>
      </c>
      <c r="G35" s="3" t="s">
        <v>33</v>
      </c>
      <c r="H35" s="3">
        <v>0.90065611732921647</v>
      </c>
      <c r="I35" s="3">
        <v>0.9927937495259046</v>
      </c>
      <c r="J35" s="3" t="s">
        <v>33</v>
      </c>
      <c r="K35" s="3" t="s">
        <v>33</v>
      </c>
      <c r="L35" s="3" t="s">
        <v>33</v>
      </c>
      <c r="M35" s="3" t="s">
        <v>33</v>
      </c>
      <c r="N35" s="3" t="s">
        <v>33</v>
      </c>
    </row>
    <row r="36" spans="1:14" x14ac:dyDescent="0.3">
      <c r="A36" t="s">
        <v>42</v>
      </c>
      <c r="B36" s="3" t="s">
        <v>8</v>
      </c>
      <c r="C36" s="3">
        <v>0.99652137614359759</v>
      </c>
      <c r="D36" s="3">
        <v>0.97600847008999481</v>
      </c>
      <c r="E36" s="3">
        <v>0.89506409764335615</v>
      </c>
      <c r="F36" s="3">
        <v>0.84988558352402743</v>
      </c>
      <c r="G36" s="3" t="s">
        <v>33</v>
      </c>
      <c r="H36" s="3">
        <v>0.88450704225352117</v>
      </c>
      <c r="I36" s="3">
        <v>0.99502796768179003</v>
      </c>
      <c r="J36" s="3" t="s">
        <v>33</v>
      </c>
      <c r="K36" s="3" t="s">
        <v>33</v>
      </c>
      <c r="L36" s="3" t="s">
        <v>33</v>
      </c>
      <c r="M36" s="3" t="s">
        <v>33</v>
      </c>
      <c r="N36" s="3" t="s">
        <v>33</v>
      </c>
    </row>
    <row r="37" spans="1:14" x14ac:dyDescent="0.3">
      <c r="A37" t="s">
        <v>42</v>
      </c>
      <c r="B37" s="3" t="s">
        <v>9</v>
      </c>
      <c r="C37" s="3">
        <v>0.97318433612543365</v>
      </c>
      <c r="D37" s="3">
        <v>0.96654775252267877</v>
      </c>
      <c r="E37" s="3">
        <v>0.8553776775648253</v>
      </c>
      <c r="F37" s="3">
        <v>0.91184909144873516</v>
      </c>
      <c r="G37" s="3" t="s">
        <v>33</v>
      </c>
      <c r="H37" s="3">
        <v>0.75379844961240305</v>
      </c>
      <c r="I37" s="3">
        <v>0.99555623659209325</v>
      </c>
      <c r="J37" s="3">
        <v>0.91352300667369157</v>
      </c>
      <c r="K37" s="3" t="s">
        <v>33</v>
      </c>
      <c r="L37" s="3" t="s">
        <v>33</v>
      </c>
      <c r="M37" s="3" t="s">
        <v>33</v>
      </c>
      <c r="N37" s="3" t="s">
        <v>33</v>
      </c>
    </row>
    <row r="38" spans="1:14" x14ac:dyDescent="0.3">
      <c r="A38" t="s">
        <v>42</v>
      </c>
      <c r="B38" s="3" t="s">
        <v>41</v>
      </c>
      <c r="C38" s="3">
        <v>0.99556318877916117</v>
      </c>
      <c r="D38" s="3">
        <v>0.97997995951003036</v>
      </c>
      <c r="E38" s="3">
        <v>0.91750560618350119</v>
      </c>
      <c r="F38" s="3">
        <v>0.85381961557417452</v>
      </c>
      <c r="G38" s="3" t="s">
        <v>33</v>
      </c>
      <c r="H38" s="3">
        <v>0.85127173444460413</v>
      </c>
      <c r="I38" s="3">
        <v>0.99508750383788758</v>
      </c>
      <c r="J38" s="3" t="s">
        <v>33</v>
      </c>
      <c r="K38" s="3" t="s">
        <v>33</v>
      </c>
      <c r="L38" s="3" t="s">
        <v>33</v>
      </c>
      <c r="M38" s="3" t="s">
        <v>33</v>
      </c>
      <c r="N38" s="3" t="s">
        <v>33</v>
      </c>
    </row>
    <row r="39" spans="1:14" x14ac:dyDescent="0.3">
      <c r="A39" t="s">
        <v>42</v>
      </c>
      <c r="B39" s="3" t="s">
        <v>10</v>
      </c>
      <c r="C39" s="3">
        <v>0.99683228025002957</v>
      </c>
      <c r="D39" s="3">
        <v>0.97916144578313258</v>
      </c>
      <c r="E39" s="3">
        <v>0.9175942654000816</v>
      </c>
      <c r="F39" s="3">
        <v>0.66609637867122895</v>
      </c>
      <c r="G39" s="3" t="s">
        <v>33</v>
      </c>
      <c r="H39" s="3">
        <v>0.78728606356968212</v>
      </c>
      <c r="I39" s="3">
        <v>0.99547652472313197</v>
      </c>
      <c r="J39" s="3">
        <v>0</v>
      </c>
      <c r="K39" s="3" t="s">
        <v>33</v>
      </c>
      <c r="L39" s="3" t="s">
        <v>33</v>
      </c>
      <c r="M39" s="3" t="s">
        <v>33</v>
      </c>
      <c r="N39" s="3" t="s">
        <v>33</v>
      </c>
    </row>
    <row r="40" spans="1:14" x14ac:dyDescent="0.3">
      <c r="A40" t="s">
        <v>42</v>
      </c>
      <c r="B40" s="3" t="s">
        <v>11</v>
      </c>
      <c r="C40" s="3">
        <v>0.99143012830039123</v>
      </c>
      <c r="D40" s="3">
        <v>0.97788364462392718</v>
      </c>
      <c r="E40" s="3">
        <v>0.9374894975634348</v>
      </c>
      <c r="F40" s="3">
        <v>0.95458248103832155</v>
      </c>
      <c r="G40" s="3" t="s">
        <v>33</v>
      </c>
      <c r="H40" s="3">
        <v>0.87655623549271999</v>
      </c>
      <c r="I40" s="3">
        <v>0.99463243873979001</v>
      </c>
      <c r="J40" s="3" t="s">
        <v>33</v>
      </c>
      <c r="K40" s="3" t="s">
        <v>33</v>
      </c>
      <c r="L40" s="3" t="s">
        <v>33</v>
      </c>
      <c r="M40" s="3" t="s">
        <v>33</v>
      </c>
      <c r="N40" s="3" t="s">
        <v>33</v>
      </c>
    </row>
    <row r="41" spans="1:14" x14ac:dyDescent="0.3">
      <c r="A41" t="s">
        <v>42</v>
      </c>
      <c r="B41" s="3" t="s">
        <v>12</v>
      </c>
      <c r="C41" s="3">
        <v>0.9888702728578268</v>
      </c>
      <c r="D41" s="3">
        <v>0.96263938043269015</v>
      </c>
      <c r="E41" s="3">
        <v>0.92535490764768735</v>
      </c>
      <c r="F41" s="3">
        <v>0.70391179580123853</v>
      </c>
      <c r="G41" s="3" t="s">
        <v>33</v>
      </c>
      <c r="H41" s="3">
        <v>0.33769945225053583</v>
      </c>
      <c r="I41" s="3">
        <v>0.99294266909840601</v>
      </c>
      <c r="J41" s="3" t="s">
        <v>33</v>
      </c>
      <c r="K41" s="3" t="s">
        <v>33</v>
      </c>
      <c r="L41" s="3" t="s">
        <v>33</v>
      </c>
      <c r="M41" s="3" t="s">
        <v>33</v>
      </c>
      <c r="N41" s="3" t="s">
        <v>33</v>
      </c>
    </row>
    <row r="42" spans="1:14" x14ac:dyDescent="0.3">
      <c r="A42" t="s">
        <v>42</v>
      </c>
      <c r="B42" s="3" t="s">
        <v>13</v>
      </c>
      <c r="C42" s="3">
        <v>0.96617911031332759</v>
      </c>
      <c r="D42" s="3">
        <v>0.98869858395144961</v>
      </c>
      <c r="E42" s="3">
        <v>0.81884348290598286</v>
      </c>
      <c r="F42" s="3">
        <v>0.75841289346819174</v>
      </c>
      <c r="G42" s="3">
        <v>0</v>
      </c>
      <c r="H42" s="3">
        <v>0.80293577981651376</v>
      </c>
      <c r="I42" s="3">
        <v>0.9928318235525796</v>
      </c>
      <c r="J42" s="3">
        <v>0</v>
      </c>
      <c r="K42" s="3" t="s">
        <v>33</v>
      </c>
      <c r="L42" s="3" t="s">
        <v>33</v>
      </c>
      <c r="M42" s="3" t="s">
        <v>33</v>
      </c>
      <c r="N42" s="3" t="s">
        <v>33</v>
      </c>
    </row>
    <row r="43" spans="1:14" x14ac:dyDescent="0.3">
      <c r="A43" t="s">
        <v>42</v>
      </c>
      <c r="B43" s="3" t="s">
        <v>14</v>
      </c>
      <c r="C43" s="3">
        <v>0.99618617892729555</v>
      </c>
      <c r="D43" s="3">
        <v>0.96772081450926484</v>
      </c>
      <c r="E43" s="3">
        <v>0.93923373287671241</v>
      </c>
      <c r="F43" s="3" t="s">
        <v>33</v>
      </c>
      <c r="G43" s="3">
        <v>0</v>
      </c>
      <c r="H43" s="3">
        <v>0.63653925762384433</v>
      </c>
      <c r="I43" s="3">
        <v>0.99454658772203164</v>
      </c>
      <c r="J43" s="3" t="s">
        <v>33</v>
      </c>
      <c r="K43" s="3" t="s">
        <v>33</v>
      </c>
      <c r="L43" s="3" t="s">
        <v>33</v>
      </c>
      <c r="M43" s="3" t="s">
        <v>33</v>
      </c>
      <c r="N43" s="3" t="s">
        <v>33</v>
      </c>
    </row>
    <row r="44" spans="1:14" x14ac:dyDescent="0.3">
      <c r="A44" t="s">
        <v>42</v>
      </c>
      <c r="B44" s="3" t="s">
        <v>15</v>
      </c>
      <c r="C44" s="3">
        <v>0.99131466339024699</v>
      </c>
      <c r="D44" s="3">
        <v>0.9379514668377088</v>
      </c>
      <c r="E44" s="3">
        <v>0.7546660460786595</v>
      </c>
      <c r="F44" s="3">
        <v>0.82992195329344953</v>
      </c>
      <c r="G44" s="3">
        <v>0</v>
      </c>
      <c r="H44" s="3" t="s">
        <v>33</v>
      </c>
      <c r="I44" s="3">
        <v>0.99332090711401055</v>
      </c>
      <c r="J44" s="3" t="s">
        <v>33</v>
      </c>
      <c r="K44" s="3" t="s">
        <v>33</v>
      </c>
      <c r="L44" s="3" t="s">
        <v>33</v>
      </c>
      <c r="M44" s="3" t="s">
        <v>33</v>
      </c>
      <c r="N44" s="3" t="s">
        <v>33</v>
      </c>
    </row>
    <row r="45" spans="1:14" x14ac:dyDescent="0.3">
      <c r="A45" t="s">
        <v>42</v>
      </c>
      <c r="B45" s="3" t="s">
        <v>16</v>
      </c>
      <c r="C45" s="3">
        <v>0.96838363004776362</v>
      </c>
      <c r="D45" s="3">
        <v>0.98145859085290477</v>
      </c>
      <c r="E45" s="3">
        <v>0.85698619878035731</v>
      </c>
      <c r="F45" s="3">
        <v>0.73685970004102785</v>
      </c>
      <c r="G45" s="3">
        <v>0</v>
      </c>
      <c r="H45" s="3">
        <v>0.13004032258064516</v>
      </c>
      <c r="I45" s="3">
        <v>0.99440283799763496</v>
      </c>
      <c r="J45" s="3">
        <v>0.86203361119778898</v>
      </c>
      <c r="K45" s="3" t="s">
        <v>33</v>
      </c>
      <c r="L45" s="3" t="s">
        <v>33</v>
      </c>
      <c r="M45" s="3" t="s">
        <v>33</v>
      </c>
      <c r="N45" s="3" t="s">
        <v>33</v>
      </c>
    </row>
    <row r="46" spans="1:14" x14ac:dyDescent="0.3">
      <c r="A46" t="s">
        <v>42</v>
      </c>
      <c r="B46" s="3" t="s">
        <v>51</v>
      </c>
      <c r="C46" s="3">
        <v>0.98563976320262603</v>
      </c>
      <c r="D46" s="3">
        <v>0.94525796963192621</v>
      </c>
      <c r="E46" s="3">
        <v>0.59318607992596739</v>
      </c>
      <c r="F46" s="3">
        <v>0.71509422313080107</v>
      </c>
      <c r="G46" s="3">
        <v>0.24990048210889468</v>
      </c>
      <c r="H46" s="3" t="s">
        <v>33</v>
      </c>
      <c r="I46" s="3">
        <v>0.98874182260763721</v>
      </c>
      <c r="J46" s="3" t="s">
        <v>33</v>
      </c>
      <c r="K46" s="3">
        <v>0.35120925341745529</v>
      </c>
      <c r="L46" s="3">
        <v>0.65573770491803274</v>
      </c>
      <c r="M46" s="3">
        <v>0</v>
      </c>
      <c r="N46" s="3" t="s">
        <v>33</v>
      </c>
    </row>
    <row r="47" spans="1:14" x14ac:dyDescent="0.3">
      <c r="A47" t="s">
        <v>42</v>
      </c>
      <c r="B47" s="3" t="s">
        <v>62</v>
      </c>
      <c r="C47" s="3">
        <v>0.96890918672053405</v>
      </c>
      <c r="D47" s="3">
        <v>0.91884447650588597</v>
      </c>
      <c r="E47" s="3">
        <v>0.55392681756083151</v>
      </c>
      <c r="F47" s="3">
        <v>0.64635693247049208</v>
      </c>
      <c r="G47" s="3">
        <v>0.83832185347526611</v>
      </c>
      <c r="H47" s="3" t="s">
        <v>33</v>
      </c>
      <c r="I47" s="3">
        <v>0.99271528257035502</v>
      </c>
      <c r="J47" s="3" t="s">
        <v>33</v>
      </c>
      <c r="K47" s="3">
        <v>0.26895620297125217</v>
      </c>
      <c r="L47" s="3">
        <v>0.39275500476644426</v>
      </c>
      <c r="M47" s="3">
        <v>0</v>
      </c>
      <c r="N47" s="3">
        <v>0</v>
      </c>
    </row>
    <row r="48" spans="1:14" x14ac:dyDescent="0.3">
      <c r="A48" t="s">
        <v>42</v>
      </c>
      <c r="B48" s="3" t="s">
        <v>64</v>
      </c>
      <c r="C48" s="3">
        <v>0.95019456855195705</v>
      </c>
      <c r="D48" s="3">
        <v>0.98538698658668677</v>
      </c>
      <c r="E48" s="3">
        <v>0.65599818086210082</v>
      </c>
      <c r="F48" s="3">
        <v>0.37683334470291291</v>
      </c>
      <c r="G48" s="3">
        <v>0.51850726619069321</v>
      </c>
      <c r="H48" s="3">
        <v>0</v>
      </c>
      <c r="I48" s="3">
        <v>0.9924271996252636</v>
      </c>
      <c r="J48" s="3" t="s">
        <v>33</v>
      </c>
      <c r="K48" s="3">
        <v>0.77886301026796889</v>
      </c>
      <c r="L48" s="3" t="s">
        <v>33</v>
      </c>
      <c r="M48" s="3" t="s">
        <v>33</v>
      </c>
      <c r="N48" s="3">
        <v>0</v>
      </c>
    </row>
    <row r="49" spans="1:14" x14ac:dyDescent="0.3">
      <c r="A49" t="s">
        <v>42</v>
      </c>
      <c r="B49" s="3" t="s">
        <v>57</v>
      </c>
      <c r="C49" s="3">
        <v>0.91275423728813565</v>
      </c>
      <c r="D49" s="3">
        <v>0.9582705886289864</v>
      </c>
      <c r="E49" s="3">
        <v>0.6605983605130793</v>
      </c>
      <c r="F49" s="3">
        <v>0.46383994126284878</v>
      </c>
      <c r="G49" s="3">
        <v>0.90289518964614357</v>
      </c>
      <c r="H49" s="3">
        <v>0</v>
      </c>
      <c r="I49" s="3">
        <v>0.99218627910611035</v>
      </c>
      <c r="J49" s="3" t="s">
        <v>33</v>
      </c>
      <c r="K49" s="3">
        <v>0.36064318529862177</v>
      </c>
      <c r="L49" s="3" t="s">
        <v>33</v>
      </c>
      <c r="M49" s="3">
        <v>0</v>
      </c>
      <c r="N49" s="3">
        <v>0</v>
      </c>
    </row>
    <row r="50" spans="1:14" x14ac:dyDescent="0.3">
      <c r="A50" t="s">
        <v>42</v>
      </c>
      <c r="B50" s="3" t="s">
        <v>66</v>
      </c>
      <c r="C50" s="3">
        <v>0.96279217345319923</v>
      </c>
      <c r="D50" s="3">
        <v>0.89592455372179181</v>
      </c>
      <c r="E50" s="3">
        <v>0.5873609142071573</v>
      </c>
      <c r="F50" s="3">
        <v>0.55866120705002675</v>
      </c>
      <c r="G50" s="3">
        <v>0.63897684747296135</v>
      </c>
      <c r="H50" s="3">
        <v>0.18004338394793926</v>
      </c>
      <c r="I50" s="3">
        <v>0.99471393034825883</v>
      </c>
      <c r="J50" s="3" t="s">
        <v>33</v>
      </c>
      <c r="K50" s="3">
        <v>0.85081240768094535</v>
      </c>
      <c r="L50" s="3">
        <v>0.31578947368421051</v>
      </c>
      <c r="M50" s="3" t="s">
        <v>33</v>
      </c>
      <c r="N50" s="3">
        <v>0.53179551122194513</v>
      </c>
    </row>
    <row r="51" spans="1:14" x14ac:dyDescent="0.3">
      <c r="A51" t="s">
        <v>42</v>
      </c>
      <c r="B51" s="3" t="s">
        <v>61</v>
      </c>
      <c r="C51" s="3">
        <v>0.97642947128865765</v>
      </c>
      <c r="D51" s="3">
        <v>0.94737606682404196</v>
      </c>
      <c r="E51" s="3">
        <v>0.77577836989451399</v>
      </c>
      <c r="F51" s="3">
        <v>0.72536420441470628</v>
      </c>
      <c r="G51" s="3">
        <v>0.85684099313259376</v>
      </c>
      <c r="H51" s="3">
        <v>0</v>
      </c>
      <c r="I51" s="3">
        <v>0.99503428706550001</v>
      </c>
      <c r="J51" s="3">
        <v>0.51887941534713766</v>
      </c>
      <c r="K51" s="3">
        <v>0.86091686091686093</v>
      </c>
      <c r="L51" s="3">
        <v>0</v>
      </c>
      <c r="M51" s="3" t="s">
        <v>33</v>
      </c>
      <c r="N51" s="3">
        <v>0.76424242424242428</v>
      </c>
    </row>
    <row r="52" spans="1:14" x14ac:dyDescent="0.3">
      <c r="A52" t="s">
        <v>42</v>
      </c>
      <c r="B52" s="3" t="s">
        <v>48</v>
      </c>
      <c r="C52" s="3">
        <v>0.97907564957461479</v>
      </c>
      <c r="D52" s="3">
        <v>0.88122927618277391</v>
      </c>
      <c r="E52" s="3">
        <v>0.77978495242756174</v>
      </c>
      <c r="F52" s="3">
        <v>0.81155518283936179</v>
      </c>
      <c r="G52" s="3">
        <v>0.81876388344440088</v>
      </c>
      <c r="H52" s="3">
        <v>0.1656616947000952</v>
      </c>
      <c r="I52" s="3">
        <v>0.99326018808777439</v>
      </c>
      <c r="J52" s="3">
        <v>0.50966952264381882</v>
      </c>
      <c r="K52" s="3">
        <v>0.88881968234194952</v>
      </c>
      <c r="L52" s="3">
        <v>0</v>
      </c>
      <c r="M52" s="3">
        <v>0</v>
      </c>
      <c r="N52" s="3">
        <v>0.56497695852534557</v>
      </c>
    </row>
    <row r="53" spans="1:14" x14ac:dyDescent="0.3">
      <c r="A53" t="s">
        <v>42</v>
      </c>
      <c r="B53" s="3" t="s">
        <v>17</v>
      </c>
      <c r="C53" s="3">
        <v>0.98135096363749763</v>
      </c>
      <c r="D53" s="3">
        <v>0.93601335603418356</v>
      </c>
      <c r="E53" s="3">
        <v>0.62460961898813239</v>
      </c>
      <c r="F53" s="3">
        <v>0.47968997907920419</v>
      </c>
      <c r="G53" s="3">
        <v>0</v>
      </c>
      <c r="H53" s="3">
        <v>0</v>
      </c>
      <c r="I53" s="3">
        <v>0.99258796910353442</v>
      </c>
      <c r="J53" s="3" t="s">
        <v>33</v>
      </c>
      <c r="K53" s="3">
        <v>0.90606060606060601</v>
      </c>
      <c r="L53" s="3">
        <v>0</v>
      </c>
      <c r="M53" s="3">
        <v>0</v>
      </c>
      <c r="N53" s="3">
        <v>0.60094886663152347</v>
      </c>
    </row>
    <row r="54" spans="1:14" x14ac:dyDescent="0.3">
      <c r="A54" t="s">
        <v>42</v>
      </c>
      <c r="B54" s="3" t="s">
        <v>18</v>
      </c>
      <c r="C54" s="3">
        <v>0.99587586770110237</v>
      </c>
      <c r="D54" s="3">
        <v>0.95468310427007363</v>
      </c>
      <c r="E54" s="3">
        <v>0.72656654583117553</v>
      </c>
      <c r="F54" s="3">
        <v>0.81890996572759645</v>
      </c>
      <c r="G54" s="3" t="s">
        <v>33</v>
      </c>
      <c r="H54" s="3" t="s">
        <v>33</v>
      </c>
      <c r="I54" s="3">
        <v>0.99446480081078958</v>
      </c>
      <c r="J54" s="3" t="s">
        <v>33</v>
      </c>
      <c r="K54" s="3" t="s">
        <v>33</v>
      </c>
      <c r="L54" s="3" t="s">
        <v>33</v>
      </c>
      <c r="M54" s="3" t="s">
        <v>33</v>
      </c>
      <c r="N54" s="3">
        <v>0</v>
      </c>
    </row>
    <row r="55" spans="1:14" x14ac:dyDescent="0.3">
      <c r="A55" t="s">
        <v>54</v>
      </c>
      <c r="B55" s="3" t="s">
        <v>5</v>
      </c>
      <c r="C55" s="3">
        <v>0.986636205347736</v>
      </c>
      <c r="D55" s="3">
        <v>0.92881516587677715</v>
      </c>
      <c r="E55" s="3">
        <v>0.86102166913236444</v>
      </c>
      <c r="F55" s="3">
        <v>0</v>
      </c>
      <c r="G55" s="3" t="s">
        <v>33</v>
      </c>
      <c r="H55" s="3">
        <v>0.75183747625732922</v>
      </c>
      <c r="I55" s="3">
        <v>0.98410748560460637</v>
      </c>
      <c r="J55" s="3" t="s">
        <v>33</v>
      </c>
      <c r="K55" s="3" t="s">
        <v>33</v>
      </c>
      <c r="L55" s="3" t="s">
        <v>33</v>
      </c>
      <c r="M55" s="3" t="s">
        <v>33</v>
      </c>
      <c r="N55" s="3" t="s">
        <v>33</v>
      </c>
    </row>
    <row r="56" spans="1:14" x14ac:dyDescent="0.3">
      <c r="A56" t="s">
        <v>54</v>
      </c>
      <c r="B56" s="3" t="s">
        <v>6</v>
      </c>
      <c r="C56" s="3">
        <v>0.98589364359429443</v>
      </c>
      <c r="D56" s="3">
        <v>0.9780205341892374</v>
      </c>
      <c r="E56" s="3">
        <v>0.90239666550885722</v>
      </c>
      <c r="F56" s="3">
        <v>0.68621362027876076</v>
      </c>
      <c r="G56" s="3" t="s">
        <v>33</v>
      </c>
      <c r="H56" s="3">
        <v>0.89488372093023261</v>
      </c>
      <c r="I56" s="3">
        <v>0.99171561982226242</v>
      </c>
      <c r="J56" s="3" t="s">
        <v>33</v>
      </c>
      <c r="K56" s="3" t="s">
        <v>33</v>
      </c>
      <c r="L56" s="3" t="s">
        <v>33</v>
      </c>
      <c r="M56" s="3" t="s">
        <v>33</v>
      </c>
      <c r="N56" s="3" t="s">
        <v>33</v>
      </c>
    </row>
    <row r="57" spans="1:14" x14ac:dyDescent="0.3">
      <c r="A57" t="s">
        <v>54</v>
      </c>
      <c r="B57" s="3" t="s">
        <v>7</v>
      </c>
      <c r="C57" s="3">
        <v>0.98606684833648961</v>
      </c>
      <c r="D57" s="3">
        <v>0.98469939724898259</v>
      </c>
      <c r="E57" s="3">
        <v>0.91803630127197355</v>
      </c>
      <c r="F57" s="3">
        <v>0.83251741019099501</v>
      </c>
      <c r="G57" s="3" t="s">
        <v>33</v>
      </c>
      <c r="H57" s="3">
        <v>0.88941754278259533</v>
      </c>
      <c r="I57" s="3">
        <v>0.98969858832506685</v>
      </c>
      <c r="J57" s="3" t="s">
        <v>33</v>
      </c>
      <c r="K57" s="3" t="s">
        <v>33</v>
      </c>
      <c r="L57" s="3" t="s">
        <v>33</v>
      </c>
      <c r="M57" s="3" t="s">
        <v>33</v>
      </c>
      <c r="N57" s="3" t="s">
        <v>33</v>
      </c>
    </row>
    <row r="58" spans="1:14" x14ac:dyDescent="0.3">
      <c r="A58" t="s">
        <v>54</v>
      </c>
      <c r="B58" s="3" t="s">
        <v>8</v>
      </c>
      <c r="C58" s="3">
        <v>0.98789709015146199</v>
      </c>
      <c r="D58" s="3">
        <v>0.91750978011601236</v>
      </c>
      <c r="E58" s="3">
        <v>0.93525075878017039</v>
      </c>
      <c r="F58" s="3">
        <v>0.79131765463917525</v>
      </c>
      <c r="G58" s="3" t="s">
        <v>33</v>
      </c>
      <c r="H58" s="3">
        <v>0.89482352941176468</v>
      </c>
      <c r="I58" s="3">
        <v>0.99002923757403105</v>
      </c>
      <c r="J58" s="3" t="s">
        <v>33</v>
      </c>
      <c r="K58" s="3" t="s">
        <v>33</v>
      </c>
      <c r="L58" s="3" t="s">
        <v>33</v>
      </c>
      <c r="M58" s="3" t="s">
        <v>33</v>
      </c>
      <c r="N58" s="3" t="s">
        <v>33</v>
      </c>
    </row>
    <row r="59" spans="1:14" x14ac:dyDescent="0.3">
      <c r="A59" t="s">
        <v>54</v>
      </c>
      <c r="B59" s="3" t="s">
        <v>9</v>
      </c>
      <c r="C59" s="3">
        <v>0.98472928554249195</v>
      </c>
      <c r="D59" s="3">
        <v>0.97550331294597359</v>
      </c>
      <c r="E59" s="3">
        <v>0.79095291824802549</v>
      </c>
      <c r="F59" s="3" t="s">
        <v>33</v>
      </c>
      <c r="G59" s="3" t="s">
        <v>33</v>
      </c>
      <c r="H59" s="3">
        <v>0.94878128046798837</v>
      </c>
      <c r="I59" s="3">
        <v>0.99313052011776237</v>
      </c>
      <c r="J59" s="3" t="s">
        <v>33</v>
      </c>
      <c r="K59" s="3" t="s">
        <v>33</v>
      </c>
      <c r="L59" s="3" t="s">
        <v>33</v>
      </c>
      <c r="M59" s="3" t="s">
        <v>33</v>
      </c>
      <c r="N59" s="3" t="s">
        <v>33</v>
      </c>
    </row>
    <row r="60" spans="1:14" x14ac:dyDescent="0.3">
      <c r="A60" t="s">
        <v>54</v>
      </c>
      <c r="B60" s="3" t="s">
        <v>10</v>
      </c>
      <c r="C60" s="3">
        <v>0.99104926598764542</v>
      </c>
      <c r="D60" s="3">
        <v>0.97240283729865518</v>
      </c>
      <c r="E60" s="3">
        <v>0.90254953675525795</v>
      </c>
      <c r="F60" s="3">
        <v>0</v>
      </c>
      <c r="G60" s="3" t="s">
        <v>33</v>
      </c>
      <c r="H60" s="3">
        <v>0.82094006466053215</v>
      </c>
      <c r="I60" s="3">
        <v>0.99374198899193245</v>
      </c>
      <c r="J60" s="3" t="s">
        <v>33</v>
      </c>
      <c r="K60" s="3" t="s">
        <v>33</v>
      </c>
      <c r="L60" s="3" t="s">
        <v>33</v>
      </c>
      <c r="M60" s="3" t="s">
        <v>33</v>
      </c>
      <c r="N60" s="3" t="s">
        <v>33</v>
      </c>
    </row>
    <row r="61" spans="1:14" x14ac:dyDescent="0.3">
      <c r="A61" t="s">
        <v>54</v>
      </c>
      <c r="B61" s="3" t="s">
        <v>11</v>
      </c>
      <c r="C61" s="3">
        <v>0.99495025583510477</v>
      </c>
      <c r="D61" s="3">
        <v>0.95589003867461064</v>
      </c>
      <c r="E61" s="3">
        <v>0.94608248016749596</v>
      </c>
      <c r="F61" s="3" t="s">
        <v>33</v>
      </c>
      <c r="G61" s="3" t="s">
        <v>33</v>
      </c>
      <c r="H61" s="3">
        <v>0.90865003958828183</v>
      </c>
      <c r="I61" s="3">
        <v>0.99367179634690062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</row>
    <row r="62" spans="1:14" x14ac:dyDescent="0.3">
      <c r="A62" t="s">
        <v>54</v>
      </c>
      <c r="B62" s="3" t="s">
        <v>13</v>
      </c>
      <c r="C62" s="3">
        <v>0.99625281039220581</v>
      </c>
      <c r="D62" s="3">
        <v>0.8818528290823805</v>
      </c>
      <c r="E62" s="3">
        <v>0.89763191423926891</v>
      </c>
      <c r="F62" s="3" t="s">
        <v>33</v>
      </c>
      <c r="G62" s="3" t="s">
        <v>33</v>
      </c>
      <c r="H62" s="3">
        <v>0.7651465990207067</v>
      </c>
      <c r="I62" s="3">
        <v>0.99073511543134885</v>
      </c>
      <c r="J62" s="3" t="s">
        <v>33</v>
      </c>
      <c r="K62" s="3" t="s">
        <v>33</v>
      </c>
      <c r="L62" s="3" t="s">
        <v>33</v>
      </c>
      <c r="M62" s="3" t="s">
        <v>33</v>
      </c>
      <c r="N62" s="3" t="s">
        <v>33</v>
      </c>
    </row>
    <row r="63" spans="1:14" x14ac:dyDescent="0.3">
      <c r="A63" t="s">
        <v>54</v>
      </c>
      <c r="B63" s="3" t="s">
        <v>14</v>
      </c>
      <c r="C63" s="3">
        <v>0.99648524319015863</v>
      </c>
      <c r="D63" s="3">
        <v>0.90886395857732838</v>
      </c>
      <c r="E63" s="3">
        <v>0.93649961114828817</v>
      </c>
      <c r="F63" s="3">
        <v>0.92371443803615561</v>
      </c>
      <c r="G63" s="3">
        <v>0</v>
      </c>
      <c r="H63" s="3">
        <v>0.87869183114824956</v>
      </c>
      <c r="I63" s="3">
        <v>0.98796630565583643</v>
      </c>
      <c r="J63" s="3">
        <v>0</v>
      </c>
      <c r="K63" s="3" t="s">
        <v>33</v>
      </c>
      <c r="L63" s="3" t="s">
        <v>33</v>
      </c>
      <c r="M63" s="3" t="s">
        <v>33</v>
      </c>
      <c r="N63" s="3" t="s">
        <v>33</v>
      </c>
    </row>
    <row r="64" spans="1:14" x14ac:dyDescent="0.3">
      <c r="A64" t="s">
        <v>54</v>
      </c>
      <c r="B64" s="3" t="s">
        <v>15</v>
      </c>
      <c r="C64" s="3">
        <v>0.99866713595790224</v>
      </c>
      <c r="D64" s="3">
        <v>0.95685905724697318</v>
      </c>
      <c r="E64" s="3">
        <v>0.96060505581608324</v>
      </c>
      <c r="F64" s="3">
        <v>0.89572914043104379</v>
      </c>
      <c r="G64" s="3" t="s">
        <v>33</v>
      </c>
      <c r="H64" s="3">
        <v>0.93374004406032884</v>
      </c>
      <c r="I64" s="3">
        <v>0.99345509893455097</v>
      </c>
      <c r="J64" s="3" t="s">
        <v>33</v>
      </c>
      <c r="K64" s="3" t="s">
        <v>33</v>
      </c>
      <c r="L64" s="3" t="s">
        <v>33</v>
      </c>
      <c r="M64" s="3" t="s">
        <v>33</v>
      </c>
      <c r="N64" s="3" t="s">
        <v>33</v>
      </c>
    </row>
    <row r="65" spans="1:14" x14ac:dyDescent="0.3">
      <c r="A65" t="s">
        <v>54</v>
      </c>
      <c r="B65" s="3" t="s">
        <v>16</v>
      </c>
      <c r="C65" s="3">
        <v>0.99429445390547877</v>
      </c>
      <c r="D65" s="3">
        <v>0.93706838185511176</v>
      </c>
      <c r="E65" s="3">
        <v>0.87183315038419318</v>
      </c>
      <c r="F65" s="3">
        <v>0.84859041943616775</v>
      </c>
      <c r="G65" s="3" t="s">
        <v>33</v>
      </c>
      <c r="H65" s="3">
        <v>0.63921728495719532</v>
      </c>
      <c r="I65" s="3">
        <v>0.98621061551498357</v>
      </c>
      <c r="J65" s="3" t="s">
        <v>33</v>
      </c>
      <c r="K65" s="3" t="s">
        <v>33</v>
      </c>
      <c r="L65" s="3" t="s">
        <v>33</v>
      </c>
      <c r="M65" s="3" t="s">
        <v>33</v>
      </c>
      <c r="N65" s="3" t="s">
        <v>33</v>
      </c>
    </row>
    <row r="66" spans="1:14" x14ac:dyDescent="0.3">
      <c r="A66" t="s">
        <v>54</v>
      </c>
      <c r="B66" s="3" t="s">
        <v>18</v>
      </c>
      <c r="C66" s="3">
        <v>0.99712955042296358</v>
      </c>
      <c r="D66" s="3">
        <v>0.93404791546473143</v>
      </c>
      <c r="E66" s="3">
        <v>0.94630096532895003</v>
      </c>
      <c r="F66" s="3">
        <v>0.78350177547118272</v>
      </c>
      <c r="G66" s="3" t="s">
        <v>33</v>
      </c>
      <c r="H66" s="3">
        <v>0.87578982374459591</v>
      </c>
      <c r="I66" s="3">
        <v>0.9953426480372588</v>
      </c>
      <c r="J66" s="3" t="s">
        <v>33</v>
      </c>
      <c r="K66" s="3" t="s">
        <v>33</v>
      </c>
      <c r="L66" s="3" t="s">
        <v>33</v>
      </c>
      <c r="M66" s="3" t="s">
        <v>33</v>
      </c>
      <c r="N66" s="3" t="s">
        <v>33</v>
      </c>
    </row>
    <row r="67" spans="1:14" x14ac:dyDescent="0.3">
      <c r="A67" t="s">
        <v>36</v>
      </c>
      <c r="B67" s="3" t="s">
        <v>5</v>
      </c>
      <c r="C67" s="3">
        <v>0.98146436919062896</v>
      </c>
      <c r="D67" s="3">
        <v>0.9389216437184944</v>
      </c>
      <c r="E67" s="3">
        <v>0.83734379840958384</v>
      </c>
      <c r="F67" s="3" t="s">
        <v>33</v>
      </c>
      <c r="G67" s="3" t="s">
        <v>33</v>
      </c>
      <c r="H67" s="3">
        <v>0.67025808068153347</v>
      </c>
      <c r="I67" s="3">
        <v>0.99034062023385883</v>
      </c>
      <c r="J67" s="3" t="s">
        <v>33</v>
      </c>
      <c r="K67" s="3" t="s">
        <v>33</v>
      </c>
      <c r="L67" s="3" t="s">
        <v>33</v>
      </c>
      <c r="M67" s="3" t="s">
        <v>33</v>
      </c>
      <c r="N67" s="3" t="s">
        <v>33</v>
      </c>
    </row>
    <row r="68" spans="1:14" x14ac:dyDescent="0.3">
      <c r="A68" t="s">
        <v>36</v>
      </c>
      <c r="B68" s="3" t="s">
        <v>6</v>
      </c>
      <c r="C68" s="3">
        <v>0.98046713517982642</v>
      </c>
      <c r="D68" s="3">
        <v>0.92388820530849003</v>
      </c>
      <c r="E68" s="3">
        <v>0.57911239749155807</v>
      </c>
      <c r="F68" s="3" t="s">
        <v>33</v>
      </c>
      <c r="G68" s="3" t="s">
        <v>33</v>
      </c>
      <c r="H68" s="3">
        <v>0.51892042292710072</v>
      </c>
      <c r="I68" s="3">
        <v>0.98748544819557638</v>
      </c>
      <c r="J68" s="3">
        <v>0</v>
      </c>
      <c r="K68" s="3" t="s">
        <v>33</v>
      </c>
      <c r="L68" s="3" t="s">
        <v>33</v>
      </c>
      <c r="M68" s="3" t="s">
        <v>33</v>
      </c>
      <c r="N68" s="3" t="s">
        <v>33</v>
      </c>
    </row>
    <row r="69" spans="1:14" x14ac:dyDescent="0.3">
      <c r="A69" t="s">
        <v>36</v>
      </c>
      <c r="B69" s="3" t="s">
        <v>7</v>
      </c>
      <c r="C69" s="3">
        <v>0.9882800804140468</v>
      </c>
      <c r="D69" s="3">
        <v>0.81034664895944941</v>
      </c>
      <c r="E69" s="3">
        <v>0.82521489971346706</v>
      </c>
      <c r="F69" s="3" t="s">
        <v>33</v>
      </c>
      <c r="G69" s="3" t="s">
        <v>33</v>
      </c>
      <c r="H69" s="3">
        <v>0.88478826590962856</v>
      </c>
      <c r="I69" s="3">
        <v>0.99104963384865741</v>
      </c>
      <c r="J69" s="3">
        <v>0</v>
      </c>
      <c r="K69" s="3" t="s">
        <v>33</v>
      </c>
      <c r="L69" s="3" t="s">
        <v>33</v>
      </c>
      <c r="M69" s="3" t="s">
        <v>33</v>
      </c>
      <c r="N69" s="3" t="s">
        <v>33</v>
      </c>
    </row>
    <row r="70" spans="1:14" x14ac:dyDescent="0.3">
      <c r="A70" t="s">
        <v>36</v>
      </c>
      <c r="B70" s="3" t="s">
        <v>8</v>
      </c>
      <c r="C70" s="3">
        <v>0.99119375590945324</v>
      </c>
      <c r="D70" s="3">
        <v>0.91695902136179119</v>
      </c>
      <c r="E70" s="3">
        <v>0.93339087901021445</v>
      </c>
      <c r="F70" s="3" t="s">
        <v>33</v>
      </c>
      <c r="G70" s="3" t="s">
        <v>33</v>
      </c>
      <c r="H70" s="3">
        <v>0.92353763226192842</v>
      </c>
      <c r="I70" s="3">
        <v>0.99474822366388638</v>
      </c>
      <c r="J70" s="3" t="s">
        <v>33</v>
      </c>
      <c r="K70" s="3" t="s">
        <v>33</v>
      </c>
      <c r="L70" s="3" t="s">
        <v>33</v>
      </c>
      <c r="M70" s="3" t="s">
        <v>33</v>
      </c>
      <c r="N70" s="3" t="s">
        <v>33</v>
      </c>
    </row>
    <row r="71" spans="1:14" x14ac:dyDescent="0.3">
      <c r="A71" t="s">
        <v>36</v>
      </c>
      <c r="B71" s="3" t="s">
        <v>9</v>
      </c>
      <c r="C71" s="3">
        <v>0.99246778019613124</v>
      </c>
      <c r="D71" s="3">
        <v>0.93579316995069395</v>
      </c>
      <c r="E71" s="3">
        <v>0.96072547403132724</v>
      </c>
      <c r="F71" s="3" t="s">
        <v>33</v>
      </c>
      <c r="G71" s="3" t="s">
        <v>33</v>
      </c>
      <c r="H71" s="3">
        <v>0.86331021286773502</v>
      </c>
      <c r="I71" s="3">
        <v>0.99130825715570203</v>
      </c>
      <c r="J71" s="3">
        <v>2.1524181072173272E-3</v>
      </c>
      <c r="K71" s="3" t="s">
        <v>33</v>
      </c>
      <c r="L71" s="3" t="s">
        <v>33</v>
      </c>
      <c r="M71" s="3" t="s">
        <v>33</v>
      </c>
      <c r="N71" s="3" t="s">
        <v>33</v>
      </c>
    </row>
    <row r="72" spans="1:14" x14ac:dyDescent="0.3">
      <c r="A72" t="s">
        <v>36</v>
      </c>
      <c r="B72" s="3" t="s">
        <v>10</v>
      </c>
      <c r="C72" s="3">
        <v>0.9909043112513144</v>
      </c>
      <c r="D72" s="3">
        <v>0.93390328186485039</v>
      </c>
      <c r="E72" s="3">
        <v>0.90335516642160141</v>
      </c>
      <c r="F72" s="3">
        <v>0.72422829715042347</v>
      </c>
      <c r="G72" s="3">
        <v>0.58075827306596539</v>
      </c>
      <c r="H72" s="3">
        <v>0.87904441609648609</v>
      </c>
      <c r="I72" s="3">
        <v>0.99236997819993755</v>
      </c>
      <c r="J72" s="3" t="s">
        <v>33</v>
      </c>
      <c r="K72" s="3" t="s">
        <v>33</v>
      </c>
      <c r="L72" s="3" t="s">
        <v>33</v>
      </c>
      <c r="M72" s="3" t="s">
        <v>33</v>
      </c>
      <c r="N72" s="3" t="s">
        <v>33</v>
      </c>
    </row>
    <row r="73" spans="1:14" x14ac:dyDescent="0.3">
      <c r="A73" t="s">
        <v>36</v>
      </c>
      <c r="B73" s="3" t="s">
        <v>11</v>
      </c>
      <c r="C73" s="3">
        <v>0.99282956425813562</v>
      </c>
      <c r="D73" s="3">
        <v>0.79705514135695199</v>
      </c>
      <c r="E73" s="3">
        <v>0.95175615276898584</v>
      </c>
      <c r="F73" s="3">
        <v>0.68338931297709926</v>
      </c>
      <c r="G73" s="3" t="s">
        <v>33</v>
      </c>
      <c r="H73" s="3">
        <v>0.75822517355870811</v>
      </c>
      <c r="I73" s="3">
        <v>0.99503535429517076</v>
      </c>
      <c r="J73" s="3">
        <v>0.94514767932489441</v>
      </c>
      <c r="K73" s="3" t="s">
        <v>33</v>
      </c>
      <c r="L73" s="3" t="s">
        <v>33</v>
      </c>
      <c r="M73" s="3" t="s">
        <v>33</v>
      </c>
      <c r="N73" s="3" t="s">
        <v>33</v>
      </c>
    </row>
    <row r="74" spans="1:14" x14ac:dyDescent="0.3">
      <c r="A74" t="s">
        <v>36</v>
      </c>
      <c r="B74" s="3" t="s">
        <v>52</v>
      </c>
      <c r="C74" s="3">
        <v>0.99242887979638517</v>
      </c>
      <c r="D74" s="3">
        <v>0.93323449635257838</v>
      </c>
      <c r="E74" s="3">
        <v>0.92006656337866521</v>
      </c>
      <c r="F74" s="3">
        <v>0.89076273159697972</v>
      </c>
      <c r="G74" s="3" t="s">
        <v>33</v>
      </c>
      <c r="H74" s="3" t="s">
        <v>33</v>
      </c>
      <c r="I74" s="3">
        <v>0.99515421890623801</v>
      </c>
      <c r="J74" s="3" t="s">
        <v>33</v>
      </c>
      <c r="K74" s="3">
        <v>0.88324873096446699</v>
      </c>
      <c r="L74" s="3" t="s">
        <v>33</v>
      </c>
      <c r="M74" s="3" t="s">
        <v>33</v>
      </c>
      <c r="N74" s="3" t="s">
        <v>33</v>
      </c>
    </row>
    <row r="75" spans="1:14" x14ac:dyDescent="0.3">
      <c r="A75" t="s">
        <v>36</v>
      </c>
      <c r="B75" s="3" t="s">
        <v>12</v>
      </c>
      <c r="C75" s="3">
        <v>0.98483177876449024</v>
      </c>
      <c r="D75" s="3">
        <v>0.93161227653970435</v>
      </c>
      <c r="E75" s="3">
        <v>0.71857547241986075</v>
      </c>
      <c r="F75" s="3">
        <v>0.29996833868560313</v>
      </c>
      <c r="G75" s="3" t="s">
        <v>33</v>
      </c>
      <c r="H75" s="3">
        <v>0</v>
      </c>
      <c r="I75" s="3">
        <v>0.99527973380793922</v>
      </c>
      <c r="J75" s="3" t="s">
        <v>33</v>
      </c>
      <c r="K75" s="3" t="s">
        <v>33</v>
      </c>
      <c r="L75" s="3" t="s">
        <v>33</v>
      </c>
      <c r="M75" s="3" t="s">
        <v>33</v>
      </c>
      <c r="N75" s="3" t="s">
        <v>33</v>
      </c>
    </row>
    <row r="76" spans="1:14" x14ac:dyDescent="0.3">
      <c r="A76" t="s">
        <v>36</v>
      </c>
      <c r="B76" s="3" t="s">
        <v>55</v>
      </c>
      <c r="C76" s="3">
        <v>0.98280324969886479</v>
      </c>
      <c r="D76" s="3">
        <v>0.92418734523997681</v>
      </c>
      <c r="E76" s="3">
        <v>0.87785435196638595</v>
      </c>
      <c r="F76" s="3">
        <v>0.6915663279964479</v>
      </c>
      <c r="G76" s="3">
        <v>0.9360990297758448</v>
      </c>
      <c r="H76" s="3" t="s">
        <v>33</v>
      </c>
      <c r="I76" s="3">
        <v>0.9927623642943304</v>
      </c>
      <c r="J76" s="3" t="s">
        <v>33</v>
      </c>
      <c r="K76" s="3">
        <v>0.89516129032258063</v>
      </c>
      <c r="L76" s="3" t="s">
        <v>33</v>
      </c>
      <c r="M76" s="3" t="s">
        <v>33</v>
      </c>
      <c r="N76" s="3" t="s">
        <v>33</v>
      </c>
    </row>
    <row r="77" spans="1:14" x14ac:dyDescent="0.3">
      <c r="A77" t="s">
        <v>36</v>
      </c>
      <c r="B77" s="3" t="s">
        <v>56</v>
      </c>
      <c r="C77" s="3">
        <v>0.98440880601342762</v>
      </c>
      <c r="D77" s="3">
        <v>0.96441863927348515</v>
      </c>
      <c r="E77" s="3">
        <v>0.90810055365429765</v>
      </c>
      <c r="F77" s="3">
        <v>0.79527850594629823</v>
      </c>
      <c r="G77" s="3">
        <v>0.89310441429543364</v>
      </c>
      <c r="H77" s="3" t="s">
        <v>33</v>
      </c>
      <c r="I77" s="3">
        <v>0.99505816163612859</v>
      </c>
      <c r="J77" s="3" t="s">
        <v>33</v>
      </c>
      <c r="K77" s="3">
        <v>0.64743589743589747</v>
      </c>
      <c r="L77" s="3" t="s">
        <v>33</v>
      </c>
      <c r="M77" s="3" t="s">
        <v>33</v>
      </c>
      <c r="N77" s="3">
        <v>0</v>
      </c>
    </row>
    <row r="78" spans="1:14" x14ac:dyDescent="0.3">
      <c r="A78" t="s">
        <v>36</v>
      </c>
      <c r="B78" s="3" t="s">
        <v>47</v>
      </c>
      <c r="C78" s="3">
        <v>0.96656555218507278</v>
      </c>
      <c r="D78" s="3">
        <v>0.76116948807491736</v>
      </c>
      <c r="E78" s="3">
        <v>0.81114337746714571</v>
      </c>
      <c r="F78" s="3">
        <v>0.60216005829021513</v>
      </c>
      <c r="G78" s="3">
        <v>0</v>
      </c>
      <c r="H78" s="3">
        <v>0</v>
      </c>
      <c r="I78" s="3">
        <v>0.9952174903211114</v>
      </c>
      <c r="J78" s="3">
        <v>0.67304970443759882</v>
      </c>
      <c r="K78" s="3">
        <v>0.34532374100719426</v>
      </c>
      <c r="L78" s="3" t="s">
        <v>33</v>
      </c>
      <c r="M78" s="3" t="s">
        <v>33</v>
      </c>
      <c r="N78" s="3" t="s">
        <v>33</v>
      </c>
    </row>
    <row r="79" spans="1:14" x14ac:dyDescent="0.3">
      <c r="A79" t="s">
        <v>36</v>
      </c>
      <c r="B79" s="3" t="s">
        <v>35</v>
      </c>
      <c r="C79" s="3">
        <v>0.94283822555727204</v>
      </c>
      <c r="D79" s="3">
        <v>0.97236537759201402</v>
      </c>
      <c r="E79" s="3">
        <v>0.79852641970552474</v>
      </c>
      <c r="F79" s="3">
        <v>0.58666500120448606</v>
      </c>
      <c r="G79" s="3">
        <v>0</v>
      </c>
      <c r="H79" s="3" t="s">
        <v>33</v>
      </c>
      <c r="I79" s="3">
        <v>0.99431602879878744</v>
      </c>
      <c r="J79" s="3">
        <v>0.78854625550660795</v>
      </c>
      <c r="K79" s="3">
        <v>0.62983947119924455</v>
      </c>
      <c r="L79" s="3" t="s">
        <v>33</v>
      </c>
      <c r="M79" s="3">
        <v>0</v>
      </c>
      <c r="N79" s="3">
        <v>0</v>
      </c>
    </row>
    <row r="80" spans="1:14" x14ac:dyDescent="0.3">
      <c r="A80" t="s">
        <v>36</v>
      </c>
      <c r="B80" s="3" t="s">
        <v>46</v>
      </c>
      <c r="C80" s="3">
        <v>0.99337830618811562</v>
      </c>
      <c r="D80" s="3">
        <v>0.94888343137814835</v>
      </c>
      <c r="E80" s="3">
        <v>0.89934971395645558</v>
      </c>
      <c r="F80" s="3">
        <v>0.57442646274230835</v>
      </c>
      <c r="G80" s="3">
        <v>0</v>
      </c>
      <c r="H80" s="3">
        <v>0.33555825242718446</v>
      </c>
      <c r="I80" s="3">
        <v>0.99508209124612235</v>
      </c>
      <c r="J80" s="3" t="s">
        <v>33</v>
      </c>
      <c r="K80" s="3">
        <v>0.75207591933570583</v>
      </c>
      <c r="L80" s="3">
        <v>0</v>
      </c>
      <c r="M80" s="3">
        <v>0</v>
      </c>
      <c r="N80" s="3">
        <v>0</v>
      </c>
    </row>
    <row r="81" spans="1:14" x14ac:dyDescent="0.3">
      <c r="A81" t="s">
        <v>36</v>
      </c>
      <c r="B81" s="3" t="s">
        <v>13</v>
      </c>
      <c r="C81" s="3">
        <v>0.99569238184173281</v>
      </c>
      <c r="D81" s="3">
        <v>0.984460643046844</v>
      </c>
      <c r="E81" s="3">
        <v>0.90229087952556319</v>
      </c>
      <c r="F81" s="3">
        <v>0.53000247118819221</v>
      </c>
      <c r="G81" s="3">
        <v>0</v>
      </c>
      <c r="H81" s="3">
        <v>0.81778875849289689</v>
      </c>
      <c r="I81" s="3">
        <v>0.99449120122417756</v>
      </c>
      <c r="J81" s="3" t="s">
        <v>33</v>
      </c>
      <c r="K81" s="3">
        <v>0</v>
      </c>
      <c r="L81" s="3" t="s">
        <v>33</v>
      </c>
      <c r="M81" s="3" t="s">
        <v>33</v>
      </c>
      <c r="N81" s="3" t="s">
        <v>33</v>
      </c>
    </row>
    <row r="82" spans="1:14" x14ac:dyDescent="0.3">
      <c r="A82" t="s">
        <v>36</v>
      </c>
      <c r="B82" s="3" t="s">
        <v>14</v>
      </c>
      <c r="C82" s="3">
        <v>0.98001373741435061</v>
      </c>
      <c r="D82" s="3">
        <v>0.98176177814140597</v>
      </c>
      <c r="E82" s="3">
        <v>0.85633137284471927</v>
      </c>
      <c r="F82" s="3">
        <v>0.79642840955445771</v>
      </c>
      <c r="G82" s="3" t="s">
        <v>33</v>
      </c>
      <c r="H82" s="3">
        <v>0.11544804837822981</v>
      </c>
      <c r="I82" s="3">
        <v>0.99273937377098775</v>
      </c>
      <c r="J82" s="3">
        <v>0.96504330917447401</v>
      </c>
      <c r="K82" s="3" t="s">
        <v>33</v>
      </c>
      <c r="L82" s="3" t="s">
        <v>33</v>
      </c>
      <c r="M82" s="3" t="s">
        <v>33</v>
      </c>
      <c r="N82" s="3">
        <v>0</v>
      </c>
    </row>
    <row r="83" spans="1:14" x14ac:dyDescent="0.3">
      <c r="A83" t="s">
        <v>36</v>
      </c>
      <c r="B83" s="3" t="s">
        <v>15</v>
      </c>
      <c r="C83" s="3">
        <v>0.98010594467333723</v>
      </c>
      <c r="D83" s="3">
        <v>0.95477912052721159</v>
      </c>
      <c r="E83" s="3">
        <v>0.84729975991437911</v>
      </c>
      <c r="F83" s="3">
        <v>0.83974133464670175</v>
      </c>
      <c r="G83" s="3" t="s">
        <v>33</v>
      </c>
      <c r="H83" s="3" t="s">
        <v>33</v>
      </c>
      <c r="I83" s="3">
        <v>0.99126960639242379</v>
      </c>
      <c r="J83" s="3" t="s">
        <v>33</v>
      </c>
      <c r="K83" s="3" t="s">
        <v>33</v>
      </c>
      <c r="L83" s="3" t="s">
        <v>33</v>
      </c>
      <c r="M83" s="3" t="s">
        <v>33</v>
      </c>
      <c r="N83" s="3">
        <v>0</v>
      </c>
    </row>
    <row r="84" spans="1:14" x14ac:dyDescent="0.3">
      <c r="A84" t="s">
        <v>36</v>
      </c>
      <c r="B84" s="3" t="s">
        <v>16</v>
      </c>
      <c r="C84" s="3">
        <v>0.99136794149382557</v>
      </c>
      <c r="D84" s="3">
        <v>0.97903289734443122</v>
      </c>
      <c r="E84" s="3">
        <v>0.88519628131080708</v>
      </c>
      <c r="F84" s="3">
        <v>0.77744210548949622</v>
      </c>
      <c r="G84" s="3">
        <v>0.60658339659098748</v>
      </c>
      <c r="H84" s="3" t="s">
        <v>33</v>
      </c>
      <c r="I84" s="3">
        <v>0.99121265377855883</v>
      </c>
      <c r="J84" s="3" t="s">
        <v>33</v>
      </c>
      <c r="K84" s="3" t="s">
        <v>33</v>
      </c>
      <c r="L84" s="3" t="s">
        <v>33</v>
      </c>
      <c r="M84" s="3" t="s">
        <v>33</v>
      </c>
      <c r="N84" s="3" t="s">
        <v>33</v>
      </c>
    </row>
    <row r="85" spans="1:14" x14ac:dyDescent="0.3">
      <c r="A85" t="s">
        <v>36</v>
      </c>
      <c r="B85" s="3" t="s">
        <v>17</v>
      </c>
      <c r="C85" s="3">
        <v>0.99522258271275355</v>
      </c>
      <c r="D85" s="3">
        <v>0.94500351041422881</v>
      </c>
      <c r="E85" s="3">
        <v>0.91711887707112361</v>
      </c>
      <c r="F85" s="3">
        <v>0.76036794827667664</v>
      </c>
      <c r="G85" s="3" t="s">
        <v>33</v>
      </c>
      <c r="H85" s="3">
        <v>0.5088377075522228</v>
      </c>
      <c r="I85" s="3">
        <v>0.99062980030721959</v>
      </c>
      <c r="J85" s="3" t="s">
        <v>33</v>
      </c>
      <c r="K85" s="3" t="s">
        <v>33</v>
      </c>
      <c r="L85" s="3" t="s">
        <v>33</v>
      </c>
      <c r="M85" s="3" t="s">
        <v>33</v>
      </c>
      <c r="N85" s="3" t="s">
        <v>33</v>
      </c>
    </row>
    <row r="86" spans="1:14" x14ac:dyDescent="0.3">
      <c r="A86" t="s">
        <v>36</v>
      </c>
      <c r="B86" s="3" t="s">
        <v>18</v>
      </c>
      <c r="C86" s="3">
        <v>0.99783714950886282</v>
      </c>
      <c r="D86" s="3">
        <v>0.96016162636530078</v>
      </c>
      <c r="E86" s="3">
        <v>0.83896489203889901</v>
      </c>
      <c r="F86" s="3">
        <v>0.43024208910079542</v>
      </c>
      <c r="G86" s="3" t="s">
        <v>33</v>
      </c>
      <c r="H86" s="3">
        <v>0</v>
      </c>
      <c r="I86" s="3">
        <v>0.99434853294108538</v>
      </c>
      <c r="J86" s="3" t="s">
        <v>33</v>
      </c>
      <c r="K86" s="3">
        <v>0.796875</v>
      </c>
      <c r="L86" s="3" t="s">
        <v>33</v>
      </c>
      <c r="M86" s="3" t="s">
        <v>33</v>
      </c>
      <c r="N86" s="3" t="s">
        <v>33</v>
      </c>
    </row>
    <row r="87" spans="1:14" x14ac:dyDescent="0.3">
      <c r="A87" t="s">
        <v>36</v>
      </c>
      <c r="B87" s="3" t="s">
        <v>49</v>
      </c>
      <c r="C87" s="3">
        <v>0.99797032117229045</v>
      </c>
      <c r="D87" s="3">
        <v>0.86584823586273563</v>
      </c>
      <c r="E87" s="3">
        <v>0.85498845965055192</v>
      </c>
      <c r="F87" s="3">
        <v>0.62956955708047413</v>
      </c>
      <c r="G87" s="3" t="s">
        <v>33</v>
      </c>
      <c r="H87" s="3">
        <v>0.37731092436974789</v>
      </c>
      <c r="I87" s="3">
        <v>0.99412492269635122</v>
      </c>
      <c r="J87" s="3" t="s">
        <v>33</v>
      </c>
      <c r="K87" s="3">
        <v>0.94007490636704116</v>
      </c>
      <c r="L87" s="3" t="s">
        <v>33</v>
      </c>
      <c r="M87" s="3" t="s">
        <v>33</v>
      </c>
      <c r="N87" s="3" t="s">
        <v>33</v>
      </c>
    </row>
    <row r="88" spans="1:14" x14ac:dyDescent="0.3">
      <c r="A88" t="s">
        <v>34</v>
      </c>
      <c r="B88" s="3" t="s">
        <v>5</v>
      </c>
      <c r="C88" s="3">
        <v>0.98743307348739162</v>
      </c>
      <c r="D88" s="3">
        <v>0.95933456561922359</v>
      </c>
      <c r="E88" s="3">
        <v>0.92159357870007841</v>
      </c>
      <c r="F88" s="3">
        <v>0.91358424098637636</v>
      </c>
      <c r="G88" s="3" t="s">
        <v>33</v>
      </c>
      <c r="H88" s="3">
        <v>0.87606922617863536</v>
      </c>
      <c r="I88" s="3">
        <v>0.99206777050442818</v>
      </c>
      <c r="J88" s="3" t="s">
        <v>33</v>
      </c>
      <c r="K88" s="3" t="s">
        <v>33</v>
      </c>
      <c r="L88" s="3" t="s">
        <v>33</v>
      </c>
      <c r="M88" s="3" t="s">
        <v>33</v>
      </c>
      <c r="N88" s="3" t="s">
        <v>33</v>
      </c>
    </row>
    <row r="89" spans="1:14" x14ac:dyDescent="0.3">
      <c r="A89" t="s">
        <v>34</v>
      </c>
      <c r="B89" s="3" t="s">
        <v>6</v>
      </c>
      <c r="C89" s="3">
        <v>0.98518787318972056</v>
      </c>
      <c r="D89" s="3">
        <v>0.98000494577313035</v>
      </c>
      <c r="E89" s="3">
        <v>0.8885989077376637</v>
      </c>
      <c r="F89" s="3">
        <v>0.76546539184440632</v>
      </c>
      <c r="G89" s="3" t="s">
        <v>33</v>
      </c>
      <c r="H89" s="3">
        <v>0.79574920297555796</v>
      </c>
      <c r="I89" s="3">
        <v>0.9904895541004054</v>
      </c>
      <c r="J89" s="3" t="s">
        <v>33</v>
      </c>
      <c r="K89" s="3" t="s">
        <v>33</v>
      </c>
      <c r="L89" s="3" t="s">
        <v>33</v>
      </c>
      <c r="M89" s="3" t="s">
        <v>33</v>
      </c>
      <c r="N89" s="3" t="s">
        <v>33</v>
      </c>
    </row>
    <row r="90" spans="1:14" x14ac:dyDescent="0.3">
      <c r="A90" t="s">
        <v>34</v>
      </c>
      <c r="B90" s="3" t="s">
        <v>7</v>
      </c>
      <c r="C90" s="3">
        <v>0.99100289737203284</v>
      </c>
      <c r="D90" s="3">
        <v>0.95402343296856285</v>
      </c>
      <c r="E90" s="3">
        <v>0.89019748049380643</v>
      </c>
      <c r="F90" s="3">
        <v>0.61</v>
      </c>
      <c r="G90" s="3" t="s">
        <v>33</v>
      </c>
      <c r="H90" s="3">
        <v>0.73320812091941689</v>
      </c>
      <c r="I90" s="3">
        <v>0.99223375624759724</v>
      </c>
      <c r="J90" s="3">
        <v>0.82397572078907433</v>
      </c>
      <c r="K90" s="3" t="s">
        <v>33</v>
      </c>
      <c r="L90" s="3" t="s">
        <v>33</v>
      </c>
      <c r="M90" s="3" t="s">
        <v>33</v>
      </c>
      <c r="N90" s="3" t="s">
        <v>33</v>
      </c>
    </row>
    <row r="91" spans="1:14" x14ac:dyDescent="0.3">
      <c r="A91" t="s">
        <v>34</v>
      </c>
      <c r="B91" s="3" t="s">
        <v>8</v>
      </c>
      <c r="C91" s="3">
        <v>0.99070971948061359</v>
      </c>
      <c r="D91" s="3">
        <v>0.9456413224336252</v>
      </c>
      <c r="E91" s="3">
        <v>0.91925050189605162</v>
      </c>
      <c r="F91" s="3" t="s">
        <v>33</v>
      </c>
      <c r="G91" s="3" t="s">
        <v>33</v>
      </c>
      <c r="H91" s="3">
        <v>0.91405090743065864</v>
      </c>
      <c r="I91" s="3">
        <v>0.99332483312082798</v>
      </c>
      <c r="J91" s="3" t="s">
        <v>33</v>
      </c>
      <c r="K91" s="3" t="s">
        <v>33</v>
      </c>
      <c r="L91" s="3" t="s">
        <v>33</v>
      </c>
      <c r="M91" s="3" t="s">
        <v>33</v>
      </c>
      <c r="N91" s="3" t="s">
        <v>33</v>
      </c>
    </row>
    <row r="92" spans="1:14" x14ac:dyDescent="0.3">
      <c r="A92" t="s">
        <v>34</v>
      </c>
      <c r="B92" s="3" t="s">
        <v>9</v>
      </c>
      <c r="C92" s="3">
        <v>0.98986187542663562</v>
      </c>
      <c r="D92" s="3">
        <v>0.94932252213805601</v>
      </c>
      <c r="E92" s="3">
        <v>0.88997430613854334</v>
      </c>
      <c r="F92" s="3" t="s">
        <v>33</v>
      </c>
      <c r="G92" s="3" t="s">
        <v>33</v>
      </c>
      <c r="H92" s="3">
        <v>0.82183304144775249</v>
      </c>
      <c r="I92" s="3">
        <v>0.99233093190797117</v>
      </c>
      <c r="J92" s="3" t="s">
        <v>33</v>
      </c>
      <c r="K92" s="3" t="s">
        <v>33</v>
      </c>
      <c r="L92" s="3" t="s">
        <v>33</v>
      </c>
      <c r="M92" s="3" t="s">
        <v>33</v>
      </c>
      <c r="N92" s="3" t="s">
        <v>33</v>
      </c>
    </row>
    <row r="93" spans="1:14" x14ac:dyDescent="0.3">
      <c r="A93" t="s">
        <v>34</v>
      </c>
      <c r="B93" s="3" t="s">
        <v>10</v>
      </c>
      <c r="C93" s="3">
        <v>0.99359120707087178</v>
      </c>
      <c r="D93" s="3">
        <v>0.95724606213730201</v>
      </c>
      <c r="E93" s="3">
        <v>0.9448013268237988</v>
      </c>
      <c r="F93" s="3" t="s">
        <v>33</v>
      </c>
      <c r="G93" s="3" t="s">
        <v>33</v>
      </c>
      <c r="H93" s="3">
        <v>0.81941715098047418</v>
      </c>
      <c r="I93" s="3">
        <v>0.989778534923339</v>
      </c>
      <c r="J93" s="3" t="s">
        <v>33</v>
      </c>
      <c r="K93" s="3" t="s">
        <v>33</v>
      </c>
      <c r="L93" s="3" t="s">
        <v>33</v>
      </c>
      <c r="M93" s="3" t="s">
        <v>33</v>
      </c>
      <c r="N93" s="3" t="s">
        <v>33</v>
      </c>
    </row>
    <row r="94" spans="1:14" x14ac:dyDescent="0.3">
      <c r="A94" t="s">
        <v>34</v>
      </c>
      <c r="B94" s="3" t="s">
        <v>11</v>
      </c>
      <c r="C94" s="3">
        <v>0.99201235468233884</v>
      </c>
      <c r="D94" s="3">
        <v>0.92821614983113299</v>
      </c>
      <c r="E94" s="3">
        <v>0.92155601993248681</v>
      </c>
      <c r="F94" s="3" t="s">
        <v>33</v>
      </c>
      <c r="G94" s="3" t="s">
        <v>33</v>
      </c>
      <c r="H94" s="3">
        <v>0.76305472792849305</v>
      </c>
      <c r="I94" s="3">
        <v>0.9894656488549618</v>
      </c>
      <c r="J94" s="3" t="s">
        <v>33</v>
      </c>
      <c r="K94" s="3" t="s">
        <v>33</v>
      </c>
      <c r="L94" s="3" t="s">
        <v>33</v>
      </c>
      <c r="M94" s="3" t="s">
        <v>33</v>
      </c>
      <c r="N94" s="3" t="s">
        <v>33</v>
      </c>
    </row>
    <row r="95" spans="1:14" x14ac:dyDescent="0.3">
      <c r="A95" t="s">
        <v>34</v>
      </c>
      <c r="B95" s="3" t="s">
        <v>12</v>
      </c>
      <c r="C95" s="3">
        <v>0.98858166349490639</v>
      </c>
      <c r="D95" s="3">
        <v>0.95220226377952755</v>
      </c>
      <c r="E95" s="3">
        <v>0.96245616299834336</v>
      </c>
      <c r="F95" s="3">
        <v>0</v>
      </c>
      <c r="G95" s="3">
        <v>0</v>
      </c>
      <c r="H95" s="3">
        <v>0.53407443209279848</v>
      </c>
      <c r="I95" s="3">
        <v>0.99460642538888455</v>
      </c>
      <c r="J95" s="3" t="s">
        <v>33</v>
      </c>
      <c r="K95" s="3">
        <v>0</v>
      </c>
      <c r="L95" s="3" t="s">
        <v>33</v>
      </c>
      <c r="M95" s="3" t="s">
        <v>33</v>
      </c>
      <c r="N95" s="3" t="s">
        <v>33</v>
      </c>
    </row>
    <row r="96" spans="1:14" x14ac:dyDescent="0.3">
      <c r="A96" t="s">
        <v>34</v>
      </c>
      <c r="B96" s="3" t="s">
        <v>13</v>
      </c>
      <c r="C96" s="3">
        <v>0.98592416536334859</v>
      </c>
      <c r="D96" s="3">
        <v>0.98020223366941117</v>
      </c>
      <c r="E96" s="3">
        <v>0.85137869411747336</v>
      </c>
      <c r="F96" s="3">
        <v>0</v>
      </c>
      <c r="G96" s="3" t="s">
        <v>33</v>
      </c>
      <c r="H96" s="3">
        <v>0.83606031440487649</v>
      </c>
      <c r="I96" s="3">
        <v>0.98403256105197245</v>
      </c>
      <c r="J96" s="3" t="s">
        <v>33</v>
      </c>
      <c r="K96" s="3" t="s">
        <v>33</v>
      </c>
      <c r="L96" s="3" t="s">
        <v>33</v>
      </c>
      <c r="M96" s="3" t="s">
        <v>33</v>
      </c>
      <c r="N96" s="3" t="s">
        <v>33</v>
      </c>
    </row>
    <row r="97" spans="1:14" x14ac:dyDescent="0.3">
      <c r="A97" t="s">
        <v>34</v>
      </c>
      <c r="B97" s="3" t="s">
        <v>15</v>
      </c>
      <c r="C97" s="3">
        <v>0.98846774157318518</v>
      </c>
      <c r="D97" s="3">
        <v>0.9609587942921276</v>
      </c>
      <c r="E97" s="3">
        <v>0.93969779433997724</v>
      </c>
      <c r="F97" s="3" t="s">
        <v>33</v>
      </c>
      <c r="G97" s="3" t="s">
        <v>33</v>
      </c>
      <c r="H97" s="3">
        <v>0.82510871620344106</v>
      </c>
      <c r="I97" s="3">
        <v>0.98722217919925659</v>
      </c>
      <c r="J97" s="3">
        <v>0.90234039946085043</v>
      </c>
      <c r="K97" s="3" t="s">
        <v>33</v>
      </c>
      <c r="L97" s="3" t="s">
        <v>33</v>
      </c>
      <c r="M97" s="3" t="s">
        <v>33</v>
      </c>
      <c r="N97" s="3" t="s">
        <v>33</v>
      </c>
    </row>
    <row r="98" spans="1:14" x14ac:dyDescent="0.3">
      <c r="A98" t="s">
        <v>45</v>
      </c>
      <c r="B98" s="3" t="s">
        <v>59</v>
      </c>
      <c r="C98" s="3">
        <v>0.99145496052107984</v>
      </c>
      <c r="D98" s="3">
        <v>0.97431547518067396</v>
      </c>
      <c r="E98" s="3">
        <v>0.79452611188352362</v>
      </c>
      <c r="F98" s="3">
        <v>0</v>
      </c>
      <c r="G98" s="3">
        <v>0.95894449767818957</v>
      </c>
      <c r="H98" s="3">
        <v>0.55479770578204934</v>
      </c>
      <c r="I98" s="3">
        <v>0.99103928927012319</v>
      </c>
      <c r="J98" s="3" t="s">
        <v>33</v>
      </c>
      <c r="K98" s="3" t="s">
        <v>33</v>
      </c>
      <c r="L98" s="3" t="s">
        <v>33</v>
      </c>
      <c r="M98" s="3" t="s">
        <v>33</v>
      </c>
      <c r="N98" s="3" t="s">
        <v>33</v>
      </c>
    </row>
    <row r="99" spans="1:14" x14ac:dyDescent="0.3">
      <c r="A99" t="s">
        <v>45</v>
      </c>
      <c r="B99" s="3" t="s">
        <v>7</v>
      </c>
      <c r="C99" s="3">
        <v>0.99254788549394357</v>
      </c>
      <c r="D99" s="3">
        <v>0.97431664805554197</v>
      </c>
      <c r="E99" s="3">
        <v>0.96872110779842724</v>
      </c>
      <c r="F99" s="3" t="s">
        <v>33</v>
      </c>
      <c r="G99" s="3" t="s">
        <v>33</v>
      </c>
      <c r="H99" s="3">
        <v>0.80251081337693853</v>
      </c>
      <c r="I99" s="3">
        <v>0.99205014523773116</v>
      </c>
      <c r="J99" s="3" t="s">
        <v>33</v>
      </c>
      <c r="K99" s="3" t="s">
        <v>33</v>
      </c>
      <c r="L99" s="3" t="s">
        <v>33</v>
      </c>
      <c r="M99" s="3" t="s">
        <v>33</v>
      </c>
      <c r="N99" s="3" t="s">
        <v>33</v>
      </c>
    </row>
    <row r="100" spans="1:14" x14ac:dyDescent="0.3">
      <c r="A100" t="s">
        <v>45</v>
      </c>
      <c r="B100" s="3" t="s">
        <v>8</v>
      </c>
      <c r="C100" s="3">
        <v>0.98314038806456883</v>
      </c>
      <c r="D100" s="3">
        <v>0.95998206143956943</v>
      </c>
      <c r="E100" s="3">
        <v>0.93429126149964359</v>
      </c>
      <c r="F100" s="3" t="s">
        <v>33</v>
      </c>
      <c r="G100" s="3">
        <v>0.91522270031399</v>
      </c>
      <c r="H100" s="3">
        <v>0.31030731574653247</v>
      </c>
      <c r="I100" s="3">
        <v>0.98924245843677117</v>
      </c>
      <c r="J100" s="3">
        <v>0.85939229917579041</v>
      </c>
      <c r="K100" s="3" t="s">
        <v>33</v>
      </c>
      <c r="L100" s="3" t="s">
        <v>33</v>
      </c>
      <c r="M100" s="3" t="s">
        <v>33</v>
      </c>
      <c r="N100" s="3" t="s">
        <v>33</v>
      </c>
    </row>
    <row r="101" spans="1:14" x14ac:dyDescent="0.3">
      <c r="A101" t="s">
        <v>45</v>
      </c>
      <c r="B101" s="3" t="s">
        <v>9</v>
      </c>
      <c r="C101" s="3">
        <v>0.9808507728080974</v>
      </c>
      <c r="D101" s="3">
        <v>0.9852684382639616</v>
      </c>
      <c r="E101" s="3">
        <v>0.90705681708481278</v>
      </c>
      <c r="F101" s="3">
        <v>0.74645501124333868</v>
      </c>
      <c r="G101" s="3">
        <v>0</v>
      </c>
      <c r="H101" s="3">
        <v>0</v>
      </c>
      <c r="I101" s="3">
        <v>0.99053290578714304</v>
      </c>
      <c r="J101" s="3" t="s">
        <v>33</v>
      </c>
      <c r="K101" s="3" t="s">
        <v>33</v>
      </c>
      <c r="L101" s="3" t="s">
        <v>33</v>
      </c>
      <c r="M101" s="3" t="s">
        <v>33</v>
      </c>
      <c r="N101" s="3" t="s">
        <v>33</v>
      </c>
    </row>
    <row r="102" spans="1:14" x14ac:dyDescent="0.3">
      <c r="A102" t="s">
        <v>45</v>
      </c>
      <c r="B102" s="3" t="s">
        <v>10</v>
      </c>
      <c r="C102" s="3">
        <v>0.99238798779508597</v>
      </c>
      <c r="D102" s="3">
        <v>0.95687185950210318</v>
      </c>
      <c r="E102" s="3">
        <v>0.82902676775491257</v>
      </c>
      <c r="F102" s="3">
        <v>0</v>
      </c>
      <c r="G102" s="3">
        <v>0.81636895719060332</v>
      </c>
      <c r="H102" s="3">
        <v>0.90680657186248803</v>
      </c>
      <c r="I102" s="3">
        <v>0.99279683990395784</v>
      </c>
      <c r="J102" s="3" t="s">
        <v>33</v>
      </c>
      <c r="K102" s="3" t="s">
        <v>33</v>
      </c>
      <c r="L102" s="3" t="s">
        <v>33</v>
      </c>
      <c r="M102" s="3" t="s">
        <v>33</v>
      </c>
      <c r="N102" s="3" t="s">
        <v>33</v>
      </c>
    </row>
    <row r="103" spans="1:14" x14ac:dyDescent="0.3">
      <c r="A103" t="s">
        <v>45</v>
      </c>
      <c r="B103" s="3" t="s">
        <v>11</v>
      </c>
      <c r="C103" s="3">
        <v>0.9835693522562996</v>
      </c>
      <c r="D103" s="3">
        <v>0.97841301497608624</v>
      </c>
      <c r="E103" s="3">
        <v>0.94593348496957042</v>
      </c>
      <c r="F103" s="3" t="s">
        <v>33</v>
      </c>
      <c r="G103" s="3">
        <v>0.95793834143232681</v>
      </c>
      <c r="H103" s="3">
        <v>0.85782862629010326</v>
      </c>
      <c r="I103" s="3">
        <v>0.98897565457050984</v>
      </c>
      <c r="J103" s="3">
        <v>0</v>
      </c>
      <c r="K103" s="3" t="s">
        <v>33</v>
      </c>
      <c r="L103" s="3" t="s">
        <v>33</v>
      </c>
      <c r="M103" s="3" t="s">
        <v>33</v>
      </c>
      <c r="N103" s="3" t="s">
        <v>33</v>
      </c>
    </row>
    <row r="104" spans="1:14" x14ac:dyDescent="0.3">
      <c r="A104" t="s">
        <v>45</v>
      </c>
      <c r="B104" s="3" t="s">
        <v>12</v>
      </c>
      <c r="C104" s="3">
        <v>0.96047582501918638</v>
      </c>
      <c r="D104" s="3">
        <v>0.9614078419265204</v>
      </c>
      <c r="E104" s="3">
        <v>0.93903747015880701</v>
      </c>
      <c r="F104" s="3">
        <v>0.92441649094742961</v>
      </c>
      <c r="G104" s="3" t="s">
        <v>33</v>
      </c>
      <c r="H104" s="3">
        <v>0.72225484439224896</v>
      </c>
      <c r="I104" s="3">
        <v>0.990506569453938</v>
      </c>
      <c r="J104" s="3">
        <v>0.27624309392265195</v>
      </c>
      <c r="K104" s="3" t="s">
        <v>33</v>
      </c>
      <c r="L104" s="3" t="s">
        <v>33</v>
      </c>
      <c r="M104" s="3" t="s">
        <v>33</v>
      </c>
      <c r="N104" s="3">
        <v>0</v>
      </c>
    </row>
    <row r="105" spans="1:14" x14ac:dyDescent="0.3">
      <c r="A105" t="s">
        <v>45</v>
      </c>
      <c r="B105" s="3" t="s">
        <v>13</v>
      </c>
      <c r="C105" s="3">
        <v>0.99195753795584041</v>
      </c>
      <c r="D105" s="3">
        <v>0.96713242823638224</v>
      </c>
      <c r="E105" s="3">
        <v>0.90730648780608081</v>
      </c>
      <c r="F105" s="3">
        <v>0.86726373479481356</v>
      </c>
      <c r="G105" s="3" t="s">
        <v>33</v>
      </c>
      <c r="H105" s="3">
        <v>0.8854114083796063</v>
      </c>
      <c r="I105" s="3">
        <v>0.99171377681406336</v>
      </c>
      <c r="J105" s="3" t="s">
        <v>33</v>
      </c>
      <c r="K105" s="3" t="s">
        <v>33</v>
      </c>
      <c r="L105" s="3" t="s">
        <v>33</v>
      </c>
      <c r="M105" s="3" t="s">
        <v>33</v>
      </c>
      <c r="N105" s="3" t="s">
        <v>33</v>
      </c>
    </row>
    <row r="106" spans="1:14" x14ac:dyDescent="0.3">
      <c r="A106" t="s">
        <v>45</v>
      </c>
      <c r="B106" s="3" t="s">
        <v>28</v>
      </c>
      <c r="C106" s="3">
        <v>0.99492188344101817</v>
      </c>
      <c r="D106" s="3">
        <v>0.96848808695970423</v>
      </c>
      <c r="E106" s="3">
        <v>0.8175647711282179</v>
      </c>
      <c r="F106" s="3">
        <v>0</v>
      </c>
      <c r="G106" s="3">
        <v>0.82573224555302926</v>
      </c>
      <c r="H106" s="3">
        <v>0.83351672535211263</v>
      </c>
      <c r="I106" s="3">
        <v>0.99301784328937159</v>
      </c>
      <c r="J106" s="3">
        <v>0</v>
      </c>
      <c r="K106" s="3" t="s">
        <v>33</v>
      </c>
      <c r="L106" s="3" t="s">
        <v>33</v>
      </c>
      <c r="M106" s="3" t="s">
        <v>33</v>
      </c>
      <c r="N106" s="3" t="s">
        <v>33</v>
      </c>
    </row>
    <row r="107" spans="1:14" x14ac:dyDescent="0.3">
      <c r="A107" t="s">
        <v>45</v>
      </c>
      <c r="B107" s="3" t="s">
        <v>14</v>
      </c>
      <c r="C107" s="3">
        <v>0.97591440050992995</v>
      </c>
      <c r="D107" s="3">
        <v>0.96577263248723677</v>
      </c>
      <c r="E107" s="3">
        <v>0.87419070604911309</v>
      </c>
      <c r="F107" s="3">
        <v>0</v>
      </c>
      <c r="G107" s="3">
        <v>1.9690771684115649E-2</v>
      </c>
      <c r="H107" s="3">
        <v>0.78306671868903632</v>
      </c>
      <c r="I107" s="3">
        <v>0.99387264407042597</v>
      </c>
      <c r="J107" s="3">
        <v>0</v>
      </c>
      <c r="K107" s="3" t="s">
        <v>33</v>
      </c>
      <c r="L107" s="3" t="s">
        <v>33</v>
      </c>
      <c r="M107" s="3" t="s">
        <v>33</v>
      </c>
      <c r="N107" s="3" t="s">
        <v>33</v>
      </c>
    </row>
    <row r="108" spans="1:14" x14ac:dyDescent="0.3">
      <c r="A108" t="s">
        <v>45</v>
      </c>
      <c r="B108" s="3" t="s">
        <v>15</v>
      </c>
      <c r="C108" s="3">
        <v>0.99476603015677922</v>
      </c>
      <c r="D108" s="3">
        <v>0.96698519767659719</v>
      </c>
      <c r="E108" s="3">
        <v>0.74323640584541206</v>
      </c>
      <c r="F108" s="3">
        <v>0.69522011328629629</v>
      </c>
      <c r="G108" s="3" t="s">
        <v>33</v>
      </c>
      <c r="H108" s="3">
        <v>0.64976245718705117</v>
      </c>
      <c r="I108" s="3">
        <v>0.99236403303724485</v>
      </c>
      <c r="J108" s="3" t="s">
        <v>33</v>
      </c>
      <c r="K108" s="3" t="s">
        <v>33</v>
      </c>
      <c r="L108" s="3">
        <v>0.9161676646706588</v>
      </c>
      <c r="M108" s="3" t="s">
        <v>33</v>
      </c>
      <c r="N108" s="3" t="s">
        <v>33</v>
      </c>
    </row>
    <row r="109" spans="1:14" x14ac:dyDescent="0.3">
      <c r="A109" t="s">
        <v>45</v>
      </c>
      <c r="B109" s="3" t="s">
        <v>16</v>
      </c>
      <c r="C109" s="3">
        <v>0.93069483568075118</v>
      </c>
      <c r="D109" s="3">
        <v>0.98143689812468315</v>
      </c>
      <c r="E109" s="3">
        <v>0.87348429510591674</v>
      </c>
      <c r="F109" s="3" t="s">
        <v>33</v>
      </c>
      <c r="G109" s="3" t="s">
        <v>33</v>
      </c>
      <c r="H109" s="3">
        <v>0.81013526759458931</v>
      </c>
      <c r="I109" s="3">
        <v>0.99145562312370117</v>
      </c>
      <c r="J109" s="3">
        <v>0.44788433583467568</v>
      </c>
      <c r="K109" s="3" t="s">
        <v>33</v>
      </c>
      <c r="L109" s="3" t="s">
        <v>33</v>
      </c>
      <c r="M109" s="3" t="s">
        <v>33</v>
      </c>
      <c r="N109" s="3" t="s">
        <v>33</v>
      </c>
    </row>
    <row r="110" spans="1:14" x14ac:dyDescent="0.3">
      <c r="A110" t="s">
        <v>45</v>
      </c>
      <c r="B110" s="3" t="s">
        <v>17</v>
      </c>
      <c r="C110" s="3">
        <v>0.9739483302045896</v>
      </c>
      <c r="D110" s="3">
        <v>0.88124457376164445</v>
      </c>
      <c r="E110" s="3">
        <v>0.87692772905957062</v>
      </c>
      <c r="F110" s="3" t="s">
        <v>33</v>
      </c>
      <c r="G110" s="3" t="s">
        <v>33</v>
      </c>
      <c r="H110" s="3">
        <v>0.8227687206410611</v>
      </c>
      <c r="I110" s="3">
        <v>0.98816113161131602</v>
      </c>
      <c r="J110" s="3" t="s">
        <v>33</v>
      </c>
      <c r="K110" s="3" t="s">
        <v>33</v>
      </c>
      <c r="L110" s="3" t="s">
        <v>33</v>
      </c>
      <c r="M110" s="3" t="s">
        <v>33</v>
      </c>
      <c r="N110" s="3" t="s">
        <v>33</v>
      </c>
    </row>
    <row r="111" spans="1:14" x14ac:dyDescent="0.3">
      <c r="A111" t="s">
        <v>40</v>
      </c>
      <c r="B111" s="3" t="s">
        <v>5</v>
      </c>
      <c r="C111" s="3">
        <v>0.98529900884720278</v>
      </c>
      <c r="D111" s="3">
        <v>0.95110353490041277</v>
      </c>
      <c r="E111" s="3">
        <v>0.87039127895658941</v>
      </c>
      <c r="F111" s="3" t="s">
        <v>33</v>
      </c>
      <c r="G111" s="3">
        <v>0.85213735108619482</v>
      </c>
      <c r="H111" s="3">
        <v>0.7278999568779646</v>
      </c>
      <c r="I111" s="3">
        <v>0.99106941838649165</v>
      </c>
      <c r="J111" s="3">
        <v>0.27529831814338063</v>
      </c>
      <c r="K111" s="3" t="s">
        <v>33</v>
      </c>
      <c r="L111" s="3" t="s">
        <v>33</v>
      </c>
      <c r="M111" s="3" t="s">
        <v>33</v>
      </c>
      <c r="N111" s="3" t="s">
        <v>33</v>
      </c>
    </row>
    <row r="112" spans="1:14" x14ac:dyDescent="0.3">
      <c r="A112" t="s">
        <v>40</v>
      </c>
      <c r="B112" s="3" t="s">
        <v>6</v>
      </c>
      <c r="C112" s="3">
        <v>0.99372691376894662</v>
      </c>
      <c r="D112" s="3">
        <v>0.98184663536776218</v>
      </c>
      <c r="E112" s="3">
        <v>0.94754144935771256</v>
      </c>
      <c r="F112" s="3" t="s">
        <v>33</v>
      </c>
      <c r="G112" s="3" t="s">
        <v>33</v>
      </c>
      <c r="H112" s="3">
        <v>0.72728468978222249</v>
      </c>
      <c r="I112" s="3">
        <v>0.99474968572062417</v>
      </c>
      <c r="J112" s="3" t="s">
        <v>33</v>
      </c>
      <c r="K112" s="3" t="s">
        <v>33</v>
      </c>
      <c r="L112" s="3" t="s">
        <v>33</v>
      </c>
      <c r="M112" s="3" t="s">
        <v>33</v>
      </c>
      <c r="N112" s="3" t="s">
        <v>33</v>
      </c>
    </row>
    <row r="113" spans="1:14" x14ac:dyDescent="0.3">
      <c r="A113" t="s">
        <v>40</v>
      </c>
      <c r="B113" s="3" t="s">
        <v>68</v>
      </c>
      <c r="C113" s="3">
        <v>0.99313761590734118</v>
      </c>
      <c r="D113" s="3">
        <v>0.94542310601966917</v>
      </c>
      <c r="E113" s="3">
        <v>0.94814472047893117</v>
      </c>
      <c r="F113" s="3" t="s">
        <v>33</v>
      </c>
      <c r="G113" s="3">
        <v>0.96504620329449575</v>
      </c>
      <c r="H113" s="3">
        <v>0.83606557377049184</v>
      </c>
      <c r="I113" s="3">
        <v>0.99147958805660519</v>
      </c>
      <c r="J113" s="3" t="s">
        <v>33</v>
      </c>
      <c r="K113" s="3" t="s">
        <v>33</v>
      </c>
      <c r="L113" s="3" t="s">
        <v>33</v>
      </c>
      <c r="M113" s="3" t="s">
        <v>33</v>
      </c>
      <c r="N113" s="3" t="s">
        <v>33</v>
      </c>
    </row>
    <row r="114" spans="1:14" x14ac:dyDescent="0.3">
      <c r="A114" t="s">
        <v>40</v>
      </c>
      <c r="B114" s="3" t="s">
        <v>7</v>
      </c>
      <c r="C114" s="3">
        <v>0.99244787069185358</v>
      </c>
      <c r="D114" s="3">
        <v>0.95443368186969435</v>
      </c>
      <c r="E114" s="3">
        <v>0.83392275154288886</v>
      </c>
      <c r="F114" s="3">
        <v>0.74025522041763336</v>
      </c>
      <c r="G114" s="3">
        <v>0.72427983539094654</v>
      </c>
      <c r="H114" s="3">
        <v>0.65941302791696488</v>
      </c>
      <c r="I114" s="3">
        <v>0.99090909090909096</v>
      </c>
      <c r="J114" s="3" t="s">
        <v>33</v>
      </c>
      <c r="K114" s="3" t="s">
        <v>33</v>
      </c>
      <c r="L114" s="3" t="s">
        <v>33</v>
      </c>
      <c r="M114" s="3" t="s">
        <v>33</v>
      </c>
      <c r="N114" s="3" t="s">
        <v>33</v>
      </c>
    </row>
    <row r="115" spans="1:14" x14ac:dyDescent="0.3">
      <c r="A115" t="s">
        <v>40</v>
      </c>
      <c r="B115" s="3" t="s">
        <v>8</v>
      </c>
      <c r="C115" s="3">
        <v>0.99537184806894363</v>
      </c>
      <c r="D115" s="3">
        <v>0.94939559871887602</v>
      </c>
      <c r="E115" s="3">
        <v>0.82943221320973348</v>
      </c>
      <c r="F115" s="3">
        <v>0.44957836783051086</v>
      </c>
      <c r="G115" s="3">
        <v>0.35366152338966445</v>
      </c>
      <c r="H115" s="3">
        <v>0.73216751035434879</v>
      </c>
      <c r="I115" s="3">
        <v>0.99505766062602963</v>
      </c>
      <c r="J115" s="3" t="s">
        <v>33</v>
      </c>
      <c r="K115" s="3" t="s">
        <v>33</v>
      </c>
      <c r="L115" s="3" t="s">
        <v>33</v>
      </c>
      <c r="M115" s="3" t="s">
        <v>33</v>
      </c>
      <c r="N115" s="3" t="s">
        <v>33</v>
      </c>
    </row>
    <row r="116" spans="1:14" x14ac:dyDescent="0.3">
      <c r="A116" t="s">
        <v>40</v>
      </c>
      <c r="B116" s="3" t="s">
        <v>9</v>
      </c>
      <c r="C116" s="3">
        <v>0.9689047657708858</v>
      </c>
      <c r="D116" s="3">
        <v>0.99184566813225117</v>
      </c>
      <c r="E116" s="3">
        <v>0.9057625186979128</v>
      </c>
      <c r="F116" s="3">
        <v>0.72091059082338149</v>
      </c>
      <c r="G116" s="3" t="s">
        <v>33</v>
      </c>
      <c r="H116" s="3">
        <v>0.34611048478015782</v>
      </c>
      <c r="I116" s="3">
        <v>0.98652896273013024</v>
      </c>
      <c r="J116" s="3" t="s">
        <v>33</v>
      </c>
      <c r="K116" s="3" t="s">
        <v>33</v>
      </c>
      <c r="L116" s="3" t="s">
        <v>33</v>
      </c>
      <c r="M116" s="3" t="s">
        <v>33</v>
      </c>
      <c r="N116" s="3" t="s">
        <v>33</v>
      </c>
    </row>
    <row r="117" spans="1:14" x14ac:dyDescent="0.3">
      <c r="A117" t="s">
        <v>40</v>
      </c>
      <c r="B117" s="3" t="s">
        <v>10</v>
      </c>
      <c r="C117" s="3">
        <v>0.98848328331123059</v>
      </c>
      <c r="D117" s="3">
        <v>0.97857383397878439</v>
      </c>
      <c r="E117" s="3">
        <v>0.94126942322886475</v>
      </c>
      <c r="F117" s="3">
        <v>0.9330283441074092</v>
      </c>
      <c r="G117" s="3">
        <v>0.5548805184285136</v>
      </c>
      <c r="H117" s="3">
        <v>0.86198547215496368</v>
      </c>
      <c r="I117" s="3">
        <v>0.99160305343511435</v>
      </c>
      <c r="J117" s="3">
        <v>0.97232142857142856</v>
      </c>
      <c r="K117" s="3" t="s">
        <v>33</v>
      </c>
      <c r="L117" s="3" t="s">
        <v>33</v>
      </c>
      <c r="M117" s="3" t="s">
        <v>33</v>
      </c>
      <c r="N117" s="3" t="s">
        <v>33</v>
      </c>
    </row>
    <row r="118" spans="1:14" x14ac:dyDescent="0.3">
      <c r="A118" t="s">
        <v>40</v>
      </c>
      <c r="B118" s="3" t="s">
        <v>11</v>
      </c>
      <c r="C118" s="3">
        <v>0.99307071665875657</v>
      </c>
      <c r="D118" s="3">
        <v>0.98070148898925935</v>
      </c>
      <c r="E118" s="3">
        <v>0.87890733882849525</v>
      </c>
      <c r="F118" s="3">
        <v>0.90373725934314841</v>
      </c>
      <c r="G118" s="3" t="s">
        <v>33</v>
      </c>
      <c r="H118" s="3">
        <v>0.7800234531282334</v>
      </c>
      <c r="I118" s="3">
        <v>0.98868778280543002</v>
      </c>
      <c r="J118" s="3">
        <v>0</v>
      </c>
      <c r="K118" s="3" t="s">
        <v>33</v>
      </c>
      <c r="L118" s="3" t="s">
        <v>33</v>
      </c>
      <c r="M118" s="3" t="s">
        <v>33</v>
      </c>
      <c r="N118" s="3">
        <v>2.2181146025878003E-2</v>
      </c>
    </row>
    <row r="119" spans="1:14" x14ac:dyDescent="0.3">
      <c r="A119" t="s">
        <v>40</v>
      </c>
      <c r="B119" s="3" t="s">
        <v>12</v>
      </c>
      <c r="C119" s="3">
        <v>0.99416401096379059</v>
      </c>
      <c r="D119" s="3">
        <v>0.9752694724014036</v>
      </c>
      <c r="E119" s="3">
        <v>0.94389956845821876</v>
      </c>
      <c r="F119" s="3">
        <v>0.65751544269045981</v>
      </c>
      <c r="G119" s="3">
        <v>0</v>
      </c>
      <c r="H119" s="3">
        <v>0.86159618992639631</v>
      </c>
      <c r="I119" s="3">
        <v>0.98900436812772996</v>
      </c>
      <c r="J119" s="3" t="s">
        <v>33</v>
      </c>
      <c r="K119" s="3" t="s">
        <v>33</v>
      </c>
      <c r="L119" s="3" t="s">
        <v>33</v>
      </c>
      <c r="M119" s="3" t="s">
        <v>33</v>
      </c>
      <c r="N119" s="3" t="s">
        <v>33</v>
      </c>
    </row>
    <row r="120" spans="1:14" x14ac:dyDescent="0.3">
      <c r="A120" t="s">
        <v>40</v>
      </c>
      <c r="B120" s="3" t="s">
        <v>13</v>
      </c>
      <c r="C120" s="3">
        <v>0.99667765724497237</v>
      </c>
      <c r="D120" s="3">
        <v>0.97600910069677205</v>
      </c>
      <c r="E120" s="3">
        <v>0.88765665566204044</v>
      </c>
      <c r="F120" s="3">
        <v>0.78009711167843021</v>
      </c>
      <c r="G120" s="3">
        <v>0</v>
      </c>
      <c r="H120" s="3">
        <v>0.89424603174603179</v>
      </c>
      <c r="I120" s="3">
        <v>0.99279484262419415</v>
      </c>
      <c r="J120" s="3" t="s">
        <v>33</v>
      </c>
      <c r="K120" s="3" t="s">
        <v>33</v>
      </c>
      <c r="L120" s="3" t="s">
        <v>33</v>
      </c>
      <c r="M120" s="3" t="s">
        <v>33</v>
      </c>
      <c r="N120" s="3" t="s">
        <v>33</v>
      </c>
    </row>
    <row r="121" spans="1:14" x14ac:dyDescent="0.3">
      <c r="A121" t="s">
        <v>40</v>
      </c>
      <c r="B121" s="3" t="s">
        <v>14</v>
      </c>
      <c r="C121" s="3">
        <v>0.99750343040097578</v>
      </c>
      <c r="D121" s="3">
        <v>0.97699100195062605</v>
      </c>
      <c r="E121" s="3">
        <v>0.89491212450951296</v>
      </c>
      <c r="F121" s="3">
        <v>0.73428390812671207</v>
      </c>
      <c r="G121" s="3" t="s">
        <v>33</v>
      </c>
      <c r="H121" s="3">
        <v>0.91478581298940576</v>
      </c>
      <c r="I121" s="3">
        <v>0.98973519785778041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</row>
    <row r="122" spans="1:14" x14ac:dyDescent="0.3">
      <c r="A122" t="s">
        <v>40</v>
      </c>
      <c r="B122" s="3" t="s">
        <v>15</v>
      </c>
      <c r="C122" s="3">
        <v>0.99413534932390235</v>
      </c>
      <c r="D122" s="3">
        <v>0.94439669668547521</v>
      </c>
      <c r="E122" s="3">
        <v>0.86291586028937428</v>
      </c>
      <c r="F122" s="3">
        <v>0.68657505285412257</v>
      </c>
      <c r="G122" s="3" t="s">
        <v>33</v>
      </c>
      <c r="H122" s="3">
        <v>0.5259236734073286</v>
      </c>
      <c r="I122" s="3">
        <v>0.99105247194419155</v>
      </c>
      <c r="J122" s="3" t="s">
        <v>33</v>
      </c>
      <c r="K122" s="3" t="s">
        <v>33</v>
      </c>
      <c r="L122" s="3">
        <v>0</v>
      </c>
      <c r="M122" s="3" t="s">
        <v>33</v>
      </c>
      <c r="N122" s="3" t="s">
        <v>33</v>
      </c>
    </row>
    <row r="123" spans="1:14" x14ac:dyDescent="0.3">
      <c r="A123" t="s">
        <v>37</v>
      </c>
      <c r="B123" s="3" t="s">
        <v>5</v>
      </c>
      <c r="C123" s="3">
        <v>0.98530020504625559</v>
      </c>
      <c r="D123" s="3">
        <v>0.95060625018619482</v>
      </c>
      <c r="E123" s="3">
        <v>0.91651598676957002</v>
      </c>
      <c r="F123" s="3">
        <v>0.71366178836870742</v>
      </c>
      <c r="G123" s="3" t="s">
        <v>33</v>
      </c>
      <c r="H123" s="3">
        <v>0.8480050664977834</v>
      </c>
      <c r="I123" s="3">
        <v>0.98040975026170196</v>
      </c>
      <c r="J123" s="3" t="s">
        <v>33</v>
      </c>
      <c r="K123" s="3" t="s">
        <v>33</v>
      </c>
      <c r="L123" s="3" t="s">
        <v>33</v>
      </c>
      <c r="M123" s="3" t="s">
        <v>33</v>
      </c>
      <c r="N123" s="3" t="s">
        <v>33</v>
      </c>
    </row>
    <row r="124" spans="1:14" x14ac:dyDescent="0.3">
      <c r="A124" t="s">
        <v>37</v>
      </c>
      <c r="B124" s="3" t="s">
        <v>6</v>
      </c>
      <c r="C124" s="3">
        <v>0.98471676480737336</v>
      </c>
      <c r="D124" s="3">
        <v>0.97898577744633242</v>
      </c>
      <c r="E124" s="3">
        <v>0.8147386401268889</v>
      </c>
      <c r="F124" s="3">
        <v>0</v>
      </c>
      <c r="G124" s="3" t="s">
        <v>33</v>
      </c>
      <c r="H124" s="3">
        <v>0.85897232364925646</v>
      </c>
      <c r="I124" s="3">
        <v>0.9849110427145108</v>
      </c>
      <c r="J124" s="3" t="s">
        <v>33</v>
      </c>
      <c r="K124" s="3" t="s">
        <v>33</v>
      </c>
      <c r="L124" s="3" t="s">
        <v>33</v>
      </c>
      <c r="M124" s="3" t="s">
        <v>33</v>
      </c>
      <c r="N124" s="3" t="s">
        <v>33</v>
      </c>
    </row>
    <row r="125" spans="1:14" x14ac:dyDescent="0.3">
      <c r="A125" t="s">
        <v>37</v>
      </c>
      <c r="B125" s="3" t="s">
        <v>7</v>
      </c>
      <c r="C125" s="3">
        <v>0.98773231469918477</v>
      </c>
      <c r="D125" s="3">
        <v>0.98349864341947235</v>
      </c>
      <c r="E125" s="3">
        <v>0.95162562242299975</v>
      </c>
      <c r="F125" s="3">
        <v>0.88755773672055427</v>
      </c>
      <c r="G125" s="3" t="s">
        <v>33</v>
      </c>
      <c r="H125" s="3">
        <v>0.88943333596775465</v>
      </c>
      <c r="I125" s="3">
        <v>0.98707530376905817</v>
      </c>
      <c r="J125" s="3" t="s">
        <v>33</v>
      </c>
      <c r="K125" s="3" t="s">
        <v>33</v>
      </c>
      <c r="L125" s="3" t="s">
        <v>33</v>
      </c>
      <c r="M125" s="3" t="s">
        <v>33</v>
      </c>
      <c r="N125" s="3" t="s">
        <v>33</v>
      </c>
    </row>
    <row r="126" spans="1:14" x14ac:dyDescent="0.3">
      <c r="A126" t="s">
        <v>37</v>
      </c>
      <c r="B126" s="3" t="s">
        <v>20</v>
      </c>
      <c r="C126" s="3">
        <v>0.97764933972272017</v>
      </c>
      <c r="D126" s="3">
        <v>0.97137126471003021</v>
      </c>
      <c r="E126" s="3">
        <v>0.93815895229539958</v>
      </c>
      <c r="F126" s="3">
        <v>0.89426672608552438</v>
      </c>
      <c r="G126" s="3" t="s">
        <v>33</v>
      </c>
      <c r="H126" s="3">
        <v>0.83404864091559372</v>
      </c>
      <c r="I126" s="3">
        <v>0.98976962124170242</v>
      </c>
      <c r="J126" s="3" t="s">
        <v>33</v>
      </c>
      <c r="K126" s="3" t="s">
        <v>33</v>
      </c>
      <c r="L126" s="3" t="s">
        <v>33</v>
      </c>
      <c r="M126" s="3" t="s">
        <v>33</v>
      </c>
      <c r="N126" s="3" t="s">
        <v>33</v>
      </c>
    </row>
    <row r="127" spans="1:14" x14ac:dyDescent="0.3">
      <c r="A127" t="s">
        <v>37</v>
      </c>
      <c r="B127" s="3" t="s">
        <v>8</v>
      </c>
      <c r="C127" s="3">
        <v>0.97152555157458043</v>
      </c>
      <c r="D127" s="3">
        <v>0.96909862482318121</v>
      </c>
      <c r="E127" s="3">
        <v>0.92402643281659125</v>
      </c>
      <c r="F127" s="3">
        <v>0.72118352845244338</v>
      </c>
      <c r="G127" s="3" t="s">
        <v>33</v>
      </c>
      <c r="H127" s="3">
        <v>0.94364640883977902</v>
      </c>
      <c r="I127" s="3">
        <v>0.98932714617169359</v>
      </c>
      <c r="J127" s="3">
        <v>0.95070137966864865</v>
      </c>
      <c r="K127" s="3" t="s">
        <v>33</v>
      </c>
      <c r="L127" s="3" t="s">
        <v>33</v>
      </c>
      <c r="M127" s="3" t="s">
        <v>33</v>
      </c>
      <c r="N127" s="3" t="s">
        <v>33</v>
      </c>
    </row>
    <row r="128" spans="1:14" x14ac:dyDescent="0.3">
      <c r="A128" t="s">
        <v>37</v>
      </c>
      <c r="B128" s="3" t="s">
        <v>9</v>
      </c>
      <c r="C128" s="3">
        <v>0.99145713592994555</v>
      </c>
      <c r="D128" s="3">
        <v>0.94916076600003041</v>
      </c>
      <c r="E128" s="3">
        <v>0.92160190430010358</v>
      </c>
      <c r="F128" s="3">
        <v>0.89404573239755492</v>
      </c>
      <c r="G128" s="3" t="s">
        <v>33</v>
      </c>
      <c r="H128" s="3">
        <v>0.89736904479734536</v>
      </c>
      <c r="I128" s="3">
        <v>0.98892030259035679</v>
      </c>
      <c r="J128" s="3" t="s">
        <v>33</v>
      </c>
      <c r="K128" s="3" t="s">
        <v>33</v>
      </c>
      <c r="L128" s="3" t="s">
        <v>33</v>
      </c>
      <c r="M128" s="3" t="s">
        <v>33</v>
      </c>
      <c r="N128" s="3" t="s">
        <v>33</v>
      </c>
    </row>
    <row r="129" spans="1:14" x14ac:dyDescent="0.3">
      <c r="A129" t="s">
        <v>37</v>
      </c>
      <c r="B129" s="3" t="s">
        <v>10</v>
      </c>
      <c r="C129" s="3">
        <v>0.99323347648475957</v>
      </c>
      <c r="D129" s="3">
        <v>0.95677336290744064</v>
      </c>
      <c r="E129" s="3">
        <v>0.91749864840511797</v>
      </c>
      <c r="F129" s="3">
        <v>0.88897588474788602</v>
      </c>
      <c r="G129" s="3" t="s">
        <v>33</v>
      </c>
      <c r="H129" s="3">
        <v>0.90155440414507759</v>
      </c>
      <c r="I129" s="3">
        <v>0.98567422117789738</v>
      </c>
      <c r="J129" s="3" t="s">
        <v>33</v>
      </c>
      <c r="K129" s="3" t="s">
        <v>33</v>
      </c>
      <c r="L129" s="3" t="s">
        <v>33</v>
      </c>
      <c r="M129" s="3" t="s">
        <v>33</v>
      </c>
      <c r="N129" s="3" t="s">
        <v>33</v>
      </c>
    </row>
    <row r="130" spans="1:14" x14ac:dyDescent="0.3">
      <c r="A130" t="s">
        <v>37</v>
      </c>
      <c r="B130" s="3" t="s">
        <v>11</v>
      </c>
      <c r="C130" s="3">
        <v>0.99316937045752718</v>
      </c>
      <c r="D130" s="3">
        <v>0.94821953403887638</v>
      </c>
      <c r="E130" s="3">
        <v>0.92118177265898837</v>
      </c>
      <c r="F130" s="3">
        <v>0.88383086754792961</v>
      </c>
      <c r="G130" s="3" t="s">
        <v>33</v>
      </c>
      <c r="H130" s="3">
        <v>0.84853596818893839</v>
      </c>
      <c r="I130" s="3">
        <v>0.98838014621008075</v>
      </c>
      <c r="J130" s="3" t="s">
        <v>33</v>
      </c>
      <c r="K130" s="3" t="s">
        <v>33</v>
      </c>
      <c r="L130" s="3" t="s">
        <v>33</v>
      </c>
      <c r="M130" s="3" t="s">
        <v>33</v>
      </c>
      <c r="N130" s="3" t="s">
        <v>33</v>
      </c>
    </row>
    <row r="131" spans="1:14" x14ac:dyDescent="0.3">
      <c r="A131" t="s">
        <v>37</v>
      </c>
      <c r="B131" s="3" t="s">
        <v>53</v>
      </c>
      <c r="C131" s="3">
        <v>0.994221660094735</v>
      </c>
      <c r="D131" s="3">
        <v>0.96162275989513957</v>
      </c>
      <c r="E131" s="3">
        <v>0.91925950250389965</v>
      </c>
      <c r="F131" s="3">
        <v>0.69695962521564347</v>
      </c>
      <c r="G131" s="3">
        <v>0.82710035827865225</v>
      </c>
      <c r="H131" s="3">
        <v>0.87453679195341449</v>
      </c>
      <c r="I131" s="3">
        <v>0.99051911718992836</v>
      </c>
      <c r="J131" s="3" t="s">
        <v>33</v>
      </c>
      <c r="K131" s="3" t="s">
        <v>33</v>
      </c>
      <c r="L131" s="3" t="s">
        <v>33</v>
      </c>
      <c r="M131" s="3" t="s">
        <v>33</v>
      </c>
      <c r="N131" s="3" t="s">
        <v>33</v>
      </c>
    </row>
    <row r="132" spans="1:14" x14ac:dyDescent="0.3">
      <c r="A132" t="s">
        <v>37</v>
      </c>
      <c r="B132" s="3" t="s">
        <v>12</v>
      </c>
      <c r="C132" s="3">
        <v>0.99456137721345517</v>
      </c>
      <c r="D132" s="3">
        <v>0.96438164194791542</v>
      </c>
      <c r="E132" s="3">
        <v>0.91793529706553822</v>
      </c>
      <c r="F132" s="3">
        <v>0.80702287126116301</v>
      </c>
      <c r="G132" s="3">
        <v>0</v>
      </c>
      <c r="H132" s="3">
        <v>0.90140324963072382</v>
      </c>
      <c r="I132" s="3">
        <v>0.99061651803024442</v>
      </c>
      <c r="J132" s="3" t="s">
        <v>33</v>
      </c>
      <c r="K132" s="3" t="s">
        <v>33</v>
      </c>
      <c r="L132" s="3" t="s">
        <v>33</v>
      </c>
      <c r="M132" s="3" t="s">
        <v>33</v>
      </c>
      <c r="N132" s="3" t="s">
        <v>33</v>
      </c>
    </row>
    <row r="133" spans="1:14" x14ac:dyDescent="0.3">
      <c r="A133" t="s">
        <v>37</v>
      </c>
      <c r="B133" s="3" t="s">
        <v>13</v>
      </c>
      <c r="C133" s="3">
        <v>0.99499506656561465</v>
      </c>
      <c r="D133" s="3">
        <v>0.96267614574076421</v>
      </c>
      <c r="E133" s="3">
        <v>0.88639482200647246</v>
      </c>
      <c r="F133" s="3">
        <v>0.82146733482668632</v>
      </c>
      <c r="G133" s="3" t="s">
        <v>33</v>
      </c>
      <c r="H133" s="3">
        <v>0.68066475213031397</v>
      </c>
      <c r="I133" s="3">
        <v>0.98964167881531495</v>
      </c>
      <c r="J133" s="3" t="s">
        <v>33</v>
      </c>
      <c r="K133" s="3" t="s">
        <v>33</v>
      </c>
      <c r="L133" s="3" t="s">
        <v>33</v>
      </c>
      <c r="M133" s="3" t="s">
        <v>33</v>
      </c>
      <c r="N133" s="3" t="s">
        <v>33</v>
      </c>
    </row>
    <row r="134" spans="1:14" x14ac:dyDescent="0.3">
      <c r="A134" t="s">
        <v>37</v>
      </c>
      <c r="B134" s="3" t="s">
        <v>14</v>
      </c>
      <c r="C134" s="3">
        <v>0.99423113402291918</v>
      </c>
      <c r="D134" s="3">
        <v>0.96815889029003799</v>
      </c>
      <c r="E134" s="3">
        <v>0.88971177204385787</v>
      </c>
      <c r="F134" s="3">
        <v>0.79282074008420123</v>
      </c>
      <c r="G134" s="3" t="s">
        <v>33</v>
      </c>
      <c r="H134" s="3">
        <v>0.78446669771774569</v>
      </c>
      <c r="I134" s="3">
        <v>0.98860443334374037</v>
      </c>
      <c r="J134" s="3" t="s">
        <v>33</v>
      </c>
      <c r="K134" s="3" t="s">
        <v>33</v>
      </c>
      <c r="L134" s="3" t="s">
        <v>33</v>
      </c>
      <c r="M134" s="3" t="s">
        <v>33</v>
      </c>
      <c r="N134" s="3" t="s">
        <v>33</v>
      </c>
    </row>
    <row r="135" spans="1:14" x14ac:dyDescent="0.3">
      <c r="A135" t="s">
        <v>37</v>
      </c>
      <c r="B135" s="3" t="s">
        <v>15</v>
      </c>
      <c r="C135" s="3">
        <v>0.99462041009939839</v>
      </c>
      <c r="D135" s="3">
        <v>0.97095149382460499</v>
      </c>
      <c r="E135" s="3">
        <v>0.90066725418607574</v>
      </c>
      <c r="F135" s="3">
        <v>0.74917736970597604</v>
      </c>
      <c r="G135" s="3">
        <v>0</v>
      </c>
      <c r="H135" s="3">
        <v>0.65869055492094031</v>
      </c>
      <c r="I135" s="3">
        <v>0.98903662234662937</v>
      </c>
      <c r="J135" s="3" t="s">
        <v>33</v>
      </c>
      <c r="K135" s="3" t="s">
        <v>33</v>
      </c>
      <c r="L135" s="3">
        <v>0</v>
      </c>
      <c r="M135" s="3" t="s">
        <v>33</v>
      </c>
      <c r="N135" s="3" t="s">
        <v>33</v>
      </c>
    </row>
    <row r="136" spans="1:14" x14ac:dyDescent="0.3">
      <c r="A136" t="s">
        <v>19</v>
      </c>
      <c r="B136" s="3" t="s">
        <v>5</v>
      </c>
      <c r="C136" s="3">
        <v>0.95778030590317276</v>
      </c>
      <c r="D136" s="3">
        <v>0.96596061052232596</v>
      </c>
      <c r="E136" s="3">
        <v>0.83662563221681463</v>
      </c>
      <c r="F136" s="3" t="s">
        <v>33</v>
      </c>
      <c r="G136" s="3" t="s">
        <v>33</v>
      </c>
      <c r="H136" s="3">
        <v>0.73007664604303257</v>
      </c>
      <c r="I136" s="3">
        <v>0.95616095193361517</v>
      </c>
      <c r="J136" s="3" t="s">
        <v>33</v>
      </c>
      <c r="K136" s="3" t="s">
        <v>33</v>
      </c>
      <c r="L136" s="3" t="s">
        <v>33</v>
      </c>
      <c r="M136" s="3" t="s">
        <v>33</v>
      </c>
      <c r="N136" s="3" t="s">
        <v>33</v>
      </c>
    </row>
    <row r="137" spans="1:14" x14ac:dyDescent="0.3">
      <c r="A137" t="s">
        <v>19</v>
      </c>
      <c r="B137" s="3" t="s">
        <v>21</v>
      </c>
      <c r="C137" s="3">
        <v>0.98239250050947624</v>
      </c>
      <c r="D137" s="3">
        <v>0.96923004943778157</v>
      </c>
      <c r="E137" s="3">
        <v>0.94437681926435557</v>
      </c>
      <c r="F137" s="3" t="s">
        <v>33</v>
      </c>
      <c r="G137" s="3" t="s">
        <v>33</v>
      </c>
      <c r="H137" s="3">
        <v>0.91182216234422364</v>
      </c>
      <c r="I137" s="3">
        <v>0.97962648556876064</v>
      </c>
      <c r="J137" s="3" t="s">
        <v>33</v>
      </c>
      <c r="K137" s="3" t="s">
        <v>33</v>
      </c>
      <c r="L137" s="3" t="s">
        <v>33</v>
      </c>
      <c r="M137" s="3" t="s">
        <v>33</v>
      </c>
      <c r="N137" s="3" t="s">
        <v>33</v>
      </c>
    </row>
    <row r="138" spans="1:14" x14ac:dyDescent="0.3">
      <c r="A138" t="s">
        <v>19</v>
      </c>
      <c r="B138" s="3" t="s">
        <v>22</v>
      </c>
      <c r="C138" s="3">
        <v>0.98691655453056859</v>
      </c>
      <c r="D138" s="3">
        <v>0.97392495474781082</v>
      </c>
      <c r="E138" s="3">
        <v>0.92274962178517395</v>
      </c>
      <c r="F138" s="3" t="s">
        <v>33</v>
      </c>
      <c r="G138" s="3" t="s">
        <v>33</v>
      </c>
      <c r="H138" s="3">
        <v>0.85269810403500246</v>
      </c>
      <c r="I138" s="3">
        <v>0.98869571996569738</v>
      </c>
      <c r="J138" s="3">
        <v>0.64192139737991272</v>
      </c>
      <c r="K138" s="3" t="s">
        <v>33</v>
      </c>
      <c r="L138" s="3" t="s">
        <v>33</v>
      </c>
      <c r="M138" s="3" t="s">
        <v>33</v>
      </c>
      <c r="N138" s="3" t="s">
        <v>33</v>
      </c>
    </row>
    <row r="139" spans="1:14" x14ac:dyDescent="0.3">
      <c r="A139" t="s">
        <v>19</v>
      </c>
      <c r="B139" s="3" t="s">
        <v>23</v>
      </c>
      <c r="C139" s="3">
        <v>0.98171274924275564</v>
      </c>
      <c r="D139" s="3">
        <v>0.97383739124992164</v>
      </c>
      <c r="E139" s="3">
        <v>0.93041237113402064</v>
      </c>
      <c r="F139" s="3" t="s">
        <v>33</v>
      </c>
      <c r="G139" s="3" t="s">
        <v>33</v>
      </c>
      <c r="H139" s="3">
        <v>0.87232111692844672</v>
      </c>
      <c r="I139" s="3">
        <v>0.98456235011990401</v>
      </c>
      <c r="J139" s="3">
        <v>0</v>
      </c>
      <c r="K139" s="3" t="s">
        <v>33</v>
      </c>
      <c r="L139" s="3" t="s">
        <v>33</v>
      </c>
      <c r="M139" s="3" t="s">
        <v>33</v>
      </c>
      <c r="N139" s="3" t="s">
        <v>33</v>
      </c>
    </row>
    <row r="140" spans="1:14" x14ac:dyDescent="0.3">
      <c r="A140" t="s">
        <v>19</v>
      </c>
      <c r="B140" s="3" t="s">
        <v>6</v>
      </c>
      <c r="C140" s="3">
        <v>0.96037416854861601</v>
      </c>
      <c r="D140" s="3">
        <v>0.94781483846670278</v>
      </c>
      <c r="E140" s="3">
        <v>0.88496358588500379</v>
      </c>
      <c r="F140" s="3" t="s">
        <v>33</v>
      </c>
      <c r="G140" s="3" t="s">
        <v>33</v>
      </c>
      <c r="H140" s="3">
        <v>0.85266239197100646</v>
      </c>
      <c r="I140" s="3">
        <v>0.98240514075887397</v>
      </c>
      <c r="J140" s="3">
        <v>0.92657577112203837</v>
      </c>
      <c r="K140" s="3" t="s">
        <v>33</v>
      </c>
      <c r="L140" s="3" t="s">
        <v>33</v>
      </c>
      <c r="M140" s="3" t="s">
        <v>33</v>
      </c>
      <c r="N140" s="3" t="s">
        <v>33</v>
      </c>
    </row>
    <row r="141" spans="1:14" x14ac:dyDescent="0.3">
      <c r="A141" t="s">
        <v>19</v>
      </c>
      <c r="B141" s="3" t="s">
        <v>24</v>
      </c>
      <c r="C141" s="3">
        <v>0.98634652167113757</v>
      </c>
      <c r="D141" s="3">
        <v>0.96620381698067037</v>
      </c>
      <c r="E141" s="3">
        <v>0.93970131377025878</v>
      </c>
      <c r="F141" s="3" t="s">
        <v>33</v>
      </c>
      <c r="G141" s="3" t="s">
        <v>33</v>
      </c>
      <c r="H141" s="3">
        <v>0.82028416859877529</v>
      </c>
      <c r="I141" s="3">
        <v>0.98320268756998885</v>
      </c>
      <c r="J141" s="3" t="s">
        <v>33</v>
      </c>
      <c r="K141" s="3" t="s">
        <v>33</v>
      </c>
      <c r="L141" s="3" t="s">
        <v>33</v>
      </c>
      <c r="M141" s="3" t="s">
        <v>33</v>
      </c>
      <c r="N141" s="3" t="s">
        <v>33</v>
      </c>
    </row>
    <row r="142" spans="1:14" x14ac:dyDescent="0.3">
      <c r="A142" t="s">
        <v>19</v>
      </c>
      <c r="B142" s="3" t="s">
        <v>25</v>
      </c>
      <c r="C142" s="3">
        <v>0.97834849984310523</v>
      </c>
      <c r="D142" s="3">
        <v>0.87059674502712481</v>
      </c>
      <c r="E142" s="3">
        <v>0.93251533742331283</v>
      </c>
      <c r="F142" s="3" t="s">
        <v>33</v>
      </c>
      <c r="G142" s="3" t="s">
        <v>33</v>
      </c>
      <c r="H142" s="3">
        <v>0.88032814145557337</v>
      </c>
      <c r="I142" s="3">
        <v>0.96291187739463602</v>
      </c>
      <c r="J142" s="3" t="s">
        <v>33</v>
      </c>
      <c r="K142" s="3" t="s">
        <v>33</v>
      </c>
      <c r="L142" s="3" t="s">
        <v>33</v>
      </c>
      <c r="M142" s="3" t="s">
        <v>33</v>
      </c>
      <c r="N142" s="3" t="s">
        <v>33</v>
      </c>
    </row>
    <row r="143" spans="1:14" x14ac:dyDescent="0.3">
      <c r="A143" t="s">
        <v>19</v>
      </c>
      <c r="B143" s="3" t="s">
        <v>26</v>
      </c>
      <c r="C143" s="3">
        <v>0.96996472046530835</v>
      </c>
      <c r="D143" s="3">
        <v>0.9684158014529356</v>
      </c>
      <c r="E143" s="3">
        <v>0.92118387703376681</v>
      </c>
      <c r="F143" s="3" t="s">
        <v>33</v>
      </c>
      <c r="G143" s="3" t="s">
        <v>33</v>
      </c>
      <c r="H143" s="3">
        <v>0.83778512677011785</v>
      </c>
      <c r="I143" s="3">
        <v>0.98470764617691164</v>
      </c>
      <c r="J143" s="3">
        <v>0.910254762333222</v>
      </c>
      <c r="K143" s="3" t="s">
        <v>33</v>
      </c>
      <c r="L143" s="3" t="s">
        <v>33</v>
      </c>
      <c r="M143" s="3" t="s">
        <v>33</v>
      </c>
      <c r="N143" s="3" t="s">
        <v>33</v>
      </c>
    </row>
    <row r="144" spans="1:14" x14ac:dyDescent="0.3">
      <c r="A144" t="s">
        <v>19</v>
      </c>
      <c r="B144" s="3" t="s">
        <v>7</v>
      </c>
      <c r="C144" s="3">
        <v>0.96937754801832476</v>
      </c>
      <c r="D144" s="3">
        <v>0.96434108527131779</v>
      </c>
      <c r="E144" s="3">
        <v>0.83461934872837684</v>
      </c>
      <c r="F144" s="3" t="s">
        <v>33</v>
      </c>
      <c r="G144" s="3" t="s">
        <v>33</v>
      </c>
      <c r="H144" s="3">
        <v>0.87630807869401428</v>
      </c>
      <c r="I144" s="3">
        <v>0.9873513595394986</v>
      </c>
      <c r="J144" s="3">
        <v>0.89084412684234038</v>
      </c>
      <c r="K144" s="3" t="s">
        <v>33</v>
      </c>
      <c r="L144" s="3" t="s">
        <v>33</v>
      </c>
      <c r="M144" s="3" t="s">
        <v>33</v>
      </c>
      <c r="N144" s="3" t="s">
        <v>33</v>
      </c>
    </row>
    <row r="145" spans="1:14" x14ac:dyDescent="0.3">
      <c r="A145" t="s">
        <v>19</v>
      </c>
      <c r="B145" s="3" t="s">
        <v>27</v>
      </c>
      <c r="C145" s="3">
        <v>0.96448206827166405</v>
      </c>
      <c r="D145" s="3">
        <v>0.96246269828804776</v>
      </c>
      <c r="E145" s="3">
        <v>0.86959134615384615</v>
      </c>
      <c r="F145" s="3" t="s">
        <v>33</v>
      </c>
      <c r="G145" s="3" t="s">
        <v>33</v>
      </c>
      <c r="H145" s="3">
        <v>0.75585418442561303</v>
      </c>
      <c r="I145" s="3">
        <v>0.98729915837796478</v>
      </c>
      <c r="J145" s="3">
        <v>0.83956973430173765</v>
      </c>
      <c r="K145" s="3" t="s">
        <v>33</v>
      </c>
      <c r="L145" s="3" t="s">
        <v>33</v>
      </c>
      <c r="M145" s="3" t="s">
        <v>33</v>
      </c>
      <c r="N145" s="3" t="s">
        <v>33</v>
      </c>
    </row>
    <row r="146" spans="1:14" x14ac:dyDescent="0.3">
      <c r="A146" t="s">
        <v>19</v>
      </c>
      <c r="B146" s="3" t="s">
        <v>8</v>
      </c>
      <c r="C146" s="3">
        <v>0.98237492567739759</v>
      </c>
      <c r="D146" s="3">
        <v>0.95893715458424078</v>
      </c>
      <c r="E146" s="3">
        <v>0.95050908622245123</v>
      </c>
      <c r="F146" s="3" t="s">
        <v>33</v>
      </c>
      <c r="G146" s="3" t="s">
        <v>33</v>
      </c>
      <c r="H146" s="3">
        <v>0.89180932059550944</v>
      </c>
      <c r="I146" s="3">
        <v>0.98566198901769375</v>
      </c>
      <c r="J146" s="3" t="s">
        <v>33</v>
      </c>
      <c r="K146" s="3" t="s">
        <v>33</v>
      </c>
      <c r="L146" s="3" t="s">
        <v>33</v>
      </c>
      <c r="M146" s="3" t="s">
        <v>33</v>
      </c>
      <c r="N146" s="3" t="s">
        <v>33</v>
      </c>
    </row>
    <row r="147" spans="1:14" x14ac:dyDescent="0.3">
      <c r="A147" t="s">
        <v>19</v>
      </c>
      <c r="B147" s="3" t="s">
        <v>9</v>
      </c>
      <c r="C147" s="3">
        <v>0.99180800556139259</v>
      </c>
      <c r="D147" s="3">
        <v>0.95067354734937337</v>
      </c>
      <c r="E147" s="3">
        <v>0.89491435751603732</v>
      </c>
      <c r="F147" s="3" t="s">
        <v>33</v>
      </c>
      <c r="G147" s="3" t="s">
        <v>33</v>
      </c>
      <c r="H147" s="3">
        <v>0.88726525486614538</v>
      </c>
      <c r="I147" s="3">
        <v>0.98389570552147243</v>
      </c>
      <c r="J147" s="3" t="s">
        <v>33</v>
      </c>
      <c r="K147" s="3" t="s">
        <v>33</v>
      </c>
      <c r="L147" s="3" t="s">
        <v>33</v>
      </c>
      <c r="M147" s="3" t="s">
        <v>33</v>
      </c>
      <c r="N147" s="3" t="s">
        <v>33</v>
      </c>
    </row>
    <row r="148" spans="1:14" x14ac:dyDescent="0.3">
      <c r="A148" t="s">
        <v>19</v>
      </c>
      <c r="B148" s="3" t="s">
        <v>10</v>
      </c>
      <c r="C148" s="3">
        <v>0.98032706593017882</v>
      </c>
      <c r="D148" s="3">
        <v>0.96479676292072836</v>
      </c>
      <c r="E148" s="3">
        <v>0.87081950472300229</v>
      </c>
      <c r="F148" s="3" t="s">
        <v>33</v>
      </c>
      <c r="G148" s="3" t="s">
        <v>33</v>
      </c>
      <c r="H148" s="3">
        <v>0.71954638918312663</v>
      </c>
      <c r="I148" s="3">
        <v>0.97477636017011282</v>
      </c>
      <c r="J148" s="3">
        <v>0</v>
      </c>
      <c r="K148" s="3" t="s">
        <v>33</v>
      </c>
      <c r="L148" s="3" t="s">
        <v>33</v>
      </c>
      <c r="M148" s="3" t="s">
        <v>33</v>
      </c>
      <c r="N148" s="3" t="s">
        <v>33</v>
      </c>
    </row>
    <row r="149" spans="1:14" x14ac:dyDescent="0.3">
      <c r="A149" t="s">
        <v>19</v>
      </c>
      <c r="B149" s="3" t="s">
        <v>11</v>
      </c>
      <c r="C149" s="3">
        <v>0.99400637684713955</v>
      </c>
      <c r="D149" s="3">
        <v>0.94318410693033039</v>
      </c>
      <c r="E149" s="3">
        <v>0.94138330602948816</v>
      </c>
      <c r="F149" s="3" t="s">
        <v>33</v>
      </c>
      <c r="G149" s="3" t="s">
        <v>33</v>
      </c>
      <c r="H149" s="3">
        <v>0.8850059275295088</v>
      </c>
      <c r="I149" s="3">
        <v>0.98229538748252843</v>
      </c>
      <c r="J149" s="3" t="s">
        <v>33</v>
      </c>
      <c r="K149" s="3" t="s">
        <v>33</v>
      </c>
      <c r="L149" s="3" t="s">
        <v>33</v>
      </c>
      <c r="M149" s="3" t="s">
        <v>33</v>
      </c>
      <c r="N149" s="3" t="s">
        <v>33</v>
      </c>
    </row>
    <row r="150" spans="1:14" x14ac:dyDescent="0.3">
      <c r="A150" t="s">
        <v>19</v>
      </c>
      <c r="B150" s="3" t="s">
        <v>12</v>
      </c>
      <c r="C150" s="3">
        <v>0.99525694850401236</v>
      </c>
      <c r="D150" s="3">
        <v>0.97099183602570782</v>
      </c>
      <c r="E150" s="3">
        <v>0.91032307561162717</v>
      </c>
      <c r="F150" s="3" t="s">
        <v>33</v>
      </c>
      <c r="G150" s="3" t="s">
        <v>33</v>
      </c>
      <c r="H150" s="3">
        <v>0.82801780085295751</v>
      </c>
      <c r="I150" s="3">
        <v>0.98754421036444717</v>
      </c>
      <c r="J150" s="3">
        <v>0.89394077034883723</v>
      </c>
      <c r="K150" s="3" t="s">
        <v>33</v>
      </c>
      <c r="L150" s="3" t="s">
        <v>33</v>
      </c>
      <c r="M150" s="3" t="s">
        <v>33</v>
      </c>
      <c r="N150" s="3" t="s">
        <v>33</v>
      </c>
    </row>
    <row r="151" spans="1:14" x14ac:dyDescent="0.3">
      <c r="A151" t="s">
        <v>19</v>
      </c>
      <c r="B151" s="3" t="s">
        <v>13</v>
      </c>
      <c r="C151" s="3">
        <v>0.99240986717267565</v>
      </c>
      <c r="D151" s="3">
        <v>0.98820754716981118</v>
      </c>
      <c r="E151" s="3">
        <v>0.92841959134093965</v>
      </c>
      <c r="F151" s="3">
        <v>0.88488136799270645</v>
      </c>
      <c r="G151" s="3" t="s">
        <v>33</v>
      </c>
      <c r="H151" s="3">
        <v>0.82008740093326415</v>
      </c>
      <c r="I151" s="3">
        <v>0.98607457836917844</v>
      </c>
      <c r="J151" s="3" t="s">
        <v>33</v>
      </c>
      <c r="K151" s="3" t="s">
        <v>33</v>
      </c>
      <c r="L151" s="3" t="s">
        <v>33</v>
      </c>
      <c r="M151" s="3" t="s">
        <v>33</v>
      </c>
      <c r="N151" s="3" t="s">
        <v>33</v>
      </c>
    </row>
    <row r="152" spans="1:14" x14ac:dyDescent="0.3">
      <c r="A152" t="s">
        <v>19</v>
      </c>
      <c r="B152" s="3" t="s">
        <v>28</v>
      </c>
      <c r="C152" s="3">
        <v>0.99020087418932357</v>
      </c>
      <c r="D152" s="3">
        <v>0.9734871002258948</v>
      </c>
      <c r="E152" s="3">
        <v>0.90916927055274221</v>
      </c>
      <c r="F152" s="3">
        <v>0.93081709513672839</v>
      </c>
      <c r="G152" s="3">
        <v>0.89035532994923861</v>
      </c>
      <c r="H152" s="3">
        <v>0.90956360259981439</v>
      </c>
      <c r="I152" s="3">
        <v>0.99006211180124237</v>
      </c>
      <c r="J152" s="3" t="s">
        <v>33</v>
      </c>
      <c r="K152" s="3" t="s">
        <v>33</v>
      </c>
      <c r="L152" s="3" t="s">
        <v>33</v>
      </c>
      <c r="M152" s="3" t="s">
        <v>33</v>
      </c>
      <c r="N152" s="3" t="s">
        <v>33</v>
      </c>
    </row>
    <row r="153" spans="1:14" x14ac:dyDescent="0.3">
      <c r="A153" t="s">
        <v>19</v>
      </c>
      <c r="B153" s="3" t="s">
        <v>14</v>
      </c>
      <c r="C153" s="3">
        <v>0.99065738066927123</v>
      </c>
      <c r="D153" s="3">
        <v>0.97906154396281142</v>
      </c>
      <c r="E153" s="3">
        <v>0.92986931191938282</v>
      </c>
      <c r="F153" s="3">
        <v>0.50868750688755826</v>
      </c>
      <c r="G153" s="3">
        <v>0.64195475113122169</v>
      </c>
      <c r="H153" s="3">
        <v>0.84620236057302456</v>
      </c>
      <c r="I153" s="3">
        <v>0.98977099236641219</v>
      </c>
      <c r="J153" s="3">
        <v>0</v>
      </c>
      <c r="K153" s="3" t="s">
        <v>33</v>
      </c>
      <c r="L153" s="3" t="s">
        <v>33</v>
      </c>
      <c r="M153" s="3" t="s">
        <v>33</v>
      </c>
      <c r="N153" s="3" t="s">
        <v>33</v>
      </c>
    </row>
    <row r="154" spans="1:14" x14ac:dyDescent="0.3">
      <c r="A154" t="s">
        <v>19</v>
      </c>
      <c r="B154" s="3" t="s">
        <v>29</v>
      </c>
      <c r="C154" s="3">
        <v>0.99375292101573443</v>
      </c>
      <c r="D154" s="3">
        <v>0.97056356592243476</v>
      </c>
      <c r="E154" s="3">
        <v>0.90057253447302632</v>
      </c>
      <c r="F154" s="3">
        <v>0.70945474573159539</v>
      </c>
      <c r="G154" s="3" t="s">
        <v>33</v>
      </c>
      <c r="H154" s="3">
        <v>0.81781176760823981</v>
      </c>
      <c r="I154" s="3">
        <v>0.98679842507527216</v>
      </c>
      <c r="J154" s="3" t="s">
        <v>33</v>
      </c>
      <c r="K154" s="3" t="s">
        <v>33</v>
      </c>
      <c r="L154" s="3" t="s">
        <v>33</v>
      </c>
      <c r="M154" s="3" t="s">
        <v>33</v>
      </c>
      <c r="N154" s="3" t="s">
        <v>33</v>
      </c>
    </row>
    <row r="155" spans="1:14" x14ac:dyDescent="0.3">
      <c r="A155" t="s">
        <v>19</v>
      </c>
      <c r="B155" s="3" t="s">
        <v>15</v>
      </c>
      <c r="C155" s="3">
        <v>0.99589391448934117</v>
      </c>
      <c r="D155" s="3">
        <v>0.96907178033129382</v>
      </c>
      <c r="E155" s="3">
        <v>0.92496629730707258</v>
      </c>
      <c r="F155" s="3" t="s">
        <v>33</v>
      </c>
      <c r="G155" s="3">
        <v>0.82874194318453087</v>
      </c>
      <c r="H155" s="3">
        <v>0.89212652570053297</v>
      </c>
      <c r="I155" s="3">
        <v>0.98975155279503102</v>
      </c>
      <c r="J155" s="3" t="s">
        <v>33</v>
      </c>
      <c r="K155" s="3" t="s">
        <v>33</v>
      </c>
      <c r="L155" s="3" t="s">
        <v>33</v>
      </c>
      <c r="M155" s="3" t="s">
        <v>33</v>
      </c>
      <c r="N155" s="3" t="s">
        <v>33</v>
      </c>
    </row>
    <row r="156" spans="1:14" x14ac:dyDescent="0.3">
      <c r="A156" t="s">
        <v>19</v>
      </c>
      <c r="B156" s="3" t="s">
        <v>16</v>
      </c>
      <c r="C156" s="3">
        <v>0.9965712927474224</v>
      </c>
      <c r="D156" s="3">
        <v>0.95857766262102839</v>
      </c>
      <c r="E156" s="3">
        <v>0.9301220434172156</v>
      </c>
      <c r="F156" s="3">
        <v>0.68066491688538933</v>
      </c>
      <c r="G156" s="3" t="s">
        <v>33</v>
      </c>
      <c r="H156" s="3">
        <v>0.92527399535038202</v>
      </c>
      <c r="I156" s="3">
        <v>0.99066002490660021</v>
      </c>
      <c r="J156" s="3" t="s">
        <v>33</v>
      </c>
      <c r="K156" s="3" t="s">
        <v>33</v>
      </c>
      <c r="L156" s="3" t="s">
        <v>33</v>
      </c>
      <c r="M156" s="3" t="s">
        <v>33</v>
      </c>
      <c r="N156" s="3" t="s">
        <v>33</v>
      </c>
    </row>
    <row r="157" spans="1:14" x14ac:dyDescent="0.3">
      <c r="A157" t="s">
        <v>19</v>
      </c>
      <c r="B157" s="3" t="s">
        <v>30</v>
      </c>
      <c r="C157" s="3">
        <v>0.99697311949401402</v>
      </c>
      <c r="D157" s="3">
        <v>0.97605814450619921</v>
      </c>
      <c r="E157" s="3">
        <v>0.94824499647993565</v>
      </c>
      <c r="F157" s="3" t="s">
        <v>33</v>
      </c>
      <c r="G157" s="3" t="s">
        <v>33</v>
      </c>
      <c r="H157" s="3">
        <v>0.87262188885100578</v>
      </c>
      <c r="I157" s="3">
        <v>0.9910184198508144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</row>
    <row r="158" spans="1:14" x14ac:dyDescent="0.3">
      <c r="A158" t="s">
        <v>19</v>
      </c>
      <c r="B158" s="3" t="s">
        <v>17</v>
      </c>
      <c r="C158" s="3">
        <v>0.99674847912733378</v>
      </c>
      <c r="D158" s="3">
        <v>0.96489011675528602</v>
      </c>
      <c r="E158" s="3">
        <v>0.9405463813394096</v>
      </c>
      <c r="F158" s="3" t="s">
        <v>33</v>
      </c>
      <c r="G158" s="3" t="s">
        <v>33</v>
      </c>
      <c r="H158" s="3">
        <v>0.8762964836832785</v>
      </c>
      <c r="I158" s="3">
        <v>0.98940479900280465</v>
      </c>
      <c r="J158" s="3" t="s">
        <v>33</v>
      </c>
      <c r="K158" s="3" t="s">
        <v>33</v>
      </c>
      <c r="L158" s="3" t="s">
        <v>33</v>
      </c>
      <c r="M158" s="3" t="s">
        <v>33</v>
      </c>
      <c r="N158" s="3" t="s">
        <v>33</v>
      </c>
    </row>
    <row r="159" spans="1:14" x14ac:dyDescent="0.3">
      <c r="A159" t="s">
        <v>85</v>
      </c>
      <c r="B159" s="3" t="s">
        <v>5</v>
      </c>
      <c r="C159" s="3">
        <v>0.95944577882763959</v>
      </c>
      <c r="D159" s="3">
        <v>0.94887749287749279</v>
      </c>
      <c r="E159" s="3">
        <v>0.85169001413700041</v>
      </c>
      <c r="F159" s="3" t="s">
        <v>33</v>
      </c>
      <c r="G159" s="3" t="s">
        <v>33</v>
      </c>
      <c r="H159" s="3">
        <v>0.92895160292115364</v>
      </c>
      <c r="I159" s="3">
        <v>0.98718243917415005</v>
      </c>
      <c r="J159" s="3" t="s">
        <v>33</v>
      </c>
      <c r="K159" s="3" t="s">
        <v>33</v>
      </c>
      <c r="L159" s="3" t="s">
        <v>33</v>
      </c>
      <c r="M159" s="3" t="s">
        <v>33</v>
      </c>
      <c r="N159" s="3" t="s">
        <v>33</v>
      </c>
    </row>
    <row r="160" spans="1:14" x14ac:dyDescent="0.3">
      <c r="A160" t="s">
        <v>85</v>
      </c>
      <c r="B160" s="3" t="s">
        <v>6</v>
      </c>
      <c r="C160" s="3">
        <v>0.96305575222845519</v>
      </c>
      <c r="D160" s="3">
        <v>0.97182975754404322</v>
      </c>
      <c r="E160" s="3">
        <v>0.86151704940848994</v>
      </c>
      <c r="F160" s="3" t="s">
        <v>33</v>
      </c>
      <c r="G160" s="3" t="s">
        <v>33</v>
      </c>
      <c r="H160" s="3">
        <v>0.92520444119406964</v>
      </c>
      <c r="I160" s="3">
        <v>0.98608554811160998</v>
      </c>
      <c r="J160" s="3" t="s">
        <v>33</v>
      </c>
      <c r="K160" s="3" t="s">
        <v>33</v>
      </c>
      <c r="L160" s="3" t="s">
        <v>33</v>
      </c>
      <c r="M160" s="3" t="s">
        <v>33</v>
      </c>
      <c r="N160" s="3" t="s">
        <v>33</v>
      </c>
    </row>
    <row r="161" spans="1:14" x14ac:dyDescent="0.3">
      <c r="A161" t="s">
        <v>85</v>
      </c>
      <c r="B161" s="3" t="s">
        <v>7</v>
      </c>
      <c r="C161" s="3">
        <v>0.98333743236596161</v>
      </c>
      <c r="D161" s="3">
        <v>0.96926450366075745</v>
      </c>
      <c r="E161" s="3">
        <v>0.91697749465655243</v>
      </c>
      <c r="F161" s="3" t="s">
        <v>33</v>
      </c>
      <c r="G161" s="3" t="s">
        <v>33</v>
      </c>
      <c r="H161" s="3">
        <v>0.87277051129607608</v>
      </c>
      <c r="I161" s="3">
        <v>0.98178229846667675</v>
      </c>
      <c r="J161" s="3">
        <v>0.8998778998778999</v>
      </c>
      <c r="K161" s="3" t="s">
        <v>33</v>
      </c>
      <c r="L161" s="3" t="s">
        <v>33</v>
      </c>
      <c r="M161" s="3" t="s">
        <v>33</v>
      </c>
      <c r="N161" s="3" t="s">
        <v>33</v>
      </c>
    </row>
    <row r="162" spans="1:14" x14ac:dyDescent="0.3">
      <c r="A162" t="s">
        <v>85</v>
      </c>
      <c r="B162" s="3" t="s">
        <v>8</v>
      </c>
      <c r="C162" s="3">
        <v>0.97001808703053516</v>
      </c>
      <c r="D162" s="3">
        <v>0.97643362136684997</v>
      </c>
      <c r="E162" s="3">
        <v>0.93407356002775843</v>
      </c>
      <c r="F162" s="3" t="s">
        <v>33</v>
      </c>
      <c r="G162" s="3" t="s">
        <v>33</v>
      </c>
      <c r="H162" s="3">
        <v>0.77645026630200087</v>
      </c>
      <c r="I162" s="3">
        <v>0.9895225265678792</v>
      </c>
      <c r="J162" s="3" t="s">
        <v>33</v>
      </c>
      <c r="K162" s="3" t="s">
        <v>33</v>
      </c>
      <c r="L162" s="3" t="s">
        <v>33</v>
      </c>
      <c r="M162" s="3" t="s">
        <v>33</v>
      </c>
      <c r="N162" s="3" t="s">
        <v>33</v>
      </c>
    </row>
    <row r="163" spans="1:14" x14ac:dyDescent="0.3">
      <c r="A163" t="s">
        <v>85</v>
      </c>
      <c r="B163" s="3" t="s">
        <v>9</v>
      </c>
      <c r="C163" s="3">
        <v>0.9832514647570576</v>
      </c>
      <c r="D163" s="3">
        <v>0.96840718617274979</v>
      </c>
      <c r="E163" s="3">
        <v>0.89017884291124194</v>
      </c>
      <c r="F163" s="3" t="s">
        <v>33</v>
      </c>
      <c r="G163" s="3" t="s">
        <v>33</v>
      </c>
      <c r="H163" s="3">
        <v>0.5062063061777714</v>
      </c>
      <c r="I163" s="3">
        <v>0.98702307871629502</v>
      </c>
      <c r="J163" s="3" t="s">
        <v>33</v>
      </c>
      <c r="K163" s="3" t="s">
        <v>33</v>
      </c>
      <c r="L163" s="3" t="s">
        <v>33</v>
      </c>
      <c r="M163" s="3" t="s">
        <v>33</v>
      </c>
      <c r="N163" s="3" t="s">
        <v>33</v>
      </c>
    </row>
    <row r="164" spans="1:14" x14ac:dyDescent="0.3">
      <c r="A164" t="s">
        <v>85</v>
      </c>
      <c r="B164" s="3" t="s">
        <v>10</v>
      </c>
      <c r="C164" s="3">
        <v>0.99409990122006564</v>
      </c>
      <c r="D164" s="3">
        <v>0.96527643745723157</v>
      </c>
      <c r="E164" s="3">
        <v>0.79278367897487778</v>
      </c>
      <c r="F164" s="3">
        <v>0</v>
      </c>
      <c r="G164" s="3">
        <v>0.79653143388045833</v>
      </c>
      <c r="H164" s="3">
        <v>0.79328756674294432</v>
      </c>
      <c r="I164" s="3">
        <v>0.99253847349603597</v>
      </c>
      <c r="J164" s="3" t="s">
        <v>33</v>
      </c>
      <c r="K164" s="3" t="s">
        <v>33</v>
      </c>
      <c r="L164" s="3" t="s">
        <v>33</v>
      </c>
      <c r="M164" s="3" t="s">
        <v>33</v>
      </c>
      <c r="N164" s="3" t="s">
        <v>33</v>
      </c>
    </row>
    <row r="165" spans="1:14" x14ac:dyDescent="0.3">
      <c r="A165" t="s">
        <v>85</v>
      </c>
      <c r="B165" s="3" t="s">
        <v>11</v>
      </c>
      <c r="C165" s="3">
        <v>0.99019473529699575</v>
      </c>
      <c r="D165" s="3">
        <v>0.96808061526036604</v>
      </c>
      <c r="E165" s="3">
        <v>0.83886076231683659</v>
      </c>
      <c r="F165" s="3">
        <v>0</v>
      </c>
      <c r="G165" s="3">
        <v>0.59310018903591677</v>
      </c>
      <c r="H165" s="3">
        <v>0.83439252336448599</v>
      </c>
      <c r="I165" s="3">
        <v>0.99311944337069957</v>
      </c>
      <c r="J165" s="3" t="s">
        <v>33</v>
      </c>
      <c r="K165" s="3" t="s">
        <v>33</v>
      </c>
      <c r="L165" s="3" t="s">
        <v>33</v>
      </c>
      <c r="M165" s="3" t="s">
        <v>33</v>
      </c>
      <c r="N165" s="3" t="s">
        <v>33</v>
      </c>
    </row>
    <row r="166" spans="1:14" x14ac:dyDescent="0.3">
      <c r="A166" t="s">
        <v>85</v>
      </c>
      <c r="B166" s="3" t="s">
        <v>12</v>
      </c>
      <c r="C166" s="3">
        <v>0.98454413892908843</v>
      </c>
      <c r="D166" s="3">
        <v>0.98406354925886497</v>
      </c>
      <c r="E166" s="3">
        <v>0.87945271532758729</v>
      </c>
      <c r="F166" s="3">
        <v>0.38866751324604809</v>
      </c>
      <c r="G166" s="3">
        <v>0.80008734578010698</v>
      </c>
      <c r="H166" s="3">
        <v>0.64844656439345105</v>
      </c>
      <c r="I166" s="3">
        <v>0.98545254383895575</v>
      </c>
      <c r="J166" s="3" t="s">
        <v>33</v>
      </c>
      <c r="K166" s="3" t="s">
        <v>33</v>
      </c>
      <c r="L166" s="3" t="s">
        <v>33</v>
      </c>
      <c r="M166" s="3" t="s">
        <v>33</v>
      </c>
      <c r="N166" s="3" t="s">
        <v>33</v>
      </c>
    </row>
    <row r="167" spans="1:14" x14ac:dyDescent="0.3">
      <c r="A167" t="s">
        <v>85</v>
      </c>
      <c r="B167" s="3" t="s">
        <v>13</v>
      </c>
      <c r="C167" s="3">
        <v>0.9944625869657816</v>
      </c>
      <c r="D167" s="3">
        <v>0.94781463023429002</v>
      </c>
      <c r="E167" s="3">
        <v>0.95749147596146678</v>
      </c>
      <c r="F167" s="3" t="s">
        <v>33</v>
      </c>
      <c r="G167" s="3">
        <v>0.40084566596194504</v>
      </c>
      <c r="H167" s="3">
        <v>0.87908910175311761</v>
      </c>
      <c r="I167" s="3">
        <v>0.9941267387944358</v>
      </c>
      <c r="J167" s="3" t="s">
        <v>33</v>
      </c>
      <c r="K167" s="3" t="s">
        <v>33</v>
      </c>
      <c r="L167" s="3" t="s">
        <v>33</v>
      </c>
      <c r="M167" s="3" t="s">
        <v>33</v>
      </c>
      <c r="N167" s="3" t="s">
        <v>33</v>
      </c>
    </row>
    <row r="168" spans="1:14" x14ac:dyDescent="0.3">
      <c r="A168" t="s">
        <v>85</v>
      </c>
      <c r="B168" s="3" t="s">
        <v>14</v>
      </c>
      <c r="C168" s="3">
        <v>0.89268773855984906</v>
      </c>
      <c r="D168" s="3">
        <v>0.98612143313918321</v>
      </c>
      <c r="E168" s="3">
        <v>0.89358818914485416</v>
      </c>
      <c r="F168" s="3" t="s">
        <v>33</v>
      </c>
      <c r="G168" s="3">
        <v>0</v>
      </c>
      <c r="H168" s="3">
        <v>0.58915291130056235</v>
      </c>
      <c r="I168" s="3">
        <v>0.99049790954009875</v>
      </c>
      <c r="J168" s="3">
        <v>0.42804499612102398</v>
      </c>
      <c r="K168" s="3" t="s">
        <v>33</v>
      </c>
      <c r="L168" s="3" t="s">
        <v>33</v>
      </c>
      <c r="M168" s="3" t="s">
        <v>33</v>
      </c>
      <c r="N168" s="3" t="s">
        <v>33</v>
      </c>
    </row>
    <row r="169" spans="1:14" x14ac:dyDescent="0.3">
      <c r="A169" t="s">
        <v>85</v>
      </c>
      <c r="B169" s="3" t="s">
        <v>15</v>
      </c>
      <c r="C169" s="3">
        <v>0.99014106621930964</v>
      </c>
      <c r="D169" s="3">
        <v>0.97389616360447495</v>
      </c>
      <c r="E169" s="3">
        <v>0.95277101878579962</v>
      </c>
      <c r="F169" s="3" t="s">
        <v>33</v>
      </c>
      <c r="G169" s="3" t="s">
        <v>33</v>
      </c>
      <c r="H169" s="3">
        <v>0.88873020800993485</v>
      </c>
      <c r="I169" s="3">
        <v>0.99403516926175539</v>
      </c>
      <c r="J169" s="3">
        <v>0.96517412935323399</v>
      </c>
      <c r="K169" s="3" t="s">
        <v>33</v>
      </c>
      <c r="L169" s="3" t="s">
        <v>33</v>
      </c>
      <c r="M169" s="3" t="s">
        <v>33</v>
      </c>
      <c r="N169" s="3" t="s">
        <v>33</v>
      </c>
    </row>
    <row r="170" spans="1:14" x14ac:dyDescent="0.3">
      <c r="A170" t="s">
        <v>85</v>
      </c>
      <c r="B170" s="3" t="s">
        <v>16</v>
      </c>
      <c r="C170" s="3">
        <v>0.99636791617099918</v>
      </c>
      <c r="D170" s="3">
        <v>0.96416404490198637</v>
      </c>
      <c r="E170" s="3">
        <v>0.96251391478118598</v>
      </c>
      <c r="F170" s="3" t="s">
        <v>33</v>
      </c>
      <c r="G170" s="3" t="s">
        <v>33</v>
      </c>
      <c r="H170" s="3">
        <v>0.68714367160775369</v>
      </c>
      <c r="I170" s="3">
        <v>0.9895025102692836</v>
      </c>
      <c r="J170" s="3" t="s">
        <v>33</v>
      </c>
      <c r="K170" s="3" t="s">
        <v>33</v>
      </c>
      <c r="L170" s="3" t="s">
        <v>33</v>
      </c>
      <c r="M170" s="3" t="s">
        <v>33</v>
      </c>
      <c r="N170" s="3" t="s">
        <v>33</v>
      </c>
    </row>
    <row r="171" spans="1:14" x14ac:dyDescent="0.3">
      <c r="A171" t="s">
        <v>85</v>
      </c>
      <c r="B171" s="3" t="s">
        <v>17</v>
      </c>
      <c r="C171" s="3">
        <v>0.99528510005104198</v>
      </c>
      <c r="D171" s="3">
        <v>0.93224348495047604</v>
      </c>
      <c r="E171" s="3">
        <v>0.93488006291781356</v>
      </c>
      <c r="F171" s="3" t="s">
        <v>33</v>
      </c>
      <c r="G171" s="3">
        <v>0</v>
      </c>
      <c r="H171" s="3">
        <v>0.81867068186706815</v>
      </c>
      <c r="I171" s="3">
        <v>0.99426623275995663</v>
      </c>
      <c r="J171" s="3" t="s">
        <v>33</v>
      </c>
      <c r="K171" s="3">
        <v>0</v>
      </c>
      <c r="L171" s="3" t="s">
        <v>33</v>
      </c>
      <c r="M171" s="3" t="s">
        <v>33</v>
      </c>
      <c r="N171" s="3" t="s">
        <v>33</v>
      </c>
    </row>
    <row r="172" spans="1:14" x14ac:dyDescent="0.3">
      <c r="A172" t="s">
        <v>85</v>
      </c>
      <c r="B172" s="3" t="s">
        <v>18</v>
      </c>
      <c r="C172" s="3">
        <v>0.99534109816971716</v>
      </c>
      <c r="D172" s="3">
        <v>0.94573371353366964</v>
      </c>
      <c r="E172" s="3">
        <v>0.93266028189791284</v>
      </c>
      <c r="F172" s="3" t="s">
        <v>33</v>
      </c>
      <c r="G172" s="3">
        <v>0.34933280223063135</v>
      </c>
      <c r="H172" s="3">
        <v>0.74076313720747411</v>
      </c>
      <c r="I172" s="3">
        <v>0.98960498960498955</v>
      </c>
      <c r="J172" s="3" t="s">
        <v>33</v>
      </c>
      <c r="K172" s="3" t="s">
        <v>33</v>
      </c>
      <c r="L172" s="3" t="s">
        <v>33</v>
      </c>
      <c r="M172" s="3" t="s">
        <v>33</v>
      </c>
      <c r="N172" s="3" t="s">
        <v>33</v>
      </c>
    </row>
    <row r="173" spans="1:14" x14ac:dyDescent="0.3">
      <c r="A173" t="s">
        <v>88</v>
      </c>
      <c r="B173" s="3" t="s">
        <v>6</v>
      </c>
      <c r="C173" s="3">
        <v>0.99022974859121882</v>
      </c>
      <c r="D173" s="3">
        <v>0.95498745294855725</v>
      </c>
      <c r="E173" s="3">
        <v>0.89567829807110477</v>
      </c>
      <c r="F173" s="3">
        <v>0.78320433491644181</v>
      </c>
      <c r="G173" s="3">
        <v>0.5077941490497544</v>
      </c>
      <c r="H173" s="3">
        <v>0.93036211699164362</v>
      </c>
      <c r="I173" s="3">
        <v>0.9929634841863566</v>
      </c>
      <c r="J173" s="3" t="s">
        <v>33</v>
      </c>
      <c r="K173" s="3" t="s">
        <v>33</v>
      </c>
      <c r="L173" s="3" t="s">
        <v>33</v>
      </c>
      <c r="M173" s="3" t="s">
        <v>33</v>
      </c>
      <c r="N173" s="3" t="s">
        <v>33</v>
      </c>
    </row>
    <row r="174" spans="1:14" x14ac:dyDescent="0.3">
      <c r="A174" t="s">
        <v>88</v>
      </c>
      <c r="B174" s="3" t="s">
        <v>7</v>
      </c>
      <c r="C174" s="3">
        <v>0.99042017332540755</v>
      </c>
      <c r="D174" s="3">
        <v>0.7805089840358026</v>
      </c>
      <c r="E174" s="3">
        <v>0.89909282788890288</v>
      </c>
      <c r="F174" s="3">
        <v>0.85157328682508537</v>
      </c>
      <c r="G174" s="3" t="s">
        <v>33</v>
      </c>
      <c r="H174" s="3">
        <v>0.60749820902650642</v>
      </c>
      <c r="I174" s="3">
        <v>0.9897900488927236</v>
      </c>
      <c r="J174" s="3">
        <v>7.4021182910865166E-2</v>
      </c>
      <c r="K174" s="3" t="s">
        <v>33</v>
      </c>
      <c r="L174" s="3" t="s">
        <v>33</v>
      </c>
      <c r="M174" s="3" t="s">
        <v>33</v>
      </c>
      <c r="N174" s="3" t="s">
        <v>33</v>
      </c>
    </row>
    <row r="175" spans="1:14" x14ac:dyDescent="0.3">
      <c r="A175" t="s">
        <v>88</v>
      </c>
      <c r="B175" s="3" t="s">
        <v>8</v>
      </c>
      <c r="C175" s="3">
        <v>0.98692818958677475</v>
      </c>
      <c r="D175" s="3">
        <v>0.95273296789350037</v>
      </c>
      <c r="E175" s="3">
        <v>0.80806229958772335</v>
      </c>
      <c r="F175" s="3">
        <v>0.46535947712418302</v>
      </c>
      <c r="G175" s="3" t="s">
        <v>33</v>
      </c>
      <c r="H175" s="3">
        <v>0.78410286382232608</v>
      </c>
      <c r="I175" s="3">
        <v>0.99307125665524043</v>
      </c>
      <c r="J175" s="3" t="s">
        <v>33</v>
      </c>
      <c r="K175" s="3" t="s">
        <v>33</v>
      </c>
      <c r="L175" s="3" t="s">
        <v>33</v>
      </c>
      <c r="M175" s="3" t="s">
        <v>33</v>
      </c>
      <c r="N175" s="3" t="s">
        <v>33</v>
      </c>
    </row>
    <row r="176" spans="1:14" x14ac:dyDescent="0.3">
      <c r="A176" t="s">
        <v>88</v>
      </c>
      <c r="B176" s="3" t="s">
        <v>9</v>
      </c>
      <c r="C176" s="3">
        <v>0.98282797140624201</v>
      </c>
      <c r="D176" s="3">
        <v>0.95643063748377244</v>
      </c>
      <c r="E176" s="3">
        <v>0.94356110839673357</v>
      </c>
      <c r="F176" s="3">
        <v>0.7733106775495342</v>
      </c>
      <c r="G176" s="3" t="s">
        <v>33</v>
      </c>
      <c r="H176" s="3">
        <v>0.9000841396718553</v>
      </c>
      <c r="I176" s="3">
        <v>0.99006403179509839</v>
      </c>
      <c r="J176" s="3" t="s">
        <v>33</v>
      </c>
      <c r="K176" s="3" t="s">
        <v>33</v>
      </c>
      <c r="L176" s="3" t="s">
        <v>33</v>
      </c>
      <c r="M176" s="3" t="s">
        <v>33</v>
      </c>
      <c r="N176" s="3" t="s">
        <v>33</v>
      </c>
    </row>
    <row r="177" spans="1:14" x14ac:dyDescent="0.3">
      <c r="A177" t="s">
        <v>88</v>
      </c>
      <c r="B177" s="3" t="s">
        <v>10</v>
      </c>
      <c r="C177" s="3">
        <v>0.99051741708806085</v>
      </c>
      <c r="D177" s="3">
        <v>0.96726952831897317</v>
      </c>
      <c r="E177" s="3">
        <v>0.89295004335356498</v>
      </c>
      <c r="F177" s="3">
        <v>0.78276852978486555</v>
      </c>
      <c r="G177" s="3" t="s">
        <v>33</v>
      </c>
      <c r="H177" s="3">
        <v>0.91615140132909556</v>
      </c>
      <c r="I177" s="3">
        <v>0.99578495895881081</v>
      </c>
      <c r="J177" s="3" t="s">
        <v>33</v>
      </c>
      <c r="K177" s="3" t="s">
        <v>33</v>
      </c>
      <c r="L177" s="3" t="s">
        <v>33</v>
      </c>
      <c r="M177" s="3" t="s">
        <v>33</v>
      </c>
      <c r="N177" s="3" t="s">
        <v>33</v>
      </c>
    </row>
    <row r="178" spans="1:14" x14ac:dyDescent="0.3">
      <c r="A178" t="s">
        <v>88</v>
      </c>
      <c r="B178" s="3" t="s">
        <v>11</v>
      </c>
      <c r="C178" s="3">
        <v>0.99038716977419206</v>
      </c>
      <c r="D178" s="3">
        <v>0.93544233952547362</v>
      </c>
      <c r="E178" s="3">
        <v>0.90814297538745481</v>
      </c>
      <c r="F178" s="3">
        <v>0.53133551358205966</v>
      </c>
      <c r="G178" s="3" t="s">
        <v>33</v>
      </c>
      <c r="H178" s="3">
        <v>0.75511342506507995</v>
      </c>
      <c r="I178" s="3">
        <v>0.99160426594054918</v>
      </c>
      <c r="J178" s="3" t="s">
        <v>33</v>
      </c>
      <c r="K178" s="3" t="s">
        <v>33</v>
      </c>
      <c r="L178" s="3" t="s">
        <v>33</v>
      </c>
      <c r="M178" s="3" t="s">
        <v>33</v>
      </c>
      <c r="N178" s="3" t="s">
        <v>33</v>
      </c>
    </row>
    <row r="179" spans="1:14" x14ac:dyDescent="0.3">
      <c r="A179" t="s">
        <v>88</v>
      </c>
      <c r="B179" s="3" t="s">
        <v>12</v>
      </c>
      <c r="C179" s="3">
        <v>0.98248139274294199</v>
      </c>
      <c r="D179" s="3">
        <v>0.94075377257972603</v>
      </c>
      <c r="E179" s="3">
        <v>0.91000037120902777</v>
      </c>
      <c r="F179" s="3">
        <v>0</v>
      </c>
      <c r="G179" s="3" t="s">
        <v>33</v>
      </c>
      <c r="H179" s="3">
        <v>0.55732146641237545</v>
      </c>
      <c r="I179" s="3">
        <v>0.99203187250996017</v>
      </c>
      <c r="J179" s="3">
        <v>0.96880226053860796</v>
      </c>
      <c r="K179" s="3" t="s">
        <v>33</v>
      </c>
      <c r="L179" s="3" t="s">
        <v>33</v>
      </c>
      <c r="M179" s="3" t="s">
        <v>33</v>
      </c>
      <c r="N179" s="3" t="s">
        <v>33</v>
      </c>
    </row>
    <row r="180" spans="1:14" x14ac:dyDescent="0.3">
      <c r="A180" t="s">
        <v>88</v>
      </c>
      <c r="B180" s="3" t="s">
        <v>13</v>
      </c>
      <c r="C180" s="3">
        <v>0.99180064832083037</v>
      </c>
      <c r="D180" s="3">
        <v>0.9250951437240218</v>
      </c>
      <c r="E180" s="3">
        <v>0.89019552126252743</v>
      </c>
      <c r="F180" s="3">
        <v>0.7625815470643057</v>
      </c>
      <c r="G180" s="3">
        <v>0</v>
      </c>
      <c r="H180" s="3">
        <v>0.21965552178318137</v>
      </c>
      <c r="I180" s="3">
        <v>0.99494000289142681</v>
      </c>
      <c r="J180" s="3" t="s">
        <v>33</v>
      </c>
      <c r="K180" s="3" t="s">
        <v>33</v>
      </c>
      <c r="L180" s="3" t="s">
        <v>33</v>
      </c>
      <c r="M180" s="3" t="s">
        <v>33</v>
      </c>
      <c r="N180" s="3" t="s">
        <v>33</v>
      </c>
    </row>
    <row r="181" spans="1:14" x14ac:dyDescent="0.3">
      <c r="A181" t="s">
        <v>88</v>
      </c>
      <c r="B181" s="3" t="s">
        <v>14</v>
      </c>
      <c r="C181" s="3">
        <v>0.98941907785877203</v>
      </c>
      <c r="D181" s="3">
        <v>0.9433716119951252</v>
      </c>
      <c r="E181" s="3">
        <v>0.89765384946730609</v>
      </c>
      <c r="F181" s="3">
        <v>0.74596182085168872</v>
      </c>
      <c r="G181" s="3" t="s">
        <v>33</v>
      </c>
      <c r="H181" s="3">
        <v>0.85549920520778144</v>
      </c>
      <c r="I181" s="3">
        <v>0.9916159082766034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</row>
    <row r="182" spans="1:14" x14ac:dyDescent="0.3">
      <c r="A182" t="s">
        <v>88</v>
      </c>
      <c r="B182" s="3" t="s">
        <v>15</v>
      </c>
      <c r="C182" s="3">
        <v>0.99355739289165679</v>
      </c>
      <c r="D182" s="3">
        <v>0.94860972737976645</v>
      </c>
      <c r="E182" s="3">
        <v>0.88248601023931417</v>
      </c>
      <c r="F182" s="3">
        <v>0.85851780558229063</v>
      </c>
      <c r="G182" s="3">
        <v>0.49987169617654609</v>
      </c>
      <c r="H182" s="3">
        <v>0.86237459822733031</v>
      </c>
      <c r="I182" s="3">
        <v>0.99419525065963077</v>
      </c>
      <c r="J182" s="3" t="s">
        <v>33</v>
      </c>
      <c r="K182" s="3" t="s">
        <v>33</v>
      </c>
      <c r="L182" s="3" t="s">
        <v>33</v>
      </c>
      <c r="M182" s="3" t="s">
        <v>33</v>
      </c>
      <c r="N182" s="3" t="s">
        <v>33</v>
      </c>
    </row>
    <row r="183" spans="1:14" x14ac:dyDescent="0.3">
      <c r="A183" t="s">
        <v>88</v>
      </c>
      <c r="B183" s="3" t="s">
        <v>16</v>
      </c>
      <c r="C183" s="3">
        <v>0.9965373134328358</v>
      </c>
      <c r="D183" s="3">
        <v>0.96603077795901005</v>
      </c>
      <c r="E183" s="3">
        <v>0.96240302893907703</v>
      </c>
      <c r="F183" s="3">
        <v>0.90194088875013001</v>
      </c>
      <c r="G183" s="3" t="s">
        <v>33</v>
      </c>
      <c r="H183" s="3">
        <v>0.87933385973727662</v>
      </c>
      <c r="I183" s="3">
        <v>0.99562198067632846</v>
      </c>
      <c r="J183" s="3" t="s">
        <v>33</v>
      </c>
      <c r="K183" s="3" t="s">
        <v>33</v>
      </c>
      <c r="L183" s="3" t="s">
        <v>33</v>
      </c>
      <c r="M183" s="3" t="s">
        <v>33</v>
      </c>
      <c r="N183" s="3" t="s">
        <v>33</v>
      </c>
    </row>
    <row r="184" spans="1:14" x14ac:dyDescent="0.3">
      <c r="A184" t="s">
        <v>88</v>
      </c>
      <c r="B184" s="3" t="s">
        <v>17</v>
      </c>
      <c r="C184" s="3">
        <v>0.995838573348518</v>
      </c>
      <c r="D184" s="3">
        <v>0.96475511672006797</v>
      </c>
      <c r="E184" s="3">
        <v>0.9092425132119788</v>
      </c>
      <c r="F184" s="3">
        <v>0.72382230315809648</v>
      </c>
      <c r="G184" s="3" t="s">
        <v>33</v>
      </c>
      <c r="H184" s="3">
        <v>0.93044458604970359</v>
      </c>
      <c r="I184" s="3">
        <v>0.99654550916191043</v>
      </c>
      <c r="J184" s="3" t="s">
        <v>33</v>
      </c>
      <c r="K184" s="3" t="s">
        <v>33</v>
      </c>
      <c r="L184" s="3" t="s">
        <v>33</v>
      </c>
      <c r="M184" s="3" t="s">
        <v>33</v>
      </c>
      <c r="N184" s="3" t="s">
        <v>33</v>
      </c>
    </row>
    <row r="185" spans="1:14" x14ac:dyDescent="0.3">
      <c r="A185" t="s">
        <v>88</v>
      </c>
      <c r="B185" s="3" t="s">
        <v>18</v>
      </c>
      <c r="C185" s="3">
        <v>0.99781541039076238</v>
      </c>
      <c r="D185" s="3">
        <v>0.94456772791087362</v>
      </c>
      <c r="E185" s="3">
        <v>0.86260938818465394</v>
      </c>
      <c r="F185" s="3">
        <v>0</v>
      </c>
      <c r="G185" s="3" t="s">
        <v>33</v>
      </c>
      <c r="H185" s="3">
        <v>0.89304227203037156</v>
      </c>
      <c r="I185" s="3">
        <v>0.98929594451982517</v>
      </c>
      <c r="J185" s="3" t="s">
        <v>33</v>
      </c>
      <c r="K185" s="3" t="s">
        <v>33</v>
      </c>
      <c r="L185" s="3" t="s">
        <v>33</v>
      </c>
      <c r="M185" s="3" t="s">
        <v>33</v>
      </c>
      <c r="N185" s="3" t="s">
        <v>33</v>
      </c>
    </row>
    <row r="186" spans="1:14" x14ac:dyDescent="0.3">
      <c r="A186" t="s">
        <v>84</v>
      </c>
      <c r="B186" s="3" t="s">
        <v>5</v>
      </c>
      <c r="C186" s="3">
        <v>0.98184920424793343</v>
      </c>
      <c r="D186" s="3">
        <v>0.97231019554290044</v>
      </c>
      <c r="E186" s="3">
        <v>0.93919059149083362</v>
      </c>
      <c r="F186" s="3" t="s">
        <v>33</v>
      </c>
      <c r="G186" s="3" t="s">
        <v>33</v>
      </c>
      <c r="H186" s="3">
        <v>0.84298930516370318</v>
      </c>
      <c r="I186" s="3">
        <v>0.98662003953170141</v>
      </c>
      <c r="J186" s="3" t="s">
        <v>33</v>
      </c>
      <c r="K186" s="3" t="s">
        <v>33</v>
      </c>
      <c r="L186" s="3" t="s">
        <v>33</v>
      </c>
      <c r="M186" s="3" t="s">
        <v>33</v>
      </c>
      <c r="N186" s="3" t="s">
        <v>33</v>
      </c>
    </row>
    <row r="187" spans="1:14" x14ac:dyDescent="0.3">
      <c r="A187" t="s">
        <v>84</v>
      </c>
      <c r="B187" s="3" t="s">
        <v>83</v>
      </c>
      <c r="C187" s="3">
        <v>0.97430830039525695</v>
      </c>
      <c r="D187" s="3">
        <v>0.95971280414838456</v>
      </c>
      <c r="E187" s="3">
        <v>0.88348772623063876</v>
      </c>
      <c r="F187" s="3" t="s">
        <v>33</v>
      </c>
      <c r="G187" s="3">
        <v>0.87951668584579978</v>
      </c>
      <c r="H187" s="3">
        <v>0.47603882317258112</v>
      </c>
      <c r="I187" s="3">
        <v>0.99194847020933963</v>
      </c>
      <c r="J187" s="3" t="s">
        <v>33</v>
      </c>
      <c r="K187" s="3" t="s">
        <v>33</v>
      </c>
      <c r="L187" s="3" t="s">
        <v>33</v>
      </c>
      <c r="M187" s="3" t="s">
        <v>33</v>
      </c>
      <c r="N187" s="3" t="s">
        <v>33</v>
      </c>
    </row>
    <row r="188" spans="1:14" x14ac:dyDescent="0.3">
      <c r="A188" t="s">
        <v>84</v>
      </c>
      <c r="B188" s="3" t="s">
        <v>6</v>
      </c>
      <c r="C188" s="3">
        <v>0.97838143746462936</v>
      </c>
      <c r="D188" s="3">
        <v>0.91644108060328155</v>
      </c>
      <c r="E188" s="3">
        <v>0.81799906059182714</v>
      </c>
      <c r="F188" s="3">
        <v>0</v>
      </c>
      <c r="G188" s="3">
        <v>0.24440147214771379</v>
      </c>
      <c r="H188" s="3">
        <v>0.88770364623739328</v>
      </c>
      <c r="I188" s="3">
        <v>0.99158626013122342</v>
      </c>
      <c r="J188" s="3" t="s">
        <v>33</v>
      </c>
      <c r="K188" s="3" t="s">
        <v>33</v>
      </c>
      <c r="L188" s="3" t="s">
        <v>33</v>
      </c>
      <c r="M188" s="3" t="s">
        <v>33</v>
      </c>
      <c r="N188" s="3" t="s">
        <v>33</v>
      </c>
    </row>
    <row r="189" spans="1:14" x14ac:dyDescent="0.3">
      <c r="A189" t="s">
        <v>84</v>
      </c>
      <c r="B189" s="3" t="s">
        <v>7</v>
      </c>
      <c r="C189" s="3">
        <v>0.98851054940463756</v>
      </c>
      <c r="D189" s="3">
        <v>0.95088374624299621</v>
      </c>
      <c r="E189" s="3">
        <v>0.97936366477239845</v>
      </c>
      <c r="F189" s="3" t="s">
        <v>33</v>
      </c>
      <c r="G189" s="3" t="s">
        <v>33</v>
      </c>
      <c r="H189" s="3">
        <v>0.9422690933832284</v>
      </c>
      <c r="I189" s="3">
        <v>0.98281990521327001</v>
      </c>
      <c r="J189" s="3" t="s">
        <v>33</v>
      </c>
      <c r="K189" s="3" t="s">
        <v>33</v>
      </c>
      <c r="L189" s="3" t="s">
        <v>33</v>
      </c>
      <c r="M189" s="3" t="s">
        <v>33</v>
      </c>
      <c r="N189" s="3" t="s">
        <v>33</v>
      </c>
    </row>
    <row r="190" spans="1:14" x14ac:dyDescent="0.3">
      <c r="A190" t="s">
        <v>84</v>
      </c>
      <c r="B190" s="3" t="s">
        <v>8</v>
      </c>
      <c r="C190" s="3">
        <v>0.99340112850266182</v>
      </c>
      <c r="D190" s="3">
        <v>0.93034860739266356</v>
      </c>
      <c r="E190" s="3">
        <v>0.94569132723746197</v>
      </c>
      <c r="F190" s="3" t="s">
        <v>33</v>
      </c>
      <c r="G190" s="3" t="s">
        <v>33</v>
      </c>
      <c r="H190" s="3">
        <v>0.85826894560212286</v>
      </c>
      <c r="I190" s="3">
        <v>0.99054479963980202</v>
      </c>
      <c r="J190" s="3" t="s">
        <v>33</v>
      </c>
      <c r="K190" s="3" t="s">
        <v>33</v>
      </c>
      <c r="L190" s="3" t="s">
        <v>33</v>
      </c>
      <c r="M190" s="3" t="s">
        <v>33</v>
      </c>
      <c r="N190" s="3" t="s">
        <v>33</v>
      </c>
    </row>
    <row r="191" spans="1:14" x14ac:dyDescent="0.3">
      <c r="A191" t="s">
        <v>84</v>
      </c>
      <c r="B191" s="3" t="s">
        <v>9</v>
      </c>
      <c r="C191" s="3">
        <v>0.9952330677928144</v>
      </c>
      <c r="D191" s="3">
        <v>0.95453483618524804</v>
      </c>
      <c r="E191" s="3">
        <v>0.96588118501489117</v>
      </c>
      <c r="F191" s="3" t="s">
        <v>33</v>
      </c>
      <c r="G191" s="3" t="s">
        <v>33</v>
      </c>
      <c r="H191" s="3">
        <v>0.86726277653588224</v>
      </c>
      <c r="I191" s="3">
        <v>0.99464077669902917</v>
      </c>
      <c r="J191" s="3" t="s">
        <v>33</v>
      </c>
      <c r="K191" s="3" t="s">
        <v>33</v>
      </c>
      <c r="L191" s="3" t="s">
        <v>33</v>
      </c>
      <c r="M191" s="3" t="s">
        <v>33</v>
      </c>
      <c r="N191" s="3" t="s">
        <v>33</v>
      </c>
    </row>
    <row r="192" spans="1:14" x14ac:dyDescent="0.3">
      <c r="A192" t="s">
        <v>84</v>
      </c>
      <c r="B192" s="3" t="s">
        <v>10</v>
      </c>
      <c r="C192" s="3">
        <v>0.94578633918450916</v>
      </c>
      <c r="D192" s="3">
        <v>0.97120323425125099</v>
      </c>
      <c r="E192" s="3">
        <v>0.81133483487558</v>
      </c>
      <c r="F192" s="3">
        <v>0</v>
      </c>
      <c r="G192" s="3" t="s">
        <v>33</v>
      </c>
      <c r="H192" s="3">
        <v>0.84891792568395263</v>
      </c>
      <c r="I192" s="3">
        <v>0.98785486564445124</v>
      </c>
      <c r="J192" s="3">
        <v>0.19196134416867999</v>
      </c>
      <c r="K192" s="3" t="s">
        <v>33</v>
      </c>
      <c r="L192" s="3" t="s">
        <v>33</v>
      </c>
      <c r="M192" s="3" t="s">
        <v>33</v>
      </c>
      <c r="N192" s="3">
        <v>0</v>
      </c>
    </row>
    <row r="193" spans="1:14" x14ac:dyDescent="0.3">
      <c r="A193" t="s">
        <v>84</v>
      </c>
      <c r="B193" s="3" t="s">
        <v>11</v>
      </c>
      <c r="C193" s="3">
        <v>0.98828202581926516</v>
      </c>
      <c r="D193" s="3">
        <v>0.9673116230463048</v>
      </c>
      <c r="E193" s="3">
        <v>0.91534263987201681</v>
      </c>
      <c r="F193" s="3">
        <v>0.91051280883179198</v>
      </c>
      <c r="G193" s="3" t="s">
        <v>33</v>
      </c>
      <c r="H193" s="3">
        <v>0.4890723652258378</v>
      </c>
      <c r="I193" s="3">
        <v>0.99183766877717605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</row>
    <row r="194" spans="1:14" x14ac:dyDescent="0.3">
      <c r="A194" t="s">
        <v>84</v>
      </c>
      <c r="B194" s="3" t="s">
        <v>12</v>
      </c>
      <c r="C194" s="3">
        <v>0.9943463081652858</v>
      </c>
      <c r="D194" s="3">
        <v>0.97177466190989803</v>
      </c>
      <c r="E194" s="3">
        <v>0.94045654216286201</v>
      </c>
      <c r="F194" s="3">
        <v>0</v>
      </c>
      <c r="G194" s="3">
        <v>0</v>
      </c>
      <c r="H194" s="3">
        <v>0.58471965495995071</v>
      </c>
      <c r="I194" s="3">
        <v>0.9935661764705882</v>
      </c>
      <c r="J194" s="3" t="s">
        <v>33</v>
      </c>
      <c r="K194" s="3" t="s">
        <v>33</v>
      </c>
      <c r="L194" s="3">
        <v>0</v>
      </c>
      <c r="M194" s="3" t="s">
        <v>33</v>
      </c>
      <c r="N194" s="3" t="s">
        <v>33</v>
      </c>
    </row>
    <row r="195" spans="1:14" x14ac:dyDescent="0.3">
      <c r="A195" t="s">
        <v>84</v>
      </c>
      <c r="B195" s="3" t="s">
        <v>13</v>
      </c>
      <c r="C195" s="3">
        <v>0.99782902749096236</v>
      </c>
      <c r="D195" s="3">
        <v>0.96344229982520724</v>
      </c>
      <c r="E195" s="3">
        <v>0.87838197294421649</v>
      </c>
      <c r="F195" s="3">
        <v>0.41367024518306689</v>
      </c>
      <c r="G195" s="3">
        <v>0.97608010383830879</v>
      </c>
      <c r="H195" s="3">
        <v>0.83752718235476853</v>
      </c>
      <c r="I195" s="3">
        <v>0.99531580537926878</v>
      </c>
      <c r="J195" s="3" t="s">
        <v>33</v>
      </c>
      <c r="K195" s="3" t="s">
        <v>33</v>
      </c>
      <c r="L195" s="3" t="s">
        <v>33</v>
      </c>
      <c r="M195" s="3" t="s">
        <v>33</v>
      </c>
      <c r="N195" s="3" t="s">
        <v>33</v>
      </c>
    </row>
    <row r="196" spans="1:14" x14ac:dyDescent="0.3">
      <c r="A196" t="s">
        <v>84</v>
      </c>
      <c r="B196" s="3" t="s">
        <v>14</v>
      </c>
      <c r="C196" s="3">
        <v>0.99860374197151636</v>
      </c>
      <c r="D196" s="3">
        <v>0.945469567612228</v>
      </c>
      <c r="E196" s="3">
        <v>0.9128046810496464</v>
      </c>
      <c r="F196" s="3">
        <v>0.65403052509780157</v>
      </c>
      <c r="G196" s="3" t="s">
        <v>33</v>
      </c>
      <c r="H196" s="3">
        <v>0.88630238412557383</v>
      </c>
      <c r="I196" s="3">
        <v>0.99676175790285282</v>
      </c>
      <c r="J196" s="3" t="s">
        <v>33</v>
      </c>
      <c r="K196" s="3" t="s">
        <v>33</v>
      </c>
      <c r="L196" s="3" t="s">
        <v>33</v>
      </c>
      <c r="M196" s="3" t="s">
        <v>33</v>
      </c>
      <c r="N196" s="3" t="s">
        <v>33</v>
      </c>
    </row>
    <row r="197" spans="1:14" x14ac:dyDescent="0.3">
      <c r="A197" t="s">
        <v>38</v>
      </c>
      <c r="B197" s="3" t="s">
        <v>5</v>
      </c>
      <c r="C197" s="3">
        <v>0.94224304777426915</v>
      </c>
      <c r="D197" s="3">
        <v>0.95663418875833317</v>
      </c>
      <c r="E197" s="3">
        <v>0.81884270818034954</v>
      </c>
      <c r="F197" s="3" t="s">
        <v>33</v>
      </c>
      <c r="G197" s="3" t="s">
        <v>33</v>
      </c>
      <c r="H197" s="3">
        <v>0.76479595233339992</v>
      </c>
      <c r="I197" s="3">
        <v>0.98245107243446239</v>
      </c>
      <c r="J197" s="3" t="s">
        <v>33</v>
      </c>
      <c r="K197" s="3" t="s">
        <v>33</v>
      </c>
      <c r="L197" s="3" t="s">
        <v>33</v>
      </c>
      <c r="M197" s="3" t="s">
        <v>33</v>
      </c>
      <c r="N197" s="3" t="s">
        <v>33</v>
      </c>
    </row>
    <row r="198" spans="1:14" x14ac:dyDescent="0.3">
      <c r="A198" t="s">
        <v>38</v>
      </c>
      <c r="B198" s="3" t="s">
        <v>6</v>
      </c>
      <c r="C198" s="3">
        <v>0.98297802914944521</v>
      </c>
      <c r="D198" s="3">
        <v>0.97508033453214438</v>
      </c>
      <c r="E198" s="3">
        <v>0.93828283245835242</v>
      </c>
      <c r="F198" s="3" t="s">
        <v>33</v>
      </c>
      <c r="G198" s="3" t="s">
        <v>33</v>
      </c>
      <c r="H198" s="3">
        <v>0.93917910447761199</v>
      </c>
      <c r="I198" s="3">
        <v>0.99401639949767318</v>
      </c>
      <c r="J198" s="3" t="s">
        <v>33</v>
      </c>
      <c r="K198" s="3" t="s">
        <v>33</v>
      </c>
      <c r="L198" s="3" t="s">
        <v>33</v>
      </c>
      <c r="M198" s="3" t="s">
        <v>33</v>
      </c>
      <c r="N198" s="3" t="s">
        <v>33</v>
      </c>
    </row>
    <row r="199" spans="1:14" x14ac:dyDescent="0.3">
      <c r="A199" t="s">
        <v>38</v>
      </c>
      <c r="B199" s="3" t="s">
        <v>7</v>
      </c>
      <c r="C199" s="3">
        <v>0.96239344810295835</v>
      </c>
      <c r="D199" s="3">
        <v>0.98103786709355278</v>
      </c>
      <c r="E199" s="3">
        <v>0.85254788579689189</v>
      </c>
      <c r="F199" s="3">
        <v>0.63229095186746398</v>
      </c>
      <c r="G199" s="3" t="s">
        <v>33</v>
      </c>
      <c r="H199" s="3">
        <v>0.86441473140980529</v>
      </c>
      <c r="I199" s="3">
        <v>0.99438713592232997</v>
      </c>
      <c r="J199" s="3" t="s">
        <v>33</v>
      </c>
      <c r="K199" s="3" t="s">
        <v>33</v>
      </c>
      <c r="L199" s="3" t="s">
        <v>33</v>
      </c>
      <c r="M199" s="3" t="s">
        <v>33</v>
      </c>
      <c r="N199" s="3" t="s">
        <v>33</v>
      </c>
    </row>
    <row r="200" spans="1:14" x14ac:dyDescent="0.3">
      <c r="A200" t="s">
        <v>38</v>
      </c>
      <c r="B200" s="3" t="s">
        <v>58</v>
      </c>
      <c r="C200" s="3">
        <v>0.97597173144876315</v>
      </c>
      <c r="D200" s="3">
        <v>0.96866744936894644</v>
      </c>
      <c r="E200" s="3">
        <v>0.94574894119680764</v>
      </c>
      <c r="F200" s="3">
        <v>0.91733565415722584</v>
      </c>
      <c r="G200" s="3" t="s">
        <v>33</v>
      </c>
      <c r="H200" s="3">
        <v>0.84827586206896555</v>
      </c>
      <c r="I200" s="3">
        <v>0.99312533051295615</v>
      </c>
      <c r="J200" s="3" t="s">
        <v>33</v>
      </c>
      <c r="K200" s="3" t="s">
        <v>33</v>
      </c>
      <c r="L200" s="3" t="s">
        <v>33</v>
      </c>
      <c r="M200" s="3" t="s">
        <v>33</v>
      </c>
      <c r="N200" s="3" t="s">
        <v>33</v>
      </c>
    </row>
    <row r="201" spans="1:14" x14ac:dyDescent="0.3">
      <c r="A201" t="s">
        <v>38</v>
      </c>
      <c r="B201" s="3" t="s">
        <v>8</v>
      </c>
      <c r="C201" s="3">
        <v>0.98436270788765445</v>
      </c>
      <c r="D201" s="3">
        <v>0.94054347826086959</v>
      </c>
      <c r="E201" s="3">
        <v>0.91821888240466865</v>
      </c>
      <c r="F201" s="3" t="s">
        <v>33</v>
      </c>
      <c r="G201" s="3" t="s">
        <v>33</v>
      </c>
      <c r="H201" s="3">
        <v>0.78984838497033616</v>
      </c>
      <c r="I201" s="3">
        <v>0.99377467354995441</v>
      </c>
      <c r="J201" s="3">
        <v>0.81058495821727017</v>
      </c>
      <c r="K201" s="3" t="s">
        <v>33</v>
      </c>
      <c r="L201" s="3" t="s">
        <v>33</v>
      </c>
      <c r="M201" s="3" t="s">
        <v>33</v>
      </c>
      <c r="N201" s="3" t="s">
        <v>33</v>
      </c>
    </row>
    <row r="202" spans="1:14" x14ac:dyDescent="0.3">
      <c r="A202" t="s">
        <v>38</v>
      </c>
      <c r="B202" s="3" t="s">
        <v>9</v>
      </c>
      <c r="C202" s="3">
        <v>0.98765714285714279</v>
      </c>
      <c r="D202" s="3">
        <v>0.95650942632899105</v>
      </c>
      <c r="E202" s="3">
        <v>0.9447469631773352</v>
      </c>
      <c r="F202" s="3" t="s">
        <v>33</v>
      </c>
      <c r="G202" s="3" t="s">
        <v>33</v>
      </c>
      <c r="H202" s="3">
        <v>0.91659048131218079</v>
      </c>
      <c r="I202" s="3">
        <v>0.99275255139772223</v>
      </c>
      <c r="J202" s="3" t="s">
        <v>33</v>
      </c>
      <c r="K202" s="3" t="s">
        <v>33</v>
      </c>
      <c r="L202" s="3" t="s">
        <v>33</v>
      </c>
      <c r="M202" s="3" t="s">
        <v>33</v>
      </c>
      <c r="N202" s="3" t="s">
        <v>33</v>
      </c>
    </row>
    <row r="203" spans="1:14" x14ac:dyDescent="0.3">
      <c r="A203" t="s">
        <v>38</v>
      </c>
      <c r="B203" s="3" t="s">
        <v>10</v>
      </c>
      <c r="C203" s="3">
        <v>0.99111745578554999</v>
      </c>
      <c r="D203" s="3">
        <v>0.92742802910471356</v>
      </c>
      <c r="E203" s="3">
        <v>0.93046140389241205</v>
      </c>
      <c r="F203" s="3" t="s">
        <v>33</v>
      </c>
      <c r="G203" s="3" t="s">
        <v>33</v>
      </c>
      <c r="H203" s="3">
        <v>0.88287526427061314</v>
      </c>
      <c r="I203" s="3">
        <v>0.99070847851335642</v>
      </c>
      <c r="J203" s="3" t="s">
        <v>33</v>
      </c>
      <c r="K203" s="3" t="s">
        <v>33</v>
      </c>
      <c r="L203" s="3" t="s">
        <v>33</v>
      </c>
      <c r="M203" s="3" t="s">
        <v>33</v>
      </c>
      <c r="N203" s="3" t="s">
        <v>33</v>
      </c>
    </row>
    <row r="204" spans="1:14" x14ac:dyDescent="0.3">
      <c r="A204" t="s">
        <v>38</v>
      </c>
      <c r="B204" s="3" t="s">
        <v>11</v>
      </c>
      <c r="C204" s="3">
        <v>0.99237174053946242</v>
      </c>
      <c r="D204" s="3">
        <v>0.85550681445266719</v>
      </c>
      <c r="E204" s="3">
        <v>0.8865962156969216</v>
      </c>
      <c r="F204" s="3" t="s">
        <v>33</v>
      </c>
      <c r="G204" s="3" t="s">
        <v>33</v>
      </c>
      <c r="H204" s="3">
        <v>0.82338065406057814</v>
      </c>
      <c r="I204" s="3">
        <v>0.98909143103200803</v>
      </c>
      <c r="J204" s="3" t="s">
        <v>33</v>
      </c>
      <c r="K204" s="3" t="s">
        <v>33</v>
      </c>
      <c r="L204" s="3" t="s">
        <v>33</v>
      </c>
      <c r="M204" s="3" t="s">
        <v>33</v>
      </c>
      <c r="N204" s="3" t="s">
        <v>33</v>
      </c>
    </row>
    <row r="205" spans="1:14" x14ac:dyDescent="0.3">
      <c r="A205" t="s">
        <v>38</v>
      </c>
      <c r="B205" s="3" t="s">
        <v>12</v>
      </c>
      <c r="C205" s="3">
        <v>0.99030982916514698</v>
      </c>
      <c r="D205" s="3">
        <v>0.92696629213483162</v>
      </c>
      <c r="E205" s="3">
        <v>0.90541756659467243</v>
      </c>
      <c r="F205" s="3" t="s">
        <v>33</v>
      </c>
      <c r="G205" s="3" t="s">
        <v>33</v>
      </c>
      <c r="H205" s="3">
        <v>0.90366410513420203</v>
      </c>
      <c r="I205" s="3">
        <v>0.98986806618558199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</row>
    <row r="206" spans="1:14" x14ac:dyDescent="0.3">
      <c r="A206" t="s">
        <v>38</v>
      </c>
      <c r="B206" s="3" t="s">
        <v>13</v>
      </c>
      <c r="C206" s="3">
        <v>0.98937756068291116</v>
      </c>
      <c r="D206" s="3">
        <v>0.88458624463338664</v>
      </c>
      <c r="E206" s="3">
        <v>0.91952354523331759</v>
      </c>
      <c r="F206" s="3" t="s">
        <v>33</v>
      </c>
      <c r="G206" s="3" t="s">
        <v>33</v>
      </c>
      <c r="H206" s="3">
        <v>0.92363348035085979</v>
      </c>
      <c r="I206" s="3">
        <v>0.98983050847457643</v>
      </c>
      <c r="J206" s="3" t="s">
        <v>33</v>
      </c>
      <c r="K206" s="3" t="s">
        <v>33</v>
      </c>
      <c r="L206" s="3" t="s">
        <v>33</v>
      </c>
      <c r="M206" s="3" t="s">
        <v>33</v>
      </c>
      <c r="N206" s="3" t="s">
        <v>33</v>
      </c>
    </row>
    <row r="207" spans="1:14" x14ac:dyDescent="0.3">
      <c r="A207" t="s">
        <v>38</v>
      </c>
      <c r="B207" s="3" t="s">
        <v>14</v>
      </c>
      <c r="C207" s="3">
        <v>0.98472521127499879</v>
      </c>
      <c r="D207" s="3">
        <v>0.88887228717642219</v>
      </c>
      <c r="E207" s="3">
        <v>0.93698683379487924</v>
      </c>
      <c r="F207" s="3" t="s">
        <v>33</v>
      </c>
      <c r="G207" s="3" t="s">
        <v>33</v>
      </c>
      <c r="H207" s="3">
        <v>0.89432495465146411</v>
      </c>
      <c r="I207" s="3">
        <v>0.98941722238329965</v>
      </c>
      <c r="J207" s="3" t="s">
        <v>33</v>
      </c>
      <c r="K207" s="3" t="s">
        <v>33</v>
      </c>
      <c r="L207" s="3" t="s">
        <v>33</v>
      </c>
      <c r="M207" s="3" t="s">
        <v>33</v>
      </c>
      <c r="N207" s="3" t="s">
        <v>33</v>
      </c>
    </row>
    <row r="208" spans="1:14" x14ac:dyDescent="0.3">
      <c r="A208" t="s">
        <v>38</v>
      </c>
      <c r="B208" s="3" t="s">
        <v>15</v>
      </c>
      <c r="C208" s="3">
        <v>0.99402208060317743</v>
      </c>
      <c r="D208" s="3">
        <v>0.78891122632525656</v>
      </c>
      <c r="E208" s="3">
        <v>0.95641441024454221</v>
      </c>
      <c r="F208" s="3" t="s">
        <v>33</v>
      </c>
      <c r="G208" s="3" t="s">
        <v>33</v>
      </c>
      <c r="H208" s="3">
        <v>0.94505824126381044</v>
      </c>
      <c r="I208" s="3">
        <v>0.99608191025356696</v>
      </c>
      <c r="J208" s="3" t="s">
        <v>33</v>
      </c>
      <c r="K208" s="3" t="s">
        <v>33</v>
      </c>
      <c r="L208" s="3" t="s">
        <v>33</v>
      </c>
      <c r="M208" s="3" t="s">
        <v>33</v>
      </c>
      <c r="N208" s="3" t="s">
        <v>33</v>
      </c>
    </row>
    <row r="209" spans="1:14" x14ac:dyDescent="0.3">
      <c r="A209" t="s">
        <v>38</v>
      </c>
      <c r="B209" s="3" t="s">
        <v>16</v>
      </c>
      <c r="C209" s="3">
        <v>0.99442119944212004</v>
      </c>
      <c r="D209" s="3">
        <v>0.82612612612612613</v>
      </c>
      <c r="E209" s="3">
        <v>0.95713014392242302</v>
      </c>
      <c r="F209" s="3" t="s">
        <v>33</v>
      </c>
      <c r="G209" s="3" t="s">
        <v>33</v>
      </c>
      <c r="H209" s="3">
        <v>0.9196212926287316</v>
      </c>
      <c r="I209" s="3">
        <v>0.99505498560779404</v>
      </c>
      <c r="J209" s="3" t="s">
        <v>33</v>
      </c>
      <c r="K209" s="3" t="s">
        <v>33</v>
      </c>
      <c r="L209" s="3" t="s">
        <v>33</v>
      </c>
      <c r="M209" s="3" t="s">
        <v>33</v>
      </c>
      <c r="N209" s="3" t="s">
        <v>33</v>
      </c>
    </row>
    <row r="210" spans="1:14" x14ac:dyDescent="0.3">
      <c r="A210" t="s">
        <v>38</v>
      </c>
      <c r="B210" s="3" t="s">
        <v>17</v>
      </c>
      <c r="C210" s="3">
        <v>0.99347824017213637</v>
      </c>
      <c r="D210" s="3">
        <v>0.79793150551273295</v>
      </c>
      <c r="E210" s="3">
        <v>0.95521773799418686</v>
      </c>
      <c r="F210" s="3" t="s">
        <v>33</v>
      </c>
      <c r="G210" s="3" t="s">
        <v>33</v>
      </c>
      <c r="H210" s="3">
        <v>0.89396485173243723</v>
      </c>
      <c r="I210" s="3">
        <v>0.99156753500978756</v>
      </c>
      <c r="J210" s="3">
        <v>0.92732558139534882</v>
      </c>
      <c r="K210" s="3" t="s">
        <v>33</v>
      </c>
      <c r="L210" s="3" t="s">
        <v>33</v>
      </c>
      <c r="M210" s="3" t="s">
        <v>33</v>
      </c>
      <c r="N210" s="3" t="s">
        <v>33</v>
      </c>
    </row>
    <row r="211" spans="1:14" x14ac:dyDescent="0.3">
      <c r="A211" t="s">
        <v>38</v>
      </c>
      <c r="B211" s="3" t="s">
        <v>18</v>
      </c>
      <c r="C211" s="3">
        <v>0.98439537789451603</v>
      </c>
      <c r="D211" s="3">
        <v>0.53215434083601287</v>
      </c>
      <c r="E211" s="3">
        <v>0.92603964419560203</v>
      </c>
      <c r="F211" s="3" t="s">
        <v>33</v>
      </c>
      <c r="G211" s="3" t="s">
        <v>33</v>
      </c>
      <c r="H211" s="3">
        <v>0.91614949037372595</v>
      </c>
      <c r="I211" s="3">
        <v>0.99374348279457758</v>
      </c>
      <c r="J211" s="3">
        <v>0.69175152749490831</v>
      </c>
      <c r="K211" s="3" t="s">
        <v>33</v>
      </c>
      <c r="L211" s="3" t="s">
        <v>33</v>
      </c>
      <c r="M211" s="3" t="s">
        <v>33</v>
      </c>
      <c r="N211" s="3" t="s">
        <v>33</v>
      </c>
    </row>
    <row r="212" spans="1:14" x14ac:dyDescent="0.3">
      <c r="A212" t="s">
        <v>86</v>
      </c>
      <c r="B212" s="3" t="s">
        <v>6</v>
      </c>
      <c r="C212" s="3">
        <v>0.98582565556343016</v>
      </c>
      <c r="D212" s="3">
        <v>0.82458427993386119</v>
      </c>
      <c r="E212" s="3">
        <v>0.95178351783517845</v>
      </c>
      <c r="F212" s="3" t="s">
        <v>33</v>
      </c>
      <c r="G212" s="3" t="s">
        <v>33</v>
      </c>
      <c r="H212" s="3">
        <v>0.86642688825499192</v>
      </c>
      <c r="I212" s="3">
        <v>0.98910162002945523</v>
      </c>
      <c r="J212" s="3" t="s">
        <v>33</v>
      </c>
      <c r="K212" s="3" t="s">
        <v>33</v>
      </c>
      <c r="L212" s="3" t="s">
        <v>33</v>
      </c>
      <c r="M212" s="3" t="s">
        <v>33</v>
      </c>
      <c r="N212" s="3" t="s">
        <v>33</v>
      </c>
    </row>
    <row r="213" spans="1:14" x14ac:dyDescent="0.3">
      <c r="A213" t="s">
        <v>86</v>
      </c>
      <c r="B213" s="3" t="s">
        <v>87</v>
      </c>
      <c r="C213" s="3">
        <v>0.98626840012893524</v>
      </c>
      <c r="D213" s="3">
        <v>0.85626232741617359</v>
      </c>
      <c r="E213" s="3">
        <v>0.91585302228516063</v>
      </c>
      <c r="F213" s="3" t="s">
        <v>33</v>
      </c>
      <c r="G213" s="3">
        <v>0.96953405017921157</v>
      </c>
      <c r="H213" s="3">
        <v>0.92933511526896095</v>
      </c>
      <c r="I213" s="3">
        <v>0.986428038777032</v>
      </c>
      <c r="J213" s="3" t="s">
        <v>33</v>
      </c>
      <c r="K213" s="3" t="s">
        <v>33</v>
      </c>
      <c r="L213" s="3" t="s">
        <v>33</v>
      </c>
      <c r="M213" s="3" t="s">
        <v>33</v>
      </c>
      <c r="N213" s="3" t="s">
        <v>33</v>
      </c>
    </row>
    <row r="214" spans="1:14" x14ac:dyDescent="0.3">
      <c r="A214" t="s">
        <v>86</v>
      </c>
      <c r="B214" s="3" t="s">
        <v>7</v>
      </c>
      <c r="C214" s="3">
        <v>0.9893043362003654</v>
      </c>
      <c r="D214" s="3">
        <v>0.84254528564793307</v>
      </c>
      <c r="E214" s="3">
        <v>0.72265291739307835</v>
      </c>
      <c r="F214" s="3">
        <v>0</v>
      </c>
      <c r="G214" s="3">
        <v>0.87909941400226177</v>
      </c>
      <c r="H214" s="3">
        <v>0.87592190889370936</v>
      </c>
      <c r="I214" s="3">
        <v>0.99002693455630764</v>
      </c>
      <c r="J214" s="3" t="s">
        <v>33</v>
      </c>
      <c r="K214" s="3" t="s">
        <v>33</v>
      </c>
      <c r="L214" s="3" t="s">
        <v>33</v>
      </c>
      <c r="M214" s="3" t="s">
        <v>33</v>
      </c>
      <c r="N214" s="3" t="s">
        <v>33</v>
      </c>
    </row>
    <row r="215" spans="1:14" x14ac:dyDescent="0.3">
      <c r="A215" t="s">
        <v>86</v>
      </c>
      <c r="B215" s="3" t="s">
        <v>10</v>
      </c>
      <c r="C215" s="3">
        <v>0.94529143192801635</v>
      </c>
      <c r="D215" s="3">
        <v>0.9468269328715494</v>
      </c>
      <c r="E215" s="3">
        <v>0.867336774427239</v>
      </c>
      <c r="F215" s="3">
        <v>0.73977501303732396</v>
      </c>
      <c r="G215" s="3" t="s">
        <v>33</v>
      </c>
      <c r="H215" s="3">
        <v>0.75843651371692156</v>
      </c>
      <c r="I215" s="3">
        <v>0.99122460273539403</v>
      </c>
      <c r="J215" s="3">
        <v>0</v>
      </c>
      <c r="K215" s="3" t="s">
        <v>33</v>
      </c>
      <c r="L215" s="3" t="s">
        <v>33</v>
      </c>
      <c r="M215" s="3" t="s">
        <v>33</v>
      </c>
      <c r="N215" s="3" t="s">
        <v>33</v>
      </c>
    </row>
    <row r="216" spans="1:14" x14ac:dyDescent="0.3">
      <c r="A216" t="s">
        <v>86</v>
      </c>
      <c r="B216" s="3" t="s">
        <v>12</v>
      </c>
      <c r="C216" s="3">
        <v>0.99119050532240305</v>
      </c>
      <c r="D216" s="3">
        <v>0.94601780537591984</v>
      </c>
      <c r="E216" s="3">
        <v>0.76155354308654655</v>
      </c>
      <c r="F216" s="3">
        <v>0</v>
      </c>
      <c r="G216" s="3">
        <v>0.89995080280871242</v>
      </c>
      <c r="H216" s="3">
        <v>0.70348423797108317</v>
      </c>
      <c r="I216" s="3">
        <v>0.99402013473620476</v>
      </c>
      <c r="J216" s="3" t="s">
        <v>33</v>
      </c>
      <c r="K216" s="3" t="s">
        <v>33</v>
      </c>
      <c r="L216" s="3" t="s">
        <v>33</v>
      </c>
      <c r="M216" s="3" t="s">
        <v>33</v>
      </c>
      <c r="N216" s="3" t="s">
        <v>33</v>
      </c>
    </row>
    <row r="217" spans="1:14" x14ac:dyDescent="0.3">
      <c r="A217" t="s">
        <v>86</v>
      </c>
      <c r="B217" s="3" t="s">
        <v>13</v>
      </c>
      <c r="C217" s="3">
        <v>0.99527915194346295</v>
      </c>
      <c r="D217" s="3">
        <v>0.80062274982971682</v>
      </c>
      <c r="E217" s="3">
        <v>0.74565518473841752</v>
      </c>
      <c r="F217" s="3">
        <v>0</v>
      </c>
      <c r="G217" s="3">
        <v>0.8584756898817345</v>
      </c>
      <c r="H217" s="3">
        <v>0.59494748793641783</v>
      </c>
      <c r="I217" s="3">
        <v>0.99379633832652436</v>
      </c>
      <c r="J217" s="3" t="s">
        <v>33</v>
      </c>
      <c r="K217" s="3" t="s">
        <v>33</v>
      </c>
      <c r="L217" s="3" t="s">
        <v>33</v>
      </c>
      <c r="M217" s="3" t="s">
        <v>33</v>
      </c>
      <c r="N217" s="3" t="s">
        <v>33</v>
      </c>
    </row>
    <row r="218" spans="1:14" x14ac:dyDescent="0.3">
      <c r="A218" t="s">
        <v>86</v>
      </c>
      <c r="B218" s="3" t="s">
        <v>14</v>
      </c>
      <c r="C218" s="3">
        <v>0.99003136200716835</v>
      </c>
      <c r="D218" s="3">
        <v>0.96838125246159901</v>
      </c>
      <c r="E218" s="3">
        <v>0.7416131558339859</v>
      </c>
      <c r="F218" s="3">
        <v>0</v>
      </c>
      <c r="G218" s="3">
        <v>0.88875521636151733</v>
      </c>
      <c r="H218" s="3">
        <v>0.25834127740705431</v>
      </c>
      <c r="I218" s="3">
        <v>0.99331335024210277</v>
      </c>
      <c r="J218" s="3" t="s">
        <v>33</v>
      </c>
      <c r="K218" s="3" t="s">
        <v>33</v>
      </c>
      <c r="L218" s="3" t="s">
        <v>33</v>
      </c>
      <c r="M218" s="3" t="s">
        <v>33</v>
      </c>
      <c r="N218" s="3" t="s">
        <v>33</v>
      </c>
    </row>
    <row r="219" spans="1:14" x14ac:dyDescent="0.3">
      <c r="A219" t="s">
        <v>86</v>
      </c>
      <c r="B219" s="3" t="s">
        <v>15</v>
      </c>
      <c r="C219" s="3">
        <v>0.9922952928823886</v>
      </c>
      <c r="D219" s="3">
        <v>0.98513084075483537</v>
      </c>
      <c r="E219" s="3">
        <v>0.87360852788496235</v>
      </c>
      <c r="F219" s="3">
        <v>0</v>
      </c>
      <c r="G219" s="3">
        <v>0.95901953274607443</v>
      </c>
      <c r="H219" s="3">
        <v>0.78540517607127702</v>
      </c>
      <c r="I219" s="3">
        <v>0.99393571861734398</v>
      </c>
      <c r="J219" s="3" t="s">
        <v>33</v>
      </c>
      <c r="K219" s="3" t="s">
        <v>33</v>
      </c>
      <c r="L219" s="3" t="s">
        <v>33</v>
      </c>
      <c r="M219" s="3" t="s">
        <v>33</v>
      </c>
      <c r="N219" s="3" t="s">
        <v>33</v>
      </c>
    </row>
    <row r="220" spans="1:14" x14ac:dyDescent="0.3">
      <c r="A220" t="s">
        <v>86</v>
      </c>
      <c r="B220" s="3" t="s">
        <v>16</v>
      </c>
      <c r="C220" s="3">
        <v>0.98675857065118799</v>
      </c>
      <c r="D220" s="3">
        <v>0.9428444495953332</v>
      </c>
      <c r="E220" s="3">
        <v>0.84252020451921494</v>
      </c>
      <c r="F220" s="3">
        <v>0.57952089751252933</v>
      </c>
      <c r="G220" s="3">
        <v>0.73104948341489939</v>
      </c>
      <c r="H220" s="3">
        <v>0.60286746707075411</v>
      </c>
      <c r="I220" s="3">
        <v>0.99395910780669161</v>
      </c>
      <c r="J220" s="3">
        <v>0</v>
      </c>
      <c r="K220" s="3" t="s">
        <v>33</v>
      </c>
      <c r="L220" s="3" t="s">
        <v>33</v>
      </c>
      <c r="M220" s="3" t="s">
        <v>33</v>
      </c>
      <c r="N220" s="3" t="s">
        <v>33</v>
      </c>
    </row>
    <row r="221" spans="1:14" x14ac:dyDescent="0.3">
      <c r="A221" t="s">
        <v>86</v>
      </c>
      <c r="B221" s="3" t="s">
        <v>17</v>
      </c>
      <c r="C221" s="3">
        <v>0.9980175090791068</v>
      </c>
      <c r="D221" s="3">
        <v>0.86006544232526605</v>
      </c>
      <c r="E221" s="3">
        <v>0.84057013559713945</v>
      </c>
      <c r="F221" s="3">
        <v>0</v>
      </c>
      <c r="G221" s="3" t="s">
        <v>33</v>
      </c>
      <c r="H221" s="3">
        <v>0.82355203076183614</v>
      </c>
      <c r="I221" s="3">
        <v>0.99510755610778923</v>
      </c>
      <c r="J221" s="3" t="s">
        <v>33</v>
      </c>
      <c r="K221" s="3" t="s">
        <v>33</v>
      </c>
      <c r="L221" s="3" t="s">
        <v>33</v>
      </c>
      <c r="M221" s="3" t="s">
        <v>33</v>
      </c>
      <c r="N221" s="3" t="s">
        <v>33</v>
      </c>
    </row>
    <row r="222" spans="1:14" x14ac:dyDescent="0.3">
      <c r="A222" t="s">
        <v>86</v>
      </c>
      <c r="B222" s="3" t="s">
        <v>18</v>
      </c>
      <c r="C222" s="3">
        <v>0.99777478436246458</v>
      </c>
      <c r="D222" s="3">
        <v>0.91179967825417918</v>
      </c>
      <c r="E222" s="3">
        <v>0.86779072837690019</v>
      </c>
      <c r="F222" s="3">
        <v>0.65069860279441116</v>
      </c>
      <c r="G222" s="3" t="s">
        <v>33</v>
      </c>
      <c r="H222" s="3">
        <v>0.78914677999346194</v>
      </c>
      <c r="I222" s="3">
        <v>0.99632127529123238</v>
      </c>
      <c r="J222" s="3" t="s">
        <v>33</v>
      </c>
      <c r="K222" s="3" t="s">
        <v>33</v>
      </c>
      <c r="L222" s="3" t="s">
        <v>33</v>
      </c>
      <c r="M222" s="3" t="s">
        <v>33</v>
      </c>
      <c r="N222" s="3" t="s">
        <v>33</v>
      </c>
    </row>
    <row r="225" spans="1:13" x14ac:dyDescent="0.3">
      <c r="A225" s="2" t="s">
        <v>2</v>
      </c>
    </row>
    <row r="227" spans="1:13" x14ac:dyDescent="0.3">
      <c r="A227" t="s">
        <v>3</v>
      </c>
      <c r="B227" s="1" t="s">
        <v>69</v>
      </c>
      <c r="C227" s="1" t="s">
        <v>70</v>
      </c>
      <c r="D227" s="1" t="s">
        <v>71</v>
      </c>
      <c r="E227" s="1" t="s">
        <v>72</v>
      </c>
      <c r="F227" s="1" t="s">
        <v>73</v>
      </c>
      <c r="G227" s="1" t="s">
        <v>74</v>
      </c>
      <c r="H227" s="1" t="s">
        <v>75</v>
      </c>
      <c r="I227" s="1" t="s">
        <v>76</v>
      </c>
      <c r="J227" s="1" t="s">
        <v>77</v>
      </c>
      <c r="K227" s="1" t="s">
        <v>78</v>
      </c>
      <c r="L227" s="1" t="s">
        <v>79</v>
      </c>
      <c r="M227" s="1" t="s">
        <v>80</v>
      </c>
    </row>
    <row r="228" spans="1:13" x14ac:dyDescent="0.3">
      <c r="A228" t="s">
        <v>44</v>
      </c>
      <c r="B228" s="3">
        <v>0.9880866769002522</v>
      </c>
      <c r="C228" s="3">
        <v>0.88829224577465926</v>
      </c>
      <c r="D228" s="3">
        <v>0.93074593183959964</v>
      </c>
      <c r="E228" s="3">
        <v>0.77284321604528461</v>
      </c>
      <c r="F228" s="3">
        <v>0.94865525672371642</v>
      </c>
      <c r="G228" s="3">
        <v>0.84941494626696834</v>
      </c>
      <c r="H228" s="3">
        <v>0.98738623123554159</v>
      </c>
      <c r="I228" s="3">
        <v>0.53195796780102189</v>
      </c>
      <c r="J228" s="3" t="s">
        <v>33</v>
      </c>
      <c r="K228" s="3" t="s">
        <v>33</v>
      </c>
      <c r="L228" s="3" t="s">
        <v>33</v>
      </c>
      <c r="M228" s="3" t="s">
        <v>33</v>
      </c>
    </row>
    <row r="229" spans="1:13" x14ac:dyDescent="0.3">
      <c r="A229" t="s">
        <v>39</v>
      </c>
      <c r="B229" s="3">
        <v>0.98666965766647641</v>
      </c>
      <c r="C229" s="3">
        <v>0.94843496570494701</v>
      </c>
      <c r="D229" s="3">
        <v>0.91552868023324996</v>
      </c>
      <c r="E229" s="3">
        <v>0.85107336195631889</v>
      </c>
      <c r="F229" s="3">
        <v>0</v>
      </c>
      <c r="G229" s="3">
        <v>0.85904461510936769</v>
      </c>
      <c r="H229" s="3">
        <v>0.98864000641128402</v>
      </c>
      <c r="I229" s="3">
        <v>0.52436635602777948</v>
      </c>
      <c r="J229" s="3" t="s">
        <v>33</v>
      </c>
      <c r="K229" s="3" t="s">
        <v>33</v>
      </c>
      <c r="L229" s="3" t="s">
        <v>33</v>
      </c>
      <c r="M229" s="3" t="s">
        <v>33</v>
      </c>
    </row>
    <row r="230" spans="1:13" x14ac:dyDescent="0.3">
      <c r="A230" t="s">
        <v>42</v>
      </c>
      <c r="B230" s="3">
        <v>0.97927209174667884</v>
      </c>
      <c r="C230" s="3">
        <v>0.95414435101174444</v>
      </c>
      <c r="D230" s="3">
        <v>0.76936535155938623</v>
      </c>
      <c r="E230" s="3">
        <v>0.72245043434611256</v>
      </c>
      <c r="F230" s="3">
        <v>0.61937779333172938</v>
      </c>
      <c r="G230" s="3">
        <v>0.72973150274120235</v>
      </c>
      <c r="H230" s="3">
        <v>0.99339456134602999</v>
      </c>
      <c r="I230" s="3">
        <v>0.82593586148030729</v>
      </c>
      <c r="J230" s="3">
        <v>0.64400785854616893</v>
      </c>
      <c r="K230" s="3">
        <v>0.23662346294449985</v>
      </c>
      <c r="L230" s="3">
        <v>0</v>
      </c>
      <c r="M230" s="3">
        <v>0.38230261549743338</v>
      </c>
    </row>
    <row r="231" spans="1:13" x14ac:dyDescent="0.3">
      <c r="A231" t="s">
        <v>54</v>
      </c>
      <c r="B231" s="3">
        <v>0.99194777552377122</v>
      </c>
      <c r="C231" s="3">
        <v>0.94427532385556678</v>
      </c>
      <c r="D231" s="3">
        <v>0.91642390610058222</v>
      </c>
      <c r="E231" s="3">
        <v>0.81700830306175398</v>
      </c>
      <c r="F231" s="3">
        <v>0</v>
      </c>
      <c r="G231" s="3">
        <v>0.8553411290641173</v>
      </c>
      <c r="H231" s="3">
        <v>0.99085229948202802</v>
      </c>
      <c r="I231" s="3">
        <v>0</v>
      </c>
      <c r="J231" s="3" t="s">
        <v>33</v>
      </c>
      <c r="K231" s="3" t="s">
        <v>33</v>
      </c>
      <c r="L231" s="3" t="s">
        <v>33</v>
      </c>
      <c r="M231" s="3" t="s">
        <v>33</v>
      </c>
    </row>
    <row r="232" spans="1:13" x14ac:dyDescent="0.3">
      <c r="A232" t="s">
        <v>36</v>
      </c>
      <c r="B232" s="3">
        <v>0.98861843009121264</v>
      </c>
      <c r="C232" s="3">
        <v>0.9195109101550516</v>
      </c>
      <c r="D232" s="3">
        <v>0.86389743859556822</v>
      </c>
      <c r="E232" s="3">
        <v>0.70005408913210498</v>
      </c>
      <c r="F232" s="3">
        <v>0.72639403593177732</v>
      </c>
      <c r="G232" s="3">
        <v>0.7229306371101305</v>
      </c>
      <c r="H232" s="3">
        <v>0.9930220307550206</v>
      </c>
      <c r="I232" s="3">
        <v>0.70022985486307221</v>
      </c>
      <c r="J232" s="3">
        <v>0.6674833741687084</v>
      </c>
      <c r="K232" s="3">
        <v>0</v>
      </c>
      <c r="L232" s="3">
        <v>0</v>
      </c>
      <c r="M232" s="3">
        <v>0</v>
      </c>
    </row>
    <row r="233" spans="1:13" x14ac:dyDescent="0.3">
      <c r="A233" t="s">
        <v>34</v>
      </c>
      <c r="B233" s="3">
        <v>0.98977745715149679</v>
      </c>
      <c r="C233" s="3">
        <v>0.95580918756902677</v>
      </c>
      <c r="D233" s="3">
        <v>0.919328196926396</v>
      </c>
      <c r="E233" s="3">
        <v>0.81587931034482764</v>
      </c>
      <c r="F233" s="3">
        <v>0</v>
      </c>
      <c r="G233" s="3">
        <v>0.8022401120056003</v>
      </c>
      <c r="H233" s="3">
        <v>0.99056778535922685</v>
      </c>
      <c r="I233" s="3">
        <v>0.89833727374907946</v>
      </c>
      <c r="J233" s="3">
        <v>0</v>
      </c>
      <c r="K233" s="3" t="s">
        <v>33</v>
      </c>
      <c r="L233" s="3" t="s">
        <v>33</v>
      </c>
      <c r="M233" s="3" t="s">
        <v>33</v>
      </c>
    </row>
    <row r="234" spans="1:13" x14ac:dyDescent="0.3">
      <c r="A234" t="s">
        <v>45</v>
      </c>
      <c r="B234" s="3">
        <v>0.97774801956197355</v>
      </c>
      <c r="C234" s="3">
        <v>0.9638966628954464</v>
      </c>
      <c r="D234" s="3">
        <v>0.89071342233107209</v>
      </c>
      <c r="E234" s="3">
        <v>0.69928568784929124</v>
      </c>
      <c r="F234" s="3">
        <v>0.76442970451321601</v>
      </c>
      <c r="G234" s="3">
        <v>0.75531802307122442</v>
      </c>
      <c r="H234" s="3">
        <v>0.99119971158221976</v>
      </c>
      <c r="I234" s="3">
        <v>0.46228458423580376</v>
      </c>
      <c r="J234" s="3" t="s">
        <v>33</v>
      </c>
      <c r="K234" s="3">
        <v>0.9161676646706588</v>
      </c>
      <c r="L234" s="3" t="s">
        <v>33</v>
      </c>
      <c r="M234" s="3">
        <v>0</v>
      </c>
    </row>
    <row r="235" spans="1:13" x14ac:dyDescent="0.3">
      <c r="A235" t="s">
        <v>40</v>
      </c>
      <c r="B235" s="3">
        <v>0.99365366935994803</v>
      </c>
      <c r="C235" s="3">
        <v>0.96715281430367805</v>
      </c>
      <c r="D235" s="3">
        <v>0.89507511328667699</v>
      </c>
      <c r="E235" s="3">
        <v>0.7414752627427168</v>
      </c>
      <c r="F235" s="3">
        <v>0.54253708749621554</v>
      </c>
      <c r="G235" s="3">
        <v>0.76952827697612647</v>
      </c>
      <c r="H235" s="3">
        <v>0.99105933691127035</v>
      </c>
      <c r="I235" s="3">
        <v>0.39051987767584095</v>
      </c>
      <c r="J235" s="3" t="s">
        <v>33</v>
      </c>
      <c r="K235" s="3">
        <v>0</v>
      </c>
      <c r="L235" s="3" t="s">
        <v>33</v>
      </c>
      <c r="M235" s="3">
        <v>2.2181146025878003E-2</v>
      </c>
    </row>
    <row r="236" spans="1:13" x14ac:dyDescent="0.3">
      <c r="A236" t="s">
        <v>37</v>
      </c>
      <c r="B236" s="3">
        <v>0.99121698167550998</v>
      </c>
      <c r="C236" s="3">
        <v>0.96400573689821101</v>
      </c>
      <c r="D236" s="3">
        <v>0.90615493982277484</v>
      </c>
      <c r="E236" s="3">
        <v>0.81825902544718609</v>
      </c>
      <c r="F236" s="3">
        <v>0.70221128541645306</v>
      </c>
      <c r="G236" s="3">
        <v>0.82795200183349071</v>
      </c>
      <c r="H236" s="3">
        <v>0.98788255122859936</v>
      </c>
      <c r="I236" s="3">
        <v>0.95070137966864865</v>
      </c>
      <c r="J236" s="3" t="s">
        <v>33</v>
      </c>
      <c r="K236" s="3">
        <v>0</v>
      </c>
      <c r="L236" s="3" t="s">
        <v>33</v>
      </c>
      <c r="M236" s="3" t="s">
        <v>33</v>
      </c>
    </row>
    <row r="237" spans="1:13" x14ac:dyDescent="0.3">
      <c r="A237" t="s">
        <v>19</v>
      </c>
      <c r="B237" s="3">
        <v>0.98684378887653357</v>
      </c>
      <c r="C237" s="3">
        <v>0.96226482629023957</v>
      </c>
      <c r="D237" s="3">
        <v>0.9143528990990486</v>
      </c>
      <c r="E237" s="3">
        <v>0.78873587200079009</v>
      </c>
      <c r="F237" s="3">
        <v>0.7508045190003424</v>
      </c>
      <c r="G237" s="3">
        <v>0.85339911941514313</v>
      </c>
      <c r="H237" s="3">
        <v>0.98367458403825925</v>
      </c>
      <c r="I237" s="3">
        <v>0.86263474463684109</v>
      </c>
      <c r="J237" s="3" t="s">
        <v>33</v>
      </c>
      <c r="K237" s="3" t="s">
        <v>33</v>
      </c>
      <c r="L237" s="3" t="s">
        <v>33</v>
      </c>
      <c r="M237" s="3" t="s">
        <v>33</v>
      </c>
    </row>
    <row r="238" spans="1:13" x14ac:dyDescent="0.3">
      <c r="A238" t="s">
        <v>85</v>
      </c>
      <c r="B238" s="3">
        <v>0.97659184000728538</v>
      </c>
      <c r="C238" s="3">
        <v>0.96510318122605676</v>
      </c>
      <c r="D238" s="3">
        <v>0.91592053762646763</v>
      </c>
      <c r="E238" s="3">
        <v>0.24091414922780449</v>
      </c>
      <c r="F238" s="3">
        <v>0.59142141515341262</v>
      </c>
      <c r="G238" s="3">
        <v>0.79504474599676023</v>
      </c>
      <c r="H238" s="3">
        <v>0.98960444303256678</v>
      </c>
      <c r="I238" s="3">
        <v>0.52596367031000812</v>
      </c>
      <c r="J238" s="3">
        <v>0</v>
      </c>
      <c r="K238" s="3" t="s">
        <v>33</v>
      </c>
      <c r="L238" s="3" t="s">
        <v>33</v>
      </c>
      <c r="M238" s="3" t="s">
        <v>33</v>
      </c>
    </row>
    <row r="239" spans="1:13" x14ac:dyDescent="0.3">
      <c r="A239" t="s">
        <v>88</v>
      </c>
      <c r="B239" s="3">
        <v>0.99058039187346036</v>
      </c>
      <c r="C239" s="3">
        <v>0.94053215964789438</v>
      </c>
      <c r="D239" s="3">
        <v>0.89625735912531534</v>
      </c>
      <c r="E239" s="3">
        <v>0.76543213356522521</v>
      </c>
      <c r="F239" s="3">
        <v>0.46656600517687663</v>
      </c>
      <c r="G239" s="3">
        <v>0.82940114848236257</v>
      </c>
      <c r="H239" s="3">
        <v>0.99287618896008278</v>
      </c>
      <c r="I239" s="3">
        <v>0.67674021131137352</v>
      </c>
      <c r="J239" s="3" t="s">
        <v>33</v>
      </c>
      <c r="K239" s="3" t="s">
        <v>33</v>
      </c>
      <c r="L239" s="3" t="s">
        <v>33</v>
      </c>
      <c r="M239" s="3" t="s">
        <v>33</v>
      </c>
    </row>
    <row r="240" spans="1:13" x14ac:dyDescent="0.3">
      <c r="A240" t="s">
        <v>84</v>
      </c>
      <c r="B240" s="3">
        <v>0.98677036945134</v>
      </c>
      <c r="C240" s="3">
        <v>0.95399799079297443</v>
      </c>
      <c r="D240" s="3">
        <v>0.90224263113676162</v>
      </c>
      <c r="E240" s="3">
        <v>0.51529327897703225</v>
      </c>
      <c r="F240" s="3">
        <v>0.52078411340272013</v>
      </c>
      <c r="G240" s="3">
        <v>0.81647513937876892</v>
      </c>
      <c r="H240" s="3">
        <v>0.99119113573407203</v>
      </c>
      <c r="I240" s="3">
        <v>0.19196134416867999</v>
      </c>
      <c r="J240" s="3" t="s">
        <v>33</v>
      </c>
      <c r="K240" s="3">
        <v>0</v>
      </c>
      <c r="L240" s="3" t="s">
        <v>33</v>
      </c>
      <c r="M240" s="3">
        <v>0</v>
      </c>
    </row>
    <row r="241" spans="1:13" x14ac:dyDescent="0.3">
      <c r="A241" t="s">
        <v>38</v>
      </c>
      <c r="B241" s="3">
        <v>0.98611023851172397</v>
      </c>
      <c r="C241" s="3">
        <v>0.91614213399766775</v>
      </c>
      <c r="D241" s="3">
        <v>0.92021193229311782</v>
      </c>
      <c r="E241" s="3">
        <v>0.85052559021195928</v>
      </c>
      <c r="F241" s="3" t="s">
        <v>33</v>
      </c>
      <c r="G241" s="3">
        <v>0.88786452254693848</v>
      </c>
      <c r="H241" s="3">
        <v>0.99168522861933495</v>
      </c>
      <c r="I241" s="3">
        <v>0.77714722948415482</v>
      </c>
      <c r="J241" s="3" t="s">
        <v>33</v>
      </c>
      <c r="K241" s="3" t="s">
        <v>33</v>
      </c>
      <c r="L241" s="3" t="s">
        <v>33</v>
      </c>
      <c r="M241" s="3" t="s">
        <v>33</v>
      </c>
    </row>
    <row r="242" spans="1:13" x14ac:dyDescent="0.3">
      <c r="A242" t="s">
        <v>86</v>
      </c>
      <c r="B242" s="3">
        <v>0.99065029573910002</v>
      </c>
      <c r="C242" s="3">
        <v>0.89533647123697735</v>
      </c>
      <c r="D242" s="3">
        <v>0.83839918696379323</v>
      </c>
      <c r="E242" s="3">
        <v>0.3256592438232262</v>
      </c>
      <c r="F242" s="3">
        <v>0.88926691379339529</v>
      </c>
      <c r="G242" s="3">
        <v>0.76740965599255184</v>
      </c>
      <c r="H242" s="3">
        <v>0.99244019469087641</v>
      </c>
      <c r="I242" s="3">
        <v>0</v>
      </c>
      <c r="J242" s="3" t="s">
        <v>33</v>
      </c>
      <c r="K242" s="3" t="s">
        <v>33</v>
      </c>
      <c r="L242" s="3" t="s">
        <v>33</v>
      </c>
      <c r="M242" s="3" t="s">
        <v>33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9FBE-CF94-42EA-914D-6E9411A8E6EC}">
  <dimension ref="A2:N241"/>
  <sheetViews>
    <sheetView topLeftCell="A89" workbookViewId="0">
      <selection activeCell="A224" sqref="A224"/>
    </sheetView>
  </sheetViews>
  <sheetFormatPr defaultRowHeight="14.4" x14ac:dyDescent="0.3"/>
  <cols>
    <col min="1" max="1" width="18.33203125" bestFit="1" customWidth="1"/>
    <col min="2" max="2" width="13.5546875" bestFit="1" customWidth="1"/>
    <col min="3" max="12" width="12" bestFit="1" customWidth="1"/>
    <col min="13" max="13" width="10.5546875" bestFit="1" customWidth="1"/>
    <col min="14" max="14" width="12" bestFit="1" customWidth="1"/>
  </cols>
  <sheetData>
    <row r="2" spans="1:14" x14ac:dyDescent="0.3">
      <c r="A2" s="2" t="s">
        <v>1</v>
      </c>
    </row>
    <row r="4" spans="1:14" x14ac:dyDescent="0.3">
      <c r="A4" t="s">
        <v>3</v>
      </c>
      <c r="B4" t="s">
        <v>4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</row>
    <row r="5" spans="1:14" x14ac:dyDescent="0.3">
      <c r="A5" t="s">
        <v>44</v>
      </c>
      <c r="B5" t="s">
        <v>5</v>
      </c>
      <c r="C5" s="3">
        <v>0.98331002669669276</v>
      </c>
      <c r="D5" s="3">
        <v>0.88702654339397558</v>
      </c>
      <c r="E5" s="3">
        <v>0.90860174874822519</v>
      </c>
      <c r="F5" s="3" t="s">
        <v>33</v>
      </c>
      <c r="G5" s="3" t="s">
        <v>33</v>
      </c>
      <c r="H5" s="3">
        <v>0.85175156540869856</v>
      </c>
      <c r="I5" s="3">
        <v>0.98648458397860062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</row>
    <row r="6" spans="1:14" x14ac:dyDescent="0.3">
      <c r="A6" t="s">
        <v>44</v>
      </c>
      <c r="B6" t="s">
        <v>60</v>
      </c>
      <c r="C6" s="3">
        <v>0.98479368966597358</v>
      </c>
      <c r="D6" s="3">
        <v>0.6705882352941176</v>
      </c>
      <c r="E6" s="3">
        <v>0.93016833944028476</v>
      </c>
      <c r="F6" s="3" t="s">
        <v>33</v>
      </c>
      <c r="G6" s="3" t="s">
        <v>33</v>
      </c>
      <c r="H6" s="3">
        <v>0.83486238532110091</v>
      </c>
      <c r="I6" s="3">
        <v>0.98929365962180205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</row>
    <row r="7" spans="1:14" x14ac:dyDescent="0.3">
      <c r="A7" t="s">
        <v>44</v>
      </c>
      <c r="B7" t="s">
        <v>50</v>
      </c>
      <c r="C7" s="3">
        <v>0.9887227572225038</v>
      </c>
      <c r="D7" s="3">
        <v>0.67137449039021546</v>
      </c>
      <c r="E7" s="3">
        <v>0.92926376572489178</v>
      </c>
      <c r="F7" s="3" t="s">
        <v>33</v>
      </c>
      <c r="G7" s="3" t="s">
        <v>33</v>
      </c>
      <c r="H7" s="3">
        <v>0.89254462723136152</v>
      </c>
      <c r="I7" s="3">
        <v>0.99085259409259119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</row>
    <row r="8" spans="1:14" x14ac:dyDescent="0.3">
      <c r="A8" t="s">
        <v>44</v>
      </c>
      <c r="B8" t="s">
        <v>6</v>
      </c>
      <c r="C8" s="3">
        <v>0.98904127425024957</v>
      </c>
      <c r="D8" s="3">
        <v>0.64321752919129305</v>
      </c>
      <c r="E8" s="3">
        <v>0.91874999999999996</v>
      </c>
      <c r="F8" s="3" t="s">
        <v>33</v>
      </c>
      <c r="G8" s="3" t="s">
        <v>33</v>
      </c>
      <c r="H8" s="3">
        <v>0.8968763371844245</v>
      </c>
      <c r="I8" s="3">
        <v>0.98536585365853657</v>
      </c>
      <c r="J8" s="3">
        <v>0.905393457117595</v>
      </c>
      <c r="K8" s="3" t="s">
        <v>33</v>
      </c>
      <c r="L8" s="3" t="s">
        <v>33</v>
      </c>
      <c r="M8" s="3" t="s">
        <v>33</v>
      </c>
      <c r="N8" s="3" t="s">
        <v>33</v>
      </c>
    </row>
    <row r="9" spans="1:14" x14ac:dyDescent="0.3">
      <c r="A9" t="s">
        <v>44</v>
      </c>
      <c r="B9" t="s">
        <v>63</v>
      </c>
      <c r="C9" s="3">
        <v>0.98744007290304681</v>
      </c>
      <c r="D9" s="3">
        <v>0.83729052099351042</v>
      </c>
      <c r="E9" s="3">
        <v>0.96776167168674698</v>
      </c>
      <c r="F9" s="3" t="s">
        <v>33</v>
      </c>
      <c r="G9" s="3" t="s">
        <v>33</v>
      </c>
      <c r="H9" s="3">
        <v>0.84965774735532051</v>
      </c>
      <c r="I9" s="3">
        <v>0.98450870463263496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</row>
    <row r="10" spans="1:14" x14ac:dyDescent="0.3">
      <c r="A10" t="s">
        <v>44</v>
      </c>
      <c r="B10" t="s">
        <v>7</v>
      </c>
      <c r="C10" s="3">
        <v>0.98847527947447278</v>
      </c>
      <c r="D10" s="3">
        <v>0.91906906906906904</v>
      </c>
      <c r="E10" s="3">
        <v>0.87827637690776372</v>
      </c>
      <c r="F10" s="3">
        <v>0</v>
      </c>
      <c r="G10" s="3" t="s">
        <v>33</v>
      </c>
      <c r="H10" s="3">
        <v>0.88910159989060578</v>
      </c>
      <c r="I10" s="3">
        <v>0.98313288354356121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</row>
    <row r="11" spans="1:14" x14ac:dyDescent="0.3">
      <c r="A11" t="s">
        <v>44</v>
      </c>
      <c r="B11" t="s">
        <v>58</v>
      </c>
      <c r="C11" s="3">
        <v>0.99344387980773963</v>
      </c>
      <c r="D11" s="3">
        <v>0.95595024969377163</v>
      </c>
      <c r="E11" s="3">
        <v>0.96461893764434181</v>
      </c>
      <c r="F11" s="3" t="s">
        <v>33</v>
      </c>
      <c r="G11" s="3" t="s">
        <v>33</v>
      </c>
      <c r="H11" s="3">
        <v>0.91027878462433442</v>
      </c>
      <c r="I11" s="3">
        <v>0.99027266028002958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</row>
    <row r="12" spans="1:14" x14ac:dyDescent="0.3">
      <c r="A12" t="s">
        <v>44</v>
      </c>
      <c r="B12" t="s">
        <v>8</v>
      </c>
      <c r="C12" s="3">
        <v>0.9937370514133308</v>
      </c>
      <c r="D12" s="3">
        <v>0.95868438453170657</v>
      </c>
      <c r="E12" s="3">
        <v>0.97810243952509679</v>
      </c>
      <c r="F12" s="3" t="s">
        <v>33</v>
      </c>
      <c r="G12" s="3" t="s">
        <v>33</v>
      </c>
      <c r="H12" s="3">
        <v>0.90212129213977643</v>
      </c>
      <c r="I12" s="3">
        <v>0.98944080904223675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</row>
    <row r="13" spans="1:14" x14ac:dyDescent="0.3">
      <c r="A13" t="s">
        <v>44</v>
      </c>
      <c r="B13" t="s">
        <v>43</v>
      </c>
      <c r="C13" s="3">
        <v>0.98605165836754904</v>
      </c>
      <c r="D13" s="3">
        <v>0.97546537092800445</v>
      </c>
      <c r="E13" s="3">
        <v>0.91753617249314379</v>
      </c>
      <c r="F13" s="3">
        <v>0.62640068107038493</v>
      </c>
      <c r="G13" s="3" t="s">
        <v>33</v>
      </c>
      <c r="H13" s="3">
        <v>0.57794040773653943</v>
      </c>
      <c r="I13" s="3">
        <v>0.98729168252035615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</row>
    <row r="14" spans="1:14" x14ac:dyDescent="0.3">
      <c r="A14" t="s">
        <v>44</v>
      </c>
      <c r="B14" t="s">
        <v>9</v>
      </c>
      <c r="C14" s="3">
        <v>0.986674930275798</v>
      </c>
      <c r="D14" s="3">
        <v>0.91578857484416365</v>
      </c>
      <c r="E14" s="3">
        <v>0.84179975526340556</v>
      </c>
      <c r="F14" s="3">
        <v>0.69985654668753261</v>
      </c>
      <c r="G14" s="3">
        <v>0.96510443199184925</v>
      </c>
      <c r="H14" s="3">
        <v>0.8448514699091888</v>
      </c>
      <c r="I14" s="3">
        <v>0.98723785357116201</v>
      </c>
      <c r="J14" s="3" t="s">
        <v>33</v>
      </c>
      <c r="K14" s="3" t="s">
        <v>33</v>
      </c>
      <c r="L14" s="3" t="s">
        <v>33</v>
      </c>
      <c r="M14" s="3" t="s">
        <v>33</v>
      </c>
      <c r="N14" s="3" t="s">
        <v>33</v>
      </c>
    </row>
    <row r="15" spans="1:14" x14ac:dyDescent="0.3">
      <c r="A15" t="s">
        <v>44</v>
      </c>
      <c r="B15" t="s">
        <v>10</v>
      </c>
      <c r="C15" s="3">
        <v>0.97039465388979962</v>
      </c>
      <c r="D15" s="3">
        <v>0.98274776942727038</v>
      </c>
      <c r="E15" s="3">
        <v>0.92980917336984437</v>
      </c>
      <c r="F15" s="3" t="s">
        <v>33</v>
      </c>
      <c r="G15" s="3" t="s">
        <v>33</v>
      </c>
      <c r="H15" s="3">
        <v>0.82712431979907908</v>
      </c>
      <c r="I15" s="3">
        <v>0.98779035139964277</v>
      </c>
      <c r="J15" s="3">
        <v>4.9572274621627548E-2</v>
      </c>
      <c r="K15" s="3" t="s">
        <v>33</v>
      </c>
      <c r="L15" s="3" t="s">
        <v>33</v>
      </c>
      <c r="M15" s="3" t="s">
        <v>33</v>
      </c>
      <c r="N15" s="3" t="s">
        <v>33</v>
      </c>
    </row>
    <row r="16" spans="1:14" x14ac:dyDescent="0.3">
      <c r="A16" t="s">
        <v>44</v>
      </c>
      <c r="B16" t="s">
        <v>67</v>
      </c>
      <c r="C16" s="3">
        <v>0.99633021826197643</v>
      </c>
      <c r="D16" s="3">
        <v>0.82527816787296104</v>
      </c>
      <c r="E16" s="3">
        <v>0.94681635663361463</v>
      </c>
      <c r="F16" s="3">
        <v>0.88795338968780524</v>
      </c>
      <c r="G16" s="3" t="s">
        <v>33</v>
      </c>
      <c r="H16" s="3">
        <v>0.86872766816840141</v>
      </c>
      <c r="I16" s="3">
        <v>0.98810747320510939</v>
      </c>
      <c r="J16" s="3" t="s">
        <v>33</v>
      </c>
      <c r="K16" s="3" t="s">
        <v>33</v>
      </c>
      <c r="L16" s="3" t="s">
        <v>33</v>
      </c>
      <c r="M16" s="3" t="s">
        <v>33</v>
      </c>
      <c r="N16" s="3" t="s">
        <v>33</v>
      </c>
    </row>
    <row r="17" spans="1:14" x14ac:dyDescent="0.3">
      <c r="A17" t="s">
        <v>44</v>
      </c>
      <c r="B17" t="s">
        <v>11</v>
      </c>
      <c r="C17" s="3">
        <v>0.99503933979544601</v>
      </c>
      <c r="D17" s="3">
        <v>0.94690827573323355</v>
      </c>
      <c r="E17" s="3">
        <v>0.93442221104101364</v>
      </c>
      <c r="F17" s="3">
        <v>0.79058913962554223</v>
      </c>
      <c r="G17" s="3" t="s">
        <v>33</v>
      </c>
      <c r="H17" s="3">
        <v>0.78615108740631756</v>
      </c>
      <c r="I17" s="3">
        <v>0.98569707919301419</v>
      </c>
      <c r="J17" s="3" t="s">
        <v>33</v>
      </c>
      <c r="K17" s="3" t="s">
        <v>33</v>
      </c>
      <c r="L17" s="3" t="s">
        <v>33</v>
      </c>
      <c r="M17" s="3" t="s">
        <v>33</v>
      </c>
      <c r="N17" s="3" t="s">
        <v>33</v>
      </c>
    </row>
    <row r="18" spans="1:14" x14ac:dyDescent="0.3">
      <c r="A18" t="s">
        <v>39</v>
      </c>
      <c r="B18" t="s">
        <v>5</v>
      </c>
      <c r="C18" s="3">
        <v>0.98461154846293597</v>
      </c>
      <c r="D18" s="3">
        <v>0.92765841188064724</v>
      </c>
      <c r="E18" s="3">
        <v>0.86763450042698553</v>
      </c>
      <c r="F18" s="3" t="s">
        <v>33</v>
      </c>
      <c r="G18" s="3" t="s">
        <v>33</v>
      </c>
      <c r="H18" s="3">
        <v>0.88678223185265437</v>
      </c>
      <c r="I18" s="3">
        <v>0.98518461656559442</v>
      </c>
      <c r="J18" s="3" t="s">
        <v>33</v>
      </c>
      <c r="K18" s="3" t="s">
        <v>33</v>
      </c>
      <c r="L18" s="3" t="s">
        <v>33</v>
      </c>
      <c r="M18" s="3" t="s">
        <v>33</v>
      </c>
      <c r="N18" s="3" t="s">
        <v>33</v>
      </c>
    </row>
    <row r="19" spans="1:14" x14ac:dyDescent="0.3">
      <c r="A19" t="s">
        <v>39</v>
      </c>
      <c r="B19" t="s">
        <v>6</v>
      </c>
      <c r="C19" s="3">
        <v>0.98989174606426922</v>
      </c>
      <c r="D19" s="3">
        <v>0.93887658021634302</v>
      </c>
      <c r="E19" s="3">
        <v>0.86102996410984056</v>
      </c>
      <c r="F19" s="3" t="s">
        <v>33</v>
      </c>
      <c r="G19" s="3" t="s">
        <v>33</v>
      </c>
      <c r="H19" s="3">
        <v>0.89670873546151941</v>
      </c>
      <c r="I19" s="3">
        <v>0.99130947120341717</v>
      </c>
      <c r="J19" s="3" t="s">
        <v>33</v>
      </c>
      <c r="K19" s="3" t="s">
        <v>33</v>
      </c>
      <c r="L19" s="3" t="s">
        <v>33</v>
      </c>
      <c r="M19" s="3" t="s">
        <v>33</v>
      </c>
      <c r="N19" s="3" t="s">
        <v>33</v>
      </c>
    </row>
    <row r="20" spans="1:14" x14ac:dyDescent="0.3">
      <c r="A20" t="s">
        <v>39</v>
      </c>
      <c r="B20" t="s">
        <v>7</v>
      </c>
      <c r="C20" s="3">
        <v>0.98063232243959864</v>
      </c>
      <c r="D20" s="3">
        <v>0.95868375179669119</v>
      </c>
      <c r="E20" s="3">
        <v>0.85326438267614735</v>
      </c>
      <c r="F20" s="3" t="s">
        <v>33</v>
      </c>
      <c r="G20" s="3" t="s">
        <v>33</v>
      </c>
      <c r="H20" s="3">
        <v>0.90080711194291718</v>
      </c>
      <c r="I20" s="3">
        <v>0.98678349762687123</v>
      </c>
      <c r="J20" s="3" t="s">
        <v>33</v>
      </c>
      <c r="K20" s="3" t="s">
        <v>33</v>
      </c>
      <c r="L20" s="3" t="s">
        <v>33</v>
      </c>
      <c r="M20" s="3" t="s">
        <v>33</v>
      </c>
      <c r="N20" s="3" t="s">
        <v>33</v>
      </c>
    </row>
    <row r="21" spans="1:14" x14ac:dyDescent="0.3">
      <c r="A21" t="s">
        <v>39</v>
      </c>
      <c r="B21" t="s">
        <v>8</v>
      </c>
      <c r="C21" s="3">
        <v>0.99067151835924583</v>
      </c>
      <c r="D21" s="3">
        <v>0.98329581144556544</v>
      </c>
      <c r="E21" s="3">
        <v>0.92679558011049723</v>
      </c>
      <c r="F21" s="3" t="s">
        <v>33</v>
      </c>
      <c r="G21" s="3" t="s">
        <v>33</v>
      </c>
      <c r="H21" s="3">
        <v>0.90137880223134403</v>
      </c>
      <c r="I21" s="3">
        <v>0.98956560349293277</v>
      </c>
      <c r="J21" s="3" t="s">
        <v>33</v>
      </c>
      <c r="K21" s="3" t="s">
        <v>33</v>
      </c>
      <c r="L21" s="3" t="s">
        <v>33</v>
      </c>
      <c r="M21" s="3" t="s">
        <v>33</v>
      </c>
      <c r="N21" s="3" t="s">
        <v>33</v>
      </c>
    </row>
    <row r="22" spans="1:14" x14ac:dyDescent="0.3">
      <c r="A22" t="s">
        <v>39</v>
      </c>
      <c r="B22" t="s">
        <v>9</v>
      </c>
      <c r="C22" s="3">
        <v>0.99002782701696357</v>
      </c>
      <c r="D22" s="3">
        <v>0.9387879403106284</v>
      </c>
      <c r="E22" s="3">
        <v>0.90075861211292119</v>
      </c>
      <c r="F22" s="3" t="s">
        <v>33</v>
      </c>
      <c r="G22" s="3" t="s">
        <v>33</v>
      </c>
      <c r="H22" s="3">
        <v>0.89959378311550686</v>
      </c>
      <c r="I22" s="3">
        <v>0.98120244666567202</v>
      </c>
      <c r="J22" s="3" t="s">
        <v>33</v>
      </c>
      <c r="K22" s="3" t="s">
        <v>33</v>
      </c>
      <c r="L22" s="3" t="s">
        <v>33</v>
      </c>
      <c r="M22" s="3" t="s">
        <v>33</v>
      </c>
      <c r="N22" s="3" t="s">
        <v>33</v>
      </c>
    </row>
    <row r="23" spans="1:14" x14ac:dyDescent="0.3">
      <c r="A23" t="s">
        <v>39</v>
      </c>
      <c r="B23" t="s">
        <v>10</v>
      </c>
      <c r="C23" s="3">
        <v>0.99149763944745584</v>
      </c>
      <c r="D23" s="3">
        <v>0.98291488294959317</v>
      </c>
      <c r="E23" s="3">
        <v>0.93189768255356364</v>
      </c>
      <c r="F23" s="3" t="s">
        <v>33</v>
      </c>
      <c r="G23" s="3" t="s">
        <v>33</v>
      </c>
      <c r="H23" s="3">
        <v>0.90840531415793402</v>
      </c>
      <c r="I23" s="3">
        <v>0.98577777777777775</v>
      </c>
      <c r="J23" s="3" t="s">
        <v>33</v>
      </c>
      <c r="K23" s="3" t="s">
        <v>33</v>
      </c>
      <c r="L23" s="3" t="s">
        <v>33</v>
      </c>
      <c r="M23" s="3" t="s">
        <v>33</v>
      </c>
      <c r="N23" s="3" t="s">
        <v>33</v>
      </c>
    </row>
    <row r="24" spans="1:14" x14ac:dyDescent="0.3">
      <c r="A24" t="s">
        <v>39</v>
      </c>
      <c r="B24" t="s">
        <v>11</v>
      </c>
      <c r="C24" s="3">
        <v>0.99519157876497222</v>
      </c>
      <c r="D24" s="3">
        <v>0.97312349689886501</v>
      </c>
      <c r="E24" s="3">
        <v>0.92310982782590101</v>
      </c>
      <c r="F24" s="3" t="s">
        <v>33</v>
      </c>
      <c r="G24" s="3" t="s">
        <v>33</v>
      </c>
      <c r="H24" s="3">
        <v>0.84019236104688799</v>
      </c>
      <c r="I24" s="3">
        <v>0.98614831254304736</v>
      </c>
      <c r="J24" s="3">
        <v>0</v>
      </c>
      <c r="K24" s="3" t="s">
        <v>33</v>
      </c>
      <c r="L24" s="3" t="s">
        <v>33</v>
      </c>
      <c r="M24" s="3" t="s">
        <v>33</v>
      </c>
      <c r="N24" s="3" t="s">
        <v>33</v>
      </c>
    </row>
    <row r="25" spans="1:14" x14ac:dyDescent="0.3">
      <c r="A25" t="s">
        <v>39</v>
      </c>
      <c r="B25" t="s">
        <v>12</v>
      </c>
      <c r="C25" s="3">
        <v>0.99649040711277481</v>
      </c>
      <c r="D25" s="3">
        <v>0.90705246799378381</v>
      </c>
      <c r="E25" s="3">
        <v>0.93342618384401121</v>
      </c>
      <c r="F25" s="3" t="s">
        <v>33</v>
      </c>
      <c r="G25" s="3" t="s">
        <v>33</v>
      </c>
      <c r="H25" s="3">
        <v>0.90415895587805595</v>
      </c>
      <c r="I25" s="3">
        <v>0.99223286328331195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</row>
    <row r="26" spans="1:14" x14ac:dyDescent="0.3">
      <c r="A26" t="s">
        <v>39</v>
      </c>
      <c r="B26" t="s">
        <v>13</v>
      </c>
      <c r="C26" s="3">
        <v>0.98873169246103165</v>
      </c>
      <c r="D26" s="3">
        <v>0.94881482734637879</v>
      </c>
      <c r="E26" s="3">
        <v>0.91214594335093602</v>
      </c>
      <c r="F26" s="3">
        <v>0.81016628497460919</v>
      </c>
      <c r="G26" s="3" t="s">
        <v>33</v>
      </c>
      <c r="H26" s="3">
        <v>0.87481988472622474</v>
      </c>
      <c r="I26" s="3">
        <v>0.98435363815889398</v>
      </c>
      <c r="J26" s="3" t="s">
        <v>33</v>
      </c>
      <c r="K26" s="3" t="s">
        <v>33</v>
      </c>
      <c r="L26" s="3" t="s">
        <v>33</v>
      </c>
      <c r="M26" s="3" t="s">
        <v>33</v>
      </c>
      <c r="N26" s="3" t="s">
        <v>33</v>
      </c>
    </row>
    <row r="27" spans="1:14" x14ac:dyDescent="0.3">
      <c r="A27" t="s">
        <v>39</v>
      </c>
      <c r="B27" t="s">
        <v>65</v>
      </c>
      <c r="C27" s="3">
        <v>0.98886035728140997</v>
      </c>
      <c r="D27" s="3">
        <v>0.97676247676247685</v>
      </c>
      <c r="E27" s="3">
        <v>0.94584611531960183</v>
      </c>
      <c r="F27" s="3">
        <v>0.83503745095708004</v>
      </c>
      <c r="G27" s="3" t="s">
        <v>33</v>
      </c>
      <c r="H27" s="3">
        <v>0.88635269852182885</v>
      </c>
      <c r="I27" s="3">
        <v>0.98447893569844802</v>
      </c>
      <c r="J27" s="3" t="s">
        <v>33</v>
      </c>
      <c r="K27" s="3" t="s">
        <v>33</v>
      </c>
      <c r="L27" s="3" t="s">
        <v>33</v>
      </c>
      <c r="M27" s="3" t="s">
        <v>33</v>
      </c>
      <c r="N27" s="3" t="s">
        <v>33</v>
      </c>
    </row>
    <row r="28" spans="1:14" x14ac:dyDescent="0.3">
      <c r="A28" t="s">
        <v>39</v>
      </c>
      <c r="B28" t="s">
        <v>14</v>
      </c>
      <c r="C28" s="3">
        <v>0.99297717280009645</v>
      </c>
      <c r="D28" s="3">
        <v>0.96153951588585218</v>
      </c>
      <c r="E28" s="3">
        <v>0.95776403470923821</v>
      </c>
      <c r="F28" s="3" t="s">
        <v>33</v>
      </c>
      <c r="G28" s="3" t="s">
        <v>33</v>
      </c>
      <c r="H28" s="3">
        <v>0.83057335106168662</v>
      </c>
      <c r="I28" s="3">
        <v>0.99388939810571342</v>
      </c>
      <c r="J28" s="3" t="s">
        <v>33</v>
      </c>
      <c r="K28" s="3" t="s">
        <v>33</v>
      </c>
      <c r="L28" s="3" t="s">
        <v>33</v>
      </c>
      <c r="M28" s="3" t="s">
        <v>33</v>
      </c>
      <c r="N28" s="3" t="s">
        <v>33</v>
      </c>
    </row>
    <row r="29" spans="1:14" x14ac:dyDescent="0.3">
      <c r="A29" t="s">
        <v>39</v>
      </c>
      <c r="B29" t="s">
        <v>15</v>
      </c>
      <c r="C29" s="3">
        <v>0.99220592529368157</v>
      </c>
      <c r="D29" s="3">
        <v>0.95849578048660122</v>
      </c>
      <c r="E29" s="3">
        <v>0.95876963350785338</v>
      </c>
      <c r="F29" s="3">
        <v>0.90110241891918919</v>
      </c>
      <c r="G29" s="3" t="s">
        <v>33</v>
      </c>
      <c r="H29" s="3">
        <v>0.90845109758141096</v>
      </c>
      <c r="I29" s="3">
        <v>0.98709726099751005</v>
      </c>
      <c r="J29" s="3" t="s">
        <v>33</v>
      </c>
      <c r="K29" s="3" t="s">
        <v>33</v>
      </c>
      <c r="L29" s="3" t="s">
        <v>33</v>
      </c>
      <c r="M29" s="3" t="s">
        <v>33</v>
      </c>
      <c r="N29" s="3" t="s">
        <v>33</v>
      </c>
    </row>
    <row r="30" spans="1:14" x14ac:dyDescent="0.3">
      <c r="A30" t="s">
        <v>39</v>
      </c>
      <c r="B30" t="s">
        <v>16</v>
      </c>
      <c r="C30" s="3">
        <v>0.9917716168933306</v>
      </c>
      <c r="D30" s="3">
        <v>0.91877334723308135</v>
      </c>
      <c r="E30" s="3">
        <v>0.84113239600897605</v>
      </c>
      <c r="F30" s="3" t="s">
        <v>33</v>
      </c>
      <c r="G30" s="3">
        <v>0</v>
      </c>
      <c r="H30" s="3">
        <v>0.89687853230153902</v>
      </c>
      <c r="I30" s="3">
        <v>0.99209309264508438</v>
      </c>
      <c r="J30" s="3" t="s">
        <v>33</v>
      </c>
      <c r="K30" s="3" t="s">
        <v>33</v>
      </c>
      <c r="L30" s="3" t="s">
        <v>33</v>
      </c>
      <c r="M30" s="3" t="s">
        <v>33</v>
      </c>
      <c r="N30" s="3" t="s">
        <v>33</v>
      </c>
    </row>
    <row r="31" spans="1:14" x14ac:dyDescent="0.3">
      <c r="A31" t="s">
        <v>39</v>
      </c>
      <c r="B31" t="s">
        <v>17</v>
      </c>
      <c r="C31" s="3">
        <v>0.94199869584845075</v>
      </c>
      <c r="D31" s="3">
        <v>0.96996098448179757</v>
      </c>
      <c r="E31" s="3">
        <v>0.94813409893808798</v>
      </c>
      <c r="F31" s="3" t="s">
        <v>33</v>
      </c>
      <c r="G31" s="3" t="s">
        <v>33</v>
      </c>
      <c r="H31" s="3">
        <v>0.72956334094947961</v>
      </c>
      <c r="I31" s="3">
        <v>0.99281867145421898</v>
      </c>
      <c r="J31" s="3">
        <v>0.56351214574898789</v>
      </c>
      <c r="K31" s="3" t="s">
        <v>33</v>
      </c>
      <c r="L31" s="3" t="s">
        <v>33</v>
      </c>
      <c r="M31" s="3" t="s">
        <v>33</v>
      </c>
      <c r="N31" s="3" t="s">
        <v>33</v>
      </c>
    </row>
    <row r="32" spans="1:14" x14ac:dyDescent="0.3">
      <c r="A32" t="s">
        <v>39</v>
      </c>
      <c r="B32" t="s">
        <v>18</v>
      </c>
      <c r="C32" s="3">
        <v>0.99708466866535717</v>
      </c>
      <c r="D32" s="3">
        <v>0.93621861238297999</v>
      </c>
      <c r="E32" s="3">
        <v>0.91822373984777639</v>
      </c>
      <c r="F32" s="3">
        <v>0.81857429718875507</v>
      </c>
      <c r="G32" s="3" t="s">
        <v>33</v>
      </c>
      <c r="H32" s="3">
        <v>0.80614376407945931</v>
      </c>
      <c r="I32" s="3">
        <v>0.99419262387812057</v>
      </c>
      <c r="J32" s="3" t="s">
        <v>33</v>
      </c>
      <c r="K32" s="3" t="s">
        <v>33</v>
      </c>
      <c r="L32" s="3" t="s">
        <v>33</v>
      </c>
      <c r="M32" s="3" t="s">
        <v>33</v>
      </c>
      <c r="N32" s="3" t="s">
        <v>33</v>
      </c>
    </row>
    <row r="33" spans="1:14" x14ac:dyDescent="0.3">
      <c r="A33" t="s">
        <v>42</v>
      </c>
      <c r="B33" t="s">
        <v>5</v>
      </c>
      <c r="C33" s="3">
        <v>0.9831868397709862</v>
      </c>
      <c r="D33" s="3">
        <v>0.9305126340665334</v>
      </c>
      <c r="E33" s="3">
        <v>0.86574108818011253</v>
      </c>
      <c r="F33" s="3" t="s">
        <v>33</v>
      </c>
      <c r="G33" s="3" t="s">
        <v>33</v>
      </c>
      <c r="H33" s="3">
        <v>0.84277143091970086</v>
      </c>
      <c r="I33" s="3">
        <v>0.98896947718343919</v>
      </c>
      <c r="J33" s="3" t="s">
        <v>33</v>
      </c>
      <c r="K33" s="3" t="s">
        <v>33</v>
      </c>
      <c r="L33" s="3" t="s">
        <v>33</v>
      </c>
      <c r="M33" s="3" t="s">
        <v>33</v>
      </c>
      <c r="N33" s="3" t="s">
        <v>33</v>
      </c>
    </row>
    <row r="34" spans="1:14" x14ac:dyDescent="0.3">
      <c r="A34" t="s">
        <v>42</v>
      </c>
      <c r="B34" t="s">
        <v>6</v>
      </c>
      <c r="C34" s="3">
        <v>0.98648478413446838</v>
      </c>
      <c r="D34" s="3">
        <v>0.93774164069639399</v>
      </c>
      <c r="E34" s="3">
        <v>0.8856145792943001</v>
      </c>
      <c r="F34" s="3" t="s">
        <v>33</v>
      </c>
      <c r="G34" s="3" t="s">
        <v>33</v>
      </c>
      <c r="H34" s="3">
        <v>0.82680628272251311</v>
      </c>
      <c r="I34" s="3">
        <v>0.99297458893871438</v>
      </c>
      <c r="J34" s="3" t="s">
        <v>33</v>
      </c>
      <c r="K34" s="3" t="s">
        <v>33</v>
      </c>
      <c r="L34" s="3" t="s">
        <v>33</v>
      </c>
      <c r="M34" s="3" t="s">
        <v>33</v>
      </c>
      <c r="N34" s="3" t="s">
        <v>33</v>
      </c>
    </row>
    <row r="35" spans="1:14" x14ac:dyDescent="0.3">
      <c r="A35" t="s">
        <v>42</v>
      </c>
      <c r="B35" t="s">
        <v>7</v>
      </c>
      <c r="C35" s="3">
        <v>0.9883852502662408</v>
      </c>
      <c r="D35" s="3">
        <v>0.97853292798925717</v>
      </c>
      <c r="E35" s="3">
        <v>0.91480271424981163</v>
      </c>
      <c r="F35" s="3" t="s">
        <v>33</v>
      </c>
      <c r="G35" s="3" t="s">
        <v>33</v>
      </c>
      <c r="H35" s="3">
        <v>0.89024108449510897</v>
      </c>
      <c r="I35" s="3">
        <v>0.99250737909634446</v>
      </c>
      <c r="J35" s="3" t="s">
        <v>33</v>
      </c>
      <c r="K35" s="3" t="s">
        <v>33</v>
      </c>
      <c r="L35" s="3" t="s">
        <v>33</v>
      </c>
      <c r="M35" s="3" t="s">
        <v>33</v>
      </c>
      <c r="N35" s="3" t="s">
        <v>33</v>
      </c>
    </row>
    <row r="36" spans="1:14" x14ac:dyDescent="0.3">
      <c r="A36" t="s">
        <v>42</v>
      </c>
      <c r="B36" t="s">
        <v>8</v>
      </c>
      <c r="C36" s="3">
        <v>0.99667450161051618</v>
      </c>
      <c r="D36" s="3">
        <v>0.98298684859797036</v>
      </c>
      <c r="E36" s="3">
        <v>0.88310902767276578</v>
      </c>
      <c r="F36" s="3">
        <v>0.84054015903637136</v>
      </c>
      <c r="G36" s="3" t="s">
        <v>33</v>
      </c>
      <c r="H36" s="3">
        <v>0.89535477284328735</v>
      </c>
      <c r="I36" s="3">
        <v>0.99425555038037561</v>
      </c>
      <c r="J36" s="3" t="s">
        <v>33</v>
      </c>
      <c r="K36" s="3" t="s">
        <v>33</v>
      </c>
      <c r="L36" s="3" t="s">
        <v>33</v>
      </c>
      <c r="M36" s="3" t="s">
        <v>33</v>
      </c>
      <c r="N36" s="3" t="s">
        <v>33</v>
      </c>
    </row>
    <row r="37" spans="1:14" x14ac:dyDescent="0.3">
      <c r="A37" t="s">
        <v>42</v>
      </c>
      <c r="B37" t="s">
        <v>9</v>
      </c>
      <c r="C37" s="3">
        <v>0.96135106279724358</v>
      </c>
      <c r="D37" s="3">
        <v>0.97541119100752116</v>
      </c>
      <c r="E37" s="3">
        <v>0.87898775070669</v>
      </c>
      <c r="F37" s="3">
        <v>0.91671365551096218</v>
      </c>
      <c r="G37" s="3" t="s">
        <v>33</v>
      </c>
      <c r="H37" s="3">
        <v>0.75744294997733108</v>
      </c>
      <c r="I37" s="3">
        <v>0.9954100367197064</v>
      </c>
      <c r="J37" s="3">
        <v>0.87587695628710205</v>
      </c>
      <c r="K37" s="3" t="s">
        <v>33</v>
      </c>
      <c r="L37" s="3" t="s">
        <v>33</v>
      </c>
      <c r="M37" s="3" t="s">
        <v>33</v>
      </c>
      <c r="N37" s="3" t="s">
        <v>33</v>
      </c>
    </row>
    <row r="38" spans="1:14" x14ac:dyDescent="0.3">
      <c r="A38" t="s">
        <v>42</v>
      </c>
      <c r="B38" t="s">
        <v>41</v>
      </c>
      <c r="C38" s="3">
        <v>0.99590822971230242</v>
      </c>
      <c r="D38" s="3">
        <v>0.97020065579179637</v>
      </c>
      <c r="E38" s="3">
        <v>0.91700249472270201</v>
      </c>
      <c r="F38" s="3">
        <v>0.83917998958594486</v>
      </c>
      <c r="G38" s="3" t="s">
        <v>33</v>
      </c>
      <c r="H38" s="3">
        <v>0.8404907975460123</v>
      </c>
      <c r="I38" s="3">
        <v>0.99425155208093818</v>
      </c>
      <c r="J38" s="3" t="s">
        <v>33</v>
      </c>
      <c r="K38" s="3" t="s">
        <v>33</v>
      </c>
      <c r="L38" s="3" t="s">
        <v>33</v>
      </c>
      <c r="M38" s="3" t="s">
        <v>33</v>
      </c>
      <c r="N38" s="3" t="s">
        <v>33</v>
      </c>
    </row>
    <row r="39" spans="1:14" x14ac:dyDescent="0.3">
      <c r="A39" t="s">
        <v>42</v>
      </c>
      <c r="B39" t="s">
        <v>10</v>
      </c>
      <c r="C39" s="3">
        <v>0.99712059620596205</v>
      </c>
      <c r="D39" s="3">
        <v>0.96231884057971018</v>
      </c>
      <c r="E39" s="3">
        <v>0.90736786685776116</v>
      </c>
      <c r="F39" s="3">
        <v>0.59490868843386824</v>
      </c>
      <c r="G39" s="3" t="s">
        <v>33</v>
      </c>
      <c r="H39" s="3">
        <v>0.78407178911946163</v>
      </c>
      <c r="I39" s="3">
        <v>0.99540104450853539</v>
      </c>
      <c r="J39" s="3" t="s">
        <v>33</v>
      </c>
      <c r="K39" s="3" t="s">
        <v>33</v>
      </c>
      <c r="L39" s="3" t="s">
        <v>33</v>
      </c>
      <c r="M39" s="3" t="s">
        <v>33</v>
      </c>
      <c r="N39" s="3" t="s">
        <v>33</v>
      </c>
    </row>
    <row r="40" spans="1:14" x14ac:dyDescent="0.3">
      <c r="A40" t="s">
        <v>42</v>
      </c>
      <c r="B40" t="s">
        <v>11</v>
      </c>
      <c r="C40" s="3">
        <v>0.99073982371001279</v>
      </c>
      <c r="D40" s="3">
        <v>0.97832162311518123</v>
      </c>
      <c r="E40" s="3">
        <v>0.93731814780946043</v>
      </c>
      <c r="F40" s="3">
        <v>0.97112967617921042</v>
      </c>
      <c r="G40" s="3" t="s">
        <v>33</v>
      </c>
      <c r="H40" s="3">
        <v>0.89817452780415741</v>
      </c>
      <c r="I40" s="3">
        <v>0.9946366109599688</v>
      </c>
      <c r="J40" s="3" t="s">
        <v>33</v>
      </c>
      <c r="K40" s="3" t="s">
        <v>33</v>
      </c>
      <c r="L40" s="3" t="s">
        <v>33</v>
      </c>
      <c r="M40" s="3" t="s">
        <v>33</v>
      </c>
      <c r="N40" s="3" t="s">
        <v>33</v>
      </c>
    </row>
    <row r="41" spans="1:14" x14ac:dyDescent="0.3">
      <c r="A41" t="s">
        <v>42</v>
      </c>
      <c r="B41" t="s">
        <v>12</v>
      </c>
      <c r="C41" s="3">
        <v>0.98713608666215302</v>
      </c>
      <c r="D41" s="3">
        <v>0.96093588034947441</v>
      </c>
      <c r="E41" s="3">
        <v>0.92645325111090959</v>
      </c>
      <c r="F41" s="3">
        <v>0.70242751784061386</v>
      </c>
      <c r="G41" s="3" t="s">
        <v>33</v>
      </c>
      <c r="H41" s="3">
        <v>0.46433700335088562</v>
      </c>
      <c r="I41" s="3">
        <v>0.99350237717908085</v>
      </c>
      <c r="J41" s="3" t="s">
        <v>33</v>
      </c>
      <c r="K41" s="3" t="s">
        <v>33</v>
      </c>
      <c r="L41" s="3" t="s">
        <v>33</v>
      </c>
      <c r="M41" s="3" t="s">
        <v>33</v>
      </c>
      <c r="N41" s="3" t="s">
        <v>33</v>
      </c>
    </row>
    <row r="42" spans="1:14" x14ac:dyDescent="0.3">
      <c r="A42" t="s">
        <v>42</v>
      </c>
      <c r="B42" t="s">
        <v>13</v>
      </c>
      <c r="C42" s="3">
        <v>0.96631811068430784</v>
      </c>
      <c r="D42" s="3">
        <v>0.98756303434777282</v>
      </c>
      <c r="E42" s="3">
        <v>0.83000067782823828</v>
      </c>
      <c r="F42" s="3">
        <v>0.74561712474293573</v>
      </c>
      <c r="G42" s="3">
        <v>0</v>
      </c>
      <c r="H42" s="3">
        <v>0.81319093123477604</v>
      </c>
      <c r="I42" s="3">
        <v>0.99174852652259315</v>
      </c>
      <c r="J42" s="3">
        <v>3.562653562653563E-2</v>
      </c>
      <c r="K42" s="3" t="s">
        <v>33</v>
      </c>
      <c r="L42" s="3" t="s">
        <v>33</v>
      </c>
      <c r="M42" s="3" t="s">
        <v>33</v>
      </c>
      <c r="N42" s="3" t="s">
        <v>33</v>
      </c>
    </row>
    <row r="43" spans="1:14" x14ac:dyDescent="0.3">
      <c r="A43" t="s">
        <v>42</v>
      </c>
      <c r="B43" t="s">
        <v>14</v>
      </c>
      <c r="C43" s="3">
        <v>0.99480306713040678</v>
      </c>
      <c r="D43" s="3">
        <v>0.96997159697253277</v>
      </c>
      <c r="E43" s="3">
        <v>0.93222799264539857</v>
      </c>
      <c r="F43" s="3" t="s">
        <v>33</v>
      </c>
      <c r="G43" s="3">
        <v>0</v>
      </c>
      <c r="H43" s="3">
        <v>0.65463883584644766</v>
      </c>
      <c r="I43" s="3">
        <v>0.99454658772203164</v>
      </c>
      <c r="J43" s="3" t="s">
        <v>33</v>
      </c>
      <c r="K43" s="3" t="s">
        <v>33</v>
      </c>
      <c r="L43" s="3" t="s">
        <v>33</v>
      </c>
      <c r="M43" s="3" t="s">
        <v>33</v>
      </c>
      <c r="N43" s="3" t="s">
        <v>33</v>
      </c>
    </row>
    <row r="44" spans="1:14" x14ac:dyDescent="0.3">
      <c r="A44" t="s">
        <v>42</v>
      </c>
      <c r="B44" t="s">
        <v>15</v>
      </c>
      <c r="C44" s="3">
        <v>0.99202443577125399</v>
      </c>
      <c r="D44" s="3">
        <v>0.93959773432989535</v>
      </c>
      <c r="E44" s="3">
        <v>0.76373397510066188</v>
      </c>
      <c r="F44" s="3">
        <v>0.83830225374671086</v>
      </c>
      <c r="G44" s="3">
        <v>0</v>
      </c>
      <c r="H44" s="3" t="s">
        <v>33</v>
      </c>
      <c r="I44" s="3">
        <v>0.99333643266697658</v>
      </c>
      <c r="J44" s="3" t="s">
        <v>33</v>
      </c>
      <c r="K44" s="3" t="s">
        <v>33</v>
      </c>
      <c r="L44" s="3" t="s">
        <v>33</v>
      </c>
      <c r="M44" s="3" t="s">
        <v>33</v>
      </c>
      <c r="N44" s="3" t="s">
        <v>33</v>
      </c>
    </row>
    <row r="45" spans="1:14" x14ac:dyDescent="0.3">
      <c r="A45" t="s">
        <v>42</v>
      </c>
      <c r="B45" t="s">
        <v>16</v>
      </c>
      <c r="C45" s="3">
        <v>0.96898468212010302</v>
      </c>
      <c r="D45" s="3">
        <v>0.98705452071106559</v>
      </c>
      <c r="E45" s="3">
        <v>0.85828487363468553</v>
      </c>
      <c r="F45" s="3">
        <v>0.73673542387027546</v>
      </c>
      <c r="G45" s="3">
        <v>0</v>
      </c>
      <c r="H45" s="3">
        <v>0.49228269699431354</v>
      </c>
      <c r="I45" s="3">
        <v>0.99441164895710366</v>
      </c>
      <c r="J45" s="3">
        <v>0.91912745284816155</v>
      </c>
      <c r="K45" s="3" t="s">
        <v>33</v>
      </c>
      <c r="L45" s="3" t="s">
        <v>33</v>
      </c>
      <c r="M45" s="3" t="s">
        <v>33</v>
      </c>
      <c r="N45" s="3" t="s">
        <v>33</v>
      </c>
    </row>
    <row r="46" spans="1:14" x14ac:dyDescent="0.3">
      <c r="A46" t="s">
        <v>42</v>
      </c>
      <c r="B46" t="s">
        <v>51</v>
      </c>
      <c r="C46" s="3">
        <v>0.9847271590953478</v>
      </c>
      <c r="D46" s="3">
        <v>0.96210318423906882</v>
      </c>
      <c r="E46" s="3">
        <v>0.57556955889481343</v>
      </c>
      <c r="F46" s="3">
        <v>0.71161217896062645</v>
      </c>
      <c r="G46" s="3">
        <v>0.43000618046971567</v>
      </c>
      <c r="H46" s="3" t="s">
        <v>33</v>
      </c>
      <c r="I46" s="3">
        <v>0.98821203133318125</v>
      </c>
      <c r="J46" s="3" t="s">
        <v>33</v>
      </c>
      <c r="K46" s="3">
        <v>0.2753303964757709</v>
      </c>
      <c r="L46" s="3">
        <v>0.76847290640394084</v>
      </c>
      <c r="M46" s="3">
        <v>0</v>
      </c>
      <c r="N46" s="3" t="s">
        <v>33</v>
      </c>
    </row>
    <row r="47" spans="1:14" x14ac:dyDescent="0.3">
      <c r="A47" t="s">
        <v>42</v>
      </c>
      <c r="B47" t="s">
        <v>62</v>
      </c>
      <c r="C47" s="3">
        <v>0.96728007378453162</v>
      </c>
      <c r="D47" s="3">
        <v>0.94022546240043203</v>
      </c>
      <c r="E47" s="3">
        <v>0.57954007070228508</v>
      </c>
      <c r="F47" s="3">
        <v>0.66811034742491293</v>
      </c>
      <c r="G47" s="3">
        <v>0.77882274839566279</v>
      </c>
      <c r="H47" s="3" t="s">
        <v>33</v>
      </c>
      <c r="I47" s="3">
        <v>0.99302628553912176</v>
      </c>
      <c r="J47" s="3" t="s">
        <v>33</v>
      </c>
      <c r="K47" s="3">
        <v>0.26715924557651177</v>
      </c>
      <c r="L47" s="3">
        <v>0.68558282208588961</v>
      </c>
      <c r="M47" s="3">
        <v>0</v>
      </c>
      <c r="N47" s="3">
        <v>0</v>
      </c>
    </row>
    <row r="48" spans="1:14" x14ac:dyDescent="0.3">
      <c r="A48" t="s">
        <v>42</v>
      </c>
      <c r="B48" t="s">
        <v>64</v>
      </c>
      <c r="C48" s="3">
        <v>0.96944993744703178</v>
      </c>
      <c r="D48" s="3">
        <v>0.96872665534804758</v>
      </c>
      <c r="E48" s="3">
        <v>0.61385932885109162</v>
      </c>
      <c r="F48" s="3">
        <v>0.32126301906553656</v>
      </c>
      <c r="G48" s="3">
        <v>0.58799696125601419</v>
      </c>
      <c r="H48" s="3">
        <v>0</v>
      </c>
      <c r="I48" s="3">
        <v>0.99236284289276799</v>
      </c>
      <c r="J48" s="3" t="s">
        <v>33</v>
      </c>
      <c r="K48" s="3">
        <v>0.8571428571428571</v>
      </c>
      <c r="L48" s="3">
        <v>0</v>
      </c>
      <c r="M48" s="3" t="s">
        <v>33</v>
      </c>
      <c r="N48" s="3">
        <v>0</v>
      </c>
    </row>
    <row r="49" spans="1:14" x14ac:dyDescent="0.3">
      <c r="A49" t="s">
        <v>42</v>
      </c>
      <c r="B49" t="s">
        <v>57</v>
      </c>
      <c r="C49" s="3">
        <v>0.921460246737143</v>
      </c>
      <c r="D49" s="3">
        <v>0.96879096930175557</v>
      </c>
      <c r="E49" s="3">
        <v>0.69051353747527788</v>
      </c>
      <c r="F49" s="3">
        <v>0.39737515656483147</v>
      </c>
      <c r="G49" s="3">
        <v>0.86388321975855265</v>
      </c>
      <c r="H49" s="3">
        <v>2.3715415019762844E-2</v>
      </c>
      <c r="I49" s="3">
        <v>0.99281923197002797</v>
      </c>
      <c r="J49" s="3" t="s">
        <v>33</v>
      </c>
      <c r="K49" s="3">
        <v>0.82391482391482396</v>
      </c>
      <c r="L49" s="3">
        <v>0</v>
      </c>
      <c r="M49" s="3">
        <v>0</v>
      </c>
      <c r="N49" s="3">
        <v>5.0363738108561837E-3</v>
      </c>
    </row>
    <row r="50" spans="1:14" x14ac:dyDescent="0.3">
      <c r="A50" t="s">
        <v>42</v>
      </c>
      <c r="B50" t="s">
        <v>66</v>
      </c>
      <c r="C50" s="3">
        <v>0.94977800117282396</v>
      </c>
      <c r="D50" s="3">
        <v>0.91994538006372317</v>
      </c>
      <c r="E50" s="3">
        <v>0.6297946000717739</v>
      </c>
      <c r="F50" s="3">
        <v>0.55718603530597044</v>
      </c>
      <c r="G50" s="3">
        <v>0.65856950067476383</v>
      </c>
      <c r="H50" s="3">
        <v>0.20726495726495728</v>
      </c>
      <c r="I50" s="3">
        <v>0.99542245325471324</v>
      </c>
      <c r="J50" s="3" t="s">
        <v>33</v>
      </c>
      <c r="K50" s="3">
        <v>0.7719844357976654</v>
      </c>
      <c r="L50" s="3">
        <v>0.32055749128919858</v>
      </c>
      <c r="M50" s="3" t="s">
        <v>33</v>
      </c>
      <c r="N50" s="3">
        <v>0.15662650602409639</v>
      </c>
    </row>
    <row r="51" spans="1:14" x14ac:dyDescent="0.3">
      <c r="A51" t="s">
        <v>42</v>
      </c>
      <c r="B51" t="s">
        <v>61</v>
      </c>
      <c r="C51" s="3">
        <v>0.94813146875246901</v>
      </c>
      <c r="D51" s="3">
        <v>0.89947478991596641</v>
      </c>
      <c r="E51" s="3">
        <v>0.71884113954611295</v>
      </c>
      <c r="F51" s="3">
        <v>0.62652489532817257</v>
      </c>
      <c r="G51" s="3">
        <v>0.90518457071754443</v>
      </c>
      <c r="H51" s="3">
        <v>0.44488977955911824</v>
      </c>
      <c r="I51" s="3">
        <v>0.99434051249803479</v>
      </c>
      <c r="J51" s="3">
        <v>0.56953642384105962</v>
      </c>
      <c r="K51" s="3">
        <v>0.75877689694224237</v>
      </c>
      <c r="L51" s="3">
        <v>0</v>
      </c>
      <c r="M51" s="3" t="s">
        <v>33</v>
      </c>
      <c r="N51" s="3">
        <v>0</v>
      </c>
    </row>
    <row r="52" spans="1:14" x14ac:dyDescent="0.3">
      <c r="A52" t="s">
        <v>42</v>
      </c>
      <c r="B52" t="s">
        <v>48</v>
      </c>
      <c r="C52" s="3">
        <v>0.95749877870053723</v>
      </c>
      <c r="D52" s="3">
        <v>0.86821458694718079</v>
      </c>
      <c r="E52" s="3">
        <v>0.7673078886344743</v>
      </c>
      <c r="F52" s="3">
        <v>0.79683871929787187</v>
      </c>
      <c r="G52" s="3">
        <v>0.81546526867627789</v>
      </c>
      <c r="H52" s="3">
        <v>0.21409295352323837</v>
      </c>
      <c r="I52" s="3">
        <v>0.99295664423227437</v>
      </c>
      <c r="J52" s="3">
        <v>0.65344664778092543</v>
      </c>
      <c r="K52" s="3">
        <v>0.87448883296634161</v>
      </c>
      <c r="L52" s="3">
        <v>0</v>
      </c>
      <c r="M52" s="3" t="s">
        <v>33</v>
      </c>
      <c r="N52" s="3">
        <v>0.50132306952128936</v>
      </c>
    </row>
    <row r="53" spans="1:14" x14ac:dyDescent="0.3">
      <c r="A53" t="s">
        <v>42</v>
      </c>
      <c r="B53" t="s">
        <v>17</v>
      </c>
      <c r="C53" s="3">
        <v>0.98188518311492035</v>
      </c>
      <c r="D53" s="3">
        <v>0.88949219069425134</v>
      </c>
      <c r="E53" s="3">
        <v>0.6218431299833117</v>
      </c>
      <c r="F53" s="3">
        <v>0.46607212097712292</v>
      </c>
      <c r="G53" s="3">
        <v>0</v>
      </c>
      <c r="H53" s="3">
        <v>0</v>
      </c>
      <c r="I53" s="3">
        <v>0.9930669159460932</v>
      </c>
      <c r="J53" s="3" t="s">
        <v>33</v>
      </c>
      <c r="K53" s="3">
        <v>0.82894736842105265</v>
      </c>
      <c r="L53" s="3">
        <v>0</v>
      </c>
      <c r="M53" s="3">
        <v>0</v>
      </c>
      <c r="N53" s="3">
        <v>0.63565891472868219</v>
      </c>
    </row>
    <row r="54" spans="1:14" x14ac:dyDescent="0.3">
      <c r="A54" t="s">
        <v>42</v>
      </c>
      <c r="B54" t="s">
        <v>18</v>
      </c>
      <c r="C54" s="3">
        <v>0.99561125967053843</v>
      </c>
      <c r="D54" s="3">
        <v>0.95955501426935441</v>
      </c>
      <c r="E54" s="3">
        <v>0.6733559838694313</v>
      </c>
      <c r="F54" s="3">
        <v>0.67792653621695842</v>
      </c>
      <c r="G54" s="3">
        <v>0</v>
      </c>
      <c r="H54" s="3">
        <v>0</v>
      </c>
      <c r="I54" s="3">
        <v>0.99384207654532697</v>
      </c>
      <c r="J54" s="3" t="s">
        <v>33</v>
      </c>
      <c r="K54" s="3" t="s">
        <v>33</v>
      </c>
      <c r="L54" s="3" t="s">
        <v>33</v>
      </c>
      <c r="M54" s="3" t="s">
        <v>33</v>
      </c>
      <c r="N54" s="3">
        <v>0</v>
      </c>
    </row>
    <row r="55" spans="1:14" x14ac:dyDescent="0.3">
      <c r="A55" t="s">
        <v>54</v>
      </c>
      <c r="B55" t="s">
        <v>5</v>
      </c>
      <c r="C55" s="3">
        <v>0.98301867833737122</v>
      </c>
      <c r="D55" s="3">
        <v>0.92485402788107041</v>
      </c>
      <c r="E55" s="3">
        <v>0.86021938790199526</v>
      </c>
      <c r="F55" s="3">
        <v>0</v>
      </c>
      <c r="G55" s="3" t="s">
        <v>33</v>
      </c>
      <c r="H55" s="3">
        <v>0.78831667947732509</v>
      </c>
      <c r="I55" s="3">
        <v>0.98614532019704437</v>
      </c>
      <c r="J55" s="3" t="s">
        <v>33</v>
      </c>
      <c r="K55" s="3" t="s">
        <v>33</v>
      </c>
      <c r="L55" s="3" t="s">
        <v>33</v>
      </c>
      <c r="M55" s="3" t="s">
        <v>33</v>
      </c>
      <c r="N55" s="3" t="s">
        <v>33</v>
      </c>
    </row>
    <row r="56" spans="1:14" x14ac:dyDescent="0.3">
      <c r="A56" t="s">
        <v>54</v>
      </c>
      <c r="B56" t="s">
        <v>6</v>
      </c>
      <c r="C56" s="3">
        <v>0.98547589209155084</v>
      </c>
      <c r="D56" s="3">
        <v>0.97481348516295518</v>
      </c>
      <c r="E56" s="3">
        <v>0.91767733326979439</v>
      </c>
      <c r="F56" s="3">
        <v>0.82068191384874423</v>
      </c>
      <c r="G56" s="3" t="s">
        <v>33</v>
      </c>
      <c r="H56" s="3">
        <v>0.91330244870946398</v>
      </c>
      <c r="I56" s="3">
        <v>0.99177668804224817</v>
      </c>
      <c r="J56" s="3" t="s">
        <v>33</v>
      </c>
      <c r="K56" s="3" t="s">
        <v>33</v>
      </c>
      <c r="L56" s="3" t="s">
        <v>33</v>
      </c>
      <c r="M56" s="3" t="s">
        <v>33</v>
      </c>
      <c r="N56" s="3" t="s">
        <v>33</v>
      </c>
    </row>
    <row r="57" spans="1:14" x14ac:dyDescent="0.3">
      <c r="A57" t="s">
        <v>54</v>
      </c>
      <c r="B57" t="s">
        <v>7</v>
      </c>
      <c r="C57" s="3">
        <v>0.98728977158653919</v>
      </c>
      <c r="D57" s="3">
        <v>0.98707029245767064</v>
      </c>
      <c r="E57" s="3">
        <v>0.92123299960526783</v>
      </c>
      <c r="F57" s="3">
        <v>0.89072341466397598</v>
      </c>
      <c r="G57" s="3" t="s">
        <v>33</v>
      </c>
      <c r="H57" s="3">
        <v>0.88081551314478423</v>
      </c>
      <c r="I57" s="3">
        <v>0.99101020874600043</v>
      </c>
      <c r="J57" s="3" t="s">
        <v>33</v>
      </c>
      <c r="K57" s="3" t="s">
        <v>33</v>
      </c>
      <c r="L57" s="3" t="s">
        <v>33</v>
      </c>
      <c r="M57" s="3" t="s">
        <v>33</v>
      </c>
      <c r="N57" s="3" t="s">
        <v>33</v>
      </c>
    </row>
    <row r="58" spans="1:14" x14ac:dyDescent="0.3">
      <c r="A58" t="s">
        <v>54</v>
      </c>
      <c r="B58" t="s">
        <v>8</v>
      </c>
      <c r="C58" s="3">
        <v>0.98980800581729478</v>
      </c>
      <c r="D58" s="3">
        <v>0.91644750151729715</v>
      </c>
      <c r="E58" s="3">
        <v>0.92762657373548962</v>
      </c>
      <c r="F58" s="3">
        <v>0.78352225601327063</v>
      </c>
      <c r="G58" s="3" t="s">
        <v>33</v>
      </c>
      <c r="H58" s="3">
        <v>0.89447533420087544</v>
      </c>
      <c r="I58" s="3">
        <v>0.988622754491018</v>
      </c>
      <c r="J58" s="3" t="s">
        <v>33</v>
      </c>
      <c r="K58" s="3" t="s">
        <v>33</v>
      </c>
      <c r="L58" s="3" t="s">
        <v>33</v>
      </c>
      <c r="M58" s="3" t="s">
        <v>33</v>
      </c>
      <c r="N58" s="3" t="s">
        <v>33</v>
      </c>
    </row>
    <row r="59" spans="1:14" x14ac:dyDescent="0.3">
      <c r="A59" t="s">
        <v>54</v>
      </c>
      <c r="B59" t="s">
        <v>9</v>
      </c>
      <c r="C59" s="3">
        <v>0.98337545164052542</v>
      </c>
      <c r="D59" s="3">
        <v>0.96862681744749601</v>
      </c>
      <c r="E59" s="3">
        <v>0.78209920193958982</v>
      </c>
      <c r="F59" s="3" t="s">
        <v>33</v>
      </c>
      <c r="G59" s="3" t="s">
        <v>33</v>
      </c>
      <c r="H59" s="3">
        <v>0.94475564999034201</v>
      </c>
      <c r="I59" s="3">
        <v>0.99268972793729759</v>
      </c>
      <c r="J59" s="3" t="s">
        <v>33</v>
      </c>
      <c r="K59" s="3" t="s">
        <v>33</v>
      </c>
      <c r="L59" s="3" t="s">
        <v>33</v>
      </c>
      <c r="M59" s="3" t="s">
        <v>33</v>
      </c>
      <c r="N59" s="3" t="s">
        <v>33</v>
      </c>
    </row>
    <row r="60" spans="1:14" x14ac:dyDescent="0.3">
      <c r="A60" t="s">
        <v>54</v>
      </c>
      <c r="B60" t="s">
        <v>10</v>
      </c>
      <c r="C60" s="3">
        <v>0.99129626976788598</v>
      </c>
      <c r="D60" s="3">
        <v>0.97009929711034237</v>
      </c>
      <c r="E60" s="3">
        <v>0.86864325260255237</v>
      </c>
      <c r="F60" s="3">
        <v>0</v>
      </c>
      <c r="G60" s="3" t="s">
        <v>33</v>
      </c>
      <c r="H60" s="3">
        <v>0.75598866660942732</v>
      </c>
      <c r="I60" s="3">
        <v>0.99434687570664038</v>
      </c>
      <c r="J60" s="3" t="s">
        <v>33</v>
      </c>
      <c r="K60" s="3" t="s">
        <v>33</v>
      </c>
      <c r="L60" s="3" t="s">
        <v>33</v>
      </c>
      <c r="M60" s="3" t="s">
        <v>33</v>
      </c>
      <c r="N60" s="3" t="s">
        <v>33</v>
      </c>
    </row>
    <row r="61" spans="1:14" x14ac:dyDescent="0.3">
      <c r="A61" t="s">
        <v>54</v>
      </c>
      <c r="B61" t="s">
        <v>11</v>
      </c>
      <c r="C61" s="3">
        <v>0.99438841536882505</v>
      </c>
      <c r="D61" s="3">
        <v>0.9398074685285096</v>
      </c>
      <c r="E61" s="3">
        <v>0.9542669087607808</v>
      </c>
      <c r="F61" s="3" t="s">
        <v>33</v>
      </c>
      <c r="G61" s="3" t="s">
        <v>33</v>
      </c>
      <c r="H61" s="3">
        <v>0.9010055647759444</v>
      </c>
      <c r="I61" s="3">
        <v>0.99375224416517061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</row>
    <row r="62" spans="1:14" x14ac:dyDescent="0.3">
      <c r="A62" t="s">
        <v>54</v>
      </c>
      <c r="B62" t="s">
        <v>13</v>
      </c>
      <c r="C62" s="3">
        <v>0.99639396405059544</v>
      </c>
      <c r="D62" s="3">
        <v>0.89051959312284557</v>
      </c>
      <c r="E62" s="3">
        <v>0.92193006234751962</v>
      </c>
      <c r="F62" s="3" t="s">
        <v>33</v>
      </c>
      <c r="G62" s="3" t="s">
        <v>33</v>
      </c>
      <c r="H62" s="3">
        <v>0.81712862711130363</v>
      </c>
      <c r="I62" s="3">
        <v>0.99080896315989364</v>
      </c>
      <c r="J62" s="3" t="s">
        <v>33</v>
      </c>
      <c r="K62" s="3" t="s">
        <v>33</v>
      </c>
      <c r="L62" s="3" t="s">
        <v>33</v>
      </c>
      <c r="M62" s="3" t="s">
        <v>33</v>
      </c>
      <c r="N62" s="3" t="s">
        <v>33</v>
      </c>
    </row>
    <row r="63" spans="1:14" x14ac:dyDescent="0.3">
      <c r="A63" t="s">
        <v>54</v>
      </c>
      <c r="B63" t="s">
        <v>14</v>
      </c>
      <c r="C63" s="3">
        <v>0.99710179929960163</v>
      </c>
      <c r="D63" s="3">
        <v>0.88191188773657869</v>
      </c>
      <c r="E63" s="3">
        <v>0.92522640046887117</v>
      </c>
      <c r="F63" s="3">
        <v>0.8916888115092092</v>
      </c>
      <c r="G63" s="3" t="s">
        <v>33</v>
      </c>
      <c r="H63" s="3">
        <v>0.89671500443918317</v>
      </c>
      <c r="I63" s="3">
        <v>0.99012438748586518</v>
      </c>
      <c r="J63" s="3">
        <v>0</v>
      </c>
      <c r="K63" s="3" t="s">
        <v>33</v>
      </c>
      <c r="L63" s="3" t="s">
        <v>33</v>
      </c>
      <c r="M63" s="3" t="s">
        <v>33</v>
      </c>
      <c r="N63" s="3" t="s">
        <v>33</v>
      </c>
    </row>
    <row r="64" spans="1:14" x14ac:dyDescent="0.3">
      <c r="A64" t="s">
        <v>54</v>
      </c>
      <c r="B64" t="s">
        <v>15</v>
      </c>
      <c r="C64" s="3">
        <v>0.99871317695259521</v>
      </c>
      <c r="D64" s="3">
        <v>0.95415461580551864</v>
      </c>
      <c r="E64" s="3">
        <v>0.95906817789901078</v>
      </c>
      <c r="F64" s="3">
        <v>0.89009695290858726</v>
      </c>
      <c r="G64" s="3" t="s">
        <v>33</v>
      </c>
      <c r="H64" s="3">
        <v>0.9321302916808536</v>
      </c>
      <c r="I64" s="3">
        <v>0.99352282252533719</v>
      </c>
      <c r="J64" s="3" t="s">
        <v>33</v>
      </c>
      <c r="K64" s="3" t="s">
        <v>33</v>
      </c>
      <c r="L64" s="3" t="s">
        <v>33</v>
      </c>
      <c r="M64" s="3" t="s">
        <v>33</v>
      </c>
      <c r="N64" s="3" t="s">
        <v>33</v>
      </c>
    </row>
    <row r="65" spans="1:14" x14ac:dyDescent="0.3">
      <c r="A65" t="s">
        <v>54</v>
      </c>
      <c r="B65" t="s">
        <v>16</v>
      </c>
      <c r="C65" s="3">
        <v>0.99563868335973282</v>
      </c>
      <c r="D65" s="3">
        <v>0.93383548462023425</v>
      </c>
      <c r="E65" s="3">
        <v>0.89921238819917237</v>
      </c>
      <c r="F65" s="3">
        <v>0.80226376264791632</v>
      </c>
      <c r="G65" s="3" t="s">
        <v>33</v>
      </c>
      <c r="H65" s="3">
        <v>0.70430137137192272</v>
      </c>
      <c r="I65" s="3">
        <v>0.98823529411764721</v>
      </c>
      <c r="J65" s="3" t="s">
        <v>33</v>
      </c>
      <c r="K65" s="3" t="s">
        <v>33</v>
      </c>
      <c r="L65" s="3" t="s">
        <v>33</v>
      </c>
      <c r="M65" s="3" t="s">
        <v>33</v>
      </c>
      <c r="N65" s="3" t="s">
        <v>33</v>
      </c>
    </row>
    <row r="66" spans="1:14" x14ac:dyDescent="0.3">
      <c r="A66" t="s">
        <v>54</v>
      </c>
      <c r="B66" t="s">
        <v>18</v>
      </c>
      <c r="C66" s="3">
        <v>0.99669979539998355</v>
      </c>
      <c r="D66" s="3">
        <v>0.94730682670667676</v>
      </c>
      <c r="E66" s="3">
        <v>0.94310392867093895</v>
      </c>
      <c r="F66" s="3">
        <v>0.71887441999700641</v>
      </c>
      <c r="G66" s="3" t="s">
        <v>33</v>
      </c>
      <c r="H66" s="3">
        <v>0.88993277719284036</v>
      </c>
      <c r="I66" s="3">
        <v>0.99452500739863881</v>
      </c>
      <c r="J66" s="3" t="s">
        <v>33</v>
      </c>
      <c r="K66" s="3" t="s">
        <v>33</v>
      </c>
      <c r="L66" s="3" t="s">
        <v>33</v>
      </c>
      <c r="M66" s="3" t="s">
        <v>33</v>
      </c>
      <c r="N66" s="3" t="s">
        <v>33</v>
      </c>
    </row>
    <row r="67" spans="1:14" x14ac:dyDescent="0.3">
      <c r="A67" t="s">
        <v>36</v>
      </c>
      <c r="B67" t="s">
        <v>5</v>
      </c>
      <c r="C67" s="3">
        <v>0.97878953107960742</v>
      </c>
      <c r="D67" s="3">
        <v>0.75829344432882417</v>
      </c>
      <c r="E67" s="3">
        <v>0.8086982663593546</v>
      </c>
      <c r="F67" s="3" t="s">
        <v>33</v>
      </c>
      <c r="G67" s="3" t="s">
        <v>33</v>
      </c>
      <c r="H67" s="3">
        <v>0.62142350437455662</v>
      </c>
      <c r="I67" s="3">
        <v>0.99075354932653803</v>
      </c>
      <c r="J67" s="3" t="s">
        <v>33</v>
      </c>
      <c r="K67" s="3" t="s">
        <v>33</v>
      </c>
      <c r="L67" s="3" t="s">
        <v>33</v>
      </c>
      <c r="M67" s="3" t="s">
        <v>33</v>
      </c>
      <c r="N67" s="3" t="s">
        <v>33</v>
      </c>
    </row>
    <row r="68" spans="1:14" x14ac:dyDescent="0.3">
      <c r="A68" t="s">
        <v>36</v>
      </c>
      <c r="B68" t="s">
        <v>6</v>
      </c>
      <c r="C68" s="3">
        <v>0.98310802044682</v>
      </c>
      <c r="D68" s="3">
        <v>0.92479278010689037</v>
      </c>
      <c r="E68" s="3">
        <v>0.57467569739409941</v>
      </c>
      <c r="F68" s="3" t="s">
        <v>33</v>
      </c>
      <c r="G68" s="3" t="s">
        <v>33</v>
      </c>
      <c r="H68" s="3">
        <v>0.48092520276359269</v>
      </c>
      <c r="I68" s="3">
        <v>0.98778537152828283</v>
      </c>
      <c r="J68" s="3">
        <v>0.55535390199637025</v>
      </c>
      <c r="K68" s="3" t="s">
        <v>33</v>
      </c>
      <c r="L68" s="3" t="s">
        <v>33</v>
      </c>
      <c r="M68" s="3" t="s">
        <v>33</v>
      </c>
      <c r="N68" s="3" t="s">
        <v>33</v>
      </c>
    </row>
    <row r="69" spans="1:14" x14ac:dyDescent="0.3">
      <c r="A69" t="s">
        <v>36</v>
      </c>
      <c r="B69" t="s">
        <v>7</v>
      </c>
      <c r="C69" s="3">
        <v>0.98732768216456879</v>
      </c>
      <c r="D69" s="3">
        <v>0.83146266802715052</v>
      </c>
      <c r="E69" s="3">
        <v>0.82785450301497765</v>
      </c>
      <c r="F69" s="3" t="s">
        <v>33</v>
      </c>
      <c r="G69" s="3" t="s">
        <v>33</v>
      </c>
      <c r="H69" s="3">
        <v>0.885684136475554</v>
      </c>
      <c r="I69" s="3">
        <v>0.99157676961726038</v>
      </c>
      <c r="J69" s="3">
        <v>0.91477272727272718</v>
      </c>
      <c r="K69" s="3" t="s">
        <v>33</v>
      </c>
      <c r="L69" s="3" t="s">
        <v>33</v>
      </c>
      <c r="M69" s="3" t="s">
        <v>33</v>
      </c>
      <c r="N69" s="3" t="s">
        <v>33</v>
      </c>
    </row>
    <row r="70" spans="1:14" x14ac:dyDescent="0.3">
      <c r="A70" t="s">
        <v>36</v>
      </c>
      <c r="B70" t="s">
        <v>8</v>
      </c>
      <c r="C70" s="3">
        <v>0.99172418911897875</v>
      </c>
      <c r="D70" s="3">
        <v>0.91736887518128918</v>
      </c>
      <c r="E70" s="3">
        <v>0.93696027633851464</v>
      </c>
      <c r="F70" s="3" t="s">
        <v>33</v>
      </c>
      <c r="G70" s="3" t="s">
        <v>33</v>
      </c>
      <c r="H70" s="3">
        <v>0.92537905063918358</v>
      </c>
      <c r="I70" s="3">
        <v>0.99544647680790321</v>
      </c>
      <c r="J70" s="3" t="s">
        <v>33</v>
      </c>
      <c r="K70" s="3" t="s">
        <v>33</v>
      </c>
      <c r="L70" s="3" t="s">
        <v>33</v>
      </c>
      <c r="M70" s="3" t="s">
        <v>33</v>
      </c>
      <c r="N70" s="3" t="s">
        <v>33</v>
      </c>
    </row>
    <row r="71" spans="1:14" x14ac:dyDescent="0.3">
      <c r="A71" t="s">
        <v>36</v>
      </c>
      <c r="B71" t="s">
        <v>9</v>
      </c>
      <c r="C71" s="3">
        <v>0.99238041656984199</v>
      </c>
      <c r="D71" s="3">
        <v>0.91317468061654117</v>
      </c>
      <c r="E71" s="3">
        <v>0.96408305179256737</v>
      </c>
      <c r="F71" s="3" t="s">
        <v>33</v>
      </c>
      <c r="G71" s="3" t="s">
        <v>33</v>
      </c>
      <c r="H71" s="3">
        <v>0.87952243125904483</v>
      </c>
      <c r="I71" s="3">
        <v>0.99100719424460437</v>
      </c>
      <c r="J71" s="3">
        <v>0.83127410088927367</v>
      </c>
      <c r="K71" s="3" t="s">
        <v>33</v>
      </c>
      <c r="L71" s="3" t="s">
        <v>33</v>
      </c>
      <c r="M71" s="3" t="s">
        <v>33</v>
      </c>
      <c r="N71" s="3" t="s">
        <v>33</v>
      </c>
    </row>
    <row r="72" spans="1:14" x14ac:dyDescent="0.3">
      <c r="A72" t="s">
        <v>36</v>
      </c>
      <c r="B72" t="s">
        <v>10</v>
      </c>
      <c r="C72" s="3">
        <v>0.99088994207477621</v>
      </c>
      <c r="D72" s="3">
        <v>0.90739336871084864</v>
      </c>
      <c r="E72" s="3">
        <v>0.8963077202213553</v>
      </c>
      <c r="F72" s="3">
        <v>0.71933333333333338</v>
      </c>
      <c r="G72" s="3">
        <v>0.56862320410078693</v>
      </c>
      <c r="H72" s="3">
        <v>0.84727232972559308</v>
      </c>
      <c r="I72" s="3">
        <v>0.98991153189507997</v>
      </c>
      <c r="J72" s="3" t="s">
        <v>33</v>
      </c>
      <c r="K72" s="3" t="s">
        <v>33</v>
      </c>
      <c r="L72" s="3" t="s">
        <v>33</v>
      </c>
      <c r="M72" s="3" t="s">
        <v>33</v>
      </c>
      <c r="N72" s="3" t="s">
        <v>33</v>
      </c>
    </row>
    <row r="73" spans="1:14" x14ac:dyDescent="0.3">
      <c r="A73" t="s">
        <v>36</v>
      </c>
      <c r="B73" t="s">
        <v>11</v>
      </c>
      <c r="C73" s="3">
        <v>0.99242865463016883</v>
      </c>
      <c r="D73" s="3">
        <v>0.85262382131181613</v>
      </c>
      <c r="E73" s="3">
        <v>0.95683522215191075</v>
      </c>
      <c r="F73" s="3">
        <v>0.71107678242090833</v>
      </c>
      <c r="G73" s="3" t="s">
        <v>33</v>
      </c>
      <c r="H73" s="3">
        <v>0.7814276689829438</v>
      </c>
      <c r="I73" s="3">
        <v>0.99465321183824085</v>
      </c>
      <c r="J73" s="3">
        <v>0.92139737991266379</v>
      </c>
      <c r="K73" s="3" t="s">
        <v>33</v>
      </c>
      <c r="L73" s="3" t="s">
        <v>33</v>
      </c>
      <c r="M73" s="3" t="s">
        <v>33</v>
      </c>
      <c r="N73" s="3" t="s">
        <v>33</v>
      </c>
    </row>
    <row r="74" spans="1:14" x14ac:dyDescent="0.3">
      <c r="A74" t="s">
        <v>36</v>
      </c>
      <c r="B74" t="s">
        <v>52</v>
      </c>
      <c r="C74" s="3">
        <v>0.99130882636966455</v>
      </c>
      <c r="D74" s="3">
        <v>0.86700442184786697</v>
      </c>
      <c r="E74" s="3">
        <v>0.93201281677832803</v>
      </c>
      <c r="F74" s="3">
        <v>0.88472793029755059</v>
      </c>
      <c r="G74" s="3" t="s">
        <v>33</v>
      </c>
      <c r="H74" s="3" t="s">
        <v>33</v>
      </c>
      <c r="I74" s="3">
        <v>0.99493009678906119</v>
      </c>
      <c r="J74" s="3" t="s">
        <v>33</v>
      </c>
      <c r="K74" s="3">
        <v>0.84816753926701571</v>
      </c>
      <c r="L74" s="3" t="s">
        <v>33</v>
      </c>
      <c r="M74" s="3" t="s">
        <v>33</v>
      </c>
      <c r="N74" s="3" t="s">
        <v>33</v>
      </c>
    </row>
    <row r="75" spans="1:14" x14ac:dyDescent="0.3">
      <c r="A75" t="s">
        <v>36</v>
      </c>
      <c r="B75" t="s">
        <v>12</v>
      </c>
      <c r="C75" s="3">
        <v>0.98358702451520663</v>
      </c>
      <c r="D75" s="3">
        <v>0.93626209977661956</v>
      </c>
      <c r="E75" s="3">
        <v>0.72332975209900119</v>
      </c>
      <c r="F75" s="3">
        <v>0.32822498252406301</v>
      </c>
      <c r="G75" s="3" t="s">
        <v>33</v>
      </c>
      <c r="H75" s="3">
        <v>0</v>
      </c>
      <c r="I75" s="3">
        <v>0.99551430781129158</v>
      </c>
      <c r="J75" s="3" t="s">
        <v>33</v>
      </c>
      <c r="K75" s="3" t="s">
        <v>33</v>
      </c>
      <c r="L75" s="3">
        <v>0</v>
      </c>
      <c r="M75" s="3" t="s">
        <v>33</v>
      </c>
      <c r="N75" s="3" t="s">
        <v>33</v>
      </c>
    </row>
    <row r="76" spans="1:14" x14ac:dyDescent="0.3">
      <c r="A76" t="s">
        <v>36</v>
      </c>
      <c r="B76" t="s">
        <v>55</v>
      </c>
      <c r="C76" s="3">
        <v>0.98367127220527539</v>
      </c>
      <c r="D76" s="3">
        <v>0.9188254394014258</v>
      </c>
      <c r="E76" s="3">
        <v>0.88559825294050032</v>
      </c>
      <c r="F76" s="3">
        <v>0.71327808619626143</v>
      </c>
      <c r="G76" s="3">
        <v>0.95035834045630885</v>
      </c>
      <c r="H76" s="3" t="s">
        <v>33</v>
      </c>
      <c r="I76" s="3">
        <v>0.99275471698113205</v>
      </c>
      <c r="J76" s="3" t="s">
        <v>33</v>
      </c>
      <c r="K76" s="3">
        <v>0.83898305084745761</v>
      </c>
      <c r="L76" s="3" t="s">
        <v>33</v>
      </c>
      <c r="M76" s="3" t="s">
        <v>33</v>
      </c>
      <c r="N76" s="3" t="s">
        <v>33</v>
      </c>
    </row>
    <row r="77" spans="1:14" x14ac:dyDescent="0.3">
      <c r="A77" t="s">
        <v>36</v>
      </c>
      <c r="B77" t="s">
        <v>56</v>
      </c>
      <c r="C77" s="3">
        <v>0.98482045338029123</v>
      </c>
      <c r="D77" s="3">
        <v>0.96818424099840095</v>
      </c>
      <c r="E77" s="3">
        <v>0.90407682421819224</v>
      </c>
      <c r="F77" s="3">
        <v>0.76724950563820515</v>
      </c>
      <c r="G77" s="3">
        <v>0.88490174539240818</v>
      </c>
      <c r="H77" s="3" t="s">
        <v>33</v>
      </c>
      <c r="I77" s="3">
        <v>0.99520730315709405</v>
      </c>
      <c r="J77" s="3" t="s">
        <v>33</v>
      </c>
      <c r="K77" s="3">
        <v>0.67010309278350511</v>
      </c>
      <c r="L77" s="3" t="s">
        <v>33</v>
      </c>
      <c r="M77" s="3" t="s">
        <v>33</v>
      </c>
      <c r="N77" s="3">
        <v>0</v>
      </c>
    </row>
    <row r="78" spans="1:14" x14ac:dyDescent="0.3">
      <c r="A78" t="s">
        <v>36</v>
      </c>
      <c r="B78" t="s">
        <v>47</v>
      </c>
      <c r="C78" s="3">
        <v>0.96633372796851802</v>
      </c>
      <c r="D78" s="3">
        <v>0.7763088833486419</v>
      </c>
      <c r="E78" s="3">
        <v>0.82123695976154998</v>
      </c>
      <c r="F78" s="3">
        <v>0.64702959473694677</v>
      </c>
      <c r="G78" s="3">
        <v>0.15011547344110854</v>
      </c>
      <c r="H78" s="3">
        <v>0</v>
      </c>
      <c r="I78" s="3">
        <v>0.99507015547971178</v>
      </c>
      <c r="J78" s="3">
        <v>0.57766597789955976</v>
      </c>
      <c r="K78" s="3">
        <v>0.30383480825958703</v>
      </c>
      <c r="L78" s="3" t="s">
        <v>33</v>
      </c>
      <c r="M78" s="3">
        <v>0</v>
      </c>
      <c r="N78" s="3" t="s">
        <v>33</v>
      </c>
    </row>
    <row r="79" spans="1:14" x14ac:dyDescent="0.3">
      <c r="A79" t="s">
        <v>36</v>
      </c>
      <c r="B79" t="s">
        <v>35</v>
      </c>
      <c r="C79" s="3">
        <v>0.94194404511777063</v>
      </c>
      <c r="D79" s="3">
        <v>0.97787672744047982</v>
      </c>
      <c r="E79" s="3">
        <v>0.79700756568610864</v>
      </c>
      <c r="F79" s="3">
        <v>0.57484695258805141</v>
      </c>
      <c r="G79" s="3">
        <v>0.25893958076448831</v>
      </c>
      <c r="H79" s="3" t="s">
        <v>33</v>
      </c>
      <c r="I79" s="3">
        <v>0.99401379101310905</v>
      </c>
      <c r="J79" s="3">
        <v>0.86206896551724133</v>
      </c>
      <c r="K79" s="3">
        <v>0.62954223690420008</v>
      </c>
      <c r="L79" s="3" t="s">
        <v>33</v>
      </c>
      <c r="M79" s="3" t="s">
        <v>33</v>
      </c>
      <c r="N79" s="3">
        <v>0</v>
      </c>
    </row>
    <row r="80" spans="1:14" x14ac:dyDescent="0.3">
      <c r="A80" t="s">
        <v>36</v>
      </c>
      <c r="B80" t="s">
        <v>46</v>
      </c>
      <c r="C80" s="3">
        <v>0.99268674908584364</v>
      </c>
      <c r="D80" s="3">
        <v>0.95765767466445162</v>
      </c>
      <c r="E80" s="3">
        <v>0.89860855542001783</v>
      </c>
      <c r="F80" s="3">
        <v>0.57100579026377873</v>
      </c>
      <c r="G80" s="3" t="s">
        <v>33</v>
      </c>
      <c r="H80" s="3">
        <v>0.58177101756868299</v>
      </c>
      <c r="I80" s="3">
        <v>0.99477945070742224</v>
      </c>
      <c r="J80" s="3" t="s">
        <v>33</v>
      </c>
      <c r="K80" s="3">
        <v>0.7390791027154664</v>
      </c>
      <c r="L80" s="3">
        <v>0</v>
      </c>
      <c r="M80" s="3">
        <v>0</v>
      </c>
      <c r="N80" s="3">
        <v>0</v>
      </c>
    </row>
    <row r="81" spans="1:14" x14ac:dyDescent="0.3">
      <c r="A81" t="s">
        <v>36</v>
      </c>
      <c r="B81" t="s">
        <v>13</v>
      </c>
      <c r="C81" s="3">
        <v>0.9960722070981548</v>
      </c>
      <c r="D81" s="3">
        <v>0.97572214711426764</v>
      </c>
      <c r="E81" s="3">
        <v>0.89533879807925498</v>
      </c>
      <c r="F81" s="3">
        <v>0.48207059230885763</v>
      </c>
      <c r="G81" s="3">
        <v>0</v>
      </c>
      <c r="H81" s="3">
        <v>0.73550724637681164</v>
      </c>
      <c r="I81" s="3">
        <v>0.9946474996176784</v>
      </c>
      <c r="J81" s="3" t="s">
        <v>33</v>
      </c>
      <c r="K81" s="3">
        <v>0</v>
      </c>
      <c r="L81" s="3">
        <v>0</v>
      </c>
      <c r="M81" s="3" t="s">
        <v>33</v>
      </c>
      <c r="N81" s="3" t="s">
        <v>33</v>
      </c>
    </row>
    <row r="82" spans="1:14" x14ac:dyDescent="0.3">
      <c r="A82" t="s">
        <v>36</v>
      </c>
      <c r="B82" t="s">
        <v>14</v>
      </c>
      <c r="C82" s="3">
        <v>0.97849615852890559</v>
      </c>
      <c r="D82" s="3">
        <v>0.97407059225707204</v>
      </c>
      <c r="E82" s="3">
        <v>0.82688097133757965</v>
      </c>
      <c r="F82" s="3">
        <v>0.80043964975800785</v>
      </c>
      <c r="G82" s="3">
        <v>0</v>
      </c>
      <c r="H82" s="3">
        <v>0.20242914979757085</v>
      </c>
      <c r="I82" s="3">
        <v>0.99228675136116162</v>
      </c>
      <c r="J82" s="3">
        <v>0.95839753466872124</v>
      </c>
      <c r="K82" s="3" t="s">
        <v>33</v>
      </c>
      <c r="L82" s="3" t="s">
        <v>33</v>
      </c>
      <c r="M82" s="3" t="s">
        <v>33</v>
      </c>
      <c r="N82" s="3">
        <v>0</v>
      </c>
    </row>
    <row r="83" spans="1:14" x14ac:dyDescent="0.3">
      <c r="A83" t="s">
        <v>36</v>
      </c>
      <c r="B83" t="s">
        <v>15</v>
      </c>
      <c r="C83" s="3">
        <v>0.98104622928404717</v>
      </c>
      <c r="D83" s="3">
        <v>0.95010875246589899</v>
      </c>
      <c r="E83" s="3">
        <v>0.88410162787159596</v>
      </c>
      <c r="F83" s="3">
        <v>0.83287653891192204</v>
      </c>
      <c r="G83" s="3" t="s">
        <v>33</v>
      </c>
      <c r="H83" s="3" t="s">
        <v>33</v>
      </c>
      <c r="I83" s="3">
        <v>0.99148337406502263</v>
      </c>
      <c r="J83" s="3" t="s">
        <v>33</v>
      </c>
      <c r="K83" s="3" t="s">
        <v>33</v>
      </c>
      <c r="L83" s="3" t="s">
        <v>33</v>
      </c>
      <c r="M83" s="3" t="s">
        <v>33</v>
      </c>
      <c r="N83" s="3">
        <v>0</v>
      </c>
    </row>
    <row r="84" spans="1:14" x14ac:dyDescent="0.3">
      <c r="A84" t="s">
        <v>36</v>
      </c>
      <c r="B84" t="s">
        <v>16</v>
      </c>
      <c r="C84" s="3">
        <v>0.99027996440550359</v>
      </c>
      <c r="D84" s="3">
        <v>0.97944324634469659</v>
      </c>
      <c r="E84" s="3">
        <v>0.88152810669325687</v>
      </c>
      <c r="F84" s="3">
        <v>0.7642363913550354</v>
      </c>
      <c r="G84" s="3">
        <v>0.4029768031034755</v>
      </c>
      <c r="H84" s="3" t="s">
        <v>33</v>
      </c>
      <c r="I84" s="3">
        <v>0.99144385026737958</v>
      </c>
      <c r="J84" s="3" t="s">
        <v>33</v>
      </c>
      <c r="K84" s="3" t="s">
        <v>33</v>
      </c>
      <c r="L84" s="3" t="s">
        <v>33</v>
      </c>
      <c r="M84" s="3" t="s">
        <v>33</v>
      </c>
      <c r="N84" s="3" t="s">
        <v>33</v>
      </c>
    </row>
    <row r="85" spans="1:14" x14ac:dyDescent="0.3">
      <c r="A85" t="s">
        <v>36</v>
      </c>
      <c r="B85" t="s">
        <v>17</v>
      </c>
      <c r="C85" s="3">
        <v>0.9965093337380484</v>
      </c>
      <c r="D85" s="3">
        <v>0.92831928008340481</v>
      </c>
      <c r="E85" s="3">
        <v>0.90862590095326679</v>
      </c>
      <c r="F85" s="3">
        <v>0.74300699300699302</v>
      </c>
      <c r="G85" s="3" t="s">
        <v>33</v>
      </c>
      <c r="H85" s="3">
        <v>0.63101604278074863</v>
      </c>
      <c r="I85" s="3">
        <v>0.99018555436282762</v>
      </c>
      <c r="J85" s="3">
        <v>0</v>
      </c>
      <c r="K85" s="3" t="s">
        <v>33</v>
      </c>
      <c r="L85" s="3" t="s">
        <v>33</v>
      </c>
      <c r="M85" s="3" t="s">
        <v>33</v>
      </c>
      <c r="N85" s="3">
        <v>0</v>
      </c>
    </row>
    <row r="86" spans="1:14" x14ac:dyDescent="0.3">
      <c r="A86" t="s">
        <v>36</v>
      </c>
      <c r="B86" t="s">
        <v>18</v>
      </c>
      <c r="C86" s="3">
        <v>0.99780286017052122</v>
      </c>
      <c r="D86" s="3">
        <v>0.96616620850073998</v>
      </c>
      <c r="E86" s="3">
        <v>0.84631536622958881</v>
      </c>
      <c r="F86" s="3">
        <v>0.38510027482351017</v>
      </c>
      <c r="G86" s="3" t="s">
        <v>33</v>
      </c>
      <c r="H86" s="3">
        <v>0</v>
      </c>
      <c r="I86" s="3">
        <v>0.99295938104448744</v>
      </c>
      <c r="J86" s="3" t="s">
        <v>33</v>
      </c>
      <c r="K86" s="3">
        <v>0.85245901639344257</v>
      </c>
      <c r="L86" s="3" t="s">
        <v>33</v>
      </c>
      <c r="M86" s="3" t="s">
        <v>33</v>
      </c>
      <c r="N86" s="3" t="s">
        <v>33</v>
      </c>
    </row>
    <row r="87" spans="1:14" x14ac:dyDescent="0.3">
      <c r="A87" t="s">
        <v>36</v>
      </c>
      <c r="B87" t="s">
        <v>49</v>
      </c>
      <c r="C87" s="3">
        <v>0.99799800264765315</v>
      </c>
      <c r="D87" s="3">
        <v>0.84594201188087648</v>
      </c>
      <c r="E87" s="3">
        <v>0.86331081838279489</v>
      </c>
      <c r="F87" s="3">
        <v>0.61009261009261007</v>
      </c>
      <c r="G87" s="3" t="s">
        <v>33</v>
      </c>
      <c r="H87" s="3">
        <v>0.20577281191806332</v>
      </c>
      <c r="I87" s="3">
        <v>0.99404715887127959</v>
      </c>
      <c r="J87" s="3" t="s">
        <v>33</v>
      </c>
      <c r="K87" s="3">
        <v>0.92592592592592604</v>
      </c>
      <c r="L87" s="3" t="s">
        <v>33</v>
      </c>
      <c r="M87" s="3" t="s">
        <v>33</v>
      </c>
      <c r="N87" s="3" t="s">
        <v>33</v>
      </c>
    </row>
    <row r="88" spans="1:14" x14ac:dyDescent="0.3">
      <c r="A88" t="s">
        <v>34</v>
      </c>
      <c r="B88" t="s">
        <v>5</v>
      </c>
      <c r="C88" s="3">
        <v>0.98630060700562439</v>
      </c>
      <c r="D88" s="3">
        <v>0.95798881801716684</v>
      </c>
      <c r="E88" s="3">
        <v>0.91607203533809045</v>
      </c>
      <c r="F88" s="3">
        <v>0.94471776767942317</v>
      </c>
      <c r="G88" s="3" t="s">
        <v>33</v>
      </c>
      <c r="H88" s="3">
        <v>0.89844389844389849</v>
      </c>
      <c r="I88" s="3">
        <v>0.9896970628940488</v>
      </c>
      <c r="J88" s="3" t="s">
        <v>33</v>
      </c>
      <c r="K88" s="3" t="s">
        <v>33</v>
      </c>
      <c r="L88" s="3" t="s">
        <v>33</v>
      </c>
      <c r="M88" s="3" t="s">
        <v>33</v>
      </c>
      <c r="N88" s="3" t="s">
        <v>33</v>
      </c>
    </row>
    <row r="89" spans="1:14" x14ac:dyDescent="0.3">
      <c r="A89" t="s">
        <v>34</v>
      </c>
      <c r="B89" t="s">
        <v>6</v>
      </c>
      <c r="C89" s="3">
        <v>0.98422442244224417</v>
      </c>
      <c r="D89" s="3">
        <v>0.97048148611682239</v>
      </c>
      <c r="E89" s="3">
        <v>0.89440696617386728</v>
      </c>
      <c r="F89" s="3">
        <v>0.765255905511811</v>
      </c>
      <c r="G89" s="3" t="s">
        <v>33</v>
      </c>
      <c r="H89" s="3">
        <v>0.81526985519964901</v>
      </c>
      <c r="I89" s="3">
        <v>0.98940314788842143</v>
      </c>
      <c r="J89" s="3" t="s">
        <v>33</v>
      </c>
      <c r="K89" s="3" t="s">
        <v>33</v>
      </c>
      <c r="L89" s="3" t="s">
        <v>33</v>
      </c>
      <c r="M89" s="3" t="s">
        <v>33</v>
      </c>
      <c r="N89" s="3" t="s">
        <v>33</v>
      </c>
    </row>
    <row r="90" spans="1:14" x14ac:dyDescent="0.3">
      <c r="A90" t="s">
        <v>34</v>
      </c>
      <c r="B90" t="s">
        <v>7</v>
      </c>
      <c r="C90" s="3">
        <v>0.98999083907304997</v>
      </c>
      <c r="D90" s="3">
        <v>0.93709193064031759</v>
      </c>
      <c r="E90" s="3">
        <v>0.88352658518750649</v>
      </c>
      <c r="F90" s="3">
        <v>0.56377717644863301</v>
      </c>
      <c r="G90" s="3" t="s">
        <v>33</v>
      </c>
      <c r="H90" s="3">
        <v>0.72418533193175383</v>
      </c>
      <c r="I90" s="3">
        <v>0.99200123057991085</v>
      </c>
      <c r="J90" s="3">
        <v>0.73625608907446072</v>
      </c>
      <c r="K90" s="3" t="s">
        <v>33</v>
      </c>
      <c r="L90" s="3" t="s">
        <v>33</v>
      </c>
      <c r="M90" s="3" t="s">
        <v>33</v>
      </c>
      <c r="N90" s="3" t="s">
        <v>33</v>
      </c>
    </row>
    <row r="91" spans="1:14" x14ac:dyDescent="0.3">
      <c r="A91" t="s">
        <v>34</v>
      </c>
      <c r="B91" t="s">
        <v>8</v>
      </c>
      <c r="C91" s="3">
        <v>0.98931380526173041</v>
      </c>
      <c r="D91" s="3">
        <v>0.92916323255107802</v>
      </c>
      <c r="E91" s="3">
        <v>0.90785754663651796</v>
      </c>
      <c r="F91" s="3" t="s">
        <v>33</v>
      </c>
      <c r="G91" s="3" t="s">
        <v>33</v>
      </c>
      <c r="H91" s="3">
        <v>0.91181988742964359</v>
      </c>
      <c r="I91" s="3">
        <v>0.99324932493249318</v>
      </c>
      <c r="J91" s="3" t="s">
        <v>33</v>
      </c>
      <c r="K91" s="3" t="s">
        <v>33</v>
      </c>
      <c r="L91" s="3" t="s">
        <v>33</v>
      </c>
      <c r="M91" s="3" t="s">
        <v>33</v>
      </c>
      <c r="N91" s="3" t="s">
        <v>33</v>
      </c>
    </row>
    <row r="92" spans="1:14" x14ac:dyDescent="0.3">
      <c r="A92" t="s">
        <v>34</v>
      </c>
      <c r="B92" t="s">
        <v>9</v>
      </c>
      <c r="C92" s="3">
        <v>0.99057925748341236</v>
      </c>
      <c r="D92" s="3">
        <v>0.96055217945832405</v>
      </c>
      <c r="E92" s="3">
        <v>0.89566904335995567</v>
      </c>
      <c r="F92" s="3" t="s">
        <v>33</v>
      </c>
      <c r="G92" s="3" t="s">
        <v>33</v>
      </c>
      <c r="H92" s="3">
        <v>0.80908177141843551</v>
      </c>
      <c r="I92" s="3">
        <v>0.99172147001934241</v>
      </c>
      <c r="J92" s="3" t="s">
        <v>33</v>
      </c>
      <c r="K92" s="3" t="s">
        <v>33</v>
      </c>
      <c r="L92" s="3" t="s">
        <v>33</v>
      </c>
      <c r="M92" s="3" t="s">
        <v>33</v>
      </c>
      <c r="N92" s="3" t="s">
        <v>33</v>
      </c>
    </row>
    <row r="93" spans="1:14" x14ac:dyDescent="0.3">
      <c r="A93" t="s">
        <v>34</v>
      </c>
      <c r="B93" t="s">
        <v>10</v>
      </c>
      <c r="C93" s="3">
        <v>0.99338763463216162</v>
      </c>
      <c r="D93" s="3">
        <v>0.93459444273502001</v>
      </c>
      <c r="E93" s="3">
        <v>0.9450575142616664</v>
      </c>
      <c r="F93" s="3" t="s">
        <v>33</v>
      </c>
      <c r="G93" s="3" t="s">
        <v>33</v>
      </c>
      <c r="H93" s="3">
        <v>0.85368429604354534</v>
      </c>
      <c r="I93" s="3">
        <v>0.98970030202121895</v>
      </c>
      <c r="J93" s="3" t="s">
        <v>33</v>
      </c>
      <c r="K93" s="3" t="s">
        <v>33</v>
      </c>
      <c r="L93" s="3" t="s">
        <v>33</v>
      </c>
      <c r="M93" s="3" t="s">
        <v>33</v>
      </c>
      <c r="N93" s="3" t="s">
        <v>33</v>
      </c>
    </row>
    <row r="94" spans="1:14" x14ac:dyDescent="0.3">
      <c r="A94" t="s">
        <v>34</v>
      </c>
      <c r="B94" t="s">
        <v>11</v>
      </c>
      <c r="C94" s="3">
        <v>0.99244479549435083</v>
      </c>
      <c r="D94" s="3">
        <v>0.91779620179654775</v>
      </c>
      <c r="E94" s="3">
        <v>0.92698195334278877</v>
      </c>
      <c r="F94" s="3" t="s">
        <v>33</v>
      </c>
      <c r="G94" s="3" t="s">
        <v>33</v>
      </c>
      <c r="H94" s="3">
        <v>0.81484957505605093</v>
      </c>
      <c r="I94" s="3">
        <v>0.98808614632656178</v>
      </c>
      <c r="J94" s="3" t="s">
        <v>33</v>
      </c>
      <c r="K94" s="3" t="s">
        <v>33</v>
      </c>
      <c r="L94" s="3" t="s">
        <v>33</v>
      </c>
      <c r="M94" s="3" t="s">
        <v>33</v>
      </c>
      <c r="N94" s="3" t="s">
        <v>33</v>
      </c>
    </row>
    <row r="95" spans="1:14" x14ac:dyDescent="0.3">
      <c r="A95" t="s">
        <v>34</v>
      </c>
      <c r="B95" t="s">
        <v>12</v>
      </c>
      <c r="C95" s="3">
        <v>0.9894739796777634</v>
      </c>
      <c r="D95" s="3">
        <v>0.95416236537602284</v>
      </c>
      <c r="E95" s="3">
        <v>0.96229775546113905</v>
      </c>
      <c r="F95" s="3" t="s">
        <v>33</v>
      </c>
      <c r="G95" s="3">
        <v>0</v>
      </c>
      <c r="H95" s="3">
        <v>0.52098336230444497</v>
      </c>
      <c r="I95" s="3">
        <v>0.99453466583385397</v>
      </c>
      <c r="J95" s="3" t="s">
        <v>33</v>
      </c>
      <c r="K95" s="3">
        <v>0</v>
      </c>
      <c r="L95" s="3" t="s">
        <v>33</v>
      </c>
      <c r="M95" s="3" t="s">
        <v>33</v>
      </c>
      <c r="N95" s="3" t="s">
        <v>33</v>
      </c>
    </row>
    <row r="96" spans="1:14" x14ac:dyDescent="0.3">
      <c r="A96" t="s">
        <v>34</v>
      </c>
      <c r="B96" t="s">
        <v>13</v>
      </c>
      <c r="C96" s="3">
        <v>0.98602087025004925</v>
      </c>
      <c r="D96" s="3">
        <v>0.97839213829031479</v>
      </c>
      <c r="E96" s="3">
        <v>0.87907780979827088</v>
      </c>
      <c r="F96" s="3">
        <v>0</v>
      </c>
      <c r="G96" s="3" t="s">
        <v>33</v>
      </c>
      <c r="H96" s="3">
        <v>0.90493956125951358</v>
      </c>
      <c r="I96" s="3">
        <v>0.98296608845132039</v>
      </c>
      <c r="J96" s="3" t="s">
        <v>33</v>
      </c>
      <c r="K96" s="3" t="s">
        <v>33</v>
      </c>
      <c r="L96" s="3" t="s">
        <v>33</v>
      </c>
      <c r="M96" s="3" t="s">
        <v>33</v>
      </c>
      <c r="N96" s="3" t="s">
        <v>33</v>
      </c>
    </row>
    <row r="97" spans="1:14" x14ac:dyDescent="0.3">
      <c r="A97" t="s">
        <v>34</v>
      </c>
      <c r="B97" t="s">
        <v>15</v>
      </c>
      <c r="C97" s="3">
        <v>0.98798701880838402</v>
      </c>
      <c r="D97" s="3">
        <v>0.9598411356653116</v>
      </c>
      <c r="E97" s="3">
        <v>0.94566930413166761</v>
      </c>
      <c r="F97" s="3" t="s">
        <v>33</v>
      </c>
      <c r="G97" s="3" t="s">
        <v>33</v>
      </c>
      <c r="H97" s="3">
        <v>0.82505679974034407</v>
      </c>
      <c r="I97" s="3">
        <v>0.98543764523625099</v>
      </c>
      <c r="J97" s="3">
        <v>0.89235972055355317</v>
      </c>
      <c r="K97" s="3" t="s">
        <v>33</v>
      </c>
      <c r="L97" s="3" t="s">
        <v>33</v>
      </c>
      <c r="M97" s="3" t="s">
        <v>33</v>
      </c>
      <c r="N97" s="3" t="s">
        <v>33</v>
      </c>
    </row>
    <row r="98" spans="1:14" x14ac:dyDescent="0.3">
      <c r="A98" t="s">
        <v>45</v>
      </c>
      <c r="B98" t="s">
        <v>59</v>
      </c>
      <c r="C98" s="3">
        <v>0.99089348517836195</v>
      </c>
      <c r="D98" s="3">
        <v>0.97673480365788057</v>
      </c>
      <c r="E98" s="3">
        <v>0.8214302338210423</v>
      </c>
      <c r="F98" s="3">
        <v>0</v>
      </c>
      <c r="G98" s="3">
        <v>0.94695309074967116</v>
      </c>
      <c r="H98" s="3">
        <v>0.59475311088214311</v>
      </c>
      <c r="I98" s="3">
        <v>0.99028680688336523</v>
      </c>
      <c r="J98" s="3" t="s">
        <v>33</v>
      </c>
      <c r="K98" s="3" t="s">
        <v>33</v>
      </c>
      <c r="L98" s="3" t="s">
        <v>33</v>
      </c>
      <c r="M98" s="3" t="s">
        <v>33</v>
      </c>
      <c r="N98" s="3" t="s">
        <v>33</v>
      </c>
    </row>
    <row r="99" spans="1:14" x14ac:dyDescent="0.3">
      <c r="A99" t="s">
        <v>45</v>
      </c>
      <c r="B99" t="s">
        <v>7</v>
      </c>
      <c r="C99" s="3">
        <v>0.99254838520406041</v>
      </c>
      <c r="D99" s="3">
        <v>0.97795699781641998</v>
      </c>
      <c r="E99" s="3">
        <v>0.96079462821425243</v>
      </c>
      <c r="F99" s="3" t="s">
        <v>33</v>
      </c>
      <c r="G99" s="3" t="s">
        <v>33</v>
      </c>
      <c r="H99" s="3">
        <v>0.79418075252498821</v>
      </c>
      <c r="I99" s="3">
        <v>0.99197186329230058</v>
      </c>
      <c r="J99" s="3">
        <v>0</v>
      </c>
      <c r="K99" s="3" t="s">
        <v>33</v>
      </c>
      <c r="L99" s="3" t="s">
        <v>33</v>
      </c>
      <c r="M99" s="3" t="s">
        <v>33</v>
      </c>
      <c r="N99" s="3" t="s">
        <v>33</v>
      </c>
    </row>
    <row r="100" spans="1:14" x14ac:dyDescent="0.3">
      <c r="A100" t="s">
        <v>45</v>
      </c>
      <c r="B100" t="s">
        <v>8</v>
      </c>
      <c r="C100" s="3">
        <v>0.9876928550635572</v>
      </c>
      <c r="D100" s="3">
        <v>0.96149365288305877</v>
      </c>
      <c r="E100" s="3">
        <v>0.93649567995058158</v>
      </c>
      <c r="F100" s="3" t="s">
        <v>33</v>
      </c>
      <c r="G100" s="3">
        <v>0.92399299474605956</v>
      </c>
      <c r="H100" s="3">
        <v>0.51862789641072238</v>
      </c>
      <c r="I100" s="3">
        <v>0.98818571751072315</v>
      </c>
      <c r="J100" s="3">
        <v>0.91569424413268641</v>
      </c>
      <c r="K100" s="3" t="s">
        <v>33</v>
      </c>
      <c r="L100" s="3" t="s">
        <v>33</v>
      </c>
      <c r="M100" s="3" t="s">
        <v>33</v>
      </c>
      <c r="N100" s="3" t="s">
        <v>33</v>
      </c>
    </row>
    <row r="101" spans="1:14" x14ac:dyDescent="0.3">
      <c r="A101" t="s">
        <v>45</v>
      </c>
      <c r="B101" t="s">
        <v>9</v>
      </c>
      <c r="C101" s="3">
        <v>0.98119015047879621</v>
      </c>
      <c r="D101" s="3">
        <v>0.9843817029186992</v>
      </c>
      <c r="E101" s="3">
        <v>0.92022864401397264</v>
      </c>
      <c r="F101" s="3">
        <v>0.73764379214597386</v>
      </c>
      <c r="G101" s="3">
        <v>0</v>
      </c>
      <c r="H101" s="3">
        <v>0</v>
      </c>
      <c r="I101" s="3">
        <v>0.99044853671582478</v>
      </c>
      <c r="J101" s="3" t="s">
        <v>33</v>
      </c>
      <c r="K101" s="3" t="s">
        <v>33</v>
      </c>
      <c r="L101" s="3" t="s">
        <v>33</v>
      </c>
      <c r="M101" s="3" t="s">
        <v>33</v>
      </c>
      <c r="N101" s="3" t="s">
        <v>33</v>
      </c>
    </row>
    <row r="102" spans="1:14" x14ac:dyDescent="0.3">
      <c r="A102" t="s">
        <v>45</v>
      </c>
      <c r="B102" t="s">
        <v>10</v>
      </c>
      <c r="C102" s="3">
        <v>0.99183546809626244</v>
      </c>
      <c r="D102" s="3">
        <v>0.96086099244166945</v>
      </c>
      <c r="E102" s="3">
        <v>0.84315410164014315</v>
      </c>
      <c r="F102" s="3">
        <v>0</v>
      </c>
      <c r="G102" s="3">
        <v>0.83797028385339201</v>
      </c>
      <c r="H102" s="3">
        <v>0.88669410150891637</v>
      </c>
      <c r="I102" s="3">
        <v>0.9928626842513576</v>
      </c>
      <c r="J102" s="3" t="s">
        <v>33</v>
      </c>
      <c r="K102" s="3" t="s">
        <v>33</v>
      </c>
      <c r="L102" s="3" t="s">
        <v>33</v>
      </c>
      <c r="M102" s="3" t="s">
        <v>33</v>
      </c>
      <c r="N102" s="3" t="s">
        <v>33</v>
      </c>
    </row>
    <row r="103" spans="1:14" x14ac:dyDescent="0.3">
      <c r="A103" t="s">
        <v>45</v>
      </c>
      <c r="B103" t="s">
        <v>11</v>
      </c>
      <c r="C103" s="3">
        <v>0.9840358558511878</v>
      </c>
      <c r="D103" s="3">
        <v>0.97074640104965537</v>
      </c>
      <c r="E103" s="3">
        <v>0.94863929645355782</v>
      </c>
      <c r="F103" s="3" t="s">
        <v>33</v>
      </c>
      <c r="G103" s="3">
        <v>0.96420262051512318</v>
      </c>
      <c r="H103" s="3">
        <v>0.82264213492458149</v>
      </c>
      <c r="I103" s="3">
        <v>0.98935599969369781</v>
      </c>
      <c r="J103" s="3">
        <v>0</v>
      </c>
      <c r="K103" s="3" t="s">
        <v>33</v>
      </c>
      <c r="L103" s="3" t="s">
        <v>33</v>
      </c>
      <c r="M103" s="3" t="s">
        <v>33</v>
      </c>
      <c r="N103" s="3" t="s">
        <v>33</v>
      </c>
    </row>
    <row r="104" spans="1:14" x14ac:dyDescent="0.3">
      <c r="A104" t="s">
        <v>45</v>
      </c>
      <c r="B104" t="s">
        <v>12</v>
      </c>
      <c r="C104" s="3">
        <v>0.95199218477426562</v>
      </c>
      <c r="D104" s="3">
        <v>0.96243512414083321</v>
      </c>
      <c r="E104" s="3">
        <v>0.94039572754333745</v>
      </c>
      <c r="F104" s="3">
        <v>0.93713484458985741</v>
      </c>
      <c r="G104" s="3" t="s">
        <v>33</v>
      </c>
      <c r="H104" s="3">
        <v>0.72853025936599425</v>
      </c>
      <c r="I104" s="3">
        <v>0.99020575506795239</v>
      </c>
      <c r="J104" s="3">
        <v>0</v>
      </c>
      <c r="K104" s="3" t="s">
        <v>33</v>
      </c>
      <c r="L104" s="3" t="s">
        <v>33</v>
      </c>
      <c r="M104" s="3" t="s">
        <v>33</v>
      </c>
      <c r="N104" s="3" t="s">
        <v>33</v>
      </c>
    </row>
    <row r="105" spans="1:14" x14ac:dyDescent="0.3">
      <c r="A105" t="s">
        <v>45</v>
      </c>
      <c r="B105" t="s">
        <v>13</v>
      </c>
      <c r="C105" s="3">
        <v>0.9923608584939978</v>
      </c>
      <c r="D105" s="3">
        <v>0.9608971233544612</v>
      </c>
      <c r="E105" s="3">
        <v>0.91118543292456322</v>
      </c>
      <c r="F105" s="3">
        <v>0.84445642000170174</v>
      </c>
      <c r="G105" s="3" t="s">
        <v>33</v>
      </c>
      <c r="H105" s="3">
        <v>0.88255578093306286</v>
      </c>
      <c r="I105" s="3">
        <v>0.99202724669092035</v>
      </c>
      <c r="J105" s="3" t="s">
        <v>33</v>
      </c>
      <c r="K105" s="3" t="s">
        <v>33</v>
      </c>
      <c r="L105" s="3" t="s">
        <v>33</v>
      </c>
      <c r="M105" s="3" t="s">
        <v>33</v>
      </c>
      <c r="N105" s="3" t="s">
        <v>33</v>
      </c>
    </row>
    <row r="106" spans="1:14" x14ac:dyDescent="0.3">
      <c r="A106" t="s">
        <v>45</v>
      </c>
      <c r="B106" t="s">
        <v>28</v>
      </c>
      <c r="C106" s="3">
        <v>0.99540742873596322</v>
      </c>
      <c r="D106" s="3">
        <v>0.96483364308880881</v>
      </c>
      <c r="E106" s="3">
        <v>0.82052241132098991</v>
      </c>
      <c r="F106" s="3">
        <v>0</v>
      </c>
      <c r="G106" s="3">
        <v>0.82483822356174097</v>
      </c>
      <c r="H106" s="3">
        <v>0.85394235997824908</v>
      </c>
      <c r="I106" s="3">
        <v>0.99316239316239319</v>
      </c>
      <c r="J106" s="3">
        <v>0</v>
      </c>
      <c r="K106" s="3" t="s">
        <v>33</v>
      </c>
      <c r="L106" s="3" t="s">
        <v>33</v>
      </c>
      <c r="M106" s="3" t="s">
        <v>33</v>
      </c>
      <c r="N106" s="3" t="s">
        <v>33</v>
      </c>
    </row>
    <row r="107" spans="1:14" x14ac:dyDescent="0.3">
      <c r="A107" t="s">
        <v>45</v>
      </c>
      <c r="B107" t="s">
        <v>14</v>
      </c>
      <c r="C107" s="3">
        <v>0.99482389296625362</v>
      </c>
      <c r="D107" s="3">
        <v>0.96160458452722064</v>
      </c>
      <c r="E107" s="3">
        <v>0.88011015437126683</v>
      </c>
      <c r="F107" s="3">
        <v>0</v>
      </c>
      <c r="G107" s="3">
        <v>0</v>
      </c>
      <c r="H107" s="3">
        <v>0.81859605098065114</v>
      </c>
      <c r="I107" s="3">
        <v>0.99308952558428443</v>
      </c>
      <c r="J107" s="3">
        <v>0</v>
      </c>
      <c r="K107" s="3" t="s">
        <v>33</v>
      </c>
      <c r="L107" s="3" t="s">
        <v>33</v>
      </c>
      <c r="M107" s="3" t="s">
        <v>33</v>
      </c>
      <c r="N107" s="3" t="s">
        <v>33</v>
      </c>
    </row>
    <row r="108" spans="1:14" x14ac:dyDescent="0.3">
      <c r="A108" t="s">
        <v>45</v>
      </c>
      <c r="B108" t="s">
        <v>15</v>
      </c>
      <c r="C108" s="3">
        <v>0.99448746633395524</v>
      </c>
      <c r="D108" s="3">
        <v>0.97109826589595361</v>
      </c>
      <c r="E108" s="3">
        <v>0.75707388620668581</v>
      </c>
      <c r="F108" s="3">
        <v>0.73042776432606937</v>
      </c>
      <c r="G108" s="3" t="s">
        <v>33</v>
      </c>
      <c r="H108" s="3">
        <v>0.68725248235091541</v>
      </c>
      <c r="I108" s="3">
        <v>0.99314748481544923</v>
      </c>
      <c r="J108" s="3" t="s">
        <v>33</v>
      </c>
      <c r="K108" s="3" t="s">
        <v>33</v>
      </c>
      <c r="L108" s="3">
        <v>0.90243902439024404</v>
      </c>
      <c r="M108" s="3" t="s">
        <v>33</v>
      </c>
      <c r="N108" s="3" t="s">
        <v>33</v>
      </c>
    </row>
    <row r="109" spans="1:14" x14ac:dyDescent="0.3">
      <c r="A109" t="s">
        <v>45</v>
      </c>
      <c r="B109" t="s">
        <v>16</v>
      </c>
      <c r="C109" s="3">
        <v>0.94672734573684925</v>
      </c>
      <c r="D109" s="3">
        <v>0.98191801571523241</v>
      </c>
      <c r="E109" s="3">
        <v>0.88087506409160832</v>
      </c>
      <c r="F109" s="3" t="s">
        <v>33</v>
      </c>
      <c r="G109" s="3" t="s">
        <v>33</v>
      </c>
      <c r="H109" s="3">
        <v>0.77387284386339916</v>
      </c>
      <c r="I109" s="3">
        <v>0.99238520113837403</v>
      </c>
      <c r="J109" s="3">
        <v>0.6428399931401132</v>
      </c>
      <c r="K109" s="3" t="s">
        <v>33</v>
      </c>
      <c r="L109" s="3" t="s">
        <v>33</v>
      </c>
      <c r="M109" s="3" t="s">
        <v>33</v>
      </c>
      <c r="N109" s="3" t="s">
        <v>33</v>
      </c>
    </row>
    <row r="110" spans="1:14" x14ac:dyDescent="0.3">
      <c r="A110" t="s">
        <v>45</v>
      </c>
      <c r="B110" t="s">
        <v>17</v>
      </c>
      <c r="C110" s="3">
        <v>0.96789405430895603</v>
      </c>
      <c r="D110" s="3">
        <v>0.85319774011299432</v>
      </c>
      <c r="E110" s="3">
        <v>0.89016718807817807</v>
      </c>
      <c r="F110" s="3" t="s">
        <v>33</v>
      </c>
      <c r="G110" s="3" t="s">
        <v>33</v>
      </c>
      <c r="H110" s="3">
        <v>0.79150393237386973</v>
      </c>
      <c r="I110" s="3">
        <v>0.98832385927177757</v>
      </c>
      <c r="J110" s="3" t="s">
        <v>33</v>
      </c>
      <c r="K110" s="3" t="s">
        <v>33</v>
      </c>
      <c r="L110" s="3" t="s">
        <v>33</v>
      </c>
      <c r="M110" s="3" t="s">
        <v>33</v>
      </c>
      <c r="N110" s="3" t="s">
        <v>33</v>
      </c>
    </row>
    <row r="111" spans="1:14" x14ac:dyDescent="0.3">
      <c r="A111" t="s">
        <v>40</v>
      </c>
      <c r="B111" t="s">
        <v>5</v>
      </c>
      <c r="C111" s="3">
        <v>0.9859613023132322</v>
      </c>
      <c r="D111" s="3">
        <v>0.94966427831102695</v>
      </c>
      <c r="E111" s="3">
        <v>0.86633470785030731</v>
      </c>
      <c r="F111" s="3" t="s">
        <v>33</v>
      </c>
      <c r="G111" s="3">
        <v>0.83231597845601435</v>
      </c>
      <c r="H111" s="3">
        <v>0.7335159047819676</v>
      </c>
      <c r="I111" s="3">
        <v>0.99265587529976018</v>
      </c>
      <c r="J111" s="3">
        <v>0.2498093058733791</v>
      </c>
      <c r="K111" s="3" t="s">
        <v>33</v>
      </c>
      <c r="L111" s="3" t="s">
        <v>33</v>
      </c>
      <c r="M111" s="3" t="s">
        <v>33</v>
      </c>
      <c r="N111" s="3" t="s">
        <v>33</v>
      </c>
    </row>
    <row r="112" spans="1:14" x14ac:dyDescent="0.3">
      <c r="A112" t="s">
        <v>40</v>
      </c>
      <c r="B112" t="s">
        <v>6</v>
      </c>
      <c r="C112" s="3">
        <v>0.99538789401698524</v>
      </c>
      <c r="D112" s="3">
        <v>0.98833016015231279</v>
      </c>
      <c r="E112" s="3">
        <v>0.96095924046488801</v>
      </c>
      <c r="F112" s="3" t="s">
        <v>33</v>
      </c>
      <c r="G112" s="3" t="s">
        <v>33</v>
      </c>
      <c r="H112" s="3">
        <v>0.73529024614979599</v>
      </c>
      <c r="I112" s="3">
        <v>0.99608827219720997</v>
      </c>
      <c r="J112" s="3" t="s">
        <v>33</v>
      </c>
      <c r="K112" s="3" t="s">
        <v>33</v>
      </c>
      <c r="L112" s="3" t="s">
        <v>33</v>
      </c>
      <c r="M112" s="3" t="s">
        <v>33</v>
      </c>
      <c r="N112" s="3" t="s">
        <v>33</v>
      </c>
    </row>
    <row r="113" spans="1:14" x14ac:dyDescent="0.3">
      <c r="A113" t="s">
        <v>40</v>
      </c>
      <c r="B113" t="s">
        <v>68</v>
      </c>
      <c r="C113" s="3">
        <v>0.99325263281263076</v>
      </c>
      <c r="D113" s="3">
        <v>0.9510414429890488</v>
      </c>
      <c r="E113" s="3">
        <v>0.95112490302560115</v>
      </c>
      <c r="F113" s="3" t="s">
        <v>33</v>
      </c>
      <c r="G113" s="3">
        <v>0.94899169632265723</v>
      </c>
      <c r="H113" s="3">
        <v>0.83009623797025367</v>
      </c>
      <c r="I113" s="3">
        <v>0.99268562984854081</v>
      </c>
      <c r="J113" s="3" t="s">
        <v>33</v>
      </c>
      <c r="K113" s="3" t="s">
        <v>33</v>
      </c>
      <c r="L113" s="3" t="s">
        <v>33</v>
      </c>
      <c r="M113" s="3" t="s">
        <v>33</v>
      </c>
      <c r="N113" s="3" t="s">
        <v>33</v>
      </c>
    </row>
    <row r="114" spans="1:14" x14ac:dyDescent="0.3">
      <c r="A114" t="s">
        <v>40</v>
      </c>
      <c r="B114" t="s">
        <v>7</v>
      </c>
      <c r="C114" s="3">
        <v>0.99363207547169796</v>
      </c>
      <c r="D114" s="3">
        <v>0.96223267750213859</v>
      </c>
      <c r="E114" s="3">
        <v>0.8094101602454824</v>
      </c>
      <c r="F114" s="3">
        <v>0.68354557809432726</v>
      </c>
      <c r="G114" s="3">
        <v>0.79333333333333333</v>
      </c>
      <c r="H114" s="3">
        <v>0.86882497097897593</v>
      </c>
      <c r="I114" s="3">
        <v>0.99031365313653141</v>
      </c>
      <c r="J114" s="3">
        <v>0</v>
      </c>
      <c r="K114" s="3" t="s">
        <v>33</v>
      </c>
      <c r="L114" s="3" t="s">
        <v>33</v>
      </c>
      <c r="M114" s="3" t="s">
        <v>33</v>
      </c>
      <c r="N114" s="3" t="s">
        <v>33</v>
      </c>
    </row>
    <row r="115" spans="1:14" x14ac:dyDescent="0.3">
      <c r="A115" t="s">
        <v>40</v>
      </c>
      <c r="B115" t="s">
        <v>8</v>
      </c>
      <c r="C115" s="3">
        <v>0.99525404801786721</v>
      </c>
      <c r="D115" s="3">
        <v>0.95291752188665024</v>
      </c>
      <c r="E115" s="3">
        <v>0.84119972099511742</v>
      </c>
      <c r="F115" s="3">
        <v>0.49036378150302201</v>
      </c>
      <c r="G115" s="3">
        <v>0.5165416850463167</v>
      </c>
      <c r="H115" s="3">
        <v>0.75060365643325289</v>
      </c>
      <c r="I115" s="3">
        <v>0.99483803396424042</v>
      </c>
      <c r="J115" s="3" t="s">
        <v>33</v>
      </c>
      <c r="K115" s="3" t="s">
        <v>33</v>
      </c>
      <c r="L115" s="3" t="s">
        <v>33</v>
      </c>
      <c r="M115" s="3" t="s">
        <v>33</v>
      </c>
      <c r="N115" s="3" t="s">
        <v>33</v>
      </c>
    </row>
    <row r="116" spans="1:14" x14ac:dyDescent="0.3">
      <c r="A116" t="s">
        <v>40</v>
      </c>
      <c r="B116" t="s">
        <v>9</v>
      </c>
      <c r="C116" s="3">
        <v>0.96465390279823282</v>
      </c>
      <c r="D116" s="3">
        <v>0.98600196937810125</v>
      </c>
      <c r="E116" s="3">
        <v>0.92790663318067657</v>
      </c>
      <c r="F116" s="3">
        <v>0.739863782051282</v>
      </c>
      <c r="G116" s="3" t="s">
        <v>33</v>
      </c>
      <c r="H116" s="3">
        <v>0.62770970782280866</v>
      </c>
      <c r="I116" s="3">
        <v>0.98701104807405204</v>
      </c>
      <c r="J116" s="3" t="s">
        <v>33</v>
      </c>
      <c r="K116" s="3" t="s">
        <v>33</v>
      </c>
      <c r="L116" s="3" t="s">
        <v>33</v>
      </c>
      <c r="M116" s="3" t="s">
        <v>33</v>
      </c>
      <c r="N116" s="3" t="s">
        <v>33</v>
      </c>
    </row>
    <row r="117" spans="1:14" x14ac:dyDescent="0.3">
      <c r="A117" t="s">
        <v>40</v>
      </c>
      <c r="B117" t="s">
        <v>10</v>
      </c>
      <c r="C117" s="3">
        <v>0.98834775327937485</v>
      </c>
      <c r="D117" s="3">
        <v>0.96950073114685598</v>
      </c>
      <c r="E117" s="3">
        <v>0.93143083630598478</v>
      </c>
      <c r="F117" s="3">
        <v>0.92091920977485964</v>
      </c>
      <c r="G117" s="3">
        <v>0.54802259887005644</v>
      </c>
      <c r="H117" s="3">
        <v>0.83211481180611968</v>
      </c>
      <c r="I117" s="3">
        <v>0.99222205276803421</v>
      </c>
      <c r="J117" s="3">
        <v>0.97934065934065939</v>
      </c>
      <c r="K117" s="3" t="s">
        <v>33</v>
      </c>
      <c r="L117" s="3" t="s">
        <v>33</v>
      </c>
      <c r="M117" s="3" t="s">
        <v>33</v>
      </c>
      <c r="N117" s="3" t="s">
        <v>33</v>
      </c>
    </row>
    <row r="118" spans="1:14" x14ac:dyDescent="0.3">
      <c r="A118" t="s">
        <v>40</v>
      </c>
      <c r="B118" t="s">
        <v>11</v>
      </c>
      <c r="C118" s="3">
        <v>0.99256511469380637</v>
      </c>
      <c r="D118" s="3">
        <v>0.98061226675807123</v>
      </c>
      <c r="E118" s="3">
        <v>0.91406573391837076</v>
      </c>
      <c r="F118" s="3">
        <v>0.8967645408640359</v>
      </c>
      <c r="G118" s="3" t="s">
        <v>33</v>
      </c>
      <c r="H118" s="3">
        <v>0.81386861313868608</v>
      </c>
      <c r="I118" s="3">
        <v>0.98961468994581581</v>
      </c>
      <c r="J118" s="3">
        <v>0</v>
      </c>
      <c r="K118" s="3" t="s">
        <v>33</v>
      </c>
      <c r="L118" s="3" t="s">
        <v>33</v>
      </c>
      <c r="M118" s="3" t="s">
        <v>33</v>
      </c>
      <c r="N118" s="3">
        <v>0</v>
      </c>
    </row>
    <row r="119" spans="1:14" x14ac:dyDescent="0.3">
      <c r="A119" t="s">
        <v>40</v>
      </c>
      <c r="B119" t="s">
        <v>12</v>
      </c>
      <c r="C119" s="3">
        <v>0.99493730654215418</v>
      </c>
      <c r="D119" s="3">
        <v>0.97368585536596042</v>
      </c>
      <c r="E119" s="3">
        <v>0.94149040536828477</v>
      </c>
      <c r="F119" s="3">
        <v>0.62799220272904488</v>
      </c>
      <c r="G119" s="3">
        <v>0</v>
      </c>
      <c r="H119" s="3">
        <v>0.87020585048754062</v>
      </c>
      <c r="I119" s="3">
        <v>0.99007966330978503</v>
      </c>
      <c r="J119" s="3" t="s">
        <v>33</v>
      </c>
      <c r="K119" s="3" t="s">
        <v>33</v>
      </c>
      <c r="L119" s="3" t="s">
        <v>33</v>
      </c>
      <c r="M119" s="3" t="s">
        <v>33</v>
      </c>
      <c r="N119" s="3" t="s">
        <v>33</v>
      </c>
    </row>
    <row r="120" spans="1:14" x14ac:dyDescent="0.3">
      <c r="A120" t="s">
        <v>40</v>
      </c>
      <c r="B120" t="s">
        <v>13</v>
      </c>
      <c r="C120" s="3">
        <v>0.99613101614387078</v>
      </c>
      <c r="D120" s="3">
        <v>0.962647484360035</v>
      </c>
      <c r="E120" s="3">
        <v>0.88821578880244867</v>
      </c>
      <c r="F120" s="3">
        <v>0.78933635458509288</v>
      </c>
      <c r="G120" s="3">
        <v>0</v>
      </c>
      <c r="H120" s="3">
        <v>0.89496431802191179</v>
      </c>
      <c r="I120" s="3">
        <v>0.99294866934566683</v>
      </c>
      <c r="J120" s="3" t="s">
        <v>33</v>
      </c>
      <c r="K120" s="3" t="s">
        <v>33</v>
      </c>
      <c r="L120" s="3" t="s">
        <v>33</v>
      </c>
      <c r="M120" s="3" t="s">
        <v>33</v>
      </c>
      <c r="N120" s="3" t="s">
        <v>33</v>
      </c>
    </row>
    <row r="121" spans="1:14" x14ac:dyDescent="0.3">
      <c r="A121" t="s">
        <v>40</v>
      </c>
      <c r="B121" t="s">
        <v>14</v>
      </c>
      <c r="C121" s="3">
        <v>0.99757910789172699</v>
      </c>
      <c r="D121" s="3">
        <v>0.98910619863668203</v>
      </c>
      <c r="E121" s="3">
        <v>0.89559210526315791</v>
      </c>
      <c r="F121" s="3">
        <v>0.74135236877619148</v>
      </c>
      <c r="G121" s="3" t="s">
        <v>33</v>
      </c>
      <c r="H121" s="3">
        <v>0.92517395863120755</v>
      </c>
      <c r="I121" s="3">
        <v>0.98988847583643125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</row>
    <row r="122" spans="1:14" x14ac:dyDescent="0.3">
      <c r="A122" t="s">
        <v>40</v>
      </c>
      <c r="B122" t="s">
        <v>15</v>
      </c>
      <c r="C122" s="3">
        <v>0.9944187555771884</v>
      </c>
      <c r="D122" s="3">
        <v>0.94760481820375275</v>
      </c>
      <c r="E122" s="3">
        <v>0.85998305045924095</v>
      </c>
      <c r="F122" s="3">
        <v>0.67989687224370721</v>
      </c>
      <c r="G122" s="3" t="s">
        <v>33</v>
      </c>
      <c r="H122" s="3">
        <v>0.56869205424871661</v>
      </c>
      <c r="I122" s="3">
        <v>0.99159536609373822</v>
      </c>
      <c r="J122" s="3" t="s">
        <v>33</v>
      </c>
      <c r="K122" s="3" t="s">
        <v>33</v>
      </c>
      <c r="L122" s="3">
        <v>0</v>
      </c>
      <c r="M122" s="3" t="s">
        <v>33</v>
      </c>
      <c r="N122" s="3" t="s">
        <v>33</v>
      </c>
    </row>
    <row r="123" spans="1:14" x14ac:dyDescent="0.3">
      <c r="A123" t="s">
        <v>37</v>
      </c>
      <c r="B123" t="s">
        <v>5</v>
      </c>
      <c r="C123" s="3">
        <v>0.98569595956673117</v>
      </c>
      <c r="D123" s="3">
        <v>0.94344078765757755</v>
      </c>
      <c r="E123" s="3">
        <v>0.90599546561424138</v>
      </c>
      <c r="F123" s="3">
        <v>0.36781365802011651</v>
      </c>
      <c r="G123" s="3" t="s">
        <v>33</v>
      </c>
      <c r="H123" s="3">
        <v>0.86777200362946461</v>
      </c>
      <c r="I123" s="3">
        <v>0.98157303370786519</v>
      </c>
      <c r="J123" s="3" t="s">
        <v>33</v>
      </c>
      <c r="K123" s="3" t="s">
        <v>33</v>
      </c>
      <c r="L123" s="3" t="s">
        <v>33</v>
      </c>
      <c r="M123" s="3" t="s">
        <v>33</v>
      </c>
      <c r="N123" s="3" t="s">
        <v>33</v>
      </c>
    </row>
    <row r="124" spans="1:14" x14ac:dyDescent="0.3">
      <c r="A124" t="s">
        <v>37</v>
      </c>
      <c r="B124" t="s">
        <v>6</v>
      </c>
      <c r="C124" s="3">
        <v>0.98577521716799521</v>
      </c>
      <c r="D124" s="3">
        <v>0.96778528901850636</v>
      </c>
      <c r="E124" s="3">
        <v>0.77180042607279042</v>
      </c>
      <c r="F124" s="3">
        <v>0</v>
      </c>
      <c r="G124" s="3" t="s">
        <v>33</v>
      </c>
      <c r="H124" s="3">
        <v>0.85575433911882515</v>
      </c>
      <c r="I124" s="3">
        <v>0.98475403680060081</v>
      </c>
      <c r="J124" s="3" t="s">
        <v>33</v>
      </c>
      <c r="K124" s="3" t="s">
        <v>33</v>
      </c>
      <c r="L124" s="3" t="s">
        <v>33</v>
      </c>
      <c r="M124" s="3" t="s">
        <v>33</v>
      </c>
      <c r="N124" s="3" t="s">
        <v>33</v>
      </c>
    </row>
    <row r="125" spans="1:14" x14ac:dyDescent="0.3">
      <c r="A125" t="s">
        <v>37</v>
      </c>
      <c r="B125" t="s">
        <v>7</v>
      </c>
      <c r="C125" s="3">
        <v>0.98853777158638223</v>
      </c>
      <c r="D125" s="3">
        <v>0.98733689205219444</v>
      </c>
      <c r="E125" s="3">
        <v>0.945904943051876</v>
      </c>
      <c r="F125" s="3">
        <v>0.83726212188994809</v>
      </c>
      <c r="G125" s="3" t="s">
        <v>33</v>
      </c>
      <c r="H125" s="3">
        <v>0.89385387268736283</v>
      </c>
      <c r="I125" s="3">
        <v>0.98736140187640542</v>
      </c>
      <c r="J125" s="3" t="s">
        <v>33</v>
      </c>
      <c r="K125" s="3" t="s">
        <v>33</v>
      </c>
      <c r="L125" s="3" t="s">
        <v>33</v>
      </c>
      <c r="M125" s="3" t="s">
        <v>33</v>
      </c>
      <c r="N125" s="3" t="s">
        <v>33</v>
      </c>
    </row>
    <row r="126" spans="1:14" x14ac:dyDescent="0.3">
      <c r="A126" t="s">
        <v>37</v>
      </c>
      <c r="B126" t="s">
        <v>20</v>
      </c>
      <c r="C126" s="3">
        <v>0.9757648865007128</v>
      </c>
      <c r="D126" s="3">
        <v>0.96602031966299096</v>
      </c>
      <c r="E126" s="3">
        <v>0.93484124355273757</v>
      </c>
      <c r="F126" s="3">
        <v>0.88118599434311906</v>
      </c>
      <c r="G126" s="3" t="s">
        <v>33</v>
      </c>
      <c r="H126" s="3">
        <v>0.82821457821457822</v>
      </c>
      <c r="I126" s="3">
        <v>0.98896627279129823</v>
      </c>
      <c r="J126" s="3" t="s">
        <v>33</v>
      </c>
      <c r="K126" s="3" t="s">
        <v>33</v>
      </c>
      <c r="L126" s="3" t="s">
        <v>33</v>
      </c>
      <c r="M126" s="3" t="s">
        <v>33</v>
      </c>
      <c r="N126" s="3" t="s">
        <v>33</v>
      </c>
    </row>
    <row r="127" spans="1:14" x14ac:dyDescent="0.3">
      <c r="A127" t="s">
        <v>37</v>
      </c>
      <c r="B127" t="s">
        <v>8</v>
      </c>
      <c r="C127" s="3">
        <v>0.96321375900961725</v>
      </c>
      <c r="D127" s="3">
        <v>0.97897280791884345</v>
      </c>
      <c r="E127" s="3">
        <v>0.91364128547204115</v>
      </c>
      <c r="F127" s="3">
        <v>0.7410215226469643</v>
      </c>
      <c r="G127" s="3" t="s">
        <v>33</v>
      </c>
      <c r="H127" s="3">
        <v>0.94387703508949339</v>
      </c>
      <c r="I127" s="3">
        <v>0.98915569326103803</v>
      </c>
      <c r="J127" s="3">
        <v>0.92545635968773843</v>
      </c>
      <c r="K127" s="3" t="s">
        <v>33</v>
      </c>
      <c r="L127" s="3" t="s">
        <v>33</v>
      </c>
      <c r="M127" s="3" t="s">
        <v>33</v>
      </c>
      <c r="N127" s="3" t="s">
        <v>33</v>
      </c>
    </row>
    <row r="128" spans="1:14" x14ac:dyDescent="0.3">
      <c r="A128" t="s">
        <v>37</v>
      </c>
      <c r="B128" t="s">
        <v>9</v>
      </c>
      <c r="C128" s="3">
        <v>0.99306956003067559</v>
      </c>
      <c r="D128" s="3">
        <v>0.93607454434908022</v>
      </c>
      <c r="E128" s="3">
        <v>0.92413115778665655</v>
      </c>
      <c r="F128" s="3">
        <v>0.85764797722367636</v>
      </c>
      <c r="G128" s="3" t="s">
        <v>33</v>
      </c>
      <c r="H128" s="3">
        <v>0.89696176942743322</v>
      </c>
      <c r="I128" s="3">
        <v>0.98889484567664843</v>
      </c>
      <c r="J128" s="3" t="s">
        <v>33</v>
      </c>
      <c r="K128" s="3">
        <v>0</v>
      </c>
      <c r="L128" s="3" t="s">
        <v>33</v>
      </c>
      <c r="M128" s="3" t="s">
        <v>33</v>
      </c>
      <c r="N128" s="3" t="s">
        <v>33</v>
      </c>
    </row>
    <row r="129" spans="1:14" x14ac:dyDescent="0.3">
      <c r="A129" t="s">
        <v>37</v>
      </c>
      <c r="B129" t="s">
        <v>10</v>
      </c>
      <c r="C129" s="3">
        <v>0.99332809636030361</v>
      </c>
      <c r="D129" s="3">
        <v>0.97171414544493262</v>
      </c>
      <c r="E129" s="3">
        <v>0.92003461080866722</v>
      </c>
      <c r="F129" s="3">
        <v>0.88484640466792519</v>
      </c>
      <c r="G129" s="3" t="s">
        <v>33</v>
      </c>
      <c r="H129" s="3">
        <v>0.90406937958639078</v>
      </c>
      <c r="I129" s="3">
        <v>0.98482319016542719</v>
      </c>
      <c r="J129" s="3" t="s">
        <v>33</v>
      </c>
      <c r="K129" s="3" t="s">
        <v>33</v>
      </c>
      <c r="L129" s="3" t="s">
        <v>33</v>
      </c>
      <c r="M129" s="3" t="s">
        <v>33</v>
      </c>
      <c r="N129" s="3" t="s">
        <v>33</v>
      </c>
    </row>
    <row r="130" spans="1:14" x14ac:dyDescent="0.3">
      <c r="A130" t="s">
        <v>37</v>
      </c>
      <c r="B130" t="s">
        <v>11</v>
      </c>
      <c r="C130" s="3">
        <v>0.99310847387049761</v>
      </c>
      <c r="D130" s="3">
        <v>0.95103348620971284</v>
      </c>
      <c r="E130" s="3">
        <v>0.90115079660974817</v>
      </c>
      <c r="F130" s="3">
        <v>0.83524646843821004</v>
      </c>
      <c r="G130" s="3">
        <v>0</v>
      </c>
      <c r="H130" s="3">
        <v>0.84872107186358103</v>
      </c>
      <c r="I130" s="3">
        <v>0.98812095032397396</v>
      </c>
      <c r="J130" s="3" t="s">
        <v>33</v>
      </c>
      <c r="K130" s="3" t="s">
        <v>33</v>
      </c>
      <c r="L130" s="3" t="s">
        <v>33</v>
      </c>
      <c r="M130" s="3" t="s">
        <v>33</v>
      </c>
      <c r="N130" s="3" t="s">
        <v>33</v>
      </c>
    </row>
    <row r="131" spans="1:14" x14ac:dyDescent="0.3">
      <c r="A131" t="s">
        <v>37</v>
      </c>
      <c r="B131" t="s">
        <v>53</v>
      </c>
      <c r="C131" s="3">
        <v>0.99394044535867843</v>
      </c>
      <c r="D131" s="3">
        <v>0.96379539890913779</v>
      </c>
      <c r="E131" s="3">
        <v>0.92479615909937518</v>
      </c>
      <c r="F131" s="3">
        <v>0.70450128766214271</v>
      </c>
      <c r="G131" s="3">
        <v>0.83162118780096306</v>
      </c>
      <c r="H131" s="3">
        <v>0.88354084421500156</v>
      </c>
      <c r="I131" s="3">
        <v>0.99143702319788263</v>
      </c>
      <c r="J131" s="3" t="s">
        <v>33</v>
      </c>
      <c r="K131" s="3" t="s">
        <v>33</v>
      </c>
      <c r="L131" s="3" t="s">
        <v>33</v>
      </c>
      <c r="M131" s="3" t="s">
        <v>33</v>
      </c>
      <c r="N131" s="3" t="s">
        <v>33</v>
      </c>
    </row>
    <row r="132" spans="1:14" x14ac:dyDescent="0.3">
      <c r="A132" t="s">
        <v>37</v>
      </c>
      <c r="B132" t="s">
        <v>12</v>
      </c>
      <c r="C132" s="3">
        <v>0.99455457725760377</v>
      </c>
      <c r="D132" s="3">
        <v>0.93807852420210602</v>
      </c>
      <c r="E132" s="3">
        <v>0.9485318953167402</v>
      </c>
      <c r="F132" s="3">
        <v>0.74534456441856523</v>
      </c>
      <c r="G132" s="3">
        <v>0</v>
      </c>
      <c r="H132" s="3">
        <v>0.89613526570048307</v>
      </c>
      <c r="I132" s="3">
        <v>0.99029126213592245</v>
      </c>
      <c r="J132" s="3" t="s">
        <v>33</v>
      </c>
      <c r="K132" s="3" t="s">
        <v>33</v>
      </c>
      <c r="L132" s="3" t="s">
        <v>33</v>
      </c>
      <c r="M132" s="3" t="s">
        <v>33</v>
      </c>
      <c r="N132" s="3" t="s">
        <v>33</v>
      </c>
    </row>
    <row r="133" spans="1:14" x14ac:dyDescent="0.3">
      <c r="A133" t="s">
        <v>37</v>
      </c>
      <c r="B133" t="s">
        <v>13</v>
      </c>
      <c r="C133" s="3">
        <v>0.98521961288087645</v>
      </c>
      <c r="D133" s="3">
        <v>0.95270862203532924</v>
      </c>
      <c r="E133" s="3">
        <v>0.85435000000000005</v>
      </c>
      <c r="F133" s="3">
        <v>0.81395706065153428</v>
      </c>
      <c r="G133" s="3" t="s">
        <v>33</v>
      </c>
      <c r="H133" s="3">
        <v>0.63375206933489137</v>
      </c>
      <c r="I133" s="3">
        <v>0.98970497848801475</v>
      </c>
      <c r="J133" s="3">
        <v>0</v>
      </c>
      <c r="K133" s="3" t="s">
        <v>33</v>
      </c>
      <c r="L133" s="3" t="s">
        <v>33</v>
      </c>
      <c r="M133" s="3" t="s">
        <v>33</v>
      </c>
      <c r="N133" s="3">
        <v>0</v>
      </c>
    </row>
    <row r="134" spans="1:14" x14ac:dyDescent="0.3">
      <c r="A134" t="s">
        <v>37</v>
      </c>
      <c r="B134" t="s">
        <v>14</v>
      </c>
      <c r="C134" s="3">
        <v>0.99461338354157502</v>
      </c>
      <c r="D134" s="3">
        <v>0.9687771992847084</v>
      </c>
      <c r="E134" s="3">
        <v>0.89941197897694747</v>
      </c>
      <c r="F134" s="3">
        <v>0.79885779554540259</v>
      </c>
      <c r="G134" s="3" t="s">
        <v>33</v>
      </c>
      <c r="H134" s="3">
        <v>0.7829980164352508</v>
      </c>
      <c r="I134" s="3">
        <v>0.98811943098327337</v>
      </c>
      <c r="J134" s="3" t="s">
        <v>33</v>
      </c>
      <c r="K134" s="3" t="s">
        <v>33</v>
      </c>
      <c r="L134" s="3" t="s">
        <v>33</v>
      </c>
      <c r="M134" s="3" t="s">
        <v>33</v>
      </c>
      <c r="N134" s="3" t="s">
        <v>33</v>
      </c>
    </row>
    <row r="135" spans="1:14" x14ac:dyDescent="0.3">
      <c r="A135" t="s">
        <v>37</v>
      </c>
      <c r="B135" t="s">
        <v>15</v>
      </c>
      <c r="C135" s="3">
        <v>0.99430688936406275</v>
      </c>
      <c r="D135" s="3">
        <v>0.96888272514518503</v>
      </c>
      <c r="E135" s="3">
        <v>0.90290279434623877</v>
      </c>
      <c r="F135" s="3">
        <v>0.75151579619189446</v>
      </c>
      <c r="G135" s="3">
        <v>0</v>
      </c>
      <c r="H135" s="3">
        <v>0.65885334178017108</v>
      </c>
      <c r="I135" s="3">
        <v>0.98871156091864543</v>
      </c>
      <c r="J135" s="3" t="s">
        <v>33</v>
      </c>
      <c r="K135" s="3" t="s">
        <v>33</v>
      </c>
      <c r="L135" s="3">
        <v>0</v>
      </c>
      <c r="M135" s="3" t="s">
        <v>33</v>
      </c>
      <c r="N135" s="3" t="s">
        <v>33</v>
      </c>
    </row>
    <row r="136" spans="1:14" x14ac:dyDescent="0.3">
      <c r="A136" t="s">
        <v>19</v>
      </c>
      <c r="B136" t="s">
        <v>5</v>
      </c>
      <c r="C136" s="3">
        <v>0.94849289395595804</v>
      </c>
      <c r="D136" s="3">
        <v>0.97500144333468042</v>
      </c>
      <c r="E136" s="3">
        <v>0.80003814246209592</v>
      </c>
      <c r="F136" s="3" t="s">
        <v>33</v>
      </c>
      <c r="G136" s="3" t="s">
        <v>33</v>
      </c>
      <c r="H136" s="3">
        <v>0.70984408155733925</v>
      </c>
      <c r="I136" s="3">
        <v>0.95444956637237277</v>
      </c>
      <c r="J136" s="3" t="s">
        <v>33</v>
      </c>
      <c r="K136" s="3" t="s">
        <v>33</v>
      </c>
      <c r="L136" s="3" t="s">
        <v>33</v>
      </c>
      <c r="M136" s="3" t="s">
        <v>33</v>
      </c>
      <c r="N136" s="3" t="s">
        <v>33</v>
      </c>
    </row>
    <row r="137" spans="1:14" x14ac:dyDescent="0.3">
      <c r="A137" t="s">
        <v>19</v>
      </c>
      <c r="B137" t="s">
        <v>21</v>
      </c>
      <c r="C137" s="3">
        <v>0.9845940940635366</v>
      </c>
      <c r="D137" s="3">
        <v>0.97773015281401421</v>
      </c>
      <c r="E137" s="3">
        <v>0.94319682959048878</v>
      </c>
      <c r="F137" s="3" t="s">
        <v>33</v>
      </c>
      <c r="G137" s="3" t="s">
        <v>33</v>
      </c>
      <c r="H137" s="3">
        <v>0.90718321226795795</v>
      </c>
      <c r="I137" s="3">
        <v>0.97856261566934</v>
      </c>
      <c r="J137" s="3" t="s">
        <v>33</v>
      </c>
      <c r="K137" s="3" t="s">
        <v>33</v>
      </c>
      <c r="L137" s="3" t="s">
        <v>33</v>
      </c>
      <c r="M137" s="3" t="s">
        <v>33</v>
      </c>
      <c r="N137" s="3" t="s">
        <v>33</v>
      </c>
    </row>
    <row r="138" spans="1:14" x14ac:dyDescent="0.3">
      <c r="A138" t="s">
        <v>19</v>
      </c>
      <c r="B138" t="s">
        <v>22</v>
      </c>
      <c r="C138" s="3">
        <v>0.98889483326037964</v>
      </c>
      <c r="D138" s="3">
        <v>0.96984694044770736</v>
      </c>
      <c r="E138" s="3">
        <v>0.92871471207006218</v>
      </c>
      <c r="F138" s="3" t="s">
        <v>33</v>
      </c>
      <c r="G138" s="3" t="s">
        <v>33</v>
      </c>
      <c r="H138" s="3">
        <v>0.86626811890918021</v>
      </c>
      <c r="I138" s="3">
        <v>0.98955898394888575</v>
      </c>
      <c r="J138" s="3">
        <v>0.75992438563327036</v>
      </c>
      <c r="K138" s="3" t="s">
        <v>33</v>
      </c>
      <c r="L138" s="3" t="s">
        <v>33</v>
      </c>
      <c r="M138" s="3" t="s">
        <v>33</v>
      </c>
      <c r="N138" s="3" t="s">
        <v>33</v>
      </c>
    </row>
    <row r="139" spans="1:14" x14ac:dyDescent="0.3">
      <c r="A139" t="s">
        <v>19</v>
      </c>
      <c r="B139" t="s">
        <v>23</v>
      </c>
      <c r="C139" s="3">
        <v>0.98330529312799275</v>
      </c>
      <c r="D139" s="3">
        <v>0.97192670009842064</v>
      </c>
      <c r="E139" s="3">
        <v>0.92324213756072615</v>
      </c>
      <c r="F139" s="3" t="s">
        <v>33</v>
      </c>
      <c r="G139" s="3" t="s">
        <v>33</v>
      </c>
      <c r="H139" s="3">
        <v>0.85009724923589891</v>
      </c>
      <c r="I139" s="3">
        <v>0.98538997527534278</v>
      </c>
      <c r="J139" s="3">
        <v>0</v>
      </c>
      <c r="K139" s="3" t="s">
        <v>33</v>
      </c>
      <c r="L139" s="3" t="s">
        <v>33</v>
      </c>
      <c r="M139" s="3" t="s">
        <v>33</v>
      </c>
      <c r="N139" s="3" t="s">
        <v>33</v>
      </c>
    </row>
    <row r="140" spans="1:14" x14ac:dyDescent="0.3">
      <c r="A140" t="s">
        <v>19</v>
      </c>
      <c r="B140" t="s">
        <v>6</v>
      </c>
      <c r="C140" s="3">
        <v>0.95704852636925641</v>
      </c>
      <c r="D140" s="3">
        <v>0.9465419584414736</v>
      </c>
      <c r="E140" s="3">
        <v>0.86329289711228197</v>
      </c>
      <c r="F140" s="3" t="s">
        <v>33</v>
      </c>
      <c r="G140" s="3" t="s">
        <v>33</v>
      </c>
      <c r="H140" s="3">
        <v>0.82787289508912842</v>
      </c>
      <c r="I140" s="3">
        <v>0.982708492731446</v>
      </c>
      <c r="J140" s="3">
        <v>0.90653097700206076</v>
      </c>
      <c r="K140" s="3" t="s">
        <v>33</v>
      </c>
      <c r="L140" s="3" t="s">
        <v>33</v>
      </c>
      <c r="M140" s="3" t="s">
        <v>33</v>
      </c>
      <c r="N140" s="3" t="s">
        <v>33</v>
      </c>
    </row>
    <row r="141" spans="1:14" x14ac:dyDescent="0.3">
      <c r="A141" t="s">
        <v>19</v>
      </c>
      <c r="B141" t="s">
        <v>24</v>
      </c>
      <c r="C141" s="3">
        <v>0.98696743660889097</v>
      </c>
      <c r="D141" s="3">
        <v>0.96413151270119757</v>
      </c>
      <c r="E141" s="3">
        <v>0.91162053056516723</v>
      </c>
      <c r="F141" s="3" t="s">
        <v>33</v>
      </c>
      <c r="G141" s="3" t="s">
        <v>33</v>
      </c>
      <c r="H141" s="3">
        <v>0.80027862208713274</v>
      </c>
      <c r="I141" s="3">
        <v>0.98363595606366283</v>
      </c>
      <c r="J141" s="3" t="s">
        <v>33</v>
      </c>
      <c r="K141" s="3" t="s">
        <v>33</v>
      </c>
      <c r="L141" s="3" t="s">
        <v>33</v>
      </c>
      <c r="M141" s="3" t="s">
        <v>33</v>
      </c>
      <c r="N141" s="3" t="s">
        <v>33</v>
      </c>
    </row>
    <row r="142" spans="1:14" x14ac:dyDescent="0.3">
      <c r="A142" t="s">
        <v>19</v>
      </c>
      <c r="B142" t="s">
        <v>25</v>
      </c>
      <c r="C142" s="3">
        <v>0.97783402639667316</v>
      </c>
      <c r="D142" s="3">
        <v>0.87358949239867933</v>
      </c>
      <c r="E142" s="3">
        <v>0.93117814983411762</v>
      </c>
      <c r="F142" s="3" t="s">
        <v>33</v>
      </c>
      <c r="G142" s="3" t="s">
        <v>33</v>
      </c>
      <c r="H142" s="3">
        <v>0.87055682260666412</v>
      </c>
      <c r="I142" s="3">
        <v>0.96239564984299597</v>
      </c>
      <c r="J142" s="3" t="s">
        <v>33</v>
      </c>
      <c r="K142" s="3" t="s">
        <v>33</v>
      </c>
      <c r="L142" s="3" t="s">
        <v>33</v>
      </c>
      <c r="M142" s="3" t="s">
        <v>33</v>
      </c>
      <c r="N142" s="3" t="s">
        <v>33</v>
      </c>
    </row>
    <row r="143" spans="1:14" x14ac:dyDescent="0.3">
      <c r="A143" t="s">
        <v>19</v>
      </c>
      <c r="B143" t="s">
        <v>26</v>
      </c>
      <c r="C143" s="3">
        <v>0.96774809767900916</v>
      </c>
      <c r="D143" s="3">
        <v>0.95782828282828281</v>
      </c>
      <c r="E143" s="3">
        <v>0.91958141618144063</v>
      </c>
      <c r="F143" s="3" t="s">
        <v>33</v>
      </c>
      <c r="G143" s="3" t="s">
        <v>33</v>
      </c>
      <c r="H143" s="3">
        <v>0.80207305034550835</v>
      </c>
      <c r="I143" s="3">
        <v>0.98447926820124476</v>
      </c>
      <c r="J143" s="3">
        <v>0.89783874724990298</v>
      </c>
      <c r="K143" s="3" t="s">
        <v>33</v>
      </c>
      <c r="L143" s="3" t="s">
        <v>33</v>
      </c>
      <c r="M143" s="3" t="s">
        <v>33</v>
      </c>
      <c r="N143" s="3" t="s">
        <v>33</v>
      </c>
    </row>
    <row r="144" spans="1:14" x14ac:dyDescent="0.3">
      <c r="A144" t="s">
        <v>19</v>
      </c>
      <c r="B144" t="s">
        <v>7</v>
      </c>
      <c r="C144" s="3">
        <v>0.97292319027445195</v>
      </c>
      <c r="D144" s="3">
        <v>0.9645149786019972</v>
      </c>
      <c r="E144" s="3">
        <v>0.82196462647033697</v>
      </c>
      <c r="F144" s="3">
        <v>0</v>
      </c>
      <c r="G144" s="3" t="s">
        <v>33</v>
      </c>
      <c r="H144" s="3">
        <v>0.87337057728119183</v>
      </c>
      <c r="I144" s="3">
        <v>0.98773656320968961</v>
      </c>
      <c r="J144" s="3">
        <v>0.90413423905708756</v>
      </c>
      <c r="K144" s="3" t="s">
        <v>33</v>
      </c>
      <c r="L144" s="3" t="s">
        <v>33</v>
      </c>
      <c r="M144" s="3" t="s">
        <v>33</v>
      </c>
      <c r="N144" s="3" t="s">
        <v>33</v>
      </c>
    </row>
    <row r="145" spans="1:14" x14ac:dyDescent="0.3">
      <c r="A145" t="s">
        <v>19</v>
      </c>
      <c r="B145" t="s">
        <v>27</v>
      </c>
      <c r="C145" s="3">
        <v>0.96523358366244438</v>
      </c>
      <c r="D145" s="3">
        <v>0.95713910990644402</v>
      </c>
      <c r="E145" s="3">
        <v>0.87385119354545182</v>
      </c>
      <c r="F145" s="3" t="s">
        <v>33</v>
      </c>
      <c r="G145" s="3" t="s">
        <v>33</v>
      </c>
      <c r="H145" s="3">
        <v>0.7819198055893074</v>
      </c>
      <c r="I145" s="3">
        <v>0.98729721456994179</v>
      </c>
      <c r="J145" s="3">
        <v>0.88500264970853204</v>
      </c>
      <c r="K145" s="3" t="s">
        <v>33</v>
      </c>
      <c r="L145" s="3" t="s">
        <v>33</v>
      </c>
      <c r="M145" s="3" t="s">
        <v>33</v>
      </c>
      <c r="N145" s="3" t="s">
        <v>33</v>
      </c>
    </row>
    <row r="146" spans="1:14" x14ac:dyDescent="0.3">
      <c r="A146" t="s">
        <v>19</v>
      </c>
      <c r="B146" t="s">
        <v>8</v>
      </c>
      <c r="C146" s="3">
        <v>0.98031583984686566</v>
      </c>
      <c r="D146" s="3">
        <v>0.95524904489444518</v>
      </c>
      <c r="E146" s="3">
        <v>0.94865920165219919</v>
      </c>
      <c r="F146" s="3" t="s">
        <v>33</v>
      </c>
      <c r="G146" s="3" t="s">
        <v>33</v>
      </c>
      <c r="H146" s="3">
        <v>0.89076118535735038</v>
      </c>
      <c r="I146" s="3">
        <v>0.98559780537986741</v>
      </c>
      <c r="J146" s="3" t="s">
        <v>33</v>
      </c>
      <c r="K146" s="3" t="s">
        <v>33</v>
      </c>
      <c r="L146" s="3" t="s">
        <v>33</v>
      </c>
      <c r="M146" s="3" t="s">
        <v>33</v>
      </c>
      <c r="N146" s="3" t="s">
        <v>33</v>
      </c>
    </row>
    <row r="147" spans="1:14" x14ac:dyDescent="0.3">
      <c r="A147" t="s">
        <v>19</v>
      </c>
      <c r="B147" t="s">
        <v>9</v>
      </c>
      <c r="C147" s="3">
        <v>0.99201024206358601</v>
      </c>
      <c r="D147" s="3">
        <v>0.94587047939444924</v>
      </c>
      <c r="E147" s="3">
        <v>0.89235201676270304</v>
      </c>
      <c r="F147" s="3" t="s">
        <v>33</v>
      </c>
      <c r="G147" s="3" t="s">
        <v>33</v>
      </c>
      <c r="H147" s="3">
        <v>0.88495165306004286</v>
      </c>
      <c r="I147" s="3">
        <v>0.9848891616169364</v>
      </c>
      <c r="J147" s="3" t="s">
        <v>33</v>
      </c>
      <c r="K147" s="3" t="s">
        <v>33</v>
      </c>
      <c r="L147" s="3" t="s">
        <v>33</v>
      </c>
      <c r="M147" s="3" t="s">
        <v>33</v>
      </c>
      <c r="N147" s="3" t="s">
        <v>33</v>
      </c>
    </row>
    <row r="148" spans="1:14" x14ac:dyDescent="0.3">
      <c r="A148" t="s">
        <v>19</v>
      </c>
      <c r="B148" t="s">
        <v>10</v>
      </c>
      <c r="C148" s="3">
        <v>0.98020367633056138</v>
      </c>
      <c r="D148" s="3">
        <v>0.96707750695480765</v>
      </c>
      <c r="E148" s="3">
        <v>0.90049448660655262</v>
      </c>
      <c r="F148" s="3" t="s">
        <v>33</v>
      </c>
      <c r="G148" s="3" t="s">
        <v>33</v>
      </c>
      <c r="H148" s="3">
        <v>0.85370994940978073</v>
      </c>
      <c r="I148" s="3">
        <v>0.97417461482024958</v>
      </c>
      <c r="J148" s="3">
        <v>0</v>
      </c>
      <c r="K148" s="3" t="s">
        <v>33</v>
      </c>
      <c r="L148" s="3" t="s">
        <v>33</v>
      </c>
      <c r="M148" s="3" t="s">
        <v>33</v>
      </c>
      <c r="N148" s="3" t="s">
        <v>33</v>
      </c>
    </row>
    <row r="149" spans="1:14" x14ac:dyDescent="0.3">
      <c r="A149" t="s">
        <v>19</v>
      </c>
      <c r="B149" t="s">
        <v>11</v>
      </c>
      <c r="C149" s="3">
        <v>0.99396270360552241</v>
      </c>
      <c r="D149" s="3">
        <v>0.93208693450981805</v>
      </c>
      <c r="E149" s="3">
        <v>0.93895501311276997</v>
      </c>
      <c r="F149" s="3" t="s">
        <v>33</v>
      </c>
      <c r="G149" s="3" t="s">
        <v>33</v>
      </c>
      <c r="H149" s="3">
        <v>0.88800741809190187</v>
      </c>
      <c r="I149" s="3">
        <v>0.98267961165048556</v>
      </c>
      <c r="J149" s="3" t="s">
        <v>33</v>
      </c>
      <c r="K149" s="3" t="s">
        <v>33</v>
      </c>
      <c r="L149" s="3" t="s">
        <v>33</v>
      </c>
      <c r="M149" s="3" t="s">
        <v>33</v>
      </c>
      <c r="N149" s="3" t="s">
        <v>33</v>
      </c>
    </row>
    <row r="150" spans="1:14" x14ac:dyDescent="0.3">
      <c r="A150" t="s">
        <v>19</v>
      </c>
      <c r="B150" t="s">
        <v>12</v>
      </c>
      <c r="C150" s="3">
        <v>0.99516394749428705</v>
      </c>
      <c r="D150" s="3">
        <v>0.96952650670184082</v>
      </c>
      <c r="E150" s="3">
        <v>0.89745198945650806</v>
      </c>
      <c r="F150" s="3" t="s">
        <v>33</v>
      </c>
      <c r="G150" s="3" t="s">
        <v>33</v>
      </c>
      <c r="H150" s="3">
        <v>0.82713961242932388</v>
      </c>
      <c r="I150" s="3">
        <v>0.98606942199645964</v>
      </c>
      <c r="J150" s="3">
        <v>0.91507299108133278</v>
      </c>
      <c r="K150" s="3" t="s">
        <v>33</v>
      </c>
      <c r="L150" s="3" t="s">
        <v>33</v>
      </c>
      <c r="M150" s="3" t="s">
        <v>33</v>
      </c>
      <c r="N150" s="3" t="s">
        <v>33</v>
      </c>
    </row>
    <row r="151" spans="1:14" x14ac:dyDescent="0.3">
      <c r="A151" t="s">
        <v>19</v>
      </c>
      <c r="B151" t="s">
        <v>13</v>
      </c>
      <c r="C151" s="3">
        <v>0.99261024067194314</v>
      </c>
      <c r="D151" s="3">
        <v>0.98210712636601505</v>
      </c>
      <c r="E151" s="3">
        <v>0.94072459702651956</v>
      </c>
      <c r="F151" s="3">
        <v>0.92546096508434683</v>
      </c>
      <c r="G151" s="3" t="s">
        <v>33</v>
      </c>
      <c r="H151" s="3">
        <v>0.86766885454160492</v>
      </c>
      <c r="I151" s="3">
        <v>0.98584577306829602</v>
      </c>
      <c r="J151" s="3" t="s">
        <v>33</v>
      </c>
      <c r="K151" s="3" t="s">
        <v>33</v>
      </c>
      <c r="L151" s="3" t="s">
        <v>33</v>
      </c>
      <c r="M151" s="3" t="s">
        <v>33</v>
      </c>
      <c r="N151" s="3" t="s">
        <v>33</v>
      </c>
    </row>
    <row r="152" spans="1:14" x14ac:dyDescent="0.3">
      <c r="A152" t="s">
        <v>19</v>
      </c>
      <c r="B152" t="s">
        <v>28</v>
      </c>
      <c r="C152" s="3">
        <v>0.99027992552150723</v>
      </c>
      <c r="D152" s="3">
        <v>0.9651005644327848</v>
      </c>
      <c r="E152" s="3">
        <v>0.92196605945094001</v>
      </c>
      <c r="F152" s="3">
        <v>0.93696928134895818</v>
      </c>
      <c r="G152" s="3">
        <v>0.87491094147582693</v>
      </c>
      <c r="H152" s="3">
        <v>0.90958341117130581</v>
      </c>
      <c r="I152" s="3">
        <v>0.99030180774303678</v>
      </c>
      <c r="J152" s="3" t="s">
        <v>33</v>
      </c>
      <c r="K152" s="3" t="s">
        <v>33</v>
      </c>
      <c r="L152" s="3" t="s">
        <v>33</v>
      </c>
      <c r="M152" s="3" t="s">
        <v>33</v>
      </c>
      <c r="N152" s="3" t="s">
        <v>33</v>
      </c>
    </row>
    <row r="153" spans="1:14" x14ac:dyDescent="0.3">
      <c r="A153" t="s">
        <v>19</v>
      </c>
      <c r="B153" t="s">
        <v>14</v>
      </c>
      <c r="C153" s="3">
        <v>0.99170587379347142</v>
      </c>
      <c r="D153" s="3">
        <v>0.97823647294589178</v>
      </c>
      <c r="E153" s="3">
        <v>0.933139166772192</v>
      </c>
      <c r="F153" s="3">
        <v>0.54793887587049073</v>
      </c>
      <c r="G153" s="3">
        <v>0.67949649921567123</v>
      </c>
      <c r="H153" s="3">
        <v>0.82480160460451735</v>
      </c>
      <c r="I153" s="3">
        <v>0.98977567526323817</v>
      </c>
      <c r="J153" s="3">
        <v>0</v>
      </c>
      <c r="K153" s="3" t="s">
        <v>33</v>
      </c>
      <c r="L153" s="3" t="s">
        <v>33</v>
      </c>
      <c r="M153" s="3" t="s">
        <v>33</v>
      </c>
      <c r="N153" s="3" t="s">
        <v>33</v>
      </c>
    </row>
    <row r="154" spans="1:14" x14ac:dyDescent="0.3">
      <c r="A154" t="s">
        <v>19</v>
      </c>
      <c r="B154" t="s">
        <v>29</v>
      </c>
      <c r="C154" s="3">
        <v>0.99292693768374762</v>
      </c>
      <c r="D154" s="3">
        <v>0.96752416713269962</v>
      </c>
      <c r="E154" s="3">
        <v>0.91771201234116839</v>
      </c>
      <c r="F154" s="3">
        <v>0.72052970547796513</v>
      </c>
      <c r="G154" s="3" t="s">
        <v>33</v>
      </c>
      <c r="H154" s="3">
        <v>0.84035045023119981</v>
      </c>
      <c r="I154" s="3">
        <v>0.98718938107732679</v>
      </c>
      <c r="J154" s="3" t="s">
        <v>33</v>
      </c>
      <c r="K154" s="3" t="s">
        <v>33</v>
      </c>
      <c r="L154" s="3" t="s">
        <v>33</v>
      </c>
      <c r="M154" s="3" t="s">
        <v>33</v>
      </c>
      <c r="N154" s="3" t="s">
        <v>33</v>
      </c>
    </row>
    <row r="155" spans="1:14" x14ac:dyDescent="0.3">
      <c r="A155" t="s">
        <v>19</v>
      </c>
      <c r="B155" t="s">
        <v>15</v>
      </c>
      <c r="C155" s="3">
        <v>0.99606673856499395</v>
      </c>
      <c r="D155" s="3">
        <v>0.97195521881714364</v>
      </c>
      <c r="E155" s="3">
        <v>0.93068326262442835</v>
      </c>
      <c r="F155" s="3" t="s">
        <v>33</v>
      </c>
      <c r="G155" s="3">
        <v>0.89548073460568955</v>
      </c>
      <c r="H155" s="3">
        <v>0.89325035902345618</v>
      </c>
      <c r="I155" s="3">
        <v>0.98960273122284281</v>
      </c>
      <c r="J155" s="3" t="s">
        <v>33</v>
      </c>
      <c r="K155" s="3" t="s">
        <v>33</v>
      </c>
      <c r="L155" s="3" t="s">
        <v>33</v>
      </c>
      <c r="M155" s="3" t="s">
        <v>33</v>
      </c>
      <c r="N155" s="3" t="s">
        <v>33</v>
      </c>
    </row>
    <row r="156" spans="1:14" x14ac:dyDescent="0.3">
      <c r="A156" t="s">
        <v>19</v>
      </c>
      <c r="B156" t="s">
        <v>16</v>
      </c>
      <c r="C156" s="3">
        <v>0.99659599241969676</v>
      </c>
      <c r="D156" s="3">
        <v>0.96993341656262999</v>
      </c>
      <c r="E156" s="3">
        <v>0.92746095168906639</v>
      </c>
      <c r="F156" s="3">
        <v>0.70163985388979555</v>
      </c>
      <c r="G156" s="3" t="s">
        <v>33</v>
      </c>
      <c r="H156" s="3">
        <v>0.90364025695931482</v>
      </c>
      <c r="I156" s="3">
        <v>0.99042876040775041</v>
      </c>
      <c r="J156" s="3" t="s">
        <v>33</v>
      </c>
      <c r="K156" s="3" t="s">
        <v>33</v>
      </c>
      <c r="L156" s="3" t="s">
        <v>33</v>
      </c>
      <c r="M156" s="3" t="s">
        <v>33</v>
      </c>
      <c r="N156" s="3" t="s">
        <v>33</v>
      </c>
    </row>
    <row r="157" spans="1:14" x14ac:dyDescent="0.3">
      <c r="A157" t="s">
        <v>19</v>
      </c>
      <c r="B157" t="s">
        <v>30</v>
      </c>
      <c r="C157" s="3">
        <v>0.99677694300664355</v>
      </c>
      <c r="D157" s="3">
        <v>0.98867546350425917</v>
      </c>
      <c r="E157" s="3">
        <v>0.95087252649820664</v>
      </c>
      <c r="F157" s="3" t="s">
        <v>33</v>
      </c>
      <c r="G157" s="3" t="s">
        <v>33</v>
      </c>
      <c r="H157" s="3">
        <v>0.87685128829377157</v>
      </c>
      <c r="I157" s="3">
        <v>0.99025430181209084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</row>
    <row r="158" spans="1:14" x14ac:dyDescent="0.3">
      <c r="A158" t="s">
        <v>19</v>
      </c>
      <c r="B158" t="s">
        <v>17</v>
      </c>
      <c r="C158" s="3">
        <v>0.99661487010073824</v>
      </c>
      <c r="D158" s="3">
        <v>0.96011520704796061</v>
      </c>
      <c r="E158" s="3">
        <v>0.94083978418953784</v>
      </c>
      <c r="F158" s="3" t="s">
        <v>33</v>
      </c>
      <c r="G158" s="3" t="s">
        <v>33</v>
      </c>
      <c r="H158" s="3">
        <v>0.87233964881539083</v>
      </c>
      <c r="I158" s="3">
        <v>0.98870100522091475</v>
      </c>
      <c r="J158" s="3" t="s">
        <v>33</v>
      </c>
      <c r="K158" s="3" t="s">
        <v>33</v>
      </c>
      <c r="L158" s="3" t="s">
        <v>33</v>
      </c>
      <c r="M158" s="3" t="s">
        <v>33</v>
      </c>
      <c r="N158" s="3" t="s">
        <v>33</v>
      </c>
    </row>
    <row r="159" spans="1:14" x14ac:dyDescent="0.3">
      <c r="A159" t="s">
        <v>85</v>
      </c>
      <c r="B159" t="s">
        <v>5</v>
      </c>
      <c r="C159" s="3">
        <v>0.9555754501143936</v>
      </c>
      <c r="D159" s="3">
        <v>0.94437993761810435</v>
      </c>
      <c r="E159" s="3">
        <v>0.84076270646004714</v>
      </c>
      <c r="F159" s="3" t="s">
        <v>33</v>
      </c>
      <c r="G159" s="3" t="s">
        <v>33</v>
      </c>
      <c r="H159" s="3">
        <v>0.91632728619030002</v>
      </c>
      <c r="I159" s="3">
        <v>0.98460831610383637</v>
      </c>
      <c r="J159" s="3" t="s">
        <v>33</v>
      </c>
      <c r="K159" s="3" t="s">
        <v>33</v>
      </c>
      <c r="L159" s="3" t="s">
        <v>33</v>
      </c>
      <c r="M159" s="3" t="s">
        <v>33</v>
      </c>
      <c r="N159" s="3" t="s">
        <v>33</v>
      </c>
    </row>
    <row r="160" spans="1:14" x14ac:dyDescent="0.3">
      <c r="A160" t="s">
        <v>85</v>
      </c>
      <c r="B160" t="s">
        <v>6</v>
      </c>
      <c r="C160" s="3">
        <v>0.96821709614103324</v>
      </c>
      <c r="D160" s="3">
        <v>0.97461086733468683</v>
      </c>
      <c r="E160" s="3">
        <v>0.86969397828232975</v>
      </c>
      <c r="F160" s="3" t="s">
        <v>33</v>
      </c>
      <c r="G160" s="3" t="s">
        <v>33</v>
      </c>
      <c r="H160" s="3">
        <v>0.93114928752164083</v>
      </c>
      <c r="I160" s="3">
        <v>0.98621858648389715</v>
      </c>
      <c r="J160" s="3" t="s">
        <v>33</v>
      </c>
      <c r="K160" s="3" t="s">
        <v>33</v>
      </c>
      <c r="L160" s="3" t="s">
        <v>33</v>
      </c>
      <c r="M160" s="3" t="s">
        <v>33</v>
      </c>
      <c r="N160" s="3" t="s">
        <v>33</v>
      </c>
    </row>
    <row r="161" spans="1:14" x14ac:dyDescent="0.3">
      <c r="A161" t="s">
        <v>85</v>
      </c>
      <c r="B161" t="s">
        <v>7</v>
      </c>
      <c r="C161" s="3">
        <v>0.98389921123181123</v>
      </c>
      <c r="D161" s="3">
        <v>0.93233885819521178</v>
      </c>
      <c r="E161" s="3">
        <v>0.91161510881347441</v>
      </c>
      <c r="F161" s="3" t="s">
        <v>33</v>
      </c>
      <c r="G161" s="3" t="s">
        <v>33</v>
      </c>
      <c r="H161" s="3">
        <v>0.8675443617630223</v>
      </c>
      <c r="I161" s="3">
        <v>0.98171610651695618</v>
      </c>
      <c r="J161" s="3">
        <v>0.94370410660864845</v>
      </c>
      <c r="K161" s="3" t="s">
        <v>33</v>
      </c>
      <c r="L161" s="3" t="s">
        <v>33</v>
      </c>
      <c r="M161" s="3" t="s">
        <v>33</v>
      </c>
      <c r="N161" s="3" t="s">
        <v>33</v>
      </c>
    </row>
    <row r="162" spans="1:14" x14ac:dyDescent="0.3">
      <c r="A162" t="s">
        <v>85</v>
      </c>
      <c r="B162" t="s">
        <v>8</v>
      </c>
      <c r="C162" s="3">
        <v>0.97024480507050637</v>
      </c>
      <c r="D162" s="3">
        <v>0.97631129922219517</v>
      </c>
      <c r="E162" s="3">
        <v>0.92504102395799159</v>
      </c>
      <c r="F162" s="3" t="s">
        <v>33</v>
      </c>
      <c r="G162" s="3" t="s">
        <v>33</v>
      </c>
      <c r="H162" s="3">
        <v>0.81863112176127006</v>
      </c>
      <c r="I162" s="3">
        <v>0.98907185628742522</v>
      </c>
      <c r="J162" s="3" t="s">
        <v>33</v>
      </c>
      <c r="K162" s="3" t="s">
        <v>33</v>
      </c>
      <c r="L162" s="3" t="s">
        <v>33</v>
      </c>
      <c r="M162" s="3" t="s">
        <v>33</v>
      </c>
      <c r="N162" s="3" t="s">
        <v>33</v>
      </c>
    </row>
    <row r="163" spans="1:14" x14ac:dyDescent="0.3">
      <c r="A163" t="s">
        <v>85</v>
      </c>
      <c r="B163" t="s">
        <v>9</v>
      </c>
      <c r="C163" s="3">
        <v>0.9760314810398284</v>
      </c>
      <c r="D163" s="3">
        <v>0.9754689754689756</v>
      </c>
      <c r="E163" s="3">
        <v>0.87932008283800867</v>
      </c>
      <c r="F163" s="3" t="s">
        <v>33</v>
      </c>
      <c r="G163" s="3" t="s">
        <v>33</v>
      </c>
      <c r="H163" s="3">
        <v>0.4847287646254369</v>
      </c>
      <c r="I163" s="3">
        <v>0.98569874086740239</v>
      </c>
      <c r="J163" s="3" t="s">
        <v>33</v>
      </c>
      <c r="K163" s="3" t="s">
        <v>33</v>
      </c>
      <c r="L163" s="3" t="s">
        <v>33</v>
      </c>
      <c r="M163" s="3" t="s">
        <v>33</v>
      </c>
      <c r="N163" s="3" t="s">
        <v>33</v>
      </c>
    </row>
    <row r="164" spans="1:14" x14ac:dyDescent="0.3">
      <c r="A164" t="s">
        <v>85</v>
      </c>
      <c r="B164" t="s">
        <v>10</v>
      </c>
      <c r="C164" s="3">
        <v>0.99367274474731038</v>
      </c>
      <c r="D164" s="3">
        <v>0.94718909710391819</v>
      </c>
      <c r="E164" s="3">
        <v>0.79009395088181966</v>
      </c>
      <c r="F164" s="3">
        <v>0</v>
      </c>
      <c r="G164" s="3">
        <v>0.78542510121457487</v>
      </c>
      <c r="H164" s="3">
        <v>0.76285844333181607</v>
      </c>
      <c r="I164" s="3">
        <v>0.99152871687262001</v>
      </c>
      <c r="J164" s="3" t="s">
        <v>33</v>
      </c>
      <c r="K164" s="3" t="s">
        <v>33</v>
      </c>
      <c r="L164" s="3" t="s">
        <v>33</v>
      </c>
      <c r="M164" s="3" t="s">
        <v>33</v>
      </c>
      <c r="N164" s="3" t="s">
        <v>33</v>
      </c>
    </row>
    <row r="165" spans="1:14" x14ac:dyDescent="0.3">
      <c r="A165" t="s">
        <v>85</v>
      </c>
      <c r="B165" t="s">
        <v>11</v>
      </c>
      <c r="C165" s="3">
        <v>0.99079052851807681</v>
      </c>
      <c r="D165" s="3">
        <v>0.98059546733817216</v>
      </c>
      <c r="E165" s="3">
        <v>0.83577686393706418</v>
      </c>
      <c r="F165" s="3">
        <v>0</v>
      </c>
      <c r="G165" s="3">
        <v>0.57465194431108979</v>
      </c>
      <c r="H165" s="3">
        <v>0.87838086476540933</v>
      </c>
      <c r="I165" s="3">
        <v>0.99204325994592502</v>
      </c>
      <c r="J165" s="3" t="s">
        <v>33</v>
      </c>
      <c r="K165" s="3" t="s">
        <v>33</v>
      </c>
      <c r="L165" s="3" t="s">
        <v>33</v>
      </c>
      <c r="M165" s="3" t="s">
        <v>33</v>
      </c>
      <c r="N165" s="3" t="s">
        <v>33</v>
      </c>
    </row>
    <row r="166" spans="1:14" x14ac:dyDescent="0.3">
      <c r="A166" t="s">
        <v>85</v>
      </c>
      <c r="B166" t="s">
        <v>12</v>
      </c>
      <c r="C166" s="3">
        <v>0.98604193212093116</v>
      </c>
      <c r="D166" s="3">
        <v>0.98696759864123318</v>
      </c>
      <c r="E166" s="3">
        <v>0.876730063808144</v>
      </c>
      <c r="F166" s="3">
        <v>0.38798171129980408</v>
      </c>
      <c r="G166" s="3">
        <v>0.8425711275026343</v>
      </c>
      <c r="H166" s="3">
        <v>0.61268927543486418</v>
      </c>
      <c r="I166" s="3">
        <v>0.98607943373967755</v>
      </c>
      <c r="J166" s="3" t="s">
        <v>33</v>
      </c>
      <c r="K166" s="3" t="s">
        <v>33</v>
      </c>
      <c r="L166" s="3" t="s">
        <v>33</v>
      </c>
      <c r="M166" s="3" t="s">
        <v>33</v>
      </c>
      <c r="N166" s="3" t="s">
        <v>33</v>
      </c>
    </row>
    <row r="167" spans="1:14" x14ac:dyDescent="0.3">
      <c r="A167" t="s">
        <v>85</v>
      </c>
      <c r="B167" t="s">
        <v>13</v>
      </c>
      <c r="C167" s="3">
        <v>0.99414503274678445</v>
      </c>
      <c r="D167" s="3">
        <v>0.97658188874997665</v>
      </c>
      <c r="E167" s="3">
        <v>0.95303798029338338</v>
      </c>
      <c r="F167" s="3" t="s">
        <v>33</v>
      </c>
      <c r="G167" s="3">
        <v>0</v>
      </c>
      <c r="H167" s="3">
        <v>0.88753071640098291</v>
      </c>
      <c r="I167" s="3">
        <v>0.99389725762842795</v>
      </c>
      <c r="J167" s="3" t="s">
        <v>33</v>
      </c>
      <c r="K167" s="3" t="s">
        <v>33</v>
      </c>
      <c r="L167" s="3" t="s">
        <v>33</v>
      </c>
      <c r="M167" s="3" t="s">
        <v>33</v>
      </c>
      <c r="N167" s="3" t="s">
        <v>33</v>
      </c>
    </row>
    <row r="168" spans="1:14" x14ac:dyDescent="0.3">
      <c r="A168" t="s">
        <v>85</v>
      </c>
      <c r="B168" t="s">
        <v>14</v>
      </c>
      <c r="C168" s="3">
        <v>0.87506704210244035</v>
      </c>
      <c r="D168" s="3">
        <v>0.98515792594659635</v>
      </c>
      <c r="E168" s="3">
        <v>0.89376405159152761</v>
      </c>
      <c r="F168" s="3" t="s">
        <v>33</v>
      </c>
      <c r="G168" s="3">
        <v>0</v>
      </c>
      <c r="H168" s="3">
        <v>0.57518604054400824</v>
      </c>
      <c r="I168" s="3">
        <v>0.98996960486322183</v>
      </c>
      <c r="J168" s="3">
        <v>0.2078238255961932</v>
      </c>
      <c r="K168" s="3" t="s">
        <v>33</v>
      </c>
      <c r="L168" s="3" t="s">
        <v>33</v>
      </c>
      <c r="M168" s="3" t="s">
        <v>33</v>
      </c>
      <c r="N168" s="3" t="s">
        <v>33</v>
      </c>
    </row>
    <row r="169" spans="1:14" x14ac:dyDescent="0.3">
      <c r="A169" t="s">
        <v>85</v>
      </c>
      <c r="B169" t="s">
        <v>15</v>
      </c>
      <c r="C169" s="3">
        <v>0.99275517428745497</v>
      </c>
      <c r="D169" s="3">
        <v>0.97539497539497544</v>
      </c>
      <c r="E169" s="3">
        <v>0.95626353982032763</v>
      </c>
      <c r="F169" s="3" t="s">
        <v>33</v>
      </c>
      <c r="G169" s="3" t="s">
        <v>33</v>
      </c>
      <c r="H169" s="3">
        <v>0.89253804917123669</v>
      </c>
      <c r="I169" s="3">
        <v>0.9946532351801628</v>
      </c>
      <c r="J169" s="3">
        <v>0.96635410921125198</v>
      </c>
      <c r="K169" s="3" t="s">
        <v>33</v>
      </c>
      <c r="L169" s="3" t="s">
        <v>33</v>
      </c>
      <c r="M169" s="3" t="s">
        <v>33</v>
      </c>
      <c r="N169" s="3" t="s">
        <v>33</v>
      </c>
    </row>
    <row r="170" spans="1:14" x14ac:dyDescent="0.3">
      <c r="A170" t="s">
        <v>85</v>
      </c>
      <c r="B170" t="s">
        <v>16</v>
      </c>
      <c r="C170" s="3">
        <v>0.99613357211109499</v>
      </c>
      <c r="D170" s="3">
        <v>0.97482556516885277</v>
      </c>
      <c r="E170" s="3">
        <v>0.97088634893249959</v>
      </c>
      <c r="F170" s="3" t="s">
        <v>33</v>
      </c>
      <c r="G170" s="3" t="s">
        <v>33</v>
      </c>
      <c r="H170" s="3">
        <v>0.72856203950326892</v>
      </c>
      <c r="I170" s="3">
        <v>0.98927348801825798</v>
      </c>
      <c r="J170" s="3" t="s">
        <v>33</v>
      </c>
      <c r="K170" s="3" t="s">
        <v>33</v>
      </c>
      <c r="L170" s="3" t="s">
        <v>33</v>
      </c>
      <c r="M170" s="3" t="s">
        <v>33</v>
      </c>
      <c r="N170" s="3" t="s">
        <v>33</v>
      </c>
    </row>
    <row r="171" spans="1:14" x14ac:dyDescent="0.3">
      <c r="A171" t="s">
        <v>85</v>
      </c>
      <c r="B171" t="s">
        <v>17</v>
      </c>
      <c r="C171" s="3">
        <v>0.99525680751986423</v>
      </c>
      <c r="D171" s="3">
        <v>0.9365763189923304</v>
      </c>
      <c r="E171" s="3">
        <v>0.9250874962314356</v>
      </c>
      <c r="F171" s="3" t="s">
        <v>33</v>
      </c>
      <c r="G171" s="3">
        <v>0</v>
      </c>
      <c r="H171" s="3">
        <v>0.82573493452154545</v>
      </c>
      <c r="I171" s="3">
        <v>0.99310237929163758</v>
      </c>
      <c r="J171" s="3" t="s">
        <v>33</v>
      </c>
      <c r="K171" s="3">
        <v>0</v>
      </c>
      <c r="L171" s="3" t="s">
        <v>33</v>
      </c>
      <c r="M171" s="3" t="s">
        <v>33</v>
      </c>
      <c r="N171" s="3" t="s">
        <v>33</v>
      </c>
    </row>
    <row r="172" spans="1:14" x14ac:dyDescent="0.3">
      <c r="A172" t="s">
        <v>85</v>
      </c>
      <c r="B172" t="s">
        <v>18</v>
      </c>
      <c r="C172" s="3">
        <v>0.99521592304543605</v>
      </c>
      <c r="D172" s="3">
        <v>0.93266888150609084</v>
      </c>
      <c r="E172" s="3">
        <v>0.93555607367684779</v>
      </c>
      <c r="F172" s="3" t="s">
        <v>33</v>
      </c>
      <c r="G172" s="3">
        <v>0.4622222222222222</v>
      </c>
      <c r="H172" s="3">
        <v>0.69706103993971369</v>
      </c>
      <c r="I172" s="3">
        <v>0.9889838995454896</v>
      </c>
      <c r="J172" s="3" t="s">
        <v>33</v>
      </c>
      <c r="K172" s="3" t="s">
        <v>33</v>
      </c>
      <c r="L172" s="3" t="s">
        <v>33</v>
      </c>
      <c r="M172" s="3" t="s">
        <v>33</v>
      </c>
      <c r="N172" s="3" t="s">
        <v>33</v>
      </c>
    </row>
    <row r="173" spans="1:14" x14ac:dyDescent="0.3">
      <c r="A173" t="s">
        <v>88</v>
      </c>
      <c r="B173" t="s">
        <v>6</v>
      </c>
      <c r="C173" s="3">
        <v>0.99026527135556097</v>
      </c>
      <c r="D173" s="3">
        <v>0.93873915737298641</v>
      </c>
      <c r="E173" s="3">
        <v>0.88695973001421546</v>
      </c>
      <c r="F173" s="3">
        <v>0.78030517495187413</v>
      </c>
      <c r="G173" s="3">
        <v>0.3681685196021065</v>
      </c>
      <c r="H173" s="3">
        <v>0.91759583030942804</v>
      </c>
      <c r="I173" s="3">
        <v>0.99311773847406204</v>
      </c>
      <c r="J173" s="3" t="s">
        <v>33</v>
      </c>
      <c r="K173" s="3" t="s">
        <v>33</v>
      </c>
      <c r="L173" s="3" t="s">
        <v>33</v>
      </c>
      <c r="M173" s="3" t="s">
        <v>33</v>
      </c>
      <c r="N173" s="3" t="s">
        <v>33</v>
      </c>
    </row>
    <row r="174" spans="1:14" x14ac:dyDescent="0.3">
      <c r="A174" t="s">
        <v>88</v>
      </c>
      <c r="B174" t="s">
        <v>7</v>
      </c>
      <c r="C174" s="3">
        <v>0.98821561431103799</v>
      </c>
      <c r="D174" s="3">
        <v>0.82855657598336507</v>
      </c>
      <c r="E174" s="3">
        <v>0.89445036909823694</v>
      </c>
      <c r="F174" s="3">
        <v>0.85564022365258974</v>
      </c>
      <c r="G174" s="3" t="s">
        <v>33</v>
      </c>
      <c r="H174" s="3">
        <v>0.67163720215219058</v>
      </c>
      <c r="I174" s="3">
        <v>0.989041095890411</v>
      </c>
      <c r="J174" s="3">
        <v>0.26077492381367001</v>
      </c>
      <c r="K174" s="3" t="s">
        <v>33</v>
      </c>
      <c r="L174" s="3" t="s">
        <v>33</v>
      </c>
      <c r="M174" s="3" t="s">
        <v>33</v>
      </c>
      <c r="N174" s="3" t="s">
        <v>33</v>
      </c>
    </row>
    <row r="175" spans="1:14" x14ac:dyDescent="0.3">
      <c r="A175" t="s">
        <v>88</v>
      </c>
      <c r="B175" t="s">
        <v>8</v>
      </c>
      <c r="C175" s="3">
        <v>0.98878443661052362</v>
      </c>
      <c r="D175" s="3">
        <v>0.96027312228429562</v>
      </c>
      <c r="E175" s="3">
        <v>0.79799263280838884</v>
      </c>
      <c r="F175" s="3">
        <v>0.46859236127792459</v>
      </c>
      <c r="G175" s="3" t="s">
        <v>33</v>
      </c>
      <c r="H175" s="3">
        <v>0.8144364998297583</v>
      </c>
      <c r="I175" s="3">
        <v>0.99269433080070135</v>
      </c>
      <c r="J175" s="3" t="s">
        <v>33</v>
      </c>
      <c r="K175" s="3" t="s">
        <v>33</v>
      </c>
      <c r="L175" s="3" t="s">
        <v>33</v>
      </c>
      <c r="M175" s="3" t="s">
        <v>33</v>
      </c>
      <c r="N175" s="3" t="s">
        <v>33</v>
      </c>
    </row>
    <row r="176" spans="1:14" x14ac:dyDescent="0.3">
      <c r="A176" t="s">
        <v>88</v>
      </c>
      <c r="B176" t="s">
        <v>9</v>
      </c>
      <c r="C176" s="3">
        <v>0.99200387001308976</v>
      </c>
      <c r="D176" s="3">
        <v>0.9857400426159646</v>
      </c>
      <c r="E176" s="3">
        <v>0.95802843927655978</v>
      </c>
      <c r="F176" s="3">
        <v>0.84703111085576399</v>
      </c>
      <c r="G176" s="3" t="s">
        <v>33</v>
      </c>
      <c r="H176" s="3">
        <v>0.90634952229299359</v>
      </c>
      <c r="I176" s="3">
        <v>0.98812771919474962</v>
      </c>
      <c r="J176" s="3" t="s">
        <v>33</v>
      </c>
      <c r="K176" s="3" t="s">
        <v>33</v>
      </c>
      <c r="L176" s="3" t="s">
        <v>33</v>
      </c>
      <c r="M176" s="3" t="s">
        <v>33</v>
      </c>
      <c r="N176" s="3" t="s">
        <v>33</v>
      </c>
    </row>
    <row r="177" spans="1:14" x14ac:dyDescent="0.3">
      <c r="A177" t="s">
        <v>88</v>
      </c>
      <c r="B177" t="s">
        <v>10</v>
      </c>
      <c r="C177" s="3">
        <v>0.99166476972776096</v>
      </c>
      <c r="D177" s="3">
        <v>0.97657872870793516</v>
      </c>
      <c r="E177" s="3">
        <v>0.89213781821899596</v>
      </c>
      <c r="F177" s="3">
        <v>0.80785279774772512</v>
      </c>
      <c r="G177" s="3" t="s">
        <v>33</v>
      </c>
      <c r="H177" s="3">
        <v>0.91628175519630484</v>
      </c>
      <c r="I177" s="3">
        <v>0.99615555226970276</v>
      </c>
      <c r="J177" s="3" t="s">
        <v>33</v>
      </c>
      <c r="K177" s="3" t="s">
        <v>33</v>
      </c>
      <c r="L177" s="3" t="s">
        <v>33</v>
      </c>
      <c r="M177" s="3" t="s">
        <v>33</v>
      </c>
      <c r="N177" s="3" t="s">
        <v>33</v>
      </c>
    </row>
    <row r="178" spans="1:14" x14ac:dyDescent="0.3">
      <c r="A178" t="s">
        <v>88</v>
      </c>
      <c r="B178" t="s">
        <v>11</v>
      </c>
      <c r="C178" s="3">
        <v>0.99244971391494119</v>
      </c>
      <c r="D178" s="3">
        <v>0.95261151122677479</v>
      </c>
      <c r="E178" s="3">
        <v>0.9117727089334472</v>
      </c>
      <c r="F178" s="3">
        <v>0.43128571428571427</v>
      </c>
      <c r="G178" s="3" t="s">
        <v>33</v>
      </c>
      <c r="H178" s="3">
        <v>0.80503260170814583</v>
      </c>
      <c r="I178" s="3">
        <v>0.99176052611686438</v>
      </c>
      <c r="J178" s="3" t="s">
        <v>33</v>
      </c>
      <c r="K178" s="3" t="s">
        <v>33</v>
      </c>
      <c r="L178" s="3" t="s">
        <v>33</v>
      </c>
      <c r="M178" s="3" t="s">
        <v>33</v>
      </c>
      <c r="N178" s="3" t="s">
        <v>33</v>
      </c>
    </row>
    <row r="179" spans="1:14" x14ac:dyDescent="0.3">
      <c r="A179" t="s">
        <v>88</v>
      </c>
      <c r="B179" t="s">
        <v>12</v>
      </c>
      <c r="C179" s="3">
        <v>0.9828671025555622</v>
      </c>
      <c r="D179" s="3">
        <v>0.94539704501655397</v>
      </c>
      <c r="E179" s="3">
        <v>0.9239135469646016</v>
      </c>
      <c r="F179" s="3">
        <v>0</v>
      </c>
      <c r="G179" s="3" t="s">
        <v>33</v>
      </c>
      <c r="H179" s="3">
        <v>0.56469565217391304</v>
      </c>
      <c r="I179" s="3">
        <v>0.99180993138050622</v>
      </c>
      <c r="J179" s="3">
        <v>0.97215475854278444</v>
      </c>
      <c r="K179" s="3" t="s">
        <v>33</v>
      </c>
      <c r="L179" s="3" t="s">
        <v>33</v>
      </c>
      <c r="M179" s="3" t="s">
        <v>33</v>
      </c>
      <c r="N179" s="3" t="s">
        <v>33</v>
      </c>
    </row>
    <row r="180" spans="1:14" x14ac:dyDescent="0.3">
      <c r="A180" t="s">
        <v>88</v>
      </c>
      <c r="B180" t="s">
        <v>13</v>
      </c>
      <c r="C180" s="3">
        <v>0.99252404316131482</v>
      </c>
      <c r="D180" s="3">
        <v>0.94387324550073204</v>
      </c>
      <c r="E180" s="3">
        <v>0.91218211785007119</v>
      </c>
      <c r="F180" s="3">
        <v>0.79031969639770316</v>
      </c>
      <c r="G180" s="3">
        <v>0</v>
      </c>
      <c r="H180" s="3">
        <v>0.2409927942353883</v>
      </c>
      <c r="I180" s="3">
        <v>0.99486734620111317</v>
      </c>
      <c r="J180" s="3" t="s">
        <v>33</v>
      </c>
      <c r="K180" s="3" t="s">
        <v>33</v>
      </c>
      <c r="L180" s="3" t="s">
        <v>33</v>
      </c>
      <c r="M180" s="3" t="s">
        <v>33</v>
      </c>
      <c r="N180" s="3" t="s">
        <v>33</v>
      </c>
    </row>
    <row r="181" spans="1:14" x14ac:dyDescent="0.3">
      <c r="A181" t="s">
        <v>88</v>
      </c>
      <c r="B181" t="s">
        <v>14</v>
      </c>
      <c r="C181" s="3">
        <v>0.98816665847698759</v>
      </c>
      <c r="D181" s="3">
        <v>0.93174756611199339</v>
      </c>
      <c r="E181" s="3">
        <v>0.89468126654419744</v>
      </c>
      <c r="F181" s="3">
        <v>0.79941567600241792</v>
      </c>
      <c r="G181" s="3" t="s">
        <v>33</v>
      </c>
      <c r="H181" s="3">
        <v>0.85218165627782727</v>
      </c>
      <c r="I181" s="3">
        <v>0.99218805991543035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</row>
    <row r="182" spans="1:14" x14ac:dyDescent="0.3">
      <c r="A182" t="s">
        <v>88</v>
      </c>
      <c r="B182" t="s">
        <v>15</v>
      </c>
      <c r="C182" s="3">
        <v>0.99330372119862043</v>
      </c>
      <c r="D182" s="3">
        <v>0.94847079286853164</v>
      </c>
      <c r="E182" s="3">
        <v>0.901197911334084</v>
      </c>
      <c r="F182" s="3">
        <v>0.84394258784355325</v>
      </c>
      <c r="G182" s="3">
        <v>0.4510606624488277</v>
      </c>
      <c r="H182" s="3">
        <v>0.869237460133372</v>
      </c>
      <c r="I182" s="3">
        <v>0.99472573839662437</v>
      </c>
      <c r="J182" s="3" t="s">
        <v>33</v>
      </c>
      <c r="K182" s="3" t="s">
        <v>33</v>
      </c>
      <c r="L182" s="3" t="s">
        <v>33</v>
      </c>
      <c r="M182" s="3" t="s">
        <v>33</v>
      </c>
      <c r="N182" s="3" t="s">
        <v>33</v>
      </c>
    </row>
    <row r="183" spans="1:14" x14ac:dyDescent="0.3">
      <c r="A183" t="s">
        <v>88</v>
      </c>
      <c r="B183" t="s">
        <v>16</v>
      </c>
      <c r="C183" s="3">
        <v>0.99594110624751298</v>
      </c>
      <c r="D183" s="3">
        <v>0.95962401196325575</v>
      </c>
      <c r="E183" s="3">
        <v>0.96497133050407757</v>
      </c>
      <c r="F183" s="3">
        <v>0.91628562769307798</v>
      </c>
      <c r="G183" s="3" t="s">
        <v>33</v>
      </c>
      <c r="H183" s="3">
        <v>0.87517710399546611</v>
      </c>
      <c r="I183" s="3">
        <v>0.99547579550595677</v>
      </c>
      <c r="J183" s="3" t="s">
        <v>33</v>
      </c>
      <c r="K183" s="3" t="s">
        <v>33</v>
      </c>
      <c r="L183" s="3" t="s">
        <v>33</v>
      </c>
      <c r="M183" s="3" t="s">
        <v>33</v>
      </c>
      <c r="N183" s="3" t="s">
        <v>33</v>
      </c>
    </row>
    <row r="184" spans="1:14" x14ac:dyDescent="0.3">
      <c r="A184" t="s">
        <v>88</v>
      </c>
      <c r="B184" t="s">
        <v>17</v>
      </c>
      <c r="C184" s="3">
        <v>0.9972533117058664</v>
      </c>
      <c r="D184" s="3">
        <v>0.9728685535683278</v>
      </c>
      <c r="E184" s="3">
        <v>0.91172564551576618</v>
      </c>
      <c r="F184" s="3">
        <v>0.7382243223078836</v>
      </c>
      <c r="G184" s="3" t="s">
        <v>33</v>
      </c>
      <c r="H184" s="3">
        <v>0.93426531826293879</v>
      </c>
      <c r="I184" s="3">
        <v>0.99579073962717979</v>
      </c>
      <c r="J184" s="3" t="s">
        <v>33</v>
      </c>
      <c r="K184" s="3" t="s">
        <v>33</v>
      </c>
      <c r="L184" s="3" t="s">
        <v>33</v>
      </c>
      <c r="M184" s="3" t="s">
        <v>33</v>
      </c>
      <c r="N184" s="3" t="s">
        <v>33</v>
      </c>
    </row>
    <row r="185" spans="1:14" x14ac:dyDescent="0.3">
      <c r="A185" t="s">
        <v>88</v>
      </c>
      <c r="B185" t="s">
        <v>18</v>
      </c>
      <c r="C185" s="3">
        <v>0.99773739862437116</v>
      </c>
      <c r="D185" s="3">
        <v>0.9589371441330804</v>
      </c>
      <c r="E185" s="3">
        <v>0.87047601234452443</v>
      </c>
      <c r="F185" s="3">
        <v>0</v>
      </c>
      <c r="G185" s="3" t="s">
        <v>33</v>
      </c>
      <c r="H185" s="3">
        <v>0.89644432909421234</v>
      </c>
      <c r="I185" s="3">
        <v>0.98860979105378277</v>
      </c>
      <c r="J185" s="3" t="s">
        <v>33</v>
      </c>
      <c r="K185" s="3" t="s">
        <v>33</v>
      </c>
      <c r="L185" s="3" t="s">
        <v>33</v>
      </c>
      <c r="M185" s="3" t="s">
        <v>33</v>
      </c>
      <c r="N185" s="3" t="s">
        <v>33</v>
      </c>
    </row>
    <row r="186" spans="1:14" x14ac:dyDescent="0.3">
      <c r="A186" t="s">
        <v>84</v>
      </c>
      <c r="B186" t="s">
        <v>5</v>
      </c>
      <c r="C186" s="3">
        <v>0.98360655737704916</v>
      </c>
      <c r="D186" s="3">
        <v>0.97567983283512782</v>
      </c>
      <c r="E186" s="3">
        <v>0.94233971690258123</v>
      </c>
      <c r="F186" s="3" t="s">
        <v>33</v>
      </c>
      <c r="G186" s="3" t="s">
        <v>33</v>
      </c>
      <c r="H186" s="3">
        <v>0.84115290164146306</v>
      </c>
      <c r="I186" s="3">
        <v>0.98713165308764184</v>
      </c>
      <c r="J186" s="3" t="s">
        <v>33</v>
      </c>
      <c r="K186" s="3" t="s">
        <v>33</v>
      </c>
      <c r="L186" s="3" t="s">
        <v>33</v>
      </c>
      <c r="M186" s="3" t="s">
        <v>33</v>
      </c>
      <c r="N186" s="3" t="s">
        <v>33</v>
      </c>
    </row>
    <row r="187" spans="1:14" x14ac:dyDescent="0.3">
      <c r="A187" t="s">
        <v>84</v>
      </c>
      <c r="B187" t="s">
        <v>83</v>
      </c>
      <c r="C187" s="3">
        <v>0.97318656505786061</v>
      </c>
      <c r="D187" s="3">
        <v>0.96324608610567519</v>
      </c>
      <c r="E187" s="3">
        <v>0.90377333358704559</v>
      </c>
      <c r="F187" s="3" t="s">
        <v>33</v>
      </c>
      <c r="G187" s="3">
        <v>0.89260523321956764</v>
      </c>
      <c r="H187" s="3">
        <v>0.58247278816634107</v>
      </c>
      <c r="I187" s="3">
        <v>0.99334302548014397</v>
      </c>
      <c r="J187" s="3" t="s">
        <v>33</v>
      </c>
      <c r="K187" s="3" t="s">
        <v>33</v>
      </c>
      <c r="L187" s="3" t="s">
        <v>33</v>
      </c>
      <c r="M187" s="3" t="s">
        <v>33</v>
      </c>
      <c r="N187" s="3" t="s">
        <v>33</v>
      </c>
    </row>
    <row r="188" spans="1:14" x14ac:dyDescent="0.3">
      <c r="A188" t="s">
        <v>84</v>
      </c>
      <c r="B188" t="s">
        <v>6</v>
      </c>
      <c r="C188" s="3">
        <v>0.97960108794197642</v>
      </c>
      <c r="D188" s="3">
        <v>0.91053545385096202</v>
      </c>
      <c r="E188" s="3">
        <v>0.8047196973973918</v>
      </c>
      <c r="F188" s="3">
        <v>0</v>
      </c>
      <c r="G188" s="3">
        <v>0.2036516853932584</v>
      </c>
      <c r="H188" s="3">
        <v>0.84019637310890694</v>
      </c>
      <c r="I188" s="3">
        <v>0.99252177935394337</v>
      </c>
      <c r="J188" s="3" t="s">
        <v>33</v>
      </c>
      <c r="K188" s="3" t="s">
        <v>33</v>
      </c>
      <c r="L188" s="3" t="s">
        <v>33</v>
      </c>
      <c r="M188" s="3" t="s">
        <v>33</v>
      </c>
      <c r="N188" s="3" t="s">
        <v>33</v>
      </c>
    </row>
    <row r="189" spans="1:14" x14ac:dyDescent="0.3">
      <c r="A189" t="s">
        <v>84</v>
      </c>
      <c r="B189" t="s">
        <v>7</v>
      </c>
      <c r="C189" s="3">
        <v>0.98774305141357521</v>
      </c>
      <c r="D189" s="3">
        <v>0.98435695032730075</v>
      </c>
      <c r="E189" s="3">
        <v>0.9809979557703028</v>
      </c>
      <c r="F189" s="3" t="s">
        <v>33</v>
      </c>
      <c r="G189" s="3" t="s">
        <v>33</v>
      </c>
      <c r="H189" s="3">
        <v>0.94334975369458118</v>
      </c>
      <c r="I189" s="3">
        <v>0.98357015985790397</v>
      </c>
      <c r="J189" s="3" t="s">
        <v>33</v>
      </c>
      <c r="K189" s="3" t="s">
        <v>33</v>
      </c>
      <c r="L189" s="3" t="s">
        <v>33</v>
      </c>
      <c r="M189" s="3" t="s">
        <v>33</v>
      </c>
      <c r="N189" s="3" t="s">
        <v>33</v>
      </c>
    </row>
    <row r="190" spans="1:14" x14ac:dyDescent="0.3">
      <c r="A190" t="s">
        <v>84</v>
      </c>
      <c r="B190" t="s">
        <v>8</v>
      </c>
      <c r="C190" s="3">
        <v>0.99279183499893675</v>
      </c>
      <c r="D190" s="3">
        <v>0.92566493663586358</v>
      </c>
      <c r="E190" s="3">
        <v>0.919747793190416</v>
      </c>
      <c r="F190" s="3" t="s">
        <v>33</v>
      </c>
      <c r="G190" s="3" t="s">
        <v>33</v>
      </c>
      <c r="H190" s="3">
        <v>0.83731731731731729</v>
      </c>
      <c r="I190" s="3">
        <v>0.99136312429590678</v>
      </c>
      <c r="J190" s="3" t="s">
        <v>33</v>
      </c>
      <c r="K190" s="3" t="s">
        <v>33</v>
      </c>
      <c r="L190" s="3" t="s">
        <v>33</v>
      </c>
      <c r="M190" s="3" t="s">
        <v>33</v>
      </c>
      <c r="N190" s="3" t="s">
        <v>33</v>
      </c>
    </row>
    <row r="191" spans="1:14" x14ac:dyDescent="0.3">
      <c r="A191" t="s">
        <v>84</v>
      </c>
      <c r="B191" t="s">
        <v>9</v>
      </c>
      <c r="C191" s="3">
        <v>0.99539878937985082</v>
      </c>
      <c r="D191" s="3">
        <v>0.94597655503096079</v>
      </c>
      <c r="E191" s="3">
        <v>0.96624658958035603</v>
      </c>
      <c r="F191" s="3" t="s">
        <v>33</v>
      </c>
      <c r="G191" s="3" t="s">
        <v>33</v>
      </c>
      <c r="H191" s="3">
        <v>0.85156932856575285</v>
      </c>
      <c r="I191" s="3">
        <v>0.99463744462578685</v>
      </c>
      <c r="J191" s="3" t="s">
        <v>33</v>
      </c>
      <c r="K191" s="3" t="s">
        <v>33</v>
      </c>
      <c r="L191" s="3" t="s">
        <v>33</v>
      </c>
      <c r="M191" s="3" t="s">
        <v>33</v>
      </c>
      <c r="N191" s="3" t="s">
        <v>33</v>
      </c>
    </row>
    <row r="192" spans="1:14" x14ac:dyDescent="0.3">
      <c r="A192" t="s">
        <v>84</v>
      </c>
      <c r="B192" t="s">
        <v>10</v>
      </c>
      <c r="C192" s="3">
        <v>0.94237753510140398</v>
      </c>
      <c r="D192" s="3">
        <v>0.94122669216583565</v>
      </c>
      <c r="E192" s="3">
        <v>0.82625570776255708</v>
      </c>
      <c r="F192" s="3">
        <v>0</v>
      </c>
      <c r="G192" s="3" t="s">
        <v>33</v>
      </c>
      <c r="H192" s="3">
        <v>0.87207920792079208</v>
      </c>
      <c r="I192" s="3">
        <v>0.98800485879137556</v>
      </c>
      <c r="J192" s="3">
        <v>0.14530685920577618</v>
      </c>
      <c r="K192" s="3" t="s">
        <v>33</v>
      </c>
      <c r="L192" s="3" t="s">
        <v>33</v>
      </c>
      <c r="M192" s="3" t="s">
        <v>33</v>
      </c>
      <c r="N192" s="3">
        <v>0</v>
      </c>
    </row>
    <row r="193" spans="1:14" x14ac:dyDescent="0.3">
      <c r="A193" t="s">
        <v>84</v>
      </c>
      <c r="B193" t="s">
        <v>11</v>
      </c>
      <c r="C193" s="3">
        <v>0.98560676086095322</v>
      </c>
      <c r="D193" s="3">
        <v>0.96604482206624798</v>
      </c>
      <c r="E193" s="3">
        <v>0.91256893119465476</v>
      </c>
      <c r="F193" s="3">
        <v>0.92244435404195957</v>
      </c>
      <c r="G193" s="3" t="s">
        <v>33</v>
      </c>
      <c r="H193" s="3">
        <v>0.74230145867098862</v>
      </c>
      <c r="I193" s="3">
        <v>0.99245139153640882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</row>
    <row r="194" spans="1:14" x14ac:dyDescent="0.3">
      <c r="A194" t="s">
        <v>84</v>
      </c>
      <c r="B194" t="s">
        <v>12</v>
      </c>
      <c r="C194" s="3">
        <v>0.99456670445217521</v>
      </c>
      <c r="D194" s="3">
        <v>0.96144622763327803</v>
      </c>
      <c r="E194" s="3">
        <v>0.93527388019427959</v>
      </c>
      <c r="F194" s="3">
        <v>0</v>
      </c>
      <c r="G194" s="3">
        <v>0</v>
      </c>
      <c r="H194" s="3">
        <v>0.5936657325649024</v>
      </c>
      <c r="I194" s="3">
        <v>0.99418159546776919</v>
      </c>
      <c r="J194" s="3" t="s">
        <v>33</v>
      </c>
      <c r="K194" s="3">
        <v>0</v>
      </c>
      <c r="L194" s="3">
        <v>0</v>
      </c>
      <c r="M194" s="3" t="s">
        <v>33</v>
      </c>
      <c r="N194" s="3" t="s">
        <v>33</v>
      </c>
    </row>
    <row r="195" spans="1:14" x14ac:dyDescent="0.3">
      <c r="A195" t="s">
        <v>84</v>
      </c>
      <c r="B195" t="s">
        <v>13</v>
      </c>
      <c r="C195" s="3">
        <v>0.9979203173441682</v>
      </c>
      <c r="D195" s="3">
        <v>0.95542248835662003</v>
      </c>
      <c r="E195" s="3">
        <v>0.87664210795116004</v>
      </c>
      <c r="F195" s="3">
        <v>0.44034621815678177</v>
      </c>
      <c r="G195" s="3">
        <v>0.97627368033842199</v>
      </c>
      <c r="H195" s="3">
        <v>0.86016877920855328</v>
      </c>
      <c r="I195" s="3">
        <v>0.99539170506912444</v>
      </c>
      <c r="J195" s="3" t="s">
        <v>33</v>
      </c>
      <c r="K195" s="3" t="s">
        <v>33</v>
      </c>
      <c r="L195" s="3" t="s">
        <v>33</v>
      </c>
      <c r="M195" s="3" t="s">
        <v>33</v>
      </c>
      <c r="N195" s="3" t="s">
        <v>33</v>
      </c>
    </row>
    <row r="196" spans="1:14" x14ac:dyDescent="0.3">
      <c r="A196" t="s">
        <v>84</v>
      </c>
      <c r="B196" t="s">
        <v>14</v>
      </c>
      <c r="C196" s="3">
        <v>0.99863796262726245</v>
      </c>
      <c r="D196" s="3">
        <v>0.94670059489013436</v>
      </c>
      <c r="E196" s="3">
        <v>0.93029246324495762</v>
      </c>
      <c r="F196" s="3">
        <v>0.69261630388390949</v>
      </c>
      <c r="G196" s="3" t="s">
        <v>33</v>
      </c>
      <c r="H196" s="3">
        <v>0.91486474782759319</v>
      </c>
      <c r="I196" s="3">
        <v>0.99683958991752097</v>
      </c>
      <c r="J196" s="3" t="s">
        <v>33</v>
      </c>
      <c r="K196" s="3" t="s">
        <v>33</v>
      </c>
      <c r="L196" s="3" t="s">
        <v>33</v>
      </c>
      <c r="M196" s="3" t="s">
        <v>33</v>
      </c>
      <c r="N196" s="3" t="s">
        <v>33</v>
      </c>
    </row>
    <row r="197" spans="1:14" x14ac:dyDescent="0.3">
      <c r="A197" t="s">
        <v>38</v>
      </c>
      <c r="B197" t="s">
        <v>5</v>
      </c>
      <c r="C197" s="3">
        <v>0.93924912680666983</v>
      </c>
      <c r="D197" s="3">
        <v>0.94770856531516778</v>
      </c>
      <c r="E197" s="3">
        <v>0.82585423082563425</v>
      </c>
      <c r="F197" s="3" t="s">
        <v>33</v>
      </c>
      <c r="G197" s="3" t="s">
        <v>33</v>
      </c>
      <c r="H197" s="3">
        <v>0.8151617334832022</v>
      </c>
      <c r="I197" s="3">
        <v>0.9855385279516512</v>
      </c>
      <c r="J197" s="3" t="s">
        <v>33</v>
      </c>
      <c r="K197" s="3" t="s">
        <v>33</v>
      </c>
      <c r="L197" s="3" t="s">
        <v>33</v>
      </c>
      <c r="M197" s="3" t="s">
        <v>33</v>
      </c>
      <c r="N197" s="3" t="s">
        <v>33</v>
      </c>
    </row>
    <row r="198" spans="1:14" x14ac:dyDescent="0.3">
      <c r="A198" t="s">
        <v>38</v>
      </c>
      <c r="B198" t="s">
        <v>6</v>
      </c>
      <c r="C198" s="3">
        <v>0.98618309763854117</v>
      </c>
      <c r="D198" s="3">
        <v>0.97209682273528519</v>
      </c>
      <c r="E198" s="3">
        <v>0.94096094595719881</v>
      </c>
      <c r="F198" s="3" t="s">
        <v>33</v>
      </c>
      <c r="G198" s="3" t="s">
        <v>33</v>
      </c>
      <c r="H198" s="3">
        <v>0.9289117119346656</v>
      </c>
      <c r="I198" s="3">
        <v>0.99409070763776042</v>
      </c>
      <c r="J198" s="3" t="s">
        <v>33</v>
      </c>
      <c r="K198" s="3" t="s">
        <v>33</v>
      </c>
      <c r="L198" s="3" t="s">
        <v>33</v>
      </c>
      <c r="M198" s="3" t="s">
        <v>33</v>
      </c>
      <c r="N198" s="3" t="s">
        <v>33</v>
      </c>
    </row>
    <row r="199" spans="1:14" x14ac:dyDescent="0.3">
      <c r="A199" t="s">
        <v>38</v>
      </c>
      <c r="B199" t="s">
        <v>7</v>
      </c>
      <c r="C199" s="3">
        <v>0.96121171473284162</v>
      </c>
      <c r="D199" s="3">
        <v>0.98152905657546841</v>
      </c>
      <c r="E199" s="3">
        <v>0.85482058385385362</v>
      </c>
      <c r="F199" s="3">
        <v>0.63668114026807632</v>
      </c>
      <c r="G199" s="3" t="s">
        <v>33</v>
      </c>
      <c r="H199" s="3">
        <v>0.86712632932102374</v>
      </c>
      <c r="I199" s="3">
        <v>0.99515004546832375</v>
      </c>
      <c r="J199" s="3" t="s">
        <v>33</v>
      </c>
      <c r="K199" s="3" t="s">
        <v>33</v>
      </c>
      <c r="L199" s="3" t="s">
        <v>33</v>
      </c>
      <c r="M199" s="3" t="s">
        <v>33</v>
      </c>
      <c r="N199" s="3" t="s">
        <v>33</v>
      </c>
    </row>
    <row r="200" spans="1:14" x14ac:dyDescent="0.3">
      <c r="A200" t="s">
        <v>38</v>
      </c>
      <c r="B200" t="s">
        <v>58</v>
      </c>
      <c r="C200" s="3">
        <v>0.97744803627156562</v>
      </c>
      <c r="D200" s="3">
        <v>0.96047140579943757</v>
      </c>
      <c r="E200" s="3">
        <v>0.94372393961179002</v>
      </c>
      <c r="F200" s="3">
        <v>0.9013095637839984</v>
      </c>
      <c r="G200" s="3" t="s">
        <v>33</v>
      </c>
      <c r="H200" s="3">
        <v>0.83476576685631276</v>
      </c>
      <c r="I200" s="3">
        <v>0.99290351804318278</v>
      </c>
      <c r="J200" s="3" t="s">
        <v>33</v>
      </c>
      <c r="K200" s="3" t="s">
        <v>33</v>
      </c>
      <c r="L200" s="3" t="s">
        <v>33</v>
      </c>
      <c r="M200" s="3" t="s">
        <v>33</v>
      </c>
      <c r="N200" s="3" t="s">
        <v>33</v>
      </c>
    </row>
    <row r="201" spans="1:14" x14ac:dyDescent="0.3">
      <c r="A201" t="s">
        <v>38</v>
      </c>
      <c r="B201" t="s">
        <v>8</v>
      </c>
      <c r="C201" s="3">
        <v>0.98503922893426921</v>
      </c>
      <c r="D201" s="3">
        <v>0.93685793488304681</v>
      </c>
      <c r="E201" s="3">
        <v>0.91532128728750117</v>
      </c>
      <c r="F201" s="3" t="s">
        <v>33</v>
      </c>
      <c r="G201" s="3" t="s">
        <v>33</v>
      </c>
      <c r="H201" s="3">
        <v>0.76486087012402804</v>
      </c>
      <c r="I201" s="3">
        <v>0.99310240278935802</v>
      </c>
      <c r="J201" s="3">
        <v>0.85100671140939599</v>
      </c>
      <c r="K201" s="3" t="s">
        <v>33</v>
      </c>
      <c r="L201" s="3" t="s">
        <v>33</v>
      </c>
      <c r="M201" s="3" t="s">
        <v>33</v>
      </c>
      <c r="N201" s="3" t="s">
        <v>33</v>
      </c>
    </row>
    <row r="202" spans="1:14" x14ac:dyDescent="0.3">
      <c r="A202" t="s">
        <v>38</v>
      </c>
      <c r="B202" t="s">
        <v>9</v>
      </c>
      <c r="C202" s="3">
        <v>0.98691839707520479</v>
      </c>
      <c r="D202" s="3">
        <v>0.9632976874476048</v>
      </c>
      <c r="E202" s="3">
        <v>0.94667424673109724</v>
      </c>
      <c r="F202" s="3" t="s">
        <v>33</v>
      </c>
      <c r="G202" s="3" t="s">
        <v>33</v>
      </c>
      <c r="H202" s="3">
        <v>0.91536084151168462</v>
      </c>
      <c r="I202" s="3">
        <v>0.99276966209237116</v>
      </c>
      <c r="J202" s="3" t="s">
        <v>33</v>
      </c>
      <c r="K202" s="3" t="s">
        <v>33</v>
      </c>
      <c r="L202" s="3" t="s">
        <v>33</v>
      </c>
      <c r="M202" s="3" t="s">
        <v>33</v>
      </c>
      <c r="N202" s="3" t="s">
        <v>33</v>
      </c>
    </row>
    <row r="203" spans="1:14" x14ac:dyDescent="0.3">
      <c r="A203" t="s">
        <v>38</v>
      </c>
      <c r="B203" t="s">
        <v>10</v>
      </c>
      <c r="C203" s="3">
        <v>0.99222362058687164</v>
      </c>
      <c r="D203" s="3">
        <v>0.92615035031244075</v>
      </c>
      <c r="E203" s="3">
        <v>0.93031112079768963</v>
      </c>
      <c r="F203" s="3" t="s">
        <v>33</v>
      </c>
      <c r="G203" s="3" t="s">
        <v>33</v>
      </c>
      <c r="H203" s="3">
        <v>0.87454848569046961</v>
      </c>
      <c r="I203" s="3">
        <v>0.98946909724744003</v>
      </c>
      <c r="J203" s="3" t="s">
        <v>33</v>
      </c>
      <c r="K203" s="3" t="s">
        <v>33</v>
      </c>
      <c r="L203" s="3" t="s">
        <v>33</v>
      </c>
      <c r="M203" s="3" t="s">
        <v>33</v>
      </c>
      <c r="N203" s="3" t="s">
        <v>33</v>
      </c>
    </row>
    <row r="204" spans="1:14" x14ac:dyDescent="0.3">
      <c r="A204" t="s">
        <v>38</v>
      </c>
      <c r="B204" t="s">
        <v>11</v>
      </c>
      <c r="C204" s="3">
        <v>0.99225077492250779</v>
      </c>
      <c r="D204" s="3">
        <v>0.82607003891050579</v>
      </c>
      <c r="E204" s="3">
        <v>0.89548365493281989</v>
      </c>
      <c r="F204" s="3" t="s">
        <v>33</v>
      </c>
      <c r="G204" s="3" t="s">
        <v>33</v>
      </c>
      <c r="H204" s="3">
        <v>0.83111625216888374</v>
      </c>
      <c r="I204" s="3">
        <v>0.9894540497883636</v>
      </c>
      <c r="J204" s="3" t="s">
        <v>33</v>
      </c>
      <c r="K204" s="3" t="s">
        <v>33</v>
      </c>
      <c r="L204" s="3" t="s">
        <v>33</v>
      </c>
      <c r="M204" s="3" t="s">
        <v>33</v>
      </c>
      <c r="N204" s="3" t="s">
        <v>33</v>
      </c>
    </row>
    <row r="205" spans="1:14" x14ac:dyDescent="0.3">
      <c r="A205" t="s">
        <v>38</v>
      </c>
      <c r="B205" t="s">
        <v>12</v>
      </c>
      <c r="C205" s="3">
        <v>0.99040833645818938</v>
      </c>
      <c r="D205" s="3">
        <v>0.91608580902754277</v>
      </c>
      <c r="E205" s="3">
        <v>0.90647093258882339</v>
      </c>
      <c r="F205" s="3" t="s">
        <v>33</v>
      </c>
      <c r="G205" s="3" t="s">
        <v>33</v>
      </c>
      <c r="H205" s="3">
        <v>0.8919428128117034</v>
      </c>
      <c r="I205" s="3">
        <v>0.98921911421911424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</row>
    <row r="206" spans="1:14" x14ac:dyDescent="0.3">
      <c r="A206" t="s">
        <v>38</v>
      </c>
      <c r="B206" t="s">
        <v>13</v>
      </c>
      <c r="C206" s="3">
        <v>0.99001490732146358</v>
      </c>
      <c r="D206" s="3">
        <v>0.92309041480312204</v>
      </c>
      <c r="E206" s="3">
        <v>0.9243848257006152</v>
      </c>
      <c r="F206" s="3" t="s">
        <v>33</v>
      </c>
      <c r="G206" s="3" t="s">
        <v>33</v>
      </c>
      <c r="H206" s="3">
        <v>0.92836619439215295</v>
      </c>
      <c r="I206" s="3">
        <v>0.98937938010259363</v>
      </c>
      <c r="J206" s="3" t="s">
        <v>33</v>
      </c>
      <c r="K206" s="3" t="s">
        <v>33</v>
      </c>
      <c r="L206" s="3" t="s">
        <v>33</v>
      </c>
      <c r="M206" s="3" t="s">
        <v>33</v>
      </c>
      <c r="N206" s="3" t="s">
        <v>33</v>
      </c>
    </row>
    <row r="207" spans="1:14" x14ac:dyDescent="0.3">
      <c r="A207" t="s">
        <v>38</v>
      </c>
      <c r="B207" t="s">
        <v>14</v>
      </c>
      <c r="C207" s="3">
        <v>0.98317529579592178</v>
      </c>
      <c r="D207" s="3">
        <v>0.8762009939260077</v>
      </c>
      <c r="E207" s="3">
        <v>0.93489295961156482</v>
      </c>
      <c r="F207" s="3" t="s">
        <v>33</v>
      </c>
      <c r="G207" s="3" t="s">
        <v>33</v>
      </c>
      <c r="H207" s="3">
        <v>0.88136448503809861</v>
      </c>
      <c r="I207" s="3">
        <v>0.98883410672853844</v>
      </c>
      <c r="J207" s="3" t="s">
        <v>33</v>
      </c>
      <c r="K207" s="3" t="s">
        <v>33</v>
      </c>
      <c r="L207" s="3" t="s">
        <v>33</v>
      </c>
      <c r="M207" s="3" t="s">
        <v>33</v>
      </c>
      <c r="N207" s="3" t="s">
        <v>33</v>
      </c>
    </row>
    <row r="208" spans="1:14" x14ac:dyDescent="0.3">
      <c r="A208" t="s">
        <v>38</v>
      </c>
      <c r="B208" t="s">
        <v>15</v>
      </c>
      <c r="C208" s="3">
        <v>0.99403403475354457</v>
      </c>
      <c r="D208" s="3">
        <v>0.7972005556149161</v>
      </c>
      <c r="E208" s="3">
        <v>0.9556986280370966</v>
      </c>
      <c r="F208" s="3" t="s">
        <v>33</v>
      </c>
      <c r="G208" s="3" t="s">
        <v>33</v>
      </c>
      <c r="H208" s="3">
        <v>0.94319669654547278</v>
      </c>
      <c r="I208" s="3">
        <v>0.99637547155854722</v>
      </c>
      <c r="J208" s="3" t="s">
        <v>33</v>
      </c>
      <c r="K208" s="3" t="s">
        <v>33</v>
      </c>
      <c r="L208" s="3" t="s">
        <v>33</v>
      </c>
      <c r="M208" s="3" t="s">
        <v>33</v>
      </c>
      <c r="N208" s="3" t="s">
        <v>33</v>
      </c>
    </row>
    <row r="209" spans="1:14" x14ac:dyDescent="0.3">
      <c r="A209" t="s">
        <v>38</v>
      </c>
      <c r="B209" t="s">
        <v>16</v>
      </c>
      <c r="C209" s="3">
        <v>0.99469239817533261</v>
      </c>
      <c r="D209" s="3">
        <v>0.82123072316215007</v>
      </c>
      <c r="E209" s="3">
        <v>0.95634617149499845</v>
      </c>
      <c r="F209" s="3" t="s">
        <v>33</v>
      </c>
      <c r="G209" s="3" t="s">
        <v>33</v>
      </c>
      <c r="H209" s="3">
        <v>0.91585652028159559</v>
      </c>
      <c r="I209" s="3">
        <v>0.99468399291199039</v>
      </c>
      <c r="J209" s="3" t="s">
        <v>33</v>
      </c>
      <c r="K209" s="3" t="s">
        <v>33</v>
      </c>
      <c r="L209" s="3" t="s">
        <v>33</v>
      </c>
      <c r="M209" s="3" t="s">
        <v>33</v>
      </c>
      <c r="N209" s="3" t="s">
        <v>33</v>
      </c>
    </row>
    <row r="210" spans="1:14" x14ac:dyDescent="0.3">
      <c r="A210" t="s">
        <v>38</v>
      </c>
      <c r="B210" t="s">
        <v>17</v>
      </c>
      <c r="C210" s="3">
        <v>0.99414101574780644</v>
      </c>
      <c r="D210" s="3">
        <v>0.80805687203791465</v>
      </c>
      <c r="E210" s="3">
        <v>0.95513382497034705</v>
      </c>
      <c r="F210" s="3" t="s">
        <v>33</v>
      </c>
      <c r="G210" s="3" t="s">
        <v>33</v>
      </c>
      <c r="H210" s="3">
        <v>0.89531531531531527</v>
      </c>
      <c r="I210" s="3">
        <v>0.99133970931546045</v>
      </c>
      <c r="J210" s="3">
        <v>0.95091755202388284</v>
      </c>
      <c r="K210" s="3" t="s">
        <v>33</v>
      </c>
      <c r="L210" s="3" t="s">
        <v>33</v>
      </c>
      <c r="M210" s="3" t="s">
        <v>33</v>
      </c>
      <c r="N210" s="3" t="s">
        <v>33</v>
      </c>
    </row>
    <row r="211" spans="1:14" x14ac:dyDescent="0.3">
      <c r="A211" t="s">
        <v>38</v>
      </c>
      <c r="B211" t="s">
        <v>18</v>
      </c>
      <c r="C211" s="3">
        <v>0.98230649742180398</v>
      </c>
      <c r="D211" s="3">
        <v>0.52112777100222396</v>
      </c>
      <c r="E211" s="3">
        <v>0.92942888323026562</v>
      </c>
      <c r="F211" s="3" t="s">
        <v>33</v>
      </c>
      <c r="G211" s="3" t="s">
        <v>33</v>
      </c>
      <c r="H211" s="3">
        <v>0.9110152532574376</v>
      </c>
      <c r="I211" s="3">
        <v>0.99426870115370303</v>
      </c>
      <c r="J211" s="3">
        <v>0.71772341487768343</v>
      </c>
      <c r="K211" s="3" t="s">
        <v>33</v>
      </c>
      <c r="L211" s="3" t="s">
        <v>33</v>
      </c>
      <c r="M211" s="3" t="s">
        <v>33</v>
      </c>
      <c r="N211" s="3" t="s">
        <v>33</v>
      </c>
    </row>
    <row r="212" spans="1:14" x14ac:dyDescent="0.3">
      <c r="A212" t="s">
        <v>86</v>
      </c>
      <c r="B212" t="s">
        <v>6</v>
      </c>
      <c r="C212" s="3">
        <v>0.9876753081172972</v>
      </c>
      <c r="D212" s="3">
        <v>0.8704505226165713</v>
      </c>
      <c r="E212" s="3">
        <v>0.95994547876459835</v>
      </c>
      <c r="F212" s="3" t="s">
        <v>33</v>
      </c>
      <c r="G212" s="3" t="s">
        <v>33</v>
      </c>
      <c r="H212" s="3">
        <v>0.87208398133748055</v>
      </c>
      <c r="I212" s="3">
        <v>0.98557126030624265</v>
      </c>
      <c r="J212" s="3" t="s">
        <v>33</v>
      </c>
      <c r="K212" s="3" t="s">
        <v>33</v>
      </c>
      <c r="L212" s="3" t="s">
        <v>33</v>
      </c>
      <c r="M212" s="3" t="s">
        <v>33</v>
      </c>
      <c r="N212" s="3" t="s">
        <v>33</v>
      </c>
    </row>
    <row r="213" spans="1:14" x14ac:dyDescent="0.3">
      <c r="A213" t="s">
        <v>86</v>
      </c>
      <c r="B213" t="s">
        <v>87</v>
      </c>
      <c r="C213" s="3">
        <v>0.98714531384350801</v>
      </c>
      <c r="D213" s="3">
        <v>0.8595545513234345</v>
      </c>
      <c r="E213" s="3">
        <v>0.91729544701682064</v>
      </c>
      <c r="F213" s="3" t="s">
        <v>33</v>
      </c>
      <c r="G213" s="3">
        <v>0.95871932390703718</v>
      </c>
      <c r="H213" s="3">
        <v>0.92477987421383645</v>
      </c>
      <c r="I213" s="3">
        <v>0.9851680703585004</v>
      </c>
      <c r="J213" s="3" t="s">
        <v>33</v>
      </c>
      <c r="K213" s="3" t="s">
        <v>33</v>
      </c>
      <c r="L213" s="3" t="s">
        <v>33</v>
      </c>
      <c r="M213" s="3" t="s">
        <v>33</v>
      </c>
      <c r="N213" s="3" t="s">
        <v>33</v>
      </c>
    </row>
    <row r="214" spans="1:14" x14ac:dyDescent="0.3">
      <c r="A214" t="s">
        <v>86</v>
      </c>
      <c r="B214" t="s">
        <v>7</v>
      </c>
      <c r="C214" s="3">
        <v>0.98940465303026925</v>
      </c>
      <c r="D214" s="3">
        <v>0.84653536400606011</v>
      </c>
      <c r="E214" s="3">
        <v>0.71575551174045526</v>
      </c>
      <c r="F214" s="3">
        <v>0</v>
      </c>
      <c r="G214" s="3">
        <v>0.8460072941048391</v>
      </c>
      <c r="H214" s="3">
        <v>0.86425002657595407</v>
      </c>
      <c r="I214" s="3">
        <v>0.98973425555151084</v>
      </c>
      <c r="J214" s="3" t="s">
        <v>33</v>
      </c>
      <c r="K214" s="3" t="s">
        <v>33</v>
      </c>
      <c r="L214" s="3" t="s">
        <v>33</v>
      </c>
      <c r="M214" s="3" t="s">
        <v>33</v>
      </c>
      <c r="N214" s="3" t="s">
        <v>33</v>
      </c>
    </row>
    <row r="215" spans="1:14" x14ac:dyDescent="0.3">
      <c r="A215" t="s">
        <v>86</v>
      </c>
      <c r="B215" t="s">
        <v>10</v>
      </c>
      <c r="C215" s="3">
        <v>0.9360692871419054</v>
      </c>
      <c r="D215" s="3">
        <v>0.92548380949080877</v>
      </c>
      <c r="E215" s="3">
        <v>0.87894705065507461</v>
      </c>
      <c r="F215" s="3">
        <v>0.74192565508836072</v>
      </c>
      <c r="G215" s="3" t="s">
        <v>33</v>
      </c>
      <c r="H215" s="3">
        <v>0.77595886767921518</v>
      </c>
      <c r="I215" s="3">
        <v>0.98840785427016797</v>
      </c>
      <c r="J215" s="3">
        <v>0</v>
      </c>
      <c r="K215" s="3" t="s">
        <v>33</v>
      </c>
      <c r="L215" s="3" t="s">
        <v>33</v>
      </c>
      <c r="M215" s="3" t="s">
        <v>33</v>
      </c>
      <c r="N215" s="3" t="s">
        <v>33</v>
      </c>
    </row>
    <row r="216" spans="1:14" x14ac:dyDescent="0.3">
      <c r="A216" t="s">
        <v>86</v>
      </c>
      <c r="B216" t="s">
        <v>12</v>
      </c>
      <c r="C216" s="3">
        <v>0.99069425737725003</v>
      </c>
      <c r="D216" s="3">
        <v>0.92562719410908478</v>
      </c>
      <c r="E216" s="3">
        <v>0.76897522262723206</v>
      </c>
      <c r="F216" s="3" t="s">
        <v>33</v>
      </c>
      <c r="G216" s="3">
        <v>0.89395626419632124</v>
      </c>
      <c r="H216" s="3">
        <v>0.68288163076210329</v>
      </c>
      <c r="I216" s="3">
        <v>0.99508877975066123</v>
      </c>
      <c r="J216" s="3" t="s">
        <v>33</v>
      </c>
      <c r="K216" s="3" t="s">
        <v>33</v>
      </c>
      <c r="L216" s="3" t="s">
        <v>33</v>
      </c>
      <c r="M216" s="3" t="s">
        <v>33</v>
      </c>
      <c r="N216" s="3" t="s">
        <v>33</v>
      </c>
    </row>
    <row r="217" spans="1:14" x14ac:dyDescent="0.3">
      <c r="A217" t="s">
        <v>86</v>
      </c>
      <c r="B217" t="s">
        <v>13</v>
      </c>
      <c r="C217" s="3">
        <v>0.99511258016216064</v>
      </c>
      <c r="D217" s="3">
        <v>0.7654520742993981</v>
      </c>
      <c r="E217" s="3">
        <v>0.74035926170072508</v>
      </c>
      <c r="F217" s="3">
        <v>0</v>
      </c>
      <c r="G217" s="3">
        <v>0.84740458534594187</v>
      </c>
      <c r="H217" s="3">
        <v>0.57532007627349491</v>
      </c>
      <c r="I217" s="3">
        <v>0.99310762705445721</v>
      </c>
      <c r="J217" s="3" t="s">
        <v>33</v>
      </c>
      <c r="K217" s="3" t="s">
        <v>33</v>
      </c>
      <c r="L217" s="3" t="s">
        <v>33</v>
      </c>
      <c r="M217" s="3" t="s">
        <v>33</v>
      </c>
      <c r="N217" s="3" t="s">
        <v>33</v>
      </c>
    </row>
    <row r="218" spans="1:14" x14ac:dyDescent="0.3">
      <c r="A218" t="s">
        <v>86</v>
      </c>
      <c r="B218" t="s">
        <v>14</v>
      </c>
      <c r="C218" s="3">
        <v>0.99011122534816343</v>
      </c>
      <c r="D218" s="3">
        <v>0.9440370388357372</v>
      </c>
      <c r="E218" s="3">
        <v>0.74792425781016669</v>
      </c>
      <c r="F218" s="3">
        <v>0</v>
      </c>
      <c r="G218" s="3">
        <v>0.90430728241563041</v>
      </c>
      <c r="H218" s="3">
        <v>0.24363270777479892</v>
      </c>
      <c r="I218" s="3">
        <v>0.99432341208959796</v>
      </c>
      <c r="J218" s="3" t="s">
        <v>33</v>
      </c>
      <c r="K218" s="3" t="s">
        <v>33</v>
      </c>
      <c r="L218" s="3" t="s">
        <v>33</v>
      </c>
      <c r="M218" s="3" t="s">
        <v>33</v>
      </c>
      <c r="N218" s="3" t="s">
        <v>33</v>
      </c>
    </row>
    <row r="219" spans="1:14" x14ac:dyDescent="0.3">
      <c r="A219" t="s">
        <v>86</v>
      </c>
      <c r="B219" t="s">
        <v>15</v>
      </c>
      <c r="C219" s="3">
        <v>0.99543636931218504</v>
      </c>
      <c r="D219" s="3">
        <v>0.98934218231504978</v>
      </c>
      <c r="E219" s="3">
        <v>0.84040513166779207</v>
      </c>
      <c r="F219" s="3">
        <v>0</v>
      </c>
      <c r="G219" s="3">
        <v>0.82341700686180841</v>
      </c>
      <c r="H219" s="3">
        <v>0.75279605263157889</v>
      </c>
      <c r="I219" s="3">
        <v>0.99529447480267164</v>
      </c>
      <c r="J219" s="3" t="s">
        <v>33</v>
      </c>
      <c r="K219" s="3" t="s">
        <v>33</v>
      </c>
      <c r="L219" s="3" t="s">
        <v>33</v>
      </c>
      <c r="M219" s="3" t="s">
        <v>33</v>
      </c>
      <c r="N219" s="3">
        <v>0</v>
      </c>
    </row>
    <row r="220" spans="1:14" x14ac:dyDescent="0.3">
      <c r="A220" t="s">
        <v>86</v>
      </c>
      <c r="B220" t="s">
        <v>16</v>
      </c>
      <c r="C220" s="3">
        <v>0.98842807008388678</v>
      </c>
      <c r="D220" s="3">
        <v>0.93494992493491202</v>
      </c>
      <c r="E220" s="3">
        <v>0.86217985718290813</v>
      </c>
      <c r="F220" s="3">
        <v>0.56703999999999999</v>
      </c>
      <c r="G220" s="3">
        <v>0.85868309587986136</v>
      </c>
      <c r="H220" s="3">
        <v>0.70388349514563109</v>
      </c>
      <c r="I220" s="3">
        <v>0.99434590659127875</v>
      </c>
      <c r="J220" s="3">
        <v>0</v>
      </c>
      <c r="K220" s="3" t="s">
        <v>33</v>
      </c>
      <c r="L220" s="3" t="s">
        <v>33</v>
      </c>
      <c r="M220" s="3" t="s">
        <v>33</v>
      </c>
      <c r="N220" s="3" t="s">
        <v>33</v>
      </c>
    </row>
    <row r="221" spans="1:14" x14ac:dyDescent="0.3">
      <c r="A221" t="s">
        <v>86</v>
      </c>
      <c r="B221" t="s">
        <v>17</v>
      </c>
      <c r="C221" s="3">
        <v>0.99805822971376446</v>
      </c>
      <c r="D221" s="3">
        <v>0.87404499471538577</v>
      </c>
      <c r="E221" s="3">
        <v>0.86931341417265828</v>
      </c>
      <c r="F221" s="3">
        <v>0</v>
      </c>
      <c r="G221" s="3" t="s">
        <v>33</v>
      </c>
      <c r="H221" s="3">
        <v>0.84119489504931977</v>
      </c>
      <c r="I221" s="3">
        <v>0.99557693799953439</v>
      </c>
      <c r="J221" s="3" t="s">
        <v>33</v>
      </c>
      <c r="K221" s="3" t="s">
        <v>33</v>
      </c>
      <c r="L221" s="3" t="s">
        <v>33</v>
      </c>
      <c r="M221" s="3" t="s">
        <v>33</v>
      </c>
      <c r="N221" s="3" t="s">
        <v>33</v>
      </c>
    </row>
    <row r="222" spans="1:14" x14ac:dyDescent="0.3">
      <c r="A222" t="s">
        <v>86</v>
      </c>
      <c r="B222" t="s">
        <v>18</v>
      </c>
      <c r="C222" s="3">
        <v>0.99796121850677844</v>
      </c>
      <c r="D222" s="3">
        <v>0.90811601267365338</v>
      </c>
      <c r="E222" s="3">
        <v>0.87961919564795021</v>
      </c>
      <c r="F222" s="3">
        <v>0.68366013071895426</v>
      </c>
      <c r="G222" s="3" t="s">
        <v>33</v>
      </c>
      <c r="H222" s="3">
        <v>0.82036867564387506</v>
      </c>
      <c r="I222" s="3">
        <v>0.99616623217297962</v>
      </c>
      <c r="J222" s="3" t="s">
        <v>33</v>
      </c>
      <c r="K222" s="3" t="s">
        <v>33</v>
      </c>
      <c r="L222" s="3" t="s">
        <v>33</v>
      </c>
      <c r="M222" s="3" t="s">
        <v>33</v>
      </c>
      <c r="N222" s="3" t="s">
        <v>33</v>
      </c>
    </row>
    <row r="224" spans="1:14" x14ac:dyDescent="0.3">
      <c r="A224" s="2" t="s">
        <v>2</v>
      </c>
    </row>
    <row r="226" spans="1:13" x14ac:dyDescent="0.3">
      <c r="A226" t="s">
        <v>3</v>
      </c>
      <c r="B226" s="1" t="s">
        <v>69</v>
      </c>
      <c r="C226" s="1" t="s">
        <v>70</v>
      </c>
      <c r="D226" s="1" t="s">
        <v>71</v>
      </c>
      <c r="E226" s="1" t="s">
        <v>72</v>
      </c>
      <c r="F226" s="1" t="s">
        <v>73</v>
      </c>
      <c r="G226" s="1" t="s">
        <v>74</v>
      </c>
      <c r="H226" s="1" t="s">
        <v>75</v>
      </c>
      <c r="I226" s="1" t="s">
        <v>76</v>
      </c>
      <c r="J226" s="1" t="s">
        <v>77</v>
      </c>
      <c r="K226" s="1" t="s">
        <v>78</v>
      </c>
      <c r="L226" s="1" t="s">
        <v>79</v>
      </c>
      <c r="M226" s="1" t="s">
        <v>80</v>
      </c>
    </row>
    <row r="227" spans="1:13" x14ac:dyDescent="0.3">
      <c r="A227" t="s">
        <v>44</v>
      </c>
      <c r="B227" s="3">
        <v>0.98816652658084803</v>
      </c>
      <c r="C227" s="3">
        <v>0.88610531785149849</v>
      </c>
      <c r="D227" s="3">
        <v>0.92694586577034999</v>
      </c>
      <c r="E227" s="3">
        <v>0.7244179071162512</v>
      </c>
      <c r="F227" s="3">
        <v>0.96510443199184925</v>
      </c>
      <c r="G227" s="3">
        <v>0.85127270486101936</v>
      </c>
      <c r="H227" s="3">
        <v>0.98736313817277521</v>
      </c>
      <c r="I227" s="3">
        <v>0.52339925592324266</v>
      </c>
      <c r="J227" s="3" t="s">
        <v>33</v>
      </c>
      <c r="K227" s="3" t="s">
        <v>33</v>
      </c>
      <c r="L227" s="3" t="s">
        <v>33</v>
      </c>
      <c r="M227" s="3" t="s">
        <v>33</v>
      </c>
    </row>
    <row r="228" spans="1:13" x14ac:dyDescent="0.3">
      <c r="A228" t="s">
        <v>39</v>
      </c>
      <c r="B228" s="3">
        <v>0.98635003437775404</v>
      </c>
      <c r="C228" s="3">
        <v>0.95094663839834837</v>
      </c>
      <c r="D228" s="3">
        <v>0.91864624312937682</v>
      </c>
      <c r="E228" s="3">
        <v>0.84510226904673147</v>
      </c>
      <c r="F228" s="3">
        <v>0</v>
      </c>
      <c r="G228" s="3">
        <v>0.86394891302926913</v>
      </c>
      <c r="H228" s="3">
        <v>0.98848099363950515</v>
      </c>
      <c r="I228" s="3">
        <v>0.51601691478885481</v>
      </c>
      <c r="J228" s="3" t="s">
        <v>33</v>
      </c>
      <c r="K228" s="3" t="s">
        <v>33</v>
      </c>
      <c r="L228" s="3" t="s">
        <v>33</v>
      </c>
      <c r="M228" s="3" t="s">
        <v>33</v>
      </c>
    </row>
    <row r="229" spans="1:13" x14ac:dyDescent="0.3">
      <c r="A229" t="s">
        <v>42</v>
      </c>
      <c r="B229" s="3">
        <v>0.97711611357149541</v>
      </c>
      <c r="C229" s="3">
        <v>0.95166428194293562</v>
      </c>
      <c r="D229" s="3">
        <v>0.76305832205305535</v>
      </c>
      <c r="E229" s="3">
        <v>0.69815945627488363</v>
      </c>
      <c r="F229" s="3">
        <v>0.64636626424077537</v>
      </c>
      <c r="G229" s="3">
        <v>0.74510276320910318</v>
      </c>
      <c r="H229" s="3">
        <v>0.99326209568175983</v>
      </c>
      <c r="I229" s="3">
        <v>0.86730532409998884</v>
      </c>
      <c r="J229" s="3">
        <v>0.67370928088506454</v>
      </c>
      <c r="K229" s="3">
        <v>0.3704593215250675</v>
      </c>
      <c r="L229" s="3">
        <v>0</v>
      </c>
      <c r="M229" s="3">
        <v>0.22593259263856991</v>
      </c>
    </row>
    <row r="230" spans="1:13" x14ac:dyDescent="0.3">
      <c r="A230" t="s">
        <v>54</v>
      </c>
      <c r="B230" s="3">
        <v>0.99179464639920545</v>
      </c>
      <c r="C230" s="3">
        <v>0.94066078775837625</v>
      </c>
      <c r="D230" s="3">
        <v>0.91710281080224099</v>
      </c>
      <c r="E230" s="3">
        <v>0.81078488161610307</v>
      </c>
      <c r="F230" s="3" t="s">
        <v>33</v>
      </c>
      <c r="G230" s="3">
        <v>0.85947613810019763</v>
      </c>
      <c r="H230" s="3">
        <v>0.99132280181831878</v>
      </c>
      <c r="I230" s="3">
        <v>0</v>
      </c>
      <c r="J230" s="3" t="s">
        <v>33</v>
      </c>
      <c r="K230" s="3" t="s">
        <v>33</v>
      </c>
      <c r="L230" s="3" t="s">
        <v>33</v>
      </c>
      <c r="M230" s="3" t="s">
        <v>33</v>
      </c>
    </row>
    <row r="231" spans="1:13" x14ac:dyDescent="0.3">
      <c r="A231" t="s">
        <v>36</v>
      </c>
      <c r="B231" s="3">
        <v>0.98851838659785196</v>
      </c>
      <c r="C231" s="3">
        <v>0.90970116198828521</v>
      </c>
      <c r="D231" s="3">
        <v>0.86545748170972525</v>
      </c>
      <c r="E231" s="3">
        <v>0.69127295716105219</v>
      </c>
      <c r="F231" s="3">
        <v>0.69975779105441627</v>
      </c>
      <c r="G231" s="3">
        <v>0.72144681225783724</v>
      </c>
      <c r="H231" s="3">
        <v>0.99285786428499279</v>
      </c>
      <c r="I231" s="3">
        <v>0.86015261919788855</v>
      </c>
      <c r="J231" s="3">
        <v>0.66222845129642605</v>
      </c>
      <c r="K231" s="3">
        <v>0</v>
      </c>
      <c r="L231" s="3">
        <v>0</v>
      </c>
      <c r="M231" s="3">
        <v>0</v>
      </c>
    </row>
    <row r="232" spans="1:13" x14ac:dyDescent="0.3">
      <c r="A232" t="s">
        <v>34</v>
      </c>
      <c r="B232" s="3">
        <v>0.98956102645606403</v>
      </c>
      <c r="C232" s="3">
        <v>0.94895162812791156</v>
      </c>
      <c r="D232" s="3">
        <v>0.92413751973207237</v>
      </c>
      <c r="E232" s="3">
        <v>0.82280293381351843</v>
      </c>
      <c r="F232" s="3">
        <v>0</v>
      </c>
      <c r="G232" s="3">
        <v>0.81712233379755184</v>
      </c>
      <c r="H232" s="3">
        <v>0.98969310765147878</v>
      </c>
      <c r="I232" s="3">
        <v>0.88297783354245085</v>
      </c>
      <c r="J232" s="3">
        <v>0</v>
      </c>
      <c r="K232" s="3" t="s">
        <v>33</v>
      </c>
      <c r="L232" s="3" t="s">
        <v>33</v>
      </c>
      <c r="M232" s="3" t="s">
        <v>33</v>
      </c>
    </row>
    <row r="233" spans="1:13" x14ac:dyDescent="0.3">
      <c r="A233" t="s">
        <v>45</v>
      </c>
      <c r="B233" s="3">
        <v>0.98050076706822364</v>
      </c>
      <c r="C233" s="3">
        <v>0.96159806779322277</v>
      </c>
      <c r="D233" s="3">
        <v>0.8977811773419051</v>
      </c>
      <c r="E233" s="3">
        <v>0.69427234296263574</v>
      </c>
      <c r="F233" s="3">
        <v>0.76190600624534544</v>
      </c>
      <c r="G233" s="3">
        <v>0.76360462527970763</v>
      </c>
      <c r="H233" s="3">
        <v>0.99117502763345322</v>
      </c>
      <c r="I233" s="3">
        <v>0.62278493270068747</v>
      </c>
      <c r="J233" s="3" t="s">
        <v>33</v>
      </c>
      <c r="K233" s="3">
        <v>0.90243902439024404</v>
      </c>
      <c r="L233" s="3" t="s">
        <v>33</v>
      </c>
      <c r="M233" s="3" t="s">
        <v>33</v>
      </c>
    </row>
    <row r="234" spans="1:13" x14ac:dyDescent="0.3">
      <c r="A234" t="s">
        <v>40</v>
      </c>
      <c r="B234" s="3">
        <v>0.99386660265349003</v>
      </c>
      <c r="C234" s="3">
        <v>0.96767365553495743</v>
      </c>
      <c r="D234" s="3">
        <v>0.89877645353987567</v>
      </c>
      <c r="E234" s="3">
        <v>0.7482989097682573</v>
      </c>
      <c r="F234" s="3">
        <v>0.55941062682635712</v>
      </c>
      <c r="G234" s="3">
        <v>0.79586015555590195</v>
      </c>
      <c r="H234" s="3">
        <v>0.99166838807408941</v>
      </c>
      <c r="I234" s="3">
        <v>0.37155119558553035</v>
      </c>
      <c r="J234" s="3" t="s">
        <v>33</v>
      </c>
      <c r="K234" s="3">
        <v>0</v>
      </c>
      <c r="L234" s="3" t="s">
        <v>33</v>
      </c>
      <c r="M234" s="3">
        <v>0</v>
      </c>
    </row>
    <row r="235" spans="1:13" x14ac:dyDescent="0.3">
      <c r="A235" t="s">
        <v>37</v>
      </c>
      <c r="B235" s="3">
        <v>0.98998256131749685</v>
      </c>
      <c r="C235" s="3">
        <v>0.96124188632610119</v>
      </c>
      <c r="D235" s="3">
        <v>0.90187308647282682</v>
      </c>
      <c r="E235" s="3">
        <v>0.78393857775301079</v>
      </c>
      <c r="F235" s="3">
        <v>0.69008691019280077</v>
      </c>
      <c r="G235" s="3">
        <v>0.82508389261744963</v>
      </c>
      <c r="H235" s="3">
        <v>0.98780993448876364</v>
      </c>
      <c r="I235" s="3">
        <v>0.89021257375151741</v>
      </c>
      <c r="J235" s="3">
        <v>0</v>
      </c>
      <c r="K235" s="3">
        <v>0</v>
      </c>
      <c r="L235" s="3" t="s">
        <v>33</v>
      </c>
      <c r="M235" s="3">
        <v>0</v>
      </c>
    </row>
    <row r="236" spans="1:13" x14ac:dyDescent="0.3">
      <c r="A236" t="s">
        <v>19</v>
      </c>
      <c r="B236" s="3">
        <v>0.98677964982375621</v>
      </c>
      <c r="C236" s="3">
        <v>0.96151930689885678</v>
      </c>
      <c r="D236" s="3">
        <v>0.91505702463603722</v>
      </c>
      <c r="E236" s="3">
        <v>0.80250671441360788</v>
      </c>
      <c r="F236" s="3">
        <v>0.79497404517171444</v>
      </c>
      <c r="G236" s="3">
        <v>0.85685813163119251</v>
      </c>
      <c r="H236" s="3">
        <v>0.98354749449751755</v>
      </c>
      <c r="I236" s="3">
        <v>0.86434308043992047</v>
      </c>
      <c r="J236" s="3" t="s">
        <v>33</v>
      </c>
      <c r="K236" s="3" t="s">
        <v>33</v>
      </c>
      <c r="L236" s="3" t="s">
        <v>33</v>
      </c>
      <c r="M236" s="3" t="s">
        <v>33</v>
      </c>
    </row>
    <row r="237" spans="1:13" x14ac:dyDescent="0.3">
      <c r="A237" t="s">
        <v>85</v>
      </c>
      <c r="B237" s="3">
        <v>0.97461372793259804</v>
      </c>
      <c r="C237" s="3">
        <v>0.96485518946952964</v>
      </c>
      <c r="D237" s="3">
        <v>0.91419874643134458</v>
      </c>
      <c r="E237" s="3">
        <v>0.23852228617320304</v>
      </c>
      <c r="F237" s="3">
        <v>0.58959935713465728</v>
      </c>
      <c r="G237" s="3">
        <v>0.79953095138991459</v>
      </c>
      <c r="H237" s="3">
        <v>0.98904168104227241</v>
      </c>
      <c r="I237" s="3">
        <v>0.38102109239061238</v>
      </c>
      <c r="J237" s="3">
        <v>0</v>
      </c>
      <c r="K237" s="3" t="s">
        <v>33</v>
      </c>
      <c r="L237" s="3" t="s">
        <v>33</v>
      </c>
      <c r="M237" s="3" t="s">
        <v>33</v>
      </c>
    </row>
    <row r="238" spans="1:13" x14ac:dyDescent="0.3">
      <c r="A238" t="s">
        <v>88</v>
      </c>
      <c r="B238" s="3">
        <v>0.99145142920805918</v>
      </c>
      <c r="C238" s="3">
        <v>0.94907619102054819</v>
      </c>
      <c r="D238" s="3">
        <v>0.90131026157532257</v>
      </c>
      <c r="E238" s="3">
        <v>0.77531346175766558</v>
      </c>
      <c r="F238" s="3">
        <v>0.37694530902623385</v>
      </c>
      <c r="G238" s="3">
        <v>0.83605460743547344</v>
      </c>
      <c r="H238" s="3">
        <v>0.99263455446163995</v>
      </c>
      <c r="I238" s="3">
        <v>0.72911166474547284</v>
      </c>
      <c r="J238" s="3" t="s">
        <v>33</v>
      </c>
      <c r="K238" s="3" t="s">
        <v>33</v>
      </c>
      <c r="L238" s="3" t="s">
        <v>33</v>
      </c>
      <c r="M238" s="3" t="s">
        <v>33</v>
      </c>
    </row>
    <row r="239" spans="1:13" x14ac:dyDescent="0.3">
      <c r="A239" t="s">
        <v>84</v>
      </c>
      <c r="B239" s="3">
        <v>0.98612018869631424</v>
      </c>
      <c r="C239" s="3">
        <v>0.95270602536121762</v>
      </c>
      <c r="D239" s="3">
        <v>0.90488763583177856</v>
      </c>
      <c r="E239" s="3">
        <v>0.5531608456355126</v>
      </c>
      <c r="F239" s="3">
        <v>0.51621852326077677</v>
      </c>
      <c r="G239" s="3">
        <v>0.82958883475723133</v>
      </c>
      <c r="H239" s="3">
        <v>0.99173279049478624</v>
      </c>
      <c r="I239" s="3">
        <v>0.14530685920577618</v>
      </c>
      <c r="J239" s="3">
        <v>0</v>
      </c>
      <c r="K239" s="3">
        <v>0</v>
      </c>
      <c r="L239" s="3" t="s">
        <v>33</v>
      </c>
      <c r="M239" s="3">
        <v>0</v>
      </c>
    </row>
    <row r="240" spans="1:13" x14ac:dyDescent="0.3">
      <c r="A240" t="s">
        <v>38</v>
      </c>
      <c r="B240" s="3">
        <v>0.98604283904032197</v>
      </c>
      <c r="C240" s="3">
        <v>0.91217871869524558</v>
      </c>
      <c r="D240" s="3">
        <v>0.92153885092381682</v>
      </c>
      <c r="E240" s="3">
        <v>0.83664336954766683</v>
      </c>
      <c r="F240" s="3" t="s">
        <v>33</v>
      </c>
      <c r="G240" s="3">
        <v>0.8856755500464828</v>
      </c>
      <c r="H240" s="3">
        <v>0.99173350633010915</v>
      </c>
      <c r="I240" s="3">
        <v>0.80338266384778012</v>
      </c>
      <c r="J240" s="3" t="s">
        <v>33</v>
      </c>
      <c r="K240" s="3" t="s">
        <v>33</v>
      </c>
      <c r="L240" s="3" t="s">
        <v>33</v>
      </c>
      <c r="M240" s="3" t="s">
        <v>33</v>
      </c>
    </row>
    <row r="241" spans="1:13" x14ac:dyDescent="0.3">
      <c r="A241" t="s">
        <v>86</v>
      </c>
      <c r="B241" s="3">
        <v>0.99083982087495681</v>
      </c>
      <c r="C241" s="3">
        <v>0.89179543067486278</v>
      </c>
      <c r="D241" s="3">
        <v>0.84472522565390218</v>
      </c>
      <c r="E241" s="3">
        <v>0.3249054481701602</v>
      </c>
      <c r="F241" s="3">
        <v>0.88015627600585156</v>
      </c>
      <c r="G241" s="3">
        <v>0.77732636873669958</v>
      </c>
      <c r="H241" s="3">
        <v>0.99202937056180862</v>
      </c>
      <c r="I241" s="3">
        <v>0</v>
      </c>
      <c r="J241" s="3" t="s">
        <v>33</v>
      </c>
      <c r="K241" s="3" t="s">
        <v>33</v>
      </c>
      <c r="L241" s="3" t="s">
        <v>33</v>
      </c>
      <c r="M241" s="3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3C9D-423F-464C-9523-9C578A77A88E}">
  <dimension ref="A2:N241"/>
  <sheetViews>
    <sheetView tabSelected="1" topLeftCell="A97" workbookViewId="0">
      <selection activeCell="S114" sqref="S114"/>
    </sheetView>
  </sheetViews>
  <sheetFormatPr defaultRowHeight="14.4" x14ac:dyDescent="0.3"/>
  <cols>
    <col min="1" max="1" width="19.33203125" bestFit="1" customWidth="1"/>
    <col min="2" max="2" width="14.109375" bestFit="1" customWidth="1"/>
    <col min="3" max="12" width="12" bestFit="1" customWidth="1"/>
    <col min="13" max="13" width="10.6640625" bestFit="1" customWidth="1"/>
    <col min="14" max="14" width="12" bestFit="1" customWidth="1"/>
  </cols>
  <sheetData>
    <row r="2" spans="1:14" x14ac:dyDescent="0.3">
      <c r="A2" s="2" t="s">
        <v>1</v>
      </c>
    </row>
    <row r="4" spans="1:14" x14ac:dyDescent="0.3">
      <c r="A4" t="s">
        <v>3</v>
      </c>
      <c r="B4" t="s">
        <v>4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</row>
    <row r="5" spans="1:14" x14ac:dyDescent="0.3">
      <c r="A5" t="s">
        <v>44</v>
      </c>
      <c r="B5" t="s">
        <v>5</v>
      </c>
      <c r="C5" s="3">
        <v>0.9846494411380462</v>
      </c>
      <c r="D5" s="3">
        <v>0.89581398136217905</v>
      </c>
      <c r="E5" s="3">
        <v>0.90281753804429721</v>
      </c>
      <c r="F5" s="3" t="s">
        <v>33</v>
      </c>
      <c r="G5" s="3" t="s">
        <v>33</v>
      </c>
      <c r="H5" s="3">
        <v>0.84501313448012882</v>
      </c>
      <c r="I5" s="3">
        <v>0.98647696858712497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</row>
    <row r="6" spans="1:14" x14ac:dyDescent="0.3">
      <c r="A6" t="s">
        <v>44</v>
      </c>
      <c r="B6" t="s">
        <v>60</v>
      </c>
      <c r="C6" s="3">
        <v>0.98581994898031899</v>
      </c>
      <c r="D6" s="3">
        <v>0.63256807261078485</v>
      </c>
      <c r="E6" s="3">
        <v>0.93137409806709859</v>
      </c>
      <c r="F6" s="3" t="s">
        <v>33</v>
      </c>
      <c r="G6" s="3" t="s">
        <v>33</v>
      </c>
      <c r="H6" s="3">
        <v>0.83101170102682476</v>
      </c>
      <c r="I6" s="3">
        <v>0.98928621121469318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</row>
    <row r="7" spans="1:14" x14ac:dyDescent="0.3">
      <c r="A7" t="s">
        <v>44</v>
      </c>
      <c r="B7" t="s">
        <v>50</v>
      </c>
      <c r="C7" s="3">
        <v>0.98943523532918198</v>
      </c>
      <c r="D7" s="3">
        <v>0.63844369829346814</v>
      </c>
      <c r="E7" s="3">
        <v>0.93034979423868325</v>
      </c>
      <c r="F7" s="3" t="s">
        <v>33</v>
      </c>
      <c r="G7" s="3" t="s">
        <v>33</v>
      </c>
      <c r="H7" s="3">
        <v>0.89647842414794865</v>
      </c>
      <c r="I7" s="3">
        <v>0.99063984353171275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</row>
    <row r="8" spans="1:14" x14ac:dyDescent="0.3">
      <c r="A8" t="s">
        <v>44</v>
      </c>
      <c r="B8" t="s">
        <v>6</v>
      </c>
      <c r="C8" s="3">
        <v>0.98939576481825198</v>
      </c>
      <c r="D8" s="3">
        <v>0.59268004722550172</v>
      </c>
      <c r="E8" s="3">
        <v>0.92257020041310778</v>
      </c>
      <c r="F8" s="3" t="s">
        <v>33</v>
      </c>
      <c r="G8" s="3" t="s">
        <v>33</v>
      </c>
      <c r="H8" s="3">
        <v>0.89723910030913545</v>
      </c>
      <c r="I8" s="3">
        <v>0.98414084097191923</v>
      </c>
      <c r="J8" s="3">
        <v>0.90645446507515481</v>
      </c>
      <c r="K8" s="3" t="s">
        <v>33</v>
      </c>
      <c r="L8" s="3" t="s">
        <v>33</v>
      </c>
      <c r="M8" s="3" t="s">
        <v>33</v>
      </c>
      <c r="N8" s="3" t="s">
        <v>33</v>
      </c>
    </row>
    <row r="9" spans="1:14" x14ac:dyDescent="0.3">
      <c r="A9" t="s">
        <v>44</v>
      </c>
      <c r="B9" t="s">
        <v>63</v>
      </c>
      <c r="C9" s="3">
        <v>0.98685071696316995</v>
      </c>
      <c r="D9" s="3">
        <v>0.81542989278957323</v>
      </c>
      <c r="E9" s="3">
        <v>0.96782879818594103</v>
      </c>
      <c r="F9" s="3" t="s">
        <v>33</v>
      </c>
      <c r="G9" s="3" t="s">
        <v>33</v>
      </c>
      <c r="H9" s="3">
        <v>0.85510542816745561</v>
      </c>
      <c r="I9" s="3">
        <v>0.98489203331122399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</row>
    <row r="10" spans="1:14" x14ac:dyDescent="0.3">
      <c r="A10" t="s">
        <v>44</v>
      </c>
      <c r="B10" t="s">
        <v>7</v>
      </c>
      <c r="C10" s="3">
        <v>0.98834060044947281</v>
      </c>
      <c r="D10" s="3">
        <v>0.91431604488929319</v>
      </c>
      <c r="E10" s="3">
        <v>0.88817641860369523</v>
      </c>
      <c r="F10" s="3">
        <v>0</v>
      </c>
      <c r="G10" s="3" t="s">
        <v>33</v>
      </c>
      <c r="H10" s="3">
        <v>0.87905405405405401</v>
      </c>
      <c r="I10" s="3">
        <v>0.98268525311812183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</row>
    <row r="11" spans="1:14" x14ac:dyDescent="0.3">
      <c r="A11" t="s">
        <v>44</v>
      </c>
      <c r="B11" t="s">
        <v>58</v>
      </c>
      <c r="C11" s="3">
        <v>0.99335548172757482</v>
      </c>
      <c r="D11" s="3">
        <v>0.97023323138701478</v>
      </c>
      <c r="E11" s="3">
        <v>0.96431293742637381</v>
      </c>
      <c r="F11" s="3" t="s">
        <v>33</v>
      </c>
      <c r="G11" s="3" t="s">
        <v>33</v>
      </c>
      <c r="H11" s="3">
        <v>0.90885509838998202</v>
      </c>
      <c r="I11" s="3">
        <v>0.99005524861878458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</row>
    <row r="12" spans="1:14" x14ac:dyDescent="0.3">
      <c r="A12" t="s">
        <v>44</v>
      </c>
      <c r="B12" t="s">
        <v>8</v>
      </c>
      <c r="C12" s="3">
        <v>0.9936909268385592</v>
      </c>
      <c r="D12" s="3">
        <v>0.9655493876859188</v>
      </c>
      <c r="E12" s="3">
        <v>0.97703513281919441</v>
      </c>
      <c r="F12" s="3" t="s">
        <v>33</v>
      </c>
      <c r="G12" s="3" t="s">
        <v>33</v>
      </c>
      <c r="H12" s="3">
        <v>0.89778981392504587</v>
      </c>
      <c r="I12" s="3">
        <v>0.98988697204045195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</row>
    <row r="13" spans="1:14" x14ac:dyDescent="0.3">
      <c r="A13" t="s">
        <v>44</v>
      </c>
      <c r="B13" t="s">
        <v>43</v>
      </c>
      <c r="C13" s="3">
        <v>0.98662002623524281</v>
      </c>
      <c r="D13" s="3">
        <v>0.95916367200261365</v>
      </c>
      <c r="E13" s="3">
        <v>0.89875705498129244</v>
      </c>
      <c r="F13" s="3">
        <v>0.61436013590033978</v>
      </c>
      <c r="G13" s="3" t="s">
        <v>33</v>
      </c>
      <c r="H13" s="3">
        <v>0.53583992963940197</v>
      </c>
      <c r="I13" s="3">
        <v>0.98669302714622464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</row>
    <row r="14" spans="1:14" x14ac:dyDescent="0.3">
      <c r="A14" t="s">
        <v>44</v>
      </c>
      <c r="B14" t="s">
        <v>9</v>
      </c>
      <c r="C14" s="3">
        <v>0.98345006674834956</v>
      </c>
      <c r="D14" s="3">
        <v>0.9182930751392252</v>
      </c>
      <c r="E14" s="3">
        <v>0.86081618843545082</v>
      </c>
      <c r="F14" s="3">
        <v>0.75047559644472162</v>
      </c>
      <c r="G14" s="3">
        <v>0.94940321743642964</v>
      </c>
      <c r="H14" s="3">
        <v>0.84134578871420973</v>
      </c>
      <c r="I14" s="3">
        <v>0.98723975822699805</v>
      </c>
      <c r="J14" s="3" t="s">
        <v>33</v>
      </c>
      <c r="K14" s="3" t="s">
        <v>33</v>
      </c>
      <c r="L14" s="3" t="s">
        <v>33</v>
      </c>
      <c r="M14" s="3" t="s">
        <v>33</v>
      </c>
      <c r="N14" s="3" t="s">
        <v>33</v>
      </c>
    </row>
    <row r="15" spans="1:14" x14ac:dyDescent="0.3">
      <c r="A15" t="s">
        <v>44</v>
      </c>
      <c r="B15" t="s">
        <v>10</v>
      </c>
      <c r="C15" s="3">
        <v>0.96927596162331842</v>
      </c>
      <c r="D15" s="3">
        <v>0.97364410244972321</v>
      </c>
      <c r="E15" s="3">
        <v>0.9328299274100198</v>
      </c>
      <c r="F15" s="3" t="s">
        <v>33</v>
      </c>
      <c r="G15" s="3" t="s">
        <v>33</v>
      </c>
      <c r="H15" s="3">
        <v>0.82131058420106218</v>
      </c>
      <c r="I15" s="3">
        <v>0.98847497955238317</v>
      </c>
      <c r="J15" s="3">
        <v>7.6181940398834863E-3</v>
      </c>
      <c r="K15" s="3" t="s">
        <v>33</v>
      </c>
      <c r="L15" s="3" t="s">
        <v>33</v>
      </c>
      <c r="M15" s="3" t="s">
        <v>33</v>
      </c>
      <c r="N15" s="3" t="s">
        <v>33</v>
      </c>
    </row>
    <row r="16" spans="1:14" x14ac:dyDescent="0.3">
      <c r="A16" t="s">
        <v>44</v>
      </c>
      <c r="B16" t="s">
        <v>67</v>
      </c>
      <c r="C16" s="3">
        <v>0.99629914805891562</v>
      </c>
      <c r="D16" s="3">
        <v>0.74520792205311082</v>
      </c>
      <c r="E16" s="3">
        <v>0.94685752566889525</v>
      </c>
      <c r="F16" s="3">
        <v>0.87540335857754359</v>
      </c>
      <c r="G16" s="3" t="s">
        <v>33</v>
      </c>
      <c r="H16" s="3">
        <v>0.86459143968871599</v>
      </c>
      <c r="I16" s="3">
        <v>0.98810921902524962</v>
      </c>
      <c r="J16" s="3" t="s">
        <v>33</v>
      </c>
      <c r="K16" s="3" t="s">
        <v>33</v>
      </c>
      <c r="L16" s="3" t="s">
        <v>33</v>
      </c>
      <c r="M16" s="3" t="s">
        <v>33</v>
      </c>
      <c r="N16" s="3" t="s">
        <v>33</v>
      </c>
    </row>
    <row r="17" spans="1:14" x14ac:dyDescent="0.3">
      <c r="A17" t="s">
        <v>44</v>
      </c>
      <c r="B17" t="s">
        <v>11</v>
      </c>
      <c r="C17" s="3">
        <v>0.99509810312235203</v>
      </c>
      <c r="D17" s="3">
        <v>0.92418040482181085</v>
      </c>
      <c r="E17" s="3">
        <v>0.93382333978078658</v>
      </c>
      <c r="F17" s="3">
        <v>0.75692238495488151</v>
      </c>
      <c r="G17" s="3" t="s">
        <v>33</v>
      </c>
      <c r="H17" s="3">
        <v>0.75944371358767149</v>
      </c>
      <c r="I17" s="3">
        <v>0.98570783812246121</v>
      </c>
      <c r="J17" s="3" t="s">
        <v>33</v>
      </c>
      <c r="K17" s="3" t="s">
        <v>33</v>
      </c>
      <c r="L17" s="3" t="s">
        <v>33</v>
      </c>
      <c r="M17" s="3" t="s">
        <v>33</v>
      </c>
      <c r="N17" s="3" t="s">
        <v>33</v>
      </c>
    </row>
    <row r="18" spans="1:14" x14ac:dyDescent="0.3">
      <c r="A18" t="s">
        <v>39</v>
      </c>
      <c r="B18" t="s">
        <v>5</v>
      </c>
      <c r="C18" s="3">
        <v>0.98385057778252583</v>
      </c>
      <c r="D18" s="3">
        <v>0.93132888620937782</v>
      </c>
      <c r="E18" s="3">
        <v>0.86826783114992723</v>
      </c>
      <c r="F18" s="3" t="s">
        <v>33</v>
      </c>
      <c r="G18" s="3" t="s">
        <v>33</v>
      </c>
      <c r="H18" s="3">
        <v>0.88110561615066729</v>
      </c>
      <c r="I18" s="3">
        <v>0.98593065272545555</v>
      </c>
      <c r="J18" s="3" t="s">
        <v>33</v>
      </c>
      <c r="K18" s="3" t="s">
        <v>33</v>
      </c>
      <c r="L18" s="3" t="s">
        <v>33</v>
      </c>
      <c r="M18" s="3" t="s">
        <v>33</v>
      </c>
      <c r="N18" s="3" t="s">
        <v>33</v>
      </c>
    </row>
    <row r="19" spans="1:14" x14ac:dyDescent="0.3">
      <c r="A19" t="s">
        <v>39</v>
      </c>
      <c r="B19" t="s">
        <v>6</v>
      </c>
      <c r="C19" s="3">
        <v>0.98975735709033719</v>
      </c>
      <c r="D19" s="3">
        <v>0.94644181472285815</v>
      </c>
      <c r="E19" s="3">
        <v>0.85761480013214408</v>
      </c>
      <c r="F19" s="3" t="s">
        <v>33</v>
      </c>
      <c r="G19" s="3" t="s">
        <v>33</v>
      </c>
      <c r="H19" s="3">
        <v>0.91351483934265398</v>
      </c>
      <c r="I19" s="3">
        <v>0.99102281089036059</v>
      </c>
      <c r="J19" s="3" t="s">
        <v>33</v>
      </c>
      <c r="K19" s="3" t="s">
        <v>33</v>
      </c>
      <c r="L19" s="3" t="s">
        <v>33</v>
      </c>
      <c r="M19" s="3" t="s">
        <v>33</v>
      </c>
      <c r="N19" s="3" t="s">
        <v>33</v>
      </c>
    </row>
    <row r="20" spans="1:14" x14ac:dyDescent="0.3">
      <c r="A20" t="s">
        <v>39</v>
      </c>
      <c r="B20" t="s">
        <v>7</v>
      </c>
      <c r="C20" s="3">
        <v>0.98146461745380165</v>
      </c>
      <c r="D20" s="3">
        <v>0.95357869428518582</v>
      </c>
      <c r="E20" s="3">
        <v>0.8472961168903359</v>
      </c>
      <c r="F20" s="3" t="s">
        <v>33</v>
      </c>
      <c r="G20" s="3" t="s">
        <v>33</v>
      </c>
      <c r="H20" s="3">
        <v>0.88427230046948357</v>
      </c>
      <c r="I20" s="3">
        <v>0.98787967289719625</v>
      </c>
      <c r="J20" s="3" t="s">
        <v>33</v>
      </c>
      <c r="K20" s="3" t="s">
        <v>33</v>
      </c>
      <c r="L20" s="3" t="s">
        <v>33</v>
      </c>
      <c r="M20" s="3" t="s">
        <v>33</v>
      </c>
      <c r="N20" s="3" t="s">
        <v>33</v>
      </c>
    </row>
    <row r="21" spans="1:14" x14ac:dyDescent="0.3">
      <c r="A21" t="s">
        <v>39</v>
      </c>
      <c r="B21" t="s">
        <v>8</v>
      </c>
      <c r="C21" s="3">
        <v>0.99114130218885321</v>
      </c>
      <c r="D21" s="3">
        <v>0.97982094243776485</v>
      </c>
      <c r="E21" s="3">
        <v>0.91858056381158237</v>
      </c>
      <c r="F21" s="3" t="s">
        <v>33</v>
      </c>
      <c r="G21" s="3" t="s">
        <v>33</v>
      </c>
      <c r="H21" s="3">
        <v>0.90069356872635564</v>
      </c>
      <c r="I21" s="3">
        <v>0.9904451522109472</v>
      </c>
      <c r="J21" s="3" t="s">
        <v>33</v>
      </c>
      <c r="K21" s="3" t="s">
        <v>33</v>
      </c>
      <c r="L21" s="3" t="s">
        <v>33</v>
      </c>
      <c r="M21" s="3" t="s">
        <v>33</v>
      </c>
      <c r="N21" s="3" t="s">
        <v>33</v>
      </c>
    </row>
    <row r="22" spans="1:14" x14ac:dyDescent="0.3">
      <c r="A22" t="s">
        <v>39</v>
      </c>
      <c r="B22" t="s">
        <v>9</v>
      </c>
      <c r="C22" s="3">
        <v>0.98955007832483999</v>
      </c>
      <c r="D22" s="3">
        <v>0.91457620191079558</v>
      </c>
      <c r="E22" s="3">
        <v>0.89440383315928496</v>
      </c>
      <c r="F22" s="3" t="s">
        <v>33</v>
      </c>
      <c r="G22" s="3" t="s">
        <v>33</v>
      </c>
      <c r="H22" s="3">
        <v>0.89421620176454863</v>
      </c>
      <c r="I22" s="3">
        <v>0.98237753882915158</v>
      </c>
      <c r="J22" s="3" t="s">
        <v>33</v>
      </c>
      <c r="K22" s="3" t="s">
        <v>33</v>
      </c>
      <c r="L22" s="3" t="s">
        <v>33</v>
      </c>
      <c r="M22" s="3" t="s">
        <v>33</v>
      </c>
      <c r="N22" s="3" t="s">
        <v>33</v>
      </c>
    </row>
    <row r="23" spans="1:14" x14ac:dyDescent="0.3">
      <c r="A23" t="s">
        <v>39</v>
      </c>
      <c r="B23" t="s">
        <v>10</v>
      </c>
      <c r="C23" s="3">
        <v>0.99144850512870997</v>
      </c>
      <c r="D23" s="3">
        <v>0.97024530587522717</v>
      </c>
      <c r="E23" s="3">
        <v>0.92513253272746943</v>
      </c>
      <c r="F23" s="3" t="s">
        <v>33</v>
      </c>
      <c r="G23" s="3" t="s">
        <v>33</v>
      </c>
      <c r="H23" s="3">
        <v>0.89625131995776131</v>
      </c>
      <c r="I23" s="3">
        <v>0.98394614189539098</v>
      </c>
      <c r="J23" s="3" t="s">
        <v>33</v>
      </c>
      <c r="K23" s="3" t="s">
        <v>33</v>
      </c>
      <c r="L23" s="3" t="s">
        <v>33</v>
      </c>
      <c r="M23" s="3" t="s">
        <v>33</v>
      </c>
      <c r="N23" s="3" t="s">
        <v>33</v>
      </c>
    </row>
    <row r="24" spans="1:14" x14ac:dyDescent="0.3">
      <c r="A24" t="s">
        <v>39</v>
      </c>
      <c r="B24" t="s">
        <v>11</v>
      </c>
      <c r="C24" s="3">
        <v>0.99536304738792236</v>
      </c>
      <c r="D24" s="3">
        <v>0.97946844690767099</v>
      </c>
      <c r="E24" s="3">
        <v>0.90365160941303757</v>
      </c>
      <c r="F24" s="3" t="s">
        <v>33</v>
      </c>
      <c r="G24" s="3" t="s">
        <v>33</v>
      </c>
      <c r="H24" s="3">
        <v>0.83020780537252914</v>
      </c>
      <c r="I24" s="3">
        <v>0.98568914058314838</v>
      </c>
      <c r="J24" s="3">
        <v>0</v>
      </c>
      <c r="K24" s="3" t="s">
        <v>33</v>
      </c>
      <c r="L24" s="3" t="s">
        <v>33</v>
      </c>
      <c r="M24" s="3" t="s">
        <v>33</v>
      </c>
      <c r="N24" s="3" t="s">
        <v>33</v>
      </c>
    </row>
    <row r="25" spans="1:14" x14ac:dyDescent="0.3">
      <c r="A25" t="s">
        <v>39</v>
      </c>
      <c r="B25" t="s">
        <v>12</v>
      </c>
      <c r="C25" s="3">
        <v>0.99647746455509678</v>
      </c>
      <c r="D25" s="3">
        <v>0.912139454149278</v>
      </c>
      <c r="E25" s="3">
        <v>0.93050549856760001</v>
      </c>
      <c r="F25" s="3" t="s">
        <v>33</v>
      </c>
      <c r="G25" s="3" t="s">
        <v>33</v>
      </c>
      <c r="H25" s="3">
        <v>0.90099154984613883</v>
      </c>
      <c r="I25" s="3">
        <v>0.99253787593276555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</row>
    <row r="26" spans="1:14" x14ac:dyDescent="0.3">
      <c r="A26" t="s">
        <v>39</v>
      </c>
      <c r="B26" t="s">
        <v>13</v>
      </c>
      <c r="C26" s="3">
        <v>0.98713087759112161</v>
      </c>
      <c r="D26" s="3">
        <v>0.94516912726593161</v>
      </c>
      <c r="E26" s="3">
        <v>0.90800998771352703</v>
      </c>
      <c r="F26" s="3">
        <v>0.8098878438867374</v>
      </c>
      <c r="G26" s="3" t="s">
        <v>33</v>
      </c>
      <c r="H26" s="3">
        <v>0.88656962372974457</v>
      </c>
      <c r="I26" s="3">
        <v>0.9842788790157212</v>
      </c>
      <c r="J26" s="3" t="s">
        <v>33</v>
      </c>
      <c r="K26" s="3" t="s">
        <v>33</v>
      </c>
      <c r="L26" s="3" t="s">
        <v>33</v>
      </c>
      <c r="M26" s="3" t="s">
        <v>33</v>
      </c>
      <c r="N26" s="3" t="s">
        <v>33</v>
      </c>
    </row>
    <row r="27" spans="1:14" x14ac:dyDescent="0.3">
      <c r="A27" t="s">
        <v>39</v>
      </c>
      <c r="B27" t="s">
        <v>65</v>
      </c>
      <c r="C27" s="3">
        <v>0.98818272462055479</v>
      </c>
      <c r="D27" s="3">
        <v>0.97419055438546398</v>
      </c>
      <c r="E27" s="3">
        <v>0.94360688828612882</v>
      </c>
      <c r="F27" s="3">
        <v>0.83673711004558105</v>
      </c>
      <c r="G27" s="3" t="s">
        <v>33</v>
      </c>
      <c r="H27" s="3">
        <v>0.88527291452111223</v>
      </c>
      <c r="I27" s="3">
        <v>0.98425076452599403</v>
      </c>
      <c r="J27" s="3" t="s">
        <v>33</v>
      </c>
      <c r="K27" s="3" t="s">
        <v>33</v>
      </c>
      <c r="L27" s="3" t="s">
        <v>33</v>
      </c>
      <c r="M27" s="3" t="s">
        <v>33</v>
      </c>
      <c r="N27" s="3" t="s">
        <v>33</v>
      </c>
    </row>
    <row r="28" spans="1:14" x14ac:dyDescent="0.3">
      <c r="A28" t="s">
        <v>39</v>
      </c>
      <c r="B28" t="s">
        <v>14</v>
      </c>
      <c r="C28" s="3">
        <v>0.99257619328368085</v>
      </c>
      <c r="D28" s="3">
        <v>0.96991316851944043</v>
      </c>
      <c r="E28" s="3">
        <v>0.95486708739720783</v>
      </c>
      <c r="F28" s="3" t="s">
        <v>33</v>
      </c>
      <c r="G28" s="3" t="s">
        <v>33</v>
      </c>
      <c r="H28" s="3">
        <v>0.81247999999999998</v>
      </c>
      <c r="I28" s="3">
        <v>0.99449541284403675</v>
      </c>
      <c r="J28" s="3" t="s">
        <v>33</v>
      </c>
      <c r="K28" s="3" t="s">
        <v>33</v>
      </c>
      <c r="L28" s="3" t="s">
        <v>33</v>
      </c>
      <c r="M28" s="3" t="s">
        <v>33</v>
      </c>
      <c r="N28" s="3" t="s">
        <v>33</v>
      </c>
    </row>
    <row r="29" spans="1:14" x14ac:dyDescent="0.3">
      <c r="A29" t="s">
        <v>39</v>
      </c>
      <c r="B29" t="s">
        <v>15</v>
      </c>
      <c r="C29" s="3">
        <v>0.99145529771541641</v>
      </c>
      <c r="D29" s="3">
        <v>0.94518974659726795</v>
      </c>
      <c r="E29" s="3">
        <v>0.95703942777390083</v>
      </c>
      <c r="F29" s="3">
        <v>0.91913006327182478</v>
      </c>
      <c r="G29" s="3" t="s">
        <v>33</v>
      </c>
      <c r="H29" s="3">
        <v>0.89903443656862203</v>
      </c>
      <c r="I29" s="3">
        <v>0.98770275367785743</v>
      </c>
      <c r="J29" s="3" t="s">
        <v>33</v>
      </c>
      <c r="K29" s="3" t="s">
        <v>33</v>
      </c>
      <c r="L29" s="3" t="s">
        <v>33</v>
      </c>
      <c r="M29" s="3" t="s">
        <v>33</v>
      </c>
      <c r="N29" s="3" t="s">
        <v>33</v>
      </c>
    </row>
    <row r="30" spans="1:14" x14ac:dyDescent="0.3">
      <c r="A30" t="s">
        <v>39</v>
      </c>
      <c r="B30" t="s">
        <v>16</v>
      </c>
      <c r="C30" s="3">
        <v>0.99267289399263003</v>
      </c>
      <c r="D30" s="3">
        <v>0.91482451545311683</v>
      </c>
      <c r="E30" s="3">
        <v>0.83929137552785427</v>
      </c>
      <c r="F30" s="3" t="s">
        <v>33</v>
      </c>
      <c r="G30" s="3">
        <v>0</v>
      </c>
      <c r="H30" s="3">
        <v>0.89479406775975301</v>
      </c>
      <c r="I30" s="3">
        <v>0.99127841967946317</v>
      </c>
      <c r="J30" s="3" t="s">
        <v>33</v>
      </c>
      <c r="K30" s="3" t="s">
        <v>33</v>
      </c>
      <c r="L30" s="3" t="s">
        <v>33</v>
      </c>
      <c r="M30" s="3" t="s">
        <v>33</v>
      </c>
      <c r="N30" s="3" t="s">
        <v>33</v>
      </c>
    </row>
    <row r="31" spans="1:14" x14ac:dyDescent="0.3">
      <c r="A31" t="s">
        <v>39</v>
      </c>
      <c r="B31" t="s">
        <v>17</v>
      </c>
      <c r="C31" s="3">
        <v>0.94750410124209039</v>
      </c>
      <c r="D31" s="3">
        <v>0.96545347813325522</v>
      </c>
      <c r="E31" s="3">
        <v>0.94847456923827</v>
      </c>
      <c r="F31" s="3" t="s">
        <v>33</v>
      </c>
      <c r="G31" s="3" t="s">
        <v>33</v>
      </c>
      <c r="H31" s="3">
        <v>0.74140337520619215</v>
      </c>
      <c r="I31" s="3">
        <v>0.99319015191199578</v>
      </c>
      <c r="J31" s="3">
        <v>0.61008024072216649</v>
      </c>
      <c r="K31" s="3" t="s">
        <v>33</v>
      </c>
      <c r="L31" s="3" t="s">
        <v>33</v>
      </c>
      <c r="M31" s="3" t="s">
        <v>33</v>
      </c>
      <c r="N31" s="3" t="s">
        <v>33</v>
      </c>
    </row>
    <row r="32" spans="1:14" x14ac:dyDescent="0.3">
      <c r="A32" t="s">
        <v>39</v>
      </c>
      <c r="B32" t="s">
        <v>18</v>
      </c>
      <c r="C32" s="3">
        <v>0.99700221216068141</v>
      </c>
      <c r="D32" s="3">
        <v>0.94096128442231475</v>
      </c>
      <c r="E32" s="3">
        <v>0.91124880838894184</v>
      </c>
      <c r="F32" s="3">
        <v>0.80888955777961724</v>
      </c>
      <c r="G32" s="3" t="s">
        <v>33</v>
      </c>
      <c r="H32" s="3">
        <v>0.78814901241770152</v>
      </c>
      <c r="I32" s="3">
        <v>0.99419349973606819</v>
      </c>
      <c r="J32" s="3" t="s">
        <v>33</v>
      </c>
      <c r="K32" s="3" t="s">
        <v>33</v>
      </c>
      <c r="L32" s="3" t="s">
        <v>33</v>
      </c>
      <c r="M32" s="3" t="s">
        <v>33</v>
      </c>
      <c r="N32" s="3" t="s">
        <v>33</v>
      </c>
    </row>
    <row r="33" spans="1:14" x14ac:dyDescent="0.3">
      <c r="A33" t="s">
        <v>42</v>
      </c>
      <c r="B33" t="s">
        <v>5</v>
      </c>
      <c r="C33" s="3">
        <v>0.98275167244297579</v>
      </c>
      <c r="D33" s="3">
        <v>0.92477592829705502</v>
      </c>
      <c r="E33" s="3">
        <v>0.8750473018996443</v>
      </c>
      <c r="F33" s="3" t="s">
        <v>33</v>
      </c>
      <c r="G33" s="3" t="s">
        <v>33</v>
      </c>
      <c r="H33" s="3">
        <v>0.8624260355029586</v>
      </c>
      <c r="I33" s="3">
        <v>0.98864840320871805</v>
      </c>
      <c r="J33" s="3" t="s">
        <v>33</v>
      </c>
      <c r="K33" s="3" t="s">
        <v>33</v>
      </c>
      <c r="L33" s="3" t="s">
        <v>33</v>
      </c>
      <c r="M33" s="3" t="s">
        <v>33</v>
      </c>
      <c r="N33" s="3" t="s">
        <v>33</v>
      </c>
    </row>
    <row r="34" spans="1:14" x14ac:dyDescent="0.3">
      <c r="A34" t="s">
        <v>42</v>
      </c>
      <c r="B34" t="s">
        <v>6</v>
      </c>
      <c r="C34" s="3">
        <v>0.98731402285632142</v>
      </c>
      <c r="D34" s="3">
        <v>0.94101315263170282</v>
      </c>
      <c r="E34" s="3">
        <v>0.87693249655594674</v>
      </c>
      <c r="F34" s="3" t="s">
        <v>33</v>
      </c>
      <c r="G34" s="3" t="s">
        <v>33</v>
      </c>
      <c r="H34" s="3">
        <v>0.810309053183357</v>
      </c>
      <c r="I34" s="3">
        <v>0.99296933433059076</v>
      </c>
      <c r="J34" s="3" t="s">
        <v>33</v>
      </c>
      <c r="K34" s="3" t="s">
        <v>33</v>
      </c>
      <c r="L34" s="3" t="s">
        <v>33</v>
      </c>
      <c r="M34" s="3" t="s">
        <v>33</v>
      </c>
      <c r="N34" s="3" t="s">
        <v>33</v>
      </c>
    </row>
    <row r="35" spans="1:14" x14ac:dyDescent="0.3">
      <c r="A35" t="s">
        <v>42</v>
      </c>
      <c r="B35" t="s">
        <v>7</v>
      </c>
      <c r="C35" s="3">
        <v>0.98742473136165543</v>
      </c>
      <c r="D35" s="3">
        <v>0.97714116075404478</v>
      </c>
      <c r="E35" s="3">
        <v>0.91251342303076244</v>
      </c>
      <c r="F35" s="3" t="s">
        <v>33</v>
      </c>
      <c r="G35" s="3" t="s">
        <v>33</v>
      </c>
      <c r="H35" s="3">
        <v>0.89781807006760905</v>
      </c>
      <c r="I35" s="3">
        <v>0.9933353529233564</v>
      </c>
      <c r="J35" s="3" t="s">
        <v>33</v>
      </c>
      <c r="K35" s="3" t="s">
        <v>33</v>
      </c>
      <c r="L35" s="3" t="s">
        <v>33</v>
      </c>
      <c r="M35" s="3" t="s">
        <v>33</v>
      </c>
      <c r="N35" s="3" t="s">
        <v>33</v>
      </c>
    </row>
    <row r="36" spans="1:14" x14ac:dyDescent="0.3">
      <c r="A36" t="s">
        <v>42</v>
      </c>
      <c r="B36" t="s">
        <v>8</v>
      </c>
      <c r="C36" s="3">
        <v>0.99648585644201659</v>
      </c>
      <c r="D36" s="3">
        <v>0.97833134277427058</v>
      </c>
      <c r="E36" s="3">
        <v>0.88383415747432481</v>
      </c>
      <c r="F36" s="3">
        <v>0.83274187523347032</v>
      </c>
      <c r="G36" s="3" t="s">
        <v>33</v>
      </c>
      <c r="H36" s="3">
        <v>0.88526249209361163</v>
      </c>
      <c r="I36" s="3">
        <v>0.99494674648215797</v>
      </c>
      <c r="J36" s="3" t="s">
        <v>33</v>
      </c>
      <c r="K36" s="3" t="s">
        <v>33</v>
      </c>
      <c r="L36" s="3" t="s">
        <v>33</v>
      </c>
      <c r="M36" s="3" t="s">
        <v>33</v>
      </c>
      <c r="N36" s="3" t="s">
        <v>33</v>
      </c>
    </row>
    <row r="37" spans="1:14" x14ac:dyDescent="0.3">
      <c r="A37" t="s">
        <v>42</v>
      </c>
      <c r="B37" t="s">
        <v>9</v>
      </c>
      <c r="C37" s="3">
        <v>0.9692977387418622</v>
      </c>
      <c r="D37" s="3">
        <v>0.97607182570734319</v>
      </c>
      <c r="E37" s="3">
        <v>0.88782248833318655</v>
      </c>
      <c r="F37" s="3">
        <v>0.86768648478158017</v>
      </c>
      <c r="G37" s="3" t="s">
        <v>33</v>
      </c>
      <c r="H37" s="3">
        <v>0.79876733436055469</v>
      </c>
      <c r="I37" s="3">
        <v>0.99533032228431439</v>
      </c>
      <c r="J37" s="3">
        <v>0.90024432809773125</v>
      </c>
      <c r="K37" s="3" t="s">
        <v>33</v>
      </c>
      <c r="L37" s="3" t="s">
        <v>33</v>
      </c>
      <c r="M37" s="3" t="s">
        <v>33</v>
      </c>
      <c r="N37" s="3" t="s">
        <v>33</v>
      </c>
    </row>
    <row r="38" spans="1:14" x14ac:dyDescent="0.3">
      <c r="A38" t="s">
        <v>42</v>
      </c>
      <c r="B38" t="s">
        <v>41</v>
      </c>
      <c r="C38" s="3">
        <v>0.99517323775388278</v>
      </c>
      <c r="D38" s="3">
        <v>0.97013303814853535</v>
      </c>
      <c r="E38" s="3">
        <v>0.91588694429631079</v>
      </c>
      <c r="F38" s="3">
        <v>0.84416833358978305</v>
      </c>
      <c r="G38" s="3" t="s">
        <v>33</v>
      </c>
      <c r="H38" s="3">
        <v>0.84563176895306857</v>
      </c>
      <c r="I38" s="3">
        <v>0.99486393254120364</v>
      </c>
      <c r="J38" s="3" t="s">
        <v>33</v>
      </c>
      <c r="K38" s="3" t="s">
        <v>33</v>
      </c>
      <c r="L38" s="3" t="s">
        <v>33</v>
      </c>
      <c r="M38" s="3" t="s">
        <v>33</v>
      </c>
      <c r="N38" s="3" t="s">
        <v>33</v>
      </c>
    </row>
    <row r="39" spans="1:14" x14ac:dyDescent="0.3">
      <c r="A39" t="s">
        <v>42</v>
      </c>
      <c r="B39" t="s">
        <v>10</v>
      </c>
      <c r="C39" s="3">
        <v>0.99673197080786358</v>
      </c>
      <c r="D39" s="3">
        <v>0.96362837101737364</v>
      </c>
      <c r="E39" s="3">
        <v>0.91633349012229537</v>
      </c>
      <c r="F39" s="3">
        <v>0.61130548613590385</v>
      </c>
      <c r="G39" s="3" t="s">
        <v>33</v>
      </c>
      <c r="H39" s="3">
        <v>0.79510621134713633</v>
      </c>
      <c r="I39" s="3">
        <v>0.99508695313109241</v>
      </c>
      <c r="J39" s="3">
        <v>0</v>
      </c>
      <c r="K39" s="3" t="s">
        <v>33</v>
      </c>
      <c r="L39" s="3" t="s">
        <v>33</v>
      </c>
      <c r="M39" s="3" t="s">
        <v>33</v>
      </c>
      <c r="N39" s="3" t="s">
        <v>33</v>
      </c>
    </row>
    <row r="40" spans="1:14" x14ac:dyDescent="0.3">
      <c r="A40" t="s">
        <v>42</v>
      </c>
      <c r="B40" t="s">
        <v>11</v>
      </c>
      <c r="C40" s="3">
        <v>0.99327092593052402</v>
      </c>
      <c r="D40" s="3">
        <v>0.97745328937038778</v>
      </c>
      <c r="E40" s="3">
        <v>0.92593524576413355</v>
      </c>
      <c r="F40" s="3">
        <v>0.95694246493136303</v>
      </c>
      <c r="G40" s="3" t="s">
        <v>33</v>
      </c>
      <c r="H40" s="3">
        <v>0.86900958466453671</v>
      </c>
      <c r="I40" s="3">
        <v>0.99455676516329705</v>
      </c>
      <c r="J40" s="3" t="s">
        <v>33</v>
      </c>
      <c r="K40" s="3" t="s">
        <v>33</v>
      </c>
      <c r="L40" s="3" t="s">
        <v>33</v>
      </c>
      <c r="M40" s="3" t="s">
        <v>33</v>
      </c>
      <c r="N40" s="3" t="s">
        <v>33</v>
      </c>
    </row>
    <row r="41" spans="1:14" x14ac:dyDescent="0.3">
      <c r="A41" t="s">
        <v>42</v>
      </c>
      <c r="B41" t="s">
        <v>12</v>
      </c>
      <c r="C41" s="3">
        <v>0.98890972194518678</v>
      </c>
      <c r="D41" s="3">
        <v>0.96404690951682004</v>
      </c>
      <c r="E41" s="3">
        <v>0.93919143929134397</v>
      </c>
      <c r="F41" s="3">
        <v>0.72071493060337577</v>
      </c>
      <c r="G41" s="3" t="s">
        <v>33</v>
      </c>
      <c r="H41" s="3">
        <v>0.44156378600823037</v>
      </c>
      <c r="I41" s="3">
        <v>0.99358212502971244</v>
      </c>
      <c r="J41" s="3" t="s">
        <v>33</v>
      </c>
      <c r="K41" s="3" t="s">
        <v>33</v>
      </c>
      <c r="L41" s="3" t="s">
        <v>33</v>
      </c>
      <c r="M41" s="3" t="s">
        <v>33</v>
      </c>
      <c r="N41" s="3" t="s">
        <v>33</v>
      </c>
    </row>
    <row r="42" spans="1:14" x14ac:dyDescent="0.3">
      <c r="A42" t="s">
        <v>42</v>
      </c>
      <c r="B42" t="s">
        <v>13</v>
      </c>
      <c r="C42" s="3">
        <v>0.96602942221590504</v>
      </c>
      <c r="D42" s="3">
        <v>0.98680399978143285</v>
      </c>
      <c r="E42" s="3">
        <v>0.86830762654507887</v>
      </c>
      <c r="F42" s="3">
        <v>0.76919353723465556</v>
      </c>
      <c r="G42" s="3">
        <v>0</v>
      </c>
      <c r="H42" s="3">
        <v>0.83537813587255083</v>
      </c>
      <c r="I42" s="3">
        <v>0.99190187907854399</v>
      </c>
      <c r="J42" s="3">
        <v>0</v>
      </c>
      <c r="K42" s="3" t="s">
        <v>33</v>
      </c>
      <c r="L42" s="3" t="s">
        <v>33</v>
      </c>
      <c r="M42" s="3" t="s">
        <v>33</v>
      </c>
      <c r="N42" s="3" t="s">
        <v>33</v>
      </c>
    </row>
    <row r="43" spans="1:14" x14ac:dyDescent="0.3">
      <c r="A43" t="s">
        <v>42</v>
      </c>
      <c r="B43" t="s">
        <v>14</v>
      </c>
      <c r="C43" s="3">
        <v>0.99454094292803963</v>
      </c>
      <c r="D43" s="3">
        <v>0.96755036419712581</v>
      </c>
      <c r="E43" s="3">
        <v>0.9385149440605286</v>
      </c>
      <c r="F43" s="3" t="s">
        <v>33</v>
      </c>
      <c r="G43" s="3">
        <v>0</v>
      </c>
      <c r="H43" s="3">
        <v>0.67276601077829301</v>
      </c>
      <c r="I43" s="3">
        <v>0.99424303718686802</v>
      </c>
      <c r="J43" s="3" t="s">
        <v>33</v>
      </c>
      <c r="K43" s="3" t="s">
        <v>33</v>
      </c>
      <c r="L43" s="3" t="s">
        <v>33</v>
      </c>
      <c r="M43" s="3" t="s">
        <v>33</v>
      </c>
      <c r="N43" s="3" t="s">
        <v>33</v>
      </c>
    </row>
    <row r="44" spans="1:14" x14ac:dyDescent="0.3">
      <c r="A44" t="s">
        <v>42</v>
      </c>
      <c r="B44" t="s">
        <v>15</v>
      </c>
      <c r="C44" s="3">
        <v>0.99214470723111559</v>
      </c>
      <c r="D44" s="3">
        <v>0.945088287273808</v>
      </c>
      <c r="E44" s="3">
        <v>0.69476460246141825</v>
      </c>
      <c r="F44" s="3">
        <v>0.76717157885127207</v>
      </c>
      <c r="G44" s="3">
        <v>0</v>
      </c>
      <c r="H44" s="3" t="s">
        <v>33</v>
      </c>
      <c r="I44" s="3">
        <v>0.99434678231239837</v>
      </c>
      <c r="J44" s="3" t="s">
        <v>33</v>
      </c>
      <c r="K44" s="3" t="s">
        <v>33</v>
      </c>
      <c r="L44" s="3" t="s">
        <v>33</v>
      </c>
      <c r="M44" s="3" t="s">
        <v>33</v>
      </c>
      <c r="N44" s="3" t="s">
        <v>33</v>
      </c>
    </row>
    <row r="45" spans="1:14" x14ac:dyDescent="0.3">
      <c r="A45" t="s">
        <v>42</v>
      </c>
      <c r="B45" t="s">
        <v>16</v>
      </c>
      <c r="C45" s="3">
        <v>0.97259756722496438</v>
      </c>
      <c r="D45" s="3">
        <v>0.98413240644268718</v>
      </c>
      <c r="E45" s="3">
        <v>0.83732242551544966</v>
      </c>
      <c r="F45" s="3">
        <v>0.69843474396188943</v>
      </c>
      <c r="G45" s="3">
        <v>0</v>
      </c>
      <c r="H45" s="3">
        <v>0.43056141831996625</v>
      </c>
      <c r="I45" s="3">
        <v>0.99488470921539318</v>
      </c>
      <c r="J45" s="3">
        <v>0.93001495200887485</v>
      </c>
      <c r="K45" s="3" t="s">
        <v>33</v>
      </c>
      <c r="L45" s="3" t="s">
        <v>33</v>
      </c>
      <c r="M45" s="3" t="s">
        <v>33</v>
      </c>
      <c r="N45" s="3" t="s">
        <v>33</v>
      </c>
    </row>
    <row r="46" spans="1:14" x14ac:dyDescent="0.3">
      <c r="A46" t="s">
        <v>42</v>
      </c>
      <c r="B46" t="s">
        <v>51</v>
      </c>
      <c r="C46" s="3">
        <v>0.98437896132769076</v>
      </c>
      <c r="D46" s="3">
        <v>0.96361004018024177</v>
      </c>
      <c r="E46" s="3">
        <v>0.58979459889590691</v>
      </c>
      <c r="F46" s="3">
        <v>0.72975312779267199</v>
      </c>
      <c r="G46" s="3">
        <v>0.74287832911079532</v>
      </c>
      <c r="H46" s="3" t="s">
        <v>33</v>
      </c>
      <c r="I46" s="3">
        <v>0.9899097185342538</v>
      </c>
      <c r="J46" s="3" t="s">
        <v>33</v>
      </c>
      <c r="K46" s="3">
        <v>0.26096612992781787</v>
      </c>
      <c r="L46" s="3">
        <v>0.65217391304347827</v>
      </c>
      <c r="M46" s="3">
        <v>0</v>
      </c>
      <c r="N46" s="3" t="s">
        <v>33</v>
      </c>
    </row>
    <row r="47" spans="1:14" x14ac:dyDescent="0.3">
      <c r="A47" t="s">
        <v>42</v>
      </c>
      <c r="B47" t="s">
        <v>62</v>
      </c>
      <c r="C47" s="3">
        <v>0.97166946986741221</v>
      </c>
      <c r="D47" s="3">
        <v>0.93701423236095682</v>
      </c>
      <c r="E47" s="3">
        <v>0.57587039828553788</v>
      </c>
      <c r="F47" s="3">
        <v>0.68093502037315035</v>
      </c>
      <c r="G47" s="3">
        <v>0.79718613490667722</v>
      </c>
      <c r="H47" s="3" t="s">
        <v>33</v>
      </c>
      <c r="I47" s="3">
        <v>0.99395145854069356</v>
      </c>
      <c r="J47" s="3" t="s">
        <v>33</v>
      </c>
      <c r="K47" s="3">
        <v>0.3079551927093222</v>
      </c>
      <c r="L47" s="3">
        <v>0.46027397260273972</v>
      </c>
      <c r="M47" s="3">
        <v>0</v>
      </c>
      <c r="N47" s="3">
        <v>0</v>
      </c>
    </row>
    <row r="48" spans="1:14" x14ac:dyDescent="0.3">
      <c r="A48" t="s">
        <v>42</v>
      </c>
      <c r="B48" t="s">
        <v>64</v>
      </c>
      <c r="C48" s="3">
        <v>0.97209246134020622</v>
      </c>
      <c r="D48" s="3">
        <v>0.97391274963673835</v>
      </c>
      <c r="E48" s="3">
        <v>0.63827269184695545</v>
      </c>
      <c r="F48" s="3">
        <v>0.27935567637750547</v>
      </c>
      <c r="G48" s="3">
        <v>0.44145401753308394</v>
      </c>
      <c r="H48" s="3">
        <v>0</v>
      </c>
      <c r="I48" s="3">
        <v>0.99283489096573196</v>
      </c>
      <c r="J48" s="3" t="s">
        <v>33</v>
      </c>
      <c r="K48" s="3">
        <v>0.82335907335907332</v>
      </c>
      <c r="L48" s="3">
        <v>0</v>
      </c>
      <c r="M48" s="3">
        <v>0</v>
      </c>
      <c r="N48" s="3">
        <v>0</v>
      </c>
    </row>
    <row r="49" spans="1:14" x14ac:dyDescent="0.3">
      <c r="A49" t="s">
        <v>42</v>
      </c>
      <c r="B49" t="s">
        <v>57</v>
      </c>
      <c r="C49" s="3">
        <v>0.93181345425801876</v>
      </c>
      <c r="D49" s="3">
        <v>0.97242860064071979</v>
      </c>
      <c r="E49" s="3">
        <v>0.66974856638729596</v>
      </c>
      <c r="F49" s="3">
        <v>0.4022152635801351</v>
      </c>
      <c r="G49" s="3">
        <v>0.84271225535090399</v>
      </c>
      <c r="H49" s="3">
        <v>0</v>
      </c>
      <c r="I49" s="3">
        <v>0.99235211487435615</v>
      </c>
      <c r="J49" s="3" t="s">
        <v>33</v>
      </c>
      <c r="K49" s="3">
        <v>0.84413497589716124</v>
      </c>
      <c r="L49" s="3" t="s">
        <v>33</v>
      </c>
      <c r="M49" s="3" t="s">
        <v>33</v>
      </c>
      <c r="N49" s="3">
        <v>1.7722349852313753E-2</v>
      </c>
    </row>
    <row r="50" spans="1:14" x14ac:dyDescent="0.3">
      <c r="A50" t="s">
        <v>42</v>
      </c>
      <c r="B50" t="s">
        <v>66</v>
      </c>
      <c r="C50" s="3">
        <v>0.95664606198225477</v>
      </c>
      <c r="D50" s="3">
        <v>0.93102685973250798</v>
      </c>
      <c r="E50" s="3">
        <v>0.60581864702119681</v>
      </c>
      <c r="F50" s="3">
        <v>0.59083902730807281</v>
      </c>
      <c r="G50" s="3">
        <v>0.85396471162563636</v>
      </c>
      <c r="H50" s="3">
        <v>0.53449781659388651</v>
      </c>
      <c r="I50" s="3">
        <v>0.99565284893650041</v>
      </c>
      <c r="J50" s="3" t="s">
        <v>33</v>
      </c>
      <c r="K50" s="3">
        <v>0.67711864406779665</v>
      </c>
      <c r="L50" s="3">
        <v>0.30526315789473685</v>
      </c>
      <c r="M50" s="3" t="s">
        <v>33</v>
      </c>
      <c r="N50" s="3">
        <v>0.4254459777852575</v>
      </c>
    </row>
    <row r="51" spans="1:14" x14ac:dyDescent="0.3">
      <c r="A51" t="s">
        <v>42</v>
      </c>
      <c r="B51" t="s">
        <v>61</v>
      </c>
      <c r="C51" s="3">
        <v>0.94738505293095276</v>
      </c>
      <c r="D51" s="3">
        <v>0.88757705568906076</v>
      </c>
      <c r="E51" s="3">
        <v>0.72564453570613729</v>
      </c>
      <c r="F51" s="3">
        <v>0.6438879905701721</v>
      </c>
      <c r="G51" s="3">
        <v>0.87134909596662036</v>
      </c>
      <c r="H51" s="3">
        <v>0.4493717664449372</v>
      </c>
      <c r="I51" s="3">
        <v>0.99504210277799643</v>
      </c>
      <c r="J51" s="3">
        <v>0.69836552748885583</v>
      </c>
      <c r="K51" s="3">
        <v>0.77544338335607099</v>
      </c>
      <c r="L51" s="3">
        <v>0</v>
      </c>
      <c r="M51" s="3" t="s">
        <v>33</v>
      </c>
      <c r="N51" s="3">
        <v>2.6188166828322017E-2</v>
      </c>
    </row>
    <row r="52" spans="1:14" x14ac:dyDescent="0.3">
      <c r="A52" t="s">
        <v>42</v>
      </c>
      <c r="B52" t="s">
        <v>48</v>
      </c>
      <c r="C52" s="3">
        <v>0.97371092374303403</v>
      </c>
      <c r="D52" s="3">
        <v>0.83659770114942533</v>
      </c>
      <c r="E52" s="3">
        <v>0.75519255258420059</v>
      </c>
      <c r="F52" s="3">
        <v>0.73070004210203998</v>
      </c>
      <c r="G52" s="3">
        <v>0.81441536235696432</v>
      </c>
      <c r="H52" s="3">
        <v>0.29570637119113574</v>
      </c>
      <c r="I52" s="3">
        <v>0.99318128379967086</v>
      </c>
      <c r="J52" s="3">
        <v>0.70183196462413144</v>
      </c>
      <c r="K52" s="3">
        <v>0.81461794019933553</v>
      </c>
      <c r="L52" s="3">
        <v>0</v>
      </c>
      <c r="M52" s="3" t="s">
        <v>33</v>
      </c>
      <c r="N52" s="3">
        <v>0.58658204895738897</v>
      </c>
    </row>
    <row r="53" spans="1:14" x14ac:dyDescent="0.3">
      <c r="A53" t="s">
        <v>42</v>
      </c>
      <c r="B53" t="s">
        <v>17</v>
      </c>
      <c r="C53" s="3">
        <v>0.98787418699604002</v>
      </c>
      <c r="D53" s="3">
        <v>0.90473761292764399</v>
      </c>
      <c r="E53" s="3">
        <v>0.63214458368971027</v>
      </c>
      <c r="F53" s="3">
        <v>0.49940394847788794</v>
      </c>
      <c r="G53" s="3">
        <v>0</v>
      </c>
      <c r="H53" s="3">
        <v>0</v>
      </c>
      <c r="I53" s="3">
        <v>0.99172521467603436</v>
      </c>
      <c r="J53" s="3" t="s">
        <v>33</v>
      </c>
      <c r="K53" s="3">
        <v>0.85913229780396361</v>
      </c>
      <c r="L53" s="3">
        <v>0</v>
      </c>
      <c r="M53" s="3" t="s">
        <v>33</v>
      </c>
      <c r="N53" s="3">
        <v>0.7407407407407407</v>
      </c>
    </row>
    <row r="54" spans="1:14" x14ac:dyDescent="0.3">
      <c r="A54" t="s">
        <v>42</v>
      </c>
      <c r="B54" t="s">
        <v>18</v>
      </c>
      <c r="C54" s="3">
        <v>0.99566975775154198</v>
      </c>
      <c r="D54" s="3">
        <v>0.95393189302645398</v>
      </c>
      <c r="E54" s="3">
        <v>0.6669856764602673</v>
      </c>
      <c r="F54" s="3">
        <v>0.73205353297777187</v>
      </c>
      <c r="G54" s="3">
        <v>0</v>
      </c>
      <c r="H54" s="3">
        <v>0</v>
      </c>
      <c r="I54" s="3">
        <v>0.99422956955708042</v>
      </c>
      <c r="J54" s="3" t="s">
        <v>33</v>
      </c>
      <c r="K54" s="3" t="s">
        <v>33</v>
      </c>
      <c r="L54" s="3" t="s">
        <v>33</v>
      </c>
      <c r="M54" s="3" t="s">
        <v>33</v>
      </c>
      <c r="N54" s="3" t="s">
        <v>33</v>
      </c>
    </row>
    <row r="55" spans="1:14" x14ac:dyDescent="0.3">
      <c r="A55" t="s">
        <v>54</v>
      </c>
      <c r="B55" t="s">
        <v>5</v>
      </c>
      <c r="C55" s="3">
        <v>0.98420364221752676</v>
      </c>
      <c r="D55" s="3">
        <v>0.90817820539636063</v>
      </c>
      <c r="E55" s="3">
        <v>0.85951834862385323</v>
      </c>
      <c r="F55" s="3">
        <v>0</v>
      </c>
      <c r="G55" s="3" t="s">
        <v>33</v>
      </c>
      <c r="H55" s="3">
        <v>0.76641620385494935</v>
      </c>
      <c r="I55" s="3">
        <v>0.98711320317925755</v>
      </c>
      <c r="J55" s="3" t="s">
        <v>33</v>
      </c>
      <c r="K55" s="3" t="s">
        <v>33</v>
      </c>
      <c r="L55" s="3" t="s">
        <v>33</v>
      </c>
      <c r="M55" s="3" t="s">
        <v>33</v>
      </c>
      <c r="N55" s="3" t="s">
        <v>33</v>
      </c>
    </row>
    <row r="56" spans="1:14" x14ac:dyDescent="0.3">
      <c r="A56" t="s">
        <v>54</v>
      </c>
      <c r="B56" t="s">
        <v>6</v>
      </c>
      <c r="C56" s="3">
        <v>0.98536739281911045</v>
      </c>
      <c r="D56" s="3">
        <v>0.9767214471061636</v>
      </c>
      <c r="E56" s="3">
        <v>0.91584673032757158</v>
      </c>
      <c r="F56" s="3">
        <v>0.74799123447772098</v>
      </c>
      <c r="G56" s="3" t="s">
        <v>33</v>
      </c>
      <c r="H56" s="3">
        <v>0.88700107874865153</v>
      </c>
      <c r="I56" s="3">
        <v>0.99095295536791317</v>
      </c>
      <c r="J56" s="3" t="s">
        <v>33</v>
      </c>
      <c r="K56" s="3" t="s">
        <v>33</v>
      </c>
      <c r="L56" s="3" t="s">
        <v>33</v>
      </c>
      <c r="M56" s="3" t="s">
        <v>33</v>
      </c>
      <c r="N56" s="3" t="s">
        <v>33</v>
      </c>
    </row>
    <row r="57" spans="1:14" x14ac:dyDescent="0.3">
      <c r="A57" t="s">
        <v>54</v>
      </c>
      <c r="B57" t="s">
        <v>7</v>
      </c>
      <c r="C57" s="3">
        <v>0.99027777777777781</v>
      </c>
      <c r="D57" s="3">
        <v>0.9847871405681996</v>
      </c>
      <c r="E57" s="3">
        <v>0.92943213796089197</v>
      </c>
      <c r="F57" s="3">
        <v>0.90620937287191239</v>
      </c>
      <c r="G57" s="3" t="s">
        <v>33</v>
      </c>
      <c r="H57" s="3">
        <v>0.88320716823729339</v>
      </c>
      <c r="I57" s="3">
        <v>0.9901654341693984</v>
      </c>
      <c r="J57" s="3" t="s">
        <v>33</v>
      </c>
      <c r="K57" s="3" t="s">
        <v>33</v>
      </c>
      <c r="L57" s="3" t="s">
        <v>33</v>
      </c>
      <c r="M57" s="3" t="s">
        <v>33</v>
      </c>
      <c r="N57" s="3" t="s">
        <v>33</v>
      </c>
    </row>
    <row r="58" spans="1:14" x14ac:dyDescent="0.3">
      <c r="A58" t="s">
        <v>54</v>
      </c>
      <c r="B58" t="s">
        <v>8</v>
      </c>
      <c r="C58" s="3">
        <v>0.98881646816093038</v>
      </c>
      <c r="D58" s="3">
        <v>0.92449565787042476</v>
      </c>
      <c r="E58" s="3">
        <v>0.91413315374254378</v>
      </c>
      <c r="F58" s="3">
        <v>0.78500768533480469</v>
      </c>
      <c r="G58" s="3" t="s">
        <v>33</v>
      </c>
      <c r="H58" s="3">
        <v>0.87291320150311091</v>
      </c>
      <c r="I58" s="3">
        <v>0.98921509886159376</v>
      </c>
      <c r="J58" s="3" t="s">
        <v>33</v>
      </c>
      <c r="K58" s="3" t="s">
        <v>33</v>
      </c>
      <c r="L58" s="3" t="s">
        <v>33</v>
      </c>
      <c r="M58" s="3" t="s">
        <v>33</v>
      </c>
      <c r="N58" s="3" t="s">
        <v>33</v>
      </c>
    </row>
    <row r="59" spans="1:14" x14ac:dyDescent="0.3">
      <c r="A59" t="s">
        <v>54</v>
      </c>
      <c r="B59" t="s">
        <v>9</v>
      </c>
      <c r="C59" s="3">
        <v>0.98035098245087759</v>
      </c>
      <c r="D59" s="3">
        <v>0.96509604228438839</v>
      </c>
      <c r="E59" s="3">
        <v>0.76688689478355188</v>
      </c>
      <c r="F59" s="3" t="s">
        <v>33</v>
      </c>
      <c r="G59" s="3" t="s">
        <v>33</v>
      </c>
      <c r="H59" s="3">
        <v>0.94494759994824684</v>
      </c>
      <c r="I59" s="3">
        <v>0.99373443043707999</v>
      </c>
      <c r="J59" s="3" t="s">
        <v>33</v>
      </c>
      <c r="K59" s="3" t="s">
        <v>33</v>
      </c>
      <c r="L59" s="3" t="s">
        <v>33</v>
      </c>
      <c r="M59" s="3" t="s">
        <v>33</v>
      </c>
      <c r="N59" s="3" t="s">
        <v>33</v>
      </c>
    </row>
    <row r="60" spans="1:14" x14ac:dyDescent="0.3">
      <c r="A60" t="s">
        <v>54</v>
      </c>
      <c r="B60" t="s">
        <v>10</v>
      </c>
      <c r="C60" s="3">
        <v>0.99123930974273877</v>
      </c>
      <c r="D60" s="3">
        <v>0.97004189685217457</v>
      </c>
      <c r="E60" s="3">
        <v>0.82985634251084517</v>
      </c>
      <c r="F60" s="3">
        <v>0</v>
      </c>
      <c r="G60" s="3" t="s">
        <v>33</v>
      </c>
      <c r="H60" s="3">
        <v>0.75547608404112654</v>
      </c>
      <c r="I60" s="3">
        <v>0.99397227245328523</v>
      </c>
      <c r="J60" s="3" t="s">
        <v>33</v>
      </c>
      <c r="K60" s="3" t="s">
        <v>33</v>
      </c>
      <c r="L60" s="3" t="s">
        <v>33</v>
      </c>
      <c r="M60" s="3" t="s">
        <v>33</v>
      </c>
      <c r="N60" s="3" t="s">
        <v>33</v>
      </c>
    </row>
    <row r="61" spans="1:14" x14ac:dyDescent="0.3">
      <c r="A61" t="s">
        <v>54</v>
      </c>
      <c r="B61" t="s">
        <v>11</v>
      </c>
      <c r="C61" s="3">
        <v>0.9939827904460764</v>
      </c>
      <c r="D61" s="3">
        <v>0.94244629487089782</v>
      </c>
      <c r="E61" s="3">
        <v>0.94990875572604361</v>
      </c>
      <c r="F61" s="3" t="s">
        <v>33</v>
      </c>
      <c r="G61" s="3" t="s">
        <v>33</v>
      </c>
      <c r="H61" s="3">
        <v>0.90293275402389639</v>
      </c>
      <c r="I61" s="3">
        <v>0.99353355367150442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</row>
    <row r="62" spans="1:14" x14ac:dyDescent="0.3">
      <c r="A62" t="s">
        <v>54</v>
      </c>
      <c r="B62" t="s">
        <v>13</v>
      </c>
      <c r="C62" s="3">
        <v>0.99684787532006558</v>
      </c>
      <c r="D62" s="3">
        <v>0.89855072463768115</v>
      </c>
      <c r="E62" s="3">
        <v>0.92230914486107363</v>
      </c>
      <c r="F62" s="3" t="s">
        <v>33</v>
      </c>
      <c r="G62" s="3" t="s">
        <v>33</v>
      </c>
      <c r="H62" s="3">
        <v>0.81631760266856235</v>
      </c>
      <c r="I62" s="3">
        <v>0.99058037070799165</v>
      </c>
      <c r="J62" s="3" t="s">
        <v>33</v>
      </c>
      <c r="K62" s="3" t="s">
        <v>33</v>
      </c>
      <c r="L62" s="3" t="s">
        <v>33</v>
      </c>
      <c r="M62" s="3" t="s">
        <v>33</v>
      </c>
      <c r="N62" s="3" t="s">
        <v>33</v>
      </c>
    </row>
    <row r="63" spans="1:14" x14ac:dyDescent="0.3">
      <c r="A63" t="s">
        <v>54</v>
      </c>
      <c r="B63" t="s">
        <v>14</v>
      </c>
      <c r="C63" s="3">
        <v>0.99675873245750157</v>
      </c>
      <c r="D63" s="3">
        <v>0.87379907106954258</v>
      </c>
      <c r="E63" s="3">
        <v>0.92278654770075497</v>
      </c>
      <c r="F63" s="3">
        <v>0.87055407694168885</v>
      </c>
      <c r="G63" s="3" t="s">
        <v>33</v>
      </c>
      <c r="H63" s="3">
        <v>0.88147549415827764</v>
      </c>
      <c r="I63" s="3">
        <v>0.98812208690422498</v>
      </c>
      <c r="J63" s="3">
        <v>0</v>
      </c>
      <c r="K63" s="3" t="s">
        <v>33</v>
      </c>
      <c r="L63" s="3" t="s">
        <v>33</v>
      </c>
      <c r="M63" s="3" t="s">
        <v>33</v>
      </c>
      <c r="N63" s="3" t="s">
        <v>33</v>
      </c>
    </row>
    <row r="64" spans="1:14" x14ac:dyDescent="0.3">
      <c r="A64" t="s">
        <v>54</v>
      </c>
      <c r="B64" t="s">
        <v>15</v>
      </c>
      <c r="C64" s="3">
        <v>0.99867262255156564</v>
      </c>
      <c r="D64" s="3">
        <v>0.97492056286881523</v>
      </c>
      <c r="E64" s="3">
        <v>0.96096912955465597</v>
      </c>
      <c r="F64" s="3">
        <v>0.90159202088122936</v>
      </c>
      <c r="G64" s="3" t="s">
        <v>33</v>
      </c>
      <c r="H64" s="3">
        <v>0.92633476008109938</v>
      </c>
      <c r="I64" s="3">
        <v>0.99298994209082603</v>
      </c>
      <c r="J64" s="3" t="s">
        <v>33</v>
      </c>
      <c r="K64" s="3" t="s">
        <v>33</v>
      </c>
      <c r="L64" s="3" t="s">
        <v>33</v>
      </c>
      <c r="M64" s="3" t="s">
        <v>33</v>
      </c>
      <c r="N64" s="3" t="s">
        <v>33</v>
      </c>
    </row>
    <row r="65" spans="1:14" x14ac:dyDescent="0.3">
      <c r="A65" t="s">
        <v>54</v>
      </c>
      <c r="B65" t="s">
        <v>16</v>
      </c>
      <c r="C65" s="3">
        <v>0.9952804088142434</v>
      </c>
      <c r="D65" s="3">
        <v>0.92494293663884319</v>
      </c>
      <c r="E65" s="3">
        <v>0.90909909301645175</v>
      </c>
      <c r="F65" s="3">
        <v>0.81020242221936922</v>
      </c>
      <c r="G65" s="3" t="s">
        <v>33</v>
      </c>
      <c r="H65" s="3">
        <v>0.74978966851758366</v>
      </c>
      <c r="I65" s="3">
        <v>0.98550948049946041</v>
      </c>
      <c r="J65" s="3" t="s">
        <v>33</v>
      </c>
      <c r="K65" s="3" t="s">
        <v>33</v>
      </c>
      <c r="L65" s="3" t="s">
        <v>33</v>
      </c>
      <c r="M65" s="3" t="s">
        <v>33</v>
      </c>
      <c r="N65" s="3" t="s">
        <v>33</v>
      </c>
    </row>
    <row r="66" spans="1:14" x14ac:dyDescent="0.3">
      <c r="A66" t="s">
        <v>54</v>
      </c>
      <c r="B66" t="s">
        <v>18</v>
      </c>
      <c r="C66" s="3">
        <v>0.9967375536086458</v>
      </c>
      <c r="D66" s="3">
        <v>0.94409003370245559</v>
      </c>
      <c r="E66" s="3">
        <v>0.94610912971439798</v>
      </c>
      <c r="F66" s="3">
        <v>0.77942463355939617</v>
      </c>
      <c r="G66" s="3" t="s">
        <v>33</v>
      </c>
      <c r="H66" s="3">
        <v>0.89892364614867137</v>
      </c>
      <c r="I66" s="3">
        <v>0.99459539498038041</v>
      </c>
      <c r="J66" s="3" t="s">
        <v>33</v>
      </c>
      <c r="K66" s="3" t="s">
        <v>33</v>
      </c>
      <c r="L66" s="3" t="s">
        <v>33</v>
      </c>
      <c r="M66" s="3" t="s">
        <v>33</v>
      </c>
      <c r="N66" s="3" t="s">
        <v>33</v>
      </c>
    </row>
    <row r="67" spans="1:14" x14ac:dyDescent="0.3">
      <c r="A67" t="s">
        <v>36</v>
      </c>
      <c r="B67" t="s">
        <v>5</v>
      </c>
      <c r="C67" s="3">
        <v>0.97903273930615442</v>
      </c>
      <c r="D67" s="3">
        <v>0.85797627786578068</v>
      </c>
      <c r="E67" s="3">
        <v>0.80224291579052764</v>
      </c>
      <c r="F67" s="3" t="s">
        <v>33</v>
      </c>
      <c r="G67" s="3" t="s">
        <v>33</v>
      </c>
      <c r="H67" s="3">
        <v>0.62952646239554322</v>
      </c>
      <c r="I67" s="3">
        <v>0.99155380806756965</v>
      </c>
      <c r="J67" s="3" t="s">
        <v>33</v>
      </c>
      <c r="K67" s="3" t="s">
        <v>33</v>
      </c>
      <c r="L67" s="3" t="s">
        <v>33</v>
      </c>
      <c r="M67" s="3" t="s">
        <v>33</v>
      </c>
      <c r="N67" s="3" t="s">
        <v>33</v>
      </c>
    </row>
    <row r="68" spans="1:14" x14ac:dyDescent="0.3">
      <c r="A68" t="s">
        <v>36</v>
      </c>
      <c r="B68" t="s">
        <v>6</v>
      </c>
      <c r="C68" s="3">
        <v>0.98080405650126756</v>
      </c>
      <c r="D68" s="3">
        <v>0.90020951218305101</v>
      </c>
      <c r="E68" s="3">
        <v>0.56231748627496791</v>
      </c>
      <c r="F68" s="3" t="s">
        <v>33</v>
      </c>
      <c r="G68" s="3" t="s">
        <v>33</v>
      </c>
      <c r="H68" s="3">
        <v>0.4717771040854627</v>
      </c>
      <c r="I68" s="3">
        <v>0.98778004073319758</v>
      </c>
      <c r="J68" s="3">
        <v>0.76493405740884401</v>
      </c>
      <c r="K68" s="3" t="s">
        <v>33</v>
      </c>
      <c r="L68" s="3" t="s">
        <v>33</v>
      </c>
      <c r="M68" s="3" t="s">
        <v>33</v>
      </c>
      <c r="N68" s="3" t="s">
        <v>33</v>
      </c>
    </row>
    <row r="69" spans="1:14" x14ac:dyDescent="0.3">
      <c r="A69" t="s">
        <v>36</v>
      </c>
      <c r="B69" t="s">
        <v>7</v>
      </c>
      <c r="C69" s="3">
        <v>0.98743713215623319</v>
      </c>
      <c r="D69" s="3">
        <v>0.82896220257520914</v>
      </c>
      <c r="E69" s="3">
        <v>0.82508765095442149</v>
      </c>
      <c r="F69" s="3" t="s">
        <v>33</v>
      </c>
      <c r="G69" s="3" t="s">
        <v>33</v>
      </c>
      <c r="H69" s="3">
        <v>0.87808282922289438</v>
      </c>
      <c r="I69" s="3">
        <v>0.99156430368506721</v>
      </c>
      <c r="J69" s="3">
        <v>0.58518518518518514</v>
      </c>
      <c r="K69" s="3" t="s">
        <v>33</v>
      </c>
      <c r="L69" s="3" t="s">
        <v>33</v>
      </c>
      <c r="M69" s="3" t="s">
        <v>33</v>
      </c>
      <c r="N69" s="3" t="s">
        <v>33</v>
      </c>
    </row>
    <row r="70" spans="1:14" x14ac:dyDescent="0.3">
      <c r="A70" t="s">
        <v>36</v>
      </c>
      <c r="B70" t="s">
        <v>8</v>
      </c>
      <c r="C70" s="3">
        <v>0.99331078821212238</v>
      </c>
      <c r="D70" s="3">
        <v>0.93560031766659435</v>
      </c>
      <c r="E70" s="3">
        <v>0.93269923620118178</v>
      </c>
      <c r="F70" s="3" t="s">
        <v>33</v>
      </c>
      <c r="G70" s="3" t="s">
        <v>33</v>
      </c>
      <c r="H70" s="3">
        <v>0.91984959430041557</v>
      </c>
      <c r="I70" s="3">
        <v>0.99560354801388362</v>
      </c>
      <c r="J70" s="3" t="s">
        <v>33</v>
      </c>
      <c r="K70" s="3" t="s">
        <v>33</v>
      </c>
      <c r="L70" s="3" t="s">
        <v>33</v>
      </c>
      <c r="M70" s="3" t="s">
        <v>33</v>
      </c>
      <c r="N70" s="3" t="s">
        <v>33</v>
      </c>
    </row>
    <row r="71" spans="1:14" x14ac:dyDescent="0.3">
      <c r="A71" t="s">
        <v>36</v>
      </c>
      <c r="B71" t="s">
        <v>9</v>
      </c>
      <c r="C71" s="3">
        <v>0.99218950533533801</v>
      </c>
      <c r="D71" s="3">
        <v>0.91552905676840024</v>
      </c>
      <c r="E71" s="3">
        <v>0.96029908026202604</v>
      </c>
      <c r="F71" s="3" t="s">
        <v>33</v>
      </c>
      <c r="G71" s="3" t="s">
        <v>33</v>
      </c>
      <c r="H71" s="3">
        <v>0.87063927215761883</v>
      </c>
      <c r="I71" s="3">
        <v>0.99138124859476884</v>
      </c>
      <c r="J71" s="3">
        <v>0.78811865029172956</v>
      </c>
      <c r="K71" s="3" t="s">
        <v>33</v>
      </c>
      <c r="L71" s="3" t="s">
        <v>33</v>
      </c>
      <c r="M71" s="3" t="s">
        <v>33</v>
      </c>
      <c r="N71" s="3" t="s">
        <v>33</v>
      </c>
    </row>
    <row r="72" spans="1:14" x14ac:dyDescent="0.3">
      <c r="A72" t="s">
        <v>36</v>
      </c>
      <c r="B72" t="s">
        <v>10</v>
      </c>
      <c r="C72" s="3">
        <v>0.99037980021612504</v>
      </c>
      <c r="D72" s="3">
        <v>0.91980320787168524</v>
      </c>
      <c r="E72" s="3">
        <v>0.88344489067380638</v>
      </c>
      <c r="F72" s="3">
        <v>0.73314415437003411</v>
      </c>
      <c r="G72" s="3">
        <v>0.58765503735402913</v>
      </c>
      <c r="H72" s="3">
        <v>0.84671532846715325</v>
      </c>
      <c r="I72" s="3">
        <v>0.99114631873252557</v>
      </c>
      <c r="J72" s="3" t="s">
        <v>33</v>
      </c>
      <c r="K72" s="3" t="s">
        <v>33</v>
      </c>
      <c r="L72" s="3" t="s">
        <v>33</v>
      </c>
      <c r="M72" s="3" t="s">
        <v>33</v>
      </c>
      <c r="N72" s="3" t="s">
        <v>33</v>
      </c>
    </row>
    <row r="73" spans="1:14" x14ac:dyDescent="0.3">
      <c r="A73" t="s">
        <v>36</v>
      </c>
      <c r="B73" t="s">
        <v>11</v>
      </c>
      <c r="C73" s="3">
        <v>0.99307088545499145</v>
      </c>
      <c r="D73" s="3">
        <v>0.89137927714555287</v>
      </c>
      <c r="E73" s="3">
        <v>0.96068045621496245</v>
      </c>
      <c r="F73" s="3">
        <v>0.72182838460208432</v>
      </c>
      <c r="G73" s="3" t="s">
        <v>33</v>
      </c>
      <c r="H73" s="3">
        <v>0.85476190476190472</v>
      </c>
      <c r="I73" s="3">
        <v>0.99518652226233439</v>
      </c>
      <c r="J73" s="3">
        <v>0.94396551724137923</v>
      </c>
      <c r="K73" s="3" t="s">
        <v>33</v>
      </c>
      <c r="L73" s="3" t="s">
        <v>33</v>
      </c>
      <c r="M73" s="3" t="s">
        <v>33</v>
      </c>
      <c r="N73" s="3" t="s">
        <v>33</v>
      </c>
    </row>
    <row r="74" spans="1:14" x14ac:dyDescent="0.3">
      <c r="A74" t="s">
        <v>36</v>
      </c>
      <c r="B74" t="s">
        <v>52</v>
      </c>
      <c r="C74" s="3">
        <v>0.99060368129746423</v>
      </c>
      <c r="D74" s="3">
        <v>0.86640517256819438</v>
      </c>
      <c r="E74" s="3">
        <v>0.92248196248196235</v>
      </c>
      <c r="F74" s="3">
        <v>0.89686106076781114</v>
      </c>
      <c r="G74" s="3" t="s">
        <v>33</v>
      </c>
      <c r="H74" s="3" t="s">
        <v>33</v>
      </c>
      <c r="I74" s="3">
        <v>0.99470005376757042</v>
      </c>
      <c r="J74" s="3" t="s">
        <v>33</v>
      </c>
      <c r="K74" s="3">
        <v>0.58974358974358976</v>
      </c>
      <c r="L74" s="3">
        <v>0</v>
      </c>
      <c r="M74" s="3" t="s">
        <v>33</v>
      </c>
      <c r="N74" s="3">
        <v>0</v>
      </c>
    </row>
    <row r="75" spans="1:14" x14ac:dyDescent="0.3">
      <c r="A75" t="s">
        <v>36</v>
      </c>
      <c r="B75" t="s">
        <v>12</v>
      </c>
      <c r="C75" s="3">
        <v>0.9820833333333332</v>
      </c>
      <c r="D75" s="3">
        <v>0.93025084238113065</v>
      </c>
      <c r="E75" s="3">
        <v>0.69595585397854443</v>
      </c>
      <c r="F75" s="3">
        <v>0.29882027109797343</v>
      </c>
      <c r="G75" s="3" t="s">
        <v>33</v>
      </c>
      <c r="H75" s="3">
        <v>0</v>
      </c>
      <c r="I75" s="3">
        <v>0.99505256648113805</v>
      </c>
      <c r="J75" s="3" t="s">
        <v>33</v>
      </c>
      <c r="K75" s="3" t="s">
        <v>33</v>
      </c>
      <c r="L75" s="3">
        <v>0</v>
      </c>
      <c r="M75" s="3" t="s">
        <v>33</v>
      </c>
      <c r="N75" s="3" t="s">
        <v>33</v>
      </c>
    </row>
    <row r="76" spans="1:14" x14ac:dyDescent="0.3">
      <c r="A76" t="s">
        <v>36</v>
      </c>
      <c r="B76" t="s">
        <v>55</v>
      </c>
      <c r="C76" s="3">
        <v>0.98152413122473003</v>
      </c>
      <c r="D76" s="3">
        <v>0.9307366106486572</v>
      </c>
      <c r="E76" s="3">
        <v>0.88607990012484394</v>
      </c>
      <c r="F76" s="3">
        <v>0.70899608639436307</v>
      </c>
      <c r="G76" s="3">
        <v>0.96573571243858281</v>
      </c>
      <c r="H76" s="3">
        <v>0</v>
      </c>
      <c r="I76" s="3">
        <v>0.9929890689785148</v>
      </c>
      <c r="J76" s="3" t="s">
        <v>33</v>
      </c>
      <c r="K76" s="3">
        <v>0.70754716981132071</v>
      </c>
      <c r="L76" s="3" t="s">
        <v>33</v>
      </c>
      <c r="M76" s="3" t="s">
        <v>33</v>
      </c>
      <c r="N76" s="3" t="s">
        <v>33</v>
      </c>
    </row>
    <row r="77" spans="1:14" x14ac:dyDescent="0.3">
      <c r="A77" t="s">
        <v>36</v>
      </c>
      <c r="B77" t="s">
        <v>56</v>
      </c>
      <c r="C77" s="3">
        <v>0.98240214118434244</v>
      </c>
      <c r="D77" s="3">
        <v>0.95245823036919564</v>
      </c>
      <c r="E77" s="3">
        <v>0.90451956215067597</v>
      </c>
      <c r="F77" s="3">
        <v>0.75392712660163175</v>
      </c>
      <c r="G77" s="3">
        <v>0.86866167913549464</v>
      </c>
      <c r="H77" s="3" t="s">
        <v>33</v>
      </c>
      <c r="I77" s="3">
        <v>0.99521312970139042</v>
      </c>
      <c r="J77" s="3" t="s">
        <v>33</v>
      </c>
      <c r="K77" s="3">
        <v>0.66736842105263161</v>
      </c>
      <c r="L77" s="3" t="s">
        <v>33</v>
      </c>
      <c r="M77" s="3" t="s">
        <v>33</v>
      </c>
      <c r="N77" s="3">
        <v>0</v>
      </c>
    </row>
    <row r="78" spans="1:14" x14ac:dyDescent="0.3">
      <c r="A78" t="s">
        <v>36</v>
      </c>
      <c r="B78" t="s">
        <v>47</v>
      </c>
      <c r="C78" s="3">
        <v>0.97465460689792283</v>
      </c>
      <c r="D78" s="3">
        <v>0.95411818707964957</v>
      </c>
      <c r="E78" s="3">
        <v>0.83050219742234954</v>
      </c>
      <c r="F78" s="3">
        <v>0.63472655600442129</v>
      </c>
      <c r="G78" s="3">
        <v>0.25890592923559957</v>
      </c>
      <c r="H78" s="3">
        <v>0</v>
      </c>
      <c r="I78" s="3">
        <v>0.99461754226366461</v>
      </c>
      <c r="J78" s="3">
        <v>0.7764560482002163</v>
      </c>
      <c r="K78" s="3">
        <v>0.82874015748031493</v>
      </c>
      <c r="L78" s="3" t="s">
        <v>33</v>
      </c>
      <c r="M78" s="3" t="s">
        <v>33</v>
      </c>
      <c r="N78" s="3" t="s">
        <v>33</v>
      </c>
    </row>
    <row r="79" spans="1:14" x14ac:dyDescent="0.3">
      <c r="A79" t="s">
        <v>36</v>
      </c>
      <c r="B79" t="s">
        <v>35</v>
      </c>
      <c r="C79" s="3">
        <v>0.94341704898390322</v>
      </c>
      <c r="D79" s="3">
        <v>0.98703426231145741</v>
      </c>
      <c r="E79" s="3">
        <v>0.82105037971975614</v>
      </c>
      <c r="F79" s="3">
        <v>0.58775357276668627</v>
      </c>
      <c r="G79" s="3">
        <v>0.34466588511137164</v>
      </c>
      <c r="H79" s="3" t="s">
        <v>33</v>
      </c>
      <c r="I79" s="3">
        <v>0.99416357159099522</v>
      </c>
      <c r="J79" s="3">
        <v>0.82419928825622779</v>
      </c>
      <c r="K79" s="3">
        <v>0.7438444924406048</v>
      </c>
      <c r="L79" s="3" t="s">
        <v>33</v>
      </c>
      <c r="M79" s="3" t="s">
        <v>33</v>
      </c>
      <c r="N79" s="3">
        <v>0</v>
      </c>
    </row>
    <row r="80" spans="1:14" x14ac:dyDescent="0.3">
      <c r="A80" t="s">
        <v>36</v>
      </c>
      <c r="B80" t="s">
        <v>46</v>
      </c>
      <c r="C80" s="3">
        <v>0.99431296098542243</v>
      </c>
      <c r="D80" s="3">
        <v>0.94694625873725224</v>
      </c>
      <c r="E80" s="3">
        <v>0.9156670155382014</v>
      </c>
      <c r="F80" s="3">
        <v>0.57924126927849673</v>
      </c>
      <c r="G80" s="3">
        <v>0</v>
      </c>
      <c r="H80" s="3">
        <v>0.53595118068453174</v>
      </c>
      <c r="I80" s="3">
        <v>0.99530942653956722</v>
      </c>
      <c r="J80" s="3" t="s">
        <v>33</v>
      </c>
      <c r="K80" s="3">
        <v>0.79301745635910226</v>
      </c>
      <c r="L80" s="3">
        <v>0</v>
      </c>
      <c r="M80" s="3">
        <v>0</v>
      </c>
      <c r="N80" s="3" t="s">
        <v>33</v>
      </c>
    </row>
    <row r="81" spans="1:14" x14ac:dyDescent="0.3">
      <c r="A81" t="s">
        <v>36</v>
      </c>
      <c r="B81" t="s">
        <v>13</v>
      </c>
      <c r="C81" s="3">
        <v>0.99562117103545245</v>
      </c>
      <c r="D81" s="3">
        <v>0.97215373736215438</v>
      </c>
      <c r="E81" s="3">
        <v>0.89065873434726284</v>
      </c>
      <c r="F81" s="3">
        <v>0.47804371797366546</v>
      </c>
      <c r="G81" s="3">
        <v>0</v>
      </c>
      <c r="H81" s="3">
        <v>0.77680637696065824</v>
      </c>
      <c r="I81" s="3">
        <v>0.99426736986929598</v>
      </c>
      <c r="J81" s="3" t="s">
        <v>33</v>
      </c>
      <c r="K81" s="3">
        <v>0</v>
      </c>
      <c r="L81" s="3" t="s">
        <v>33</v>
      </c>
      <c r="M81" s="3" t="s">
        <v>33</v>
      </c>
      <c r="N81" s="3" t="s">
        <v>33</v>
      </c>
    </row>
    <row r="82" spans="1:14" x14ac:dyDescent="0.3">
      <c r="A82" t="s">
        <v>36</v>
      </c>
      <c r="B82" t="s">
        <v>14</v>
      </c>
      <c r="C82" s="3">
        <v>0.98574416143841481</v>
      </c>
      <c r="D82" s="3">
        <v>0.97699090893585083</v>
      </c>
      <c r="E82" s="3">
        <v>0.82014934818377416</v>
      </c>
      <c r="F82" s="3">
        <v>0.81602995011388046</v>
      </c>
      <c r="G82" s="3">
        <v>0</v>
      </c>
      <c r="H82" s="3">
        <v>0.22330774598743897</v>
      </c>
      <c r="I82" s="3">
        <v>0.99297317718171518</v>
      </c>
      <c r="J82" s="3">
        <v>0.97339410404364723</v>
      </c>
      <c r="K82" s="3" t="s">
        <v>33</v>
      </c>
      <c r="L82" s="3" t="s">
        <v>33</v>
      </c>
      <c r="M82" s="3" t="s">
        <v>33</v>
      </c>
      <c r="N82" s="3">
        <v>0</v>
      </c>
    </row>
    <row r="83" spans="1:14" x14ac:dyDescent="0.3">
      <c r="A83" t="s">
        <v>36</v>
      </c>
      <c r="B83" t="s">
        <v>15</v>
      </c>
      <c r="C83" s="3">
        <v>0.98032740482143699</v>
      </c>
      <c r="D83" s="3">
        <v>0.94332859944545877</v>
      </c>
      <c r="E83" s="3">
        <v>0.86317588185036009</v>
      </c>
      <c r="F83" s="3">
        <v>0.82453642957938256</v>
      </c>
      <c r="G83" s="3" t="s">
        <v>33</v>
      </c>
      <c r="H83" s="3" t="s">
        <v>33</v>
      </c>
      <c r="I83" s="3">
        <v>0.99075238588444181</v>
      </c>
      <c r="J83" s="3" t="s">
        <v>33</v>
      </c>
      <c r="K83" s="3" t="s">
        <v>33</v>
      </c>
      <c r="L83" s="3" t="s">
        <v>33</v>
      </c>
      <c r="M83" s="3" t="s">
        <v>33</v>
      </c>
      <c r="N83" s="3">
        <v>0</v>
      </c>
    </row>
    <row r="84" spans="1:14" x14ac:dyDescent="0.3">
      <c r="A84" t="s">
        <v>36</v>
      </c>
      <c r="B84" t="s">
        <v>16</v>
      </c>
      <c r="C84" s="3">
        <v>0.99281291274292882</v>
      </c>
      <c r="D84" s="3">
        <v>0.98532362777887084</v>
      </c>
      <c r="E84" s="3">
        <v>0.88115180045240571</v>
      </c>
      <c r="F84" s="3">
        <v>0.78112915699922658</v>
      </c>
      <c r="G84" s="3">
        <v>0.50304380103934665</v>
      </c>
      <c r="H84" s="3" t="s">
        <v>33</v>
      </c>
      <c r="I84" s="3">
        <v>0.99145559963381136</v>
      </c>
      <c r="J84" s="3" t="s">
        <v>33</v>
      </c>
      <c r="K84" s="3" t="s">
        <v>33</v>
      </c>
      <c r="L84" s="3" t="s">
        <v>33</v>
      </c>
      <c r="M84" s="3" t="s">
        <v>33</v>
      </c>
      <c r="N84" s="3" t="s">
        <v>33</v>
      </c>
    </row>
    <row r="85" spans="1:14" x14ac:dyDescent="0.3">
      <c r="A85" t="s">
        <v>36</v>
      </c>
      <c r="B85" t="s">
        <v>17</v>
      </c>
      <c r="C85" s="3">
        <v>0.98829697344697043</v>
      </c>
      <c r="D85" s="3">
        <v>0.92849043490983563</v>
      </c>
      <c r="E85" s="3">
        <v>0.90032808744319881</v>
      </c>
      <c r="F85" s="3">
        <v>0.73021364933829258</v>
      </c>
      <c r="G85" s="3" t="s">
        <v>33</v>
      </c>
      <c r="H85" s="3">
        <v>0.57798165137614677</v>
      </c>
      <c r="I85" s="3">
        <v>0.99010052950656124</v>
      </c>
      <c r="J85" s="3">
        <v>0</v>
      </c>
      <c r="K85" s="3" t="s">
        <v>33</v>
      </c>
      <c r="L85" s="3" t="s">
        <v>33</v>
      </c>
      <c r="M85" s="3" t="s">
        <v>33</v>
      </c>
      <c r="N85" s="3">
        <v>0</v>
      </c>
    </row>
    <row r="86" spans="1:14" x14ac:dyDescent="0.3">
      <c r="A86" t="s">
        <v>36</v>
      </c>
      <c r="B86" t="s">
        <v>18</v>
      </c>
      <c r="C86" s="3">
        <v>0.99782228271436901</v>
      </c>
      <c r="D86" s="3">
        <v>0.96660623181684024</v>
      </c>
      <c r="E86" s="3">
        <v>0.82810187709323158</v>
      </c>
      <c r="F86" s="3">
        <v>0.39567200817556392</v>
      </c>
      <c r="G86" s="3" t="s">
        <v>33</v>
      </c>
      <c r="H86" s="3">
        <v>0</v>
      </c>
      <c r="I86" s="3">
        <v>0.99335599505562422</v>
      </c>
      <c r="J86" s="3" t="s">
        <v>33</v>
      </c>
      <c r="K86" s="3">
        <v>0.85245901639344257</v>
      </c>
      <c r="L86" s="3" t="s">
        <v>33</v>
      </c>
      <c r="M86" s="3" t="s">
        <v>33</v>
      </c>
      <c r="N86" s="3" t="s">
        <v>33</v>
      </c>
    </row>
    <row r="87" spans="1:14" x14ac:dyDescent="0.3">
      <c r="A87" t="s">
        <v>36</v>
      </c>
      <c r="B87" t="s">
        <v>49</v>
      </c>
      <c r="C87" s="3">
        <v>0.99796082366001959</v>
      </c>
      <c r="D87" s="3">
        <v>0.8442903863854454</v>
      </c>
      <c r="E87" s="3">
        <v>0.83095534152458428</v>
      </c>
      <c r="F87" s="3">
        <v>0.58423747509837176</v>
      </c>
      <c r="G87" s="3" t="s">
        <v>33</v>
      </c>
      <c r="H87" s="3">
        <v>0.44152150728759332</v>
      </c>
      <c r="I87" s="3">
        <v>0.9929746004786536</v>
      </c>
      <c r="J87" s="3" t="s">
        <v>33</v>
      </c>
      <c r="K87" s="3">
        <v>0.92870201096892135</v>
      </c>
      <c r="L87" s="3" t="s">
        <v>33</v>
      </c>
      <c r="M87" s="3" t="s">
        <v>33</v>
      </c>
      <c r="N87" s="3" t="s">
        <v>33</v>
      </c>
    </row>
    <row r="88" spans="1:14" x14ac:dyDescent="0.3">
      <c r="A88" t="s">
        <v>34</v>
      </c>
      <c r="B88" t="s">
        <v>5</v>
      </c>
      <c r="C88" s="3">
        <v>0.98672222222222217</v>
      </c>
      <c r="D88" s="3">
        <v>0.95899681528662417</v>
      </c>
      <c r="E88" s="3">
        <v>0.91441288886738603</v>
      </c>
      <c r="F88" s="3">
        <v>0.92857408717013445</v>
      </c>
      <c r="G88" s="3" t="s">
        <v>33</v>
      </c>
      <c r="H88" s="3">
        <v>0.85115466718416455</v>
      </c>
      <c r="I88" s="3">
        <v>0.99032258064516121</v>
      </c>
      <c r="J88" s="3" t="s">
        <v>33</v>
      </c>
      <c r="K88" s="3" t="s">
        <v>33</v>
      </c>
      <c r="L88" s="3" t="s">
        <v>33</v>
      </c>
      <c r="M88" s="3" t="s">
        <v>33</v>
      </c>
      <c r="N88" s="3" t="s">
        <v>33</v>
      </c>
    </row>
    <row r="89" spans="1:14" x14ac:dyDescent="0.3">
      <c r="A89" t="s">
        <v>34</v>
      </c>
      <c r="B89" t="s">
        <v>6</v>
      </c>
      <c r="C89" s="3">
        <v>0.98428628020599496</v>
      </c>
      <c r="D89" s="3">
        <v>0.9708613055277816</v>
      </c>
      <c r="E89" s="3">
        <v>0.89657838778271792</v>
      </c>
      <c r="F89" s="3">
        <v>0.77621367239101713</v>
      </c>
      <c r="G89" s="3" t="s">
        <v>33</v>
      </c>
      <c r="H89" s="3">
        <v>0.79067796610169494</v>
      </c>
      <c r="I89" s="3">
        <v>0.98908977556109723</v>
      </c>
      <c r="J89" s="3" t="s">
        <v>33</v>
      </c>
      <c r="K89" s="3" t="s">
        <v>33</v>
      </c>
      <c r="L89" s="3" t="s">
        <v>33</v>
      </c>
      <c r="M89" s="3" t="s">
        <v>33</v>
      </c>
      <c r="N89" s="3" t="s">
        <v>33</v>
      </c>
    </row>
    <row r="90" spans="1:14" x14ac:dyDescent="0.3">
      <c r="A90" t="s">
        <v>34</v>
      </c>
      <c r="B90" t="s">
        <v>7</v>
      </c>
      <c r="C90" s="3">
        <v>0.99060507393840724</v>
      </c>
      <c r="D90" s="3">
        <v>0.94286431481588762</v>
      </c>
      <c r="E90" s="3">
        <v>0.89156322853002334</v>
      </c>
      <c r="F90" s="3">
        <v>0.60808435852372589</v>
      </c>
      <c r="G90" s="3" t="s">
        <v>33</v>
      </c>
      <c r="H90" s="3">
        <v>0.73981295925183699</v>
      </c>
      <c r="I90" s="3">
        <v>0.9919212125875202</v>
      </c>
      <c r="J90" s="3">
        <v>0.82457438934122873</v>
      </c>
      <c r="K90" s="3" t="s">
        <v>33</v>
      </c>
      <c r="L90" s="3" t="s">
        <v>33</v>
      </c>
      <c r="M90" s="3" t="s">
        <v>33</v>
      </c>
      <c r="N90" s="3" t="s">
        <v>33</v>
      </c>
    </row>
    <row r="91" spans="1:14" x14ac:dyDescent="0.3">
      <c r="A91" t="s">
        <v>34</v>
      </c>
      <c r="B91" t="s">
        <v>8</v>
      </c>
      <c r="C91" s="3">
        <v>0.98804960541149944</v>
      </c>
      <c r="D91" s="3">
        <v>0.9584884962905228</v>
      </c>
      <c r="E91" s="3">
        <v>0.8993649522283883</v>
      </c>
      <c r="F91" s="3" t="s">
        <v>33</v>
      </c>
      <c r="G91" s="3" t="s">
        <v>33</v>
      </c>
      <c r="H91" s="3">
        <v>0.91497606564850698</v>
      </c>
      <c r="I91" s="3">
        <v>0.99362484062101564</v>
      </c>
      <c r="J91" s="3" t="s">
        <v>33</v>
      </c>
      <c r="K91" s="3" t="s">
        <v>33</v>
      </c>
      <c r="L91" s="3" t="s">
        <v>33</v>
      </c>
      <c r="M91" s="3" t="s">
        <v>33</v>
      </c>
      <c r="N91" s="3" t="s">
        <v>33</v>
      </c>
    </row>
    <row r="92" spans="1:14" x14ac:dyDescent="0.3">
      <c r="A92" t="s">
        <v>34</v>
      </c>
      <c r="B92" t="s">
        <v>9</v>
      </c>
      <c r="C92" s="3">
        <v>0.98958227976130275</v>
      </c>
      <c r="D92" s="3">
        <v>0.96468661604883121</v>
      </c>
      <c r="E92" s="3">
        <v>0.90078883495145645</v>
      </c>
      <c r="F92" s="3" t="s">
        <v>33</v>
      </c>
      <c r="G92" s="3" t="s">
        <v>33</v>
      </c>
      <c r="H92" s="3">
        <v>0.79095460037976872</v>
      </c>
      <c r="I92" s="3">
        <v>0.99255698557915961</v>
      </c>
      <c r="J92" s="3" t="s">
        <v>33</v>
      </c>
      <c r="K92" s="3" t="s">
        <v>33</v>
      </c>
      <c r="L92" s="3" t="s">
        <v>33</v>
      </c>
      <c r="M92" s="3" t="s">
        <v>33</v>
      </c>
      <c r="N92" s="3" t="s">
        <v>33</v>
      </c>
    </row>
    <row r="93" spans="1:14" x14ac:dyDescent="0.3">
      <c r="A93" t="s">
        <v>34</v>
      </c>
      <c r="B93" t="s">
        <v>10</v>
      </c>
      <c r="C93" s="3">
        <v>0.993324802555973</v>
      </c>
      <c r="D93" s="3">
        <v>0.93838913396173285</v>
      </c>
      <c r="E93" s="3">
        <v>0.94883612662942285</v>
      </c>
      <c r="F93" s="3" t="s">
        <v>33</v>
      </c>
      <c r="G93" s="3" t="s">
        <v>33</v>
      </c>
      <c r="H93" s="3">
        <v>0.85403261705313427</v>
      </c>
      <c r="I93" s="3">
        <v>0.98969551406213685</v>
      </c>
      <c r="J93" s="3" t="s">
        <v>33</v>
      </c>
      <c r="K93" s="3" t="s">
        <v>33</v>
      </c>
      <c r="L93" s="3" t="s">
        <v>33</v>
      </c>
      <c r="M93" s="3" t="s">
        <v>33</v>
      </c>
      <c r="N93" s="3" t="s">
        <v>33</v>
      </c>
    </row>
    <row r="94" spans="1:14" x14ac:dyDescent="0.3">
      <c r="A94" t="s">
        <v>34</v>
      </c>
      <c r="B94" t="s">
        <v>11</v>
      </c>
      <c r="C94" s="3">
        <v>0.99183862820226443</v>
      </c>
      <c r="D94" s="3">
        <v>0.91809991809991798</v>
      </c>
      <c r="E94" s="3">
        <v>0.92109851090033756</v>
      </c>
      <c r="F94" s="3" t="s">
        <v>33</v>
      </c>
      <c r="G94" s="3" t="s">
        <v>33</v>
      </c>
      <c r="H94" s="3">
        <v>0.80747994582769034</v>
      </c>
      <c r="I94" s="3">
        <v>0.98822989911342096</v>
      </c>
      <c r="J94" s="3" t="s">
        <v>33</v>
      </c>
      <c r="K94" s="3" t="s">
        <v>33</v>
      </c>
      <c r="L94" s="3" t="s">
        <v>33</v>
      </c>
      <c r="M94" s="3" t="s">
        <v>33</v>
      </c>
      <c r="N94" s="3" t="s">
        <v>33</v>
      </c>
    </row>
    <row r="95" spans="1:14" x14ac:dyDescent="0.3">
      <c r="A95" t="s">
        <v>34</v>
      </c>
      <c r="B95" t="s">
        <v>12</v>
      </c>
      <c r="C95" s="3">
        <v>0.99065211307024925</v>
      </c>
      <c r="D95" s="3">
        <v>0.96889255038369415</v>
      </c>
      <c r="E95" s="3">
        <v>0.94973533400411203</v>
      </c>
      <c r="F95" s="3" t="s">
        <v>33</v>
      </c>
      <c r="G95" s="3">
        <v>0</v>
      </c>
      <c r="H95" s="3">
        <v>0.54782704854583653</v>
      </c>
      <c r="I95" s="3">
        <v>0.99351714441927685</v>
      </c>
      <c r="J95" s="3" t="s">
        <v>33</v>
      </c>
      <c r="K95" s="3">
        <v>0</v>
      </c>
      <c r="L95" s="3" t="s">
        <v>33</v>
      </c>
      <c r="M95" s="3">
        <v>0</v>
      </c>
      <c r="N95" s="3" t="s">
        <v>33</v>
      </c>
    </row>
    <row r="96" spans="1:14" x14ac:dyDescent="0.3">
      <c r="A96" t="s">
        <v>34</v>
      </c>
      <c r="B96" t="s">
        <v>13</v>
      </c>
      <c r="C96" s="3">
        <v>0.98668538841468678</v>
      </c>
      <c r="D96" s="3">
        <v>0.98007720637174423</v>
      </c>
      <c r="E96" s="3">
        <v>0.87773959747047448</v>
      </c>
      <c r="F96" s="3">
        <v>0</v>
      </c>
      <c r="G96" s="3" t="s">
        <v>33</v>
      </c>
      <c r="H96" s="3">
        <v>0.86749116607773846</v>
      </c>
      <c r="I96" s="3">
        <v>0.98073773687904542</v>
      </c>
      <c r="J96" s="3" t="s">
        <v>33</v>
      </c>
      <c r="K96" s="3" t="s">
        <v>33</v>
      </c>
      <c r="L96" s="3" t="s">
        <v>33</v>
      </c>
      <c r="M96" s="3" t="s">
        <v>33</v>
      </c>
      <c r="N96" s="3" t="s">
        <v>33</v>
      </c>
    </row>
    <row r="97" spans="1:14" x14ac:dyDescent="0.3">
      <c r="A97" t="s">
        <v>34</v>
      </c>
      <c r="B97" t="s">
        <v>15</v>
      </c>
      <c r="C97" s="3">
        <v>0.98732897697031496</v>
      </c>
      <c r="D97" s="3">
        <v>0.96547550199722942</v>
      </c>
      <c r="E97" s="3">
        <v>0.94302261940743515</v>
      </c>
      <c r="F97" s="3" t="s">
        <v>33</v>
      </c>
      <c r="G97" s="3" t="s">
        <v>33</v>
      </c>
      <c r="H97" s="3">
        <v>0.82123559077809793</v>
      </c>
      <c r="I97" s="3">
        <v>0.98637349024465781</v>
      </c>
      <c r="J97" s="3">
        <v>0.88879725085910655</v>
      </c>
      <c r="K97" s="3" t="s">
        <v>33</v>
      </c>
      <c r="L97" s="3" t="s">
        <v>33</v>
      </c>
      <c r="M97" s="3" t="s">
        <v>33</v>
      </c>
      <c r="N97" s="3" t="s">
        <v>33</v>
      </c>
    </row>
    <row r="98" spans="1:14" x14ac:dyDescent="0.3">
      <c r="A98" t="s">
        <v>45</v>
      </c>
      <c r="B98" t="s">
        <v>59</v>
      </c>
      <c r="C98" s="3">
        <v>0.99112339320855836</v>
      </c>
      <c r="D98" s="3">
        <v>0.98085706609349799</v>
      </c>
      <c r="E98" s="3">
        <v>0.82406033440927662</v>
      </c>
      <c r="F98" s="3">
        <v>0</v>
      </c>
      <c r="G98" s="3">
        <v>0.95145913688960038</v>
      </c>
      <c r="H98" s="3">
        <v>0.57314223399283382</v>
      </c>
      <c r="I98" s="3">
        <v>0.99089308946200361</v>
      </c>
      <c r="J98" s="3" t="s">
        <v>33</v>
      </c>
      <c r="K98" s="3" t="s">
        <v>33</v>
      </c>
      <c r="L98" s="3" t="s">
        <v>33</v>
      </c>
      <c r="M98" s="3" t="s">
        <v>33</v>
      </c>
      <c r="N98" s="3" t="s">
        <v>33</v>
      </c>
    </row>
    <row r="99" spans="1:14" x14ac:dyDescent="0.3">
      <c r="A99" t="s">
        <v>45</v>
      </c>
      <c r="B99" t="s">
        <v>7</v>
      </c>
      <c r="C99" s="3">
        <v>0.99225339123727763</v>
      </c>
      <c r="D99" s="3">
        <v>0.96893488739501221</v>
      </c>
      <c r="E99" s="3">
        <v>0.95904327405522283</v>
      </c>
      <c r="F99" s="3" t="s">
        <v>33</v>
      </c>
      <c r="G99" s="3" t="s">
        <v>33</v>
      </c>
      <c r="H99" s="3">
        <v>0.7878341401810145</v>
      </c>
      <c r="I99" s="3">
        <v>0.99212357574367205</v>
      </c>
      <c r="J99" s="3">
        <v>0</v>
      </c>
      <c r="K99" s="3" t="s">
        <v>33</v>
      </c>
      <c r="L99" s="3" t="s">
        <v>33</v>
      </c>
      <c r="M99" s="3" t="s">
        <v>33</v>
      </c>
      <c r="N99" s="3" t="s">
        <v>33</v>
      </c>
    </row>
    <row r="100" spans="1:14" x14ac:dyDescent="0.3">
      <c r="A100" t="s">
        <v>45</v>
      </c>
      <c r="B100" t="s">
        <v>8</v>
      </c>
      <c r="C100" s="3">
        <v>0.98690218405067198</v>
      </c>
      <c r="D100" s="3">
        <v>0.95411857801931999</v>
      </c>
      <c r="E100" s="3">
        <v>0.93609208848162861</v>
      </c>
      <c r="F100" s="3" t="s">
        <v>33</v>
      </c>
      <c r="G100" s="3">
        <v>0.92848796447768156</v>
      </c>
      <c r="H100" s="3">
        <v>0.52109059787260059</v>
      </c>
      <c r="I100" s="3">
        <v>0.98917944093778176</v>
      </c>
      <c r="J100" s="3">
        <v>0.87853757616790795</v>
      </c>
      <c r="K100" s="3" t="s">
        <v>33</v>
      </c>
      <c r="L100" s="3" t="s">
        <v>33</v>
      </c>
      <c r="M100" s="3" t="s">
        <v>33</v>
      </c>
      <c r="N100" s="3" t="s">
        <v>33</v>
      </c>
    </row>
    <row r="101" spans="1:14" x14ac:dyDescent="0.3">
      <c r="A101" t="s">
        <v>45</v>
      </c>
      <c r="B101" t="s">
        <v>9</v>
      </c>
      <c r="C101" s="3">
        <v>0.98038544483620305</v>
      </c>
      <c r="D101" s="3">
        <v>0.98492637725311005</v>
      </c>
      <c r="E101" s="3">
        <v>0.92024098932459564</v>
      </c>
      <c r="F101" s="3">
        <v>0.731752343084351</v>
      </c>
      <c r="G101" s="3">
        <v>0</v>
      </c>
      <c r="H101" s="3">
        <v>0</v>
      </c>
      <c r="I101" s="3">
        <v>0.99122606240939959</v>
      </c>
      <c r="J101" s="3" t="s">
        <v>33</v>
      </c>
      <c r="K101" s="3" t="s">
        <v>33</v>
      </c>
      <c r="L101" s="3" t="s">
        <v>33</v>
      </c>
      <c r="M101" s="3" t="s">
        <v>33</v>
      </c>
      <c r="N101" s="3" t="s">
        <v>33</v>
      </c>
    </row>
    <row r="102" spans="1:14" x14ac:dyDescent="0.3">
      <c r="A102" t="s">
        <v>45</v>
      </c>
      <c r="B102" t="s">
        <v>10</v>
      </c>
      <c r="C102" s="3">
        <v>0.99250195205955638</v>
      </c>
      <c r="D102" s="3">
        <v>0.958765906206268</v>
      </c>
      <c r="E102" s="3">
        <v>0.8473587583495007</v>
      </c>
      <c r="F102" s="3">
        <v>0</v>
      </c>
      <c r="G102" s="3">
        <v>0.89083125755112391</v>
      </c>
      <c r="H102" s="3">
        <v>0.8811380112159759</v>
      </c>
      <c r="I102" s="3">
        <v>0.99295174657269003</v>
      </c>
      <c r="J102" s="3" t="s">
        <v>33</v>
      </c>
      <c r="K102" s="3" t="s">
        <v>33</v>
      </c>
      <c r="L102" s="3" t="s">
        <v>33</v>
      </c>
      <c r="M102" s="3" t="s">
        <v>33</v>
      </c>
      <c r="N102" s="3" t="s">
        <v>33</v>
      </c>
    </row>
    <row r="103" spans="1:14" x14ac:dyDescent="0.3">
      <c r="A103" t="s">
        <v>45</v>
      </c>
      <c r="B103" t="s">
        <v>11</v>
      </c>
      <c r="C103" s="3">
        <v>0.98299109896889036</v>
      </c>
      <c r="D103" s="3">
        <v>0.97439970446989277</v>
      </c>
      <c r="E103" s="3">
        <v>0.95309041505747305</v>
      </c>
      <c r="F103" s="3" t="s">
        <v>33</v>
      </c>
      <c r="G103" s="3">
        <v>0.962753494384746</v>
      </c>
      <c r="H103" s="3">
        <v>0.8538542595444597</v>
      </c>
      <c r="I103" s="3">
        <v>0.98936088786835041</v>
      </c>
      <c r="J103" s="3">
        <v>0</v>
      </c>
      <c r="K103" s="3" t="s">
        <v>33</v>
      </c>
      <c r="L103" s="3" t="s">
        <v>33</v>
      </c>
      <c r="M103" s="3" t="s">
        <v>33</v>
      </c>
      <c r="N103" s="3" t="s">
        <v>33</v>
      </c>
    </row>
    <row r="104" spans="1:14" x14ac:dyDescent="0.3">
      <c r="A104" t="s">
        <v>45</v>
      </c>
      <c r="B104" t="s">
        <v>12</v>
      </c>
      <c r="C104" s="3">
        <v>0.95583692192473324</v>
      </c>
      <c r="D104" s="3">
        <v>0.9611601371479962</v>
      </c>
      <c r="E104" s="3">
        <v>0.93713125229783445</v>
      </c>
      <c r="F104" s="3">
        <v>0.94692189783623859</v>
      </c>
      <c r="G104" s="3" t="s">
        <v>33</v>
      </c>
      <c r="H104" s="3">
        <v>0.721837754709727</v>
      </c>
      <c r="I104" s="3">
        <v>0.99065988305869845</v>
      </c>
      <c r="J104" s="3">
        <v>0.1002460024600246</v>
      </c>
      <c r="K104" s="3" t="s">
        <v>33</v>
      </c>
      <c r="L104" s="3" t="s">
        <v>33</v>
      </c>
      <c r="M104" s="3" t="s">
        <v>33</v>
      </c>
      <c r="N104" s="3">
        <v>0</v>
      </c>
    </row>
    <row r="105" spans="1:14" x14ac:dyDescent="0.3">
      <c r="A105" t="s">
        <v>45</v>
      </c>
      <c r="B105" t="s">
        <v>13</v>
      </c>
      <c r="C105" s="3">
        <v>0.99233308630330797</v>
      </c>
      <c r="D105" s="3">
        <v>0.96920200728131456</v>
      </c>
      <c r="E105" s="3">
        <v>0.91111165752784684</v>
      </c>
      <c r="F105" s="3">
        <v>0.86690368549649588</v>
      </c>
      <c r="G105" s="3" t="s">
        <v>33</v>
      </c>
      <c r="H105" s="3">
        <v>0.88818543857857657</v>
      </c>
      <c r="I105" s="3">
        <v>0.99186739989156536</v>
      </c>
      <c r="J105" s="3" t="s">
        <v>33</v>
      </c>
      <c r="K105" s="3" t="s">
        <v>33</v>
      </c>
      <c r="L105" s="3" t="s">
        <v>33</v>
      </c>
      <c r="M105" s="3" t="s">
        <v>33</v>
      </c>
      <c r="N105" s="3" t="s">
        <v>33</v>
      </c>
    </row>
    <row r="106" spans="1:14" x14ac:dyDescent="0.3">
      <c r="A106" t="s">
        <v>45</v>
      </c>
      <c r="B106" t="s">
        <v>28</v>
      </c>
      <c r="C106" s="3">
        <v>0.99518361998833704</v>
      </c>
      <c r="D106" s="3">
        <v>0.97205958645223445</v>
      </c>
      <c r="E106" s="3">
        <v>0.83094034805776995</v>
      </c>
      <c r="F106" s="3">
        <v>0</v>
      </c>
      <c r="G106" s="3">
        <v>0.83310895904807403</v>
      </c>
      <c r="H106" s="3">
        <v>0.86125738850080602</v>
      </c>
      <c r="I106" s="3">
        <v>0.99285381388845739</v>
      </c>
      <c r="J106" s="3">
        <v>0</v>
      </c>
      <c r="K106" s="3" t="s">
        <v>33</v>
      </c>
      <c r="L106" s="3" t="s">
        <v>33</v>
      </c>
      <c r="M106" s="3" t="s">
        <v>33</v>
      </c>
      <c r="N106" s="3" t="s">
        <v>33</v>
      </c>
    </row>
    <row r="107" spans="1:14" x14ac:dyDescent="0.3">
      <c r="A107" t="s">
        <v>45</v>
      </c>
      <c r="B107" t="s">
        <v>14</v>
      </c>
      <c r="C107" s="3">
        <v>0.99590273197973822</v>
      </c>
      <c r="D107" s="3">
        <v>0.96161893081307281</v>
      </c>
      <c r="E107" s="3">
        <v>0.88548748378983766</v>
      </c>
      <c r="F107" s="3">
        <v>0</v>
      </c>
      <c r="G107" s="3">
        <v>0</v>
      </c>
      <c r="H107" s="3">
        <v>0.82804215487333899</v>
      </c>
      <c r="I107" s="3">
        <v>0.99379556382813716</v>
      </c>
      <c r="J107" s="3">
        <v>0</v>
      </c>
      <c r="K107" s="3" t="s">
        <v>33</v>
      </c>
      <c r="L107" s="3" t="s">
        <v>33</v>
      </c>
      <c r="M107" s="3" t="s">
        <v>33</v>
      </c>
      <c r="N107" s="3" t="s">
        <v>33</v>
      </c>
    </row>
    <row r="108" spans="1:14" x14ac:dyDescent="0.3">
      <c r="A108" t="s">
        <v>45</v>
      </c>
      <c r="B108" t="s">
        <v>15</v>
      </c>
      <c r="C108" s="3">
        <v>0.99472693934781842</v>
      </c>
      <c r="D108" s="3">
        <v>0.97141769743101802</v>
      </c>
      <c r="E108" s="3">
        <v>0.75365117682558846</v>
      </c>
      <c r="F108" s="3">
        <v>0.71581875993640698</v>
      </c>
      <c r="G108" s="3" t="s">
        <v>33</v>
      </c>
      <c r="H108" s="3">
        <v>0.71320475621550894</v>
      </c>
      <c r="I108" s="3">
        <v>0.99291332450743719</v>
      </c>
      <c r="J108" s="3" t="s">
        <v>33</v>
      </c>
      <c r="K108" s="3" t="s">
        <v>33</v>
      </c>
      <c r="L108" s="3">
        <v>0.8990825688073395</v>
      </c>
      <c r="M108" s="3" t="s">
        <v>33</v>
      </c>
      <c r="N108" s="3" t="s">
        <v>33</v>
      </c>
    </row>
    <row r="109" spans="1:14" x14ac:dyDescent="0.3">
      <c r="A109" t="s">
        <v>45</v>
      </c>
      <c r="B109" t="s">
        <v>16</v>
      </c>
      <c r="C109" s="3">
        <v>0.93381984553867681</v>
      </c>
      <c r="D109" s="3">
        <v>0.976146559539813</v>
      </c>
      <c r="E109" s="3">
        <v>0.87720144752714113</v>
      </c>
      <c r="F109" s="3" t="s">
        <v>33</v>
      </c>
      <c r="G109" s="3" t="s">
        <v>33</v>
      </c>
      <c r="H109" s="3">
        <v>0.77316582914572862</v>
      </c>
      <c r="I109" s="3">
        <v>0.99207753249750019</v>
      </c>
      <c r="J109" s="3">
        <v>0.50452634369910232</v>
      </c>
      <c r="K109" s="3" t="s">
        <v>33</v>
      </c>
      <c r="L109" s="3" t="s">
        <v>33</v>
      </c>
      <c r="M109" s="3" t="s">
        <v>33</v>
      </c>
      <c r="N109" s="3" t="s">
        <v>33</v>
      </c>
    </row>
    <row r="110" spans="1:14" x14ac:dyDescent="0.3">
      <c r="A110" t="s">
        <v>45</v>
      </c>
      <c r="B110" t="s">
        <v>17</v>
      </c>
      <c r="C110" s="3">
        <v>0.97428353208700025</v>
      </c>
      <c r="D110" s="3">
        <v>0.88096682375997382</v>
      </c>
      <c r="E110" s="3">
        <v>0.87783075089392137</v>
      </c>
      <c r="F110" s="3" t="s">
        <v>33</v>
      </c>
      <c r="G110" s="3" t="s">
        <v>33</v>
      </c>
      <c r="H110" s="3">
        <v>0.80218400218400221</v>
      </c>
      <c r="I110" s="3">
        <v>0.98808333974013995</v>
      </c>
      <c r="J110" s="3" t="s">
        <v>33</v>
      </c>
      <c r="K110" s="3" t="s">
        <v>33</v>
      </c>
      <c r="L110" s="3" t="s">
        <v>33</v>
      </c>
      <c r="M110" s="3" t="s">
        <v>33</v>
      </c>
      <c r="N110" s="3" t="s">
        <v>33</v>
      </c>
    </row>
    <row r="111" spans="1:14" x14ac:dyDescent="0.3">
      <c r="A111" t="s">
        <v>40</v>
      </c>
      <c r="B111" t="s">
        <v>5</v>
      </c>
      <c r="C111" s="3">
        <v>0.98546869284740479</v>
      </c>
      <c r="D111" s="3">
        <v>0.93246753246753245</v>
      </c>
      <c r="E111" s="3">
        <v>0.85957041330845274</v>
      </c>
      <c r="F111" s="3" t="s">
        <v>33</v>
      </c>
      <c r="G111" s="3">
        <v>0.87777777777777777</v>
      </c>
      <c r="H111" s="3">
        <v>0.73325549304744719</v>
      </c>
      <c r="I111" s="3">
        <v>0.99144657863145258</v>
      </c>
      <c r="J111" s="3">
        <v>0.15839195979899498</v>
      </c>
      <c r="K111" s="3" t="s">
        <v>33</v>
      </c>
      <c r="L111" s="3" t="s">
        <v>33</v>
      </c>
      <c r="M111" s="3" t="s">
        <v>33</v>
      </c>
      <c r="N111" s="3" t="s">
        <v>33</v>
      </c>
    </row>
    <row r="112" spans="1:14" x14ac:dyDescent="0.3">
      <c r="A112" t="s">
        <v>40</v>
      </c>
      <c r="B112" t="s">
        <v>6</v>
      </c>
      <c r="C112" s="3">
        <v>0.99522840055986761</v>
      </c>
      <c r="D112" s="3">
        <v>0.98958169963928044</v>
      </c>
      <c r="E112" s="3">
        <v>0.95993931441692637</v>
      </c>
      <c r="F112" s="3" t="s">
        <v>33</v>
      </c>
      <c r="G112" s="3" t="s">
        <v>33</v>
      </c>
      <c r="H112" s="3">
        <v>0.73599370945547471</v>
      </c>
      <c r="I112" s="3">
        <v>0.99586776859504123</v>
      </c>
      <c r="J112" s="3" t="s">
        <v>33</v>
      </c>
      <c r="K112" s="3" t="s">
        <v>33</v>
      </c>
      <c r="L112" s="3" t="s">
        <v>33</v>
      </c>
      <c r="M112" s="3" t="s">
        <v>33</v>
      </c>
      <c r="N112" s="3" t="s">
        <v>33</v>
      </c>
    </row>
    <row r="113" spans="1:14" x14ac:dyDescent="0.3">
      <c r="A113" t="s">
        <v>40</v>
      </c>
      <c r="B113" t="s">
        <v>68</v>
      </c>
      <c r="C113" s="3">
        <v>0.99325376232485718</v>
      </c>
      <c r="D113" s="3">
        <v>0.93593195708851562</v>
      </c>
      <c r="E113" s="3">
        <v>0.94974123059229443</v>
      </c>
      <c r="F113" s="3" t="s">
        <v>33</v>
      </c>
      <c r="G113" s="3">
        <v>0.95490506329113922</v>
      </c>
      <c r="H113" s="3">
        <v>0.81716698478801553</v>
      </c>
      <c r="I113" s="3">
        <v>0.99163520615885703</v>
      </c>
      <c r="J113" s="3" t="s">
        <v>33</v>
      </c>
      <c r="K113" s="3" t="s">
        <v>33</v>
      </c>
      <c r="L113" s="3" t="s">
        <v>33</v>
      </c>
      <c r="M113" s="3" t="s">
        <v>33</v>
      </c>
      <c r="N113" s="3" t="s">
        <v>33</v>
      </c>
    </row>
    <row r="114" spans="1:14" x14ac:dyDescent="0.3">
      <c r="A114" t="s">
        <v>40</v>
      </c>
      <c r="B114" t="s">
        <v>7</v>
      </c>
      <c r="C114" s="3">
        <v>0.99254082914572861</v>
      </c>
      <c r="D114" s="3">
        <v>0.96716302289550682</v>
      </c>
      <c r="E114" s="3">
        <v>0.81507619122298025</v>
      </c>
      <c r="F114" s="3">
        <v>0.695148370194972</v>
      </c>
      <c r="G114" s="3">
        <v>0.843816631130064</v>
      </c>
      <c r="H114" s="3">
        <v>0.87166519155392586</v>
      </c>
      <c r="I114" s="3">
        <v>0.99007463260752482</v>
      </c>
      <c r="J114" s="3" t="s">
        <v>33</v>
      </c>
      <c r="K114" s="3" t="s">
        <v>33</v>
      </c>
      <c r="L114" s="3" t="s">
        <v>33</v>
      </c>
      <c r="M114" s="3" t="s">
        <v>33</v>
      </c>
      <c r="N114" s="3" t="s">
        <v>33</v>
      </c>
    </row>
    <row r="115" spans="1:14" x14ac:dyDescent="0.3">
      <c r="A115" t="s">
        <v>40</v>
      </c>
      <c r="B115" t="s">
        <v>8</v>
      </c>
      <c r="C115" s="3">
        <v>0.9949135300101728</v>
      </c>
      <c r="D115" s="3">
        <v>0.95675855473784877</v>
      </c>
      <c r="E115" s="3">
        <v>0.82684991070735303</v>
      </c>
      <c r="F115" s="3">
        <v>0.50195926285160042</v>
      </c>
      <c r="G115" s="3">
        <v>0.55800042725913268</v>
      </c>
      <c r="H115" s="3">
        <v>0.74325479184470755</v>
      </c>
      <c r="I115" s="3">
        <v>0.99439084586044424</v>
      </c>
      <c r="J115" s="3" t="s">
        <v>33</v>
      </c>
      <c r="K115" s="3" t="s">
        <v>33</v>
      </c>
      <c r="L115" s="3" t="s">
        <v>33</v>
      </c>
      <c r="M115" s="3" t="s">
        <v>33</v>
      </c>
      <c r="N115" s="3" t="s">
        <v>33</v>
      </c>
    </row>
    <row r="116" spans="1:14" x14ac:dyDescent="0.3">
      <c r="A116" t="s">
        <v>40</v>
      </c>
      <c r="B116" t="s">
        <v>9</v>
      </c>
      <c r="C116" s="3">
        <v>0.97136831859842643</v>
      </c>
      <c r="D116" s="3">
        <v>0.99028899484285282</v>
      </c>
      <c r="E116" s="3">
        <v>0.91766950396243041</v>
      </c>
      <c r="F116" s="3">
        <v>0.72252118270943</v>
      </c>
      <c r="G116" s="3" t="s">
        <v>33</v>
      </c>
      <c r="H116" s="3">
        <v>0.61142397425583261</v>
      </c>
      <c r="I116" s="3">
        <v>0.98713345302214239</v>
      </c>
      <c r="J116" s="3" t="s">
        <v>33</v>
      </c>
      <c r="K116" s="3" t="s">
        <v>33</v>
      </c>
      <c r="L116" s="3" t="s">
        <v>33</v>
      </c>
      <c r="M116" s="3" t="s">
        <v>33</v>
      </c>
      <c r="N116" s="3" t="s">
        <v>33</v>
      </c>
    </row>
    <row r="117" spans="1:14" x14ac:dyDescent="0.3">
      <c r="A117" t="s">
        <v>40</v>
      </c>
      <c r="B117" t="s">
        <v>10</v>
      </c>
      <c r="C117" s="3">
        <v>0.98791646294614799</v>
      </c>
      <c r="D117" s="3">
        <v>0.97245283018867923</v>
      </c>
      <c r="E117" s="3">
        <v>0.93930897640512445</v>
      </c>
      <c r="F117" s="3">
        <v>0.92935092514304818</v>
      </c>
      <c r="G117" s="3">
        <v>0.53671804170444248</v>
      </c>
      <c r="H117" s="3">
        <v>0.84636834417740003</v>
      </c>
      <c r="I117" s="3">
        <v>0.99199390011437283</v>
      </c>
      <c r="J117" s="3">
        <v>0.96921723834652596</v>
      </c>
      <c r="K117" s="3" t="s">
        <v>33</v>
      </c>
      <c r="L117" s="3" t="s">
        <v>33</v>
      </c>
      <c r="M117" s="3" t="s">
        <v>33</v>
      </c>
      <c r="N117" s="3" t="s">
        <v>33</v>
      </c>
    </row>
    <row r="118" spans="1:14" x14ac:dyDescent="0.3">
      <c r="A118" t="s">
        <v>40</v>
      </c>
      <c r="B118" t="s">
        <v>11</v>
      </c>
      <c r="C118" s="3">
        <v>0.99186837224784818</v>
      </c>
      <c r="D118" s="3">
        <v>0.97922619175492476</v>
      </c>
      <c r="E118" s="3">
        <v>0.91684148695141399</v>
      </c>
      <c r="F118" s="3">
        <v>0.93036458795351717</v>
      </c>
      <c r="G118" s="3" t="s">
        <v>33</v>
      </c>
      <c r="H118" s="3">
        <v>0.8106813217783414</v>
      </c>
      <c r="I118" s="3">
        <v>0.98954022123560836</v>
      </c>
      <c r="J118" s="3">
        <v>0</v>
      </c>
      <c r="K118" s="3" t="s">
        <v>33</v>
      </c>
      <c r="L118" s="3" t="s">
        <v>33</v>
      </c>
      <c r="M118" s="3" t="s">
        <v>33</v>
      </c>
      <c r="N118" s="3">
        <v>0</v>
      </c>
    </row>
    <row r="119" spans="1:14" x14ac:dyDescent="0.3">
      <c r="A119" t="s">
        <v>40</v>
      </c>
      <c r="B119" t="s">
        <v>12</v>
      </c>
      <c r="C119" s="3">
        <v>0.99474284515646916</v>
      </c>
      <c r="D119" s="3">
        <v>0.95967455929905077</v>
      </c>
      <c r="E119" s="3">
        <v>0.94706068268015176</v>
      </c>
      <c r="F119" s="3">
        <v>0.66131274131274131</v>
      </c>
      <c r="G119" s="3">
        <v>0</v>
      </c>
      <c r="H119" s="3">
        <v>0.87796562011649382</v>
      </c>
      <c r="I119" s="3">
        <v>0.98977597353781399</v>
      </c>
      <c r="J119" s="3" t="s">
        <v>33</v>
      </c>
      <c r="K119" s="3" t="s">
        <v>33</v>
      </c>
      <c r="L119" s="3" t="s">
        <v>33</v>
      </c>
      <c r="M119" s="3" t="s">
        <v>33</v>
      </c>
      <c r="N119" s="3" t="s">
        <v>33</v>
      </c>
    </row>
    <row r="120" spans="1:14" x14ac:dyDescent="0.3">
      <c r="A120" t="s">
        <v>40</v>
      </c>
      <c r="B120" t="s">
        <v>13</v>
      </c>
      <c r="C120" s="3">
        <v>0.99642263314354818</v>
      </c>
      <c r="D120" s="3">
        <v>0.97058643673943623</v>
      </c>
      <c r="E120" s="3">
        <v>0.89476569806817818</v>
      </c>
      <c r="F120" s="3">
        <v>0.8043272974271467</v>
      </c>
      <c r="G120" s="3">
        <v>0</v>
      </c>
      <c r="H120" s="3">
        <v>0.89783281733746134</v>
      </c>
      <c r="I120" s="3">
        <v>0.99317871759890863</v>
      </c>
      <c r="J120" s="3" t="s">
        <v>33</v>
      </c>
      <c r="K120" s="3" t="s">
        <v>33</v>
      </c>
      <c r="L120" s="3" t="s">
        <v>33</v>
      </c>
      <c r="M120" s="3" t="s">
        <v>33</v>
      </c>
      <c r="N120" s="3" t="s">
        <v>33</v>
      </c>
    </row>
    <row r="121" spans="1:14" x14ac:dyDescent="0.3">
      <c r="A121" t="s">
        <v>40</v>
      </c>
      <c r="B121" t="s">
        <v>14</v>
      </c>
      <c r="C121" s="3">
        <v>0.99761727759669083</v>
      </c>
      <c r="D121" s="3">
        <v>0.98608695652173917</v>
      </c>
      <c r="E121" s="3">
        <v>0.89215654167348946</v>
      </c>
      <c r="F121" s="3">
        <v>0.71876401007000723</v>
      </c>
      <c r="G121" s="3" t="s">
        <v>33</v>
      </c>
      <c r="H121" s="3">
        <v>0.92227979274611405</v>
      </c>
      <c r="I121" s="3">
        <v>0.99026384243775545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</row>
    <row r="122" spans="1:14" x14ac:dyDescent="0.3">
      <c r="A122" t="s">
        <v>40</v>
      </c>
      <c r="B122" t="s">
        <v>15</v>
      </c>
      <c r="C122" s="3">
        <v>0.99401965318857155</v>
      </c>
      <c r="D122" s="3">
        <v>0.95264160363925521</v>
      </c>
      <c r="E122" s="3">
        <v>0.86398560254724166</v>
      </c>
      <c r="F122" s="3">
        <v>0.67047263165178883</v>
      </c>
      <c r="G122" s="3" t="s">
        <v>33</v>
      </c>
      <c r="H122" s="3">
        <v>0.6151757429476542</v>
      </c>
      <c r="I122" s="3">
        <v>0.99137148047229795</v>
      </c>
      <c r="J122" s="3" t="s">
        <v>33</v>
      </c>
      <c r="K122" s="3" t="s">
        <v>33</v>
      </c>
      <c r="L122" s="3">
        <v>0</v>
      </c>
      <c r="M122" s="3" t="s">
        <v>33</v>
      </c>
      <c r="N122" s="3" t="s">
        <v>33</v>
      </c>
    </row>
    <row r="123" spans="1:14" x14ac:dyDescent="0.3">
      <c r="A123" t="s">
        <v>37</v>
      </c>
      <c r="B123" t="s">
        <v>5</v>
      </c>
      <c r="C123" s="3">
        <v>0.98655745603469036</v>
      </c>
      <c r="D123" s="3">
        <v>0.95409801783500381</v>
      </c>
      <c r="E123" s="3">
        <v>0.92140826590859404</v>
      </c>
      <c r="F123" s="3">
        <v>0.51046495294282901</v>
      </c>
      <c r="G123" s="3" t="s">
        <v>33</v>
      </c>
      <c r="H123" s="3">
        <v>0.88319182260324791</v>
      </c>
      <c r="I123" s="3">
        <v>0.98084405866507041</v>
      </c>
      <c r="J123" s="3" t="s">
        <v>33</v>
      </c>
      <c r="K123" s="3" t="s">
        <v>33</v>
      </c>
      <c r="L123" s="3" t="s">
        <v>33</v>
      </c>
      <c r="M123" s="3" t="s">
        <v>33</v>
      </c>
      <c r="N123" s="3" t="s">
        <v>33</v>
      </c>
    </row>
    <row r="124" spans="1:14" x14ac:dyDescent="0.3">
      <c r="A124" t="s">
        <v>37</v>
      </c>
      <c r="B124" t="s">
        <v>6</v>
      </c>
      <c r="C124" s="3">
        <v>0.98605055697416399</v>
      </c>
      <c r="D124" s="3">
        <v>0.9627023223082336</v>
      </c>
      <c r="E124" s="3">
        <v>0.77552780522864073</v>
      </c>
      <c r="F124" s="3">
        <v>0</v>
      </c>
      <c r="G124" s="3" t="s">
        <v>33</v>
      </c>
      <c r="H124" s="3">
        <v>0.84567140176896272</v>
      </c>
      <c r="I124" s="3">
        <v>0.98468008410934216</v>
      </c>
      <c r="J124" s="3" t="s">
        <v>33</v>
      </c>
      <c r="K124" s="3" t="s">
        <v>33</v>
      </c>
      <c r="L124" s="3" t="s">
        <v>33</v>
      </c>
      <c r="M124" s="3" t="s">
        <v>33</v>
      </c>
      <c r="N124" s="3" t="s">
        <v>33</v>
      </c>
    </row>
    <row r="125" spans="1:14" x14ac:dyDescent="0.3">
      <c r="A125" t="s">
        <v>37</v>
      </c>
      <c r="B125" t="s">
        <v>7</v>
      </c>
      <c r="C125" s="3">
        <v>0.98804858934169282</v>
      </c>
      <c r="D125" s="3">
        <v>0.98036052989231881</v>
      </c>
      <c r="E125" s="3">
        <v>0.94240672858524299</v>
      </c>
      <c r="F125" s="3">
        <v>0.84056956932442362</v>
      </c>
      <c r="G125" s="3" t="s">
        <v>33</v>
      </c>
      <c r="H125" s="3">
        <v>0.89018433905782257</v>
      </c>
      <c r="I125" s="3">
        <v>0.98600695786625436</v>
      </c>
      <c r="J125" s="3" t="s">
        <v>33</v>
      </c>
      <c r="K125" s="3" t="s">
        <v>33</v>
      </c>
      <c r="L125" s="3" t="s">
        <v>33</v>
      </c>
      <c r="M125" s="3" t="s">
        <v>33</v>
      </c>
      <c r="N125" s="3" t="s">
        <v>33</v>
      </c>
    </row>
    <row r="126" spans="1:14" x14ac:dyDescent="0.3">
      <c r="A126" t="s">
        <v>37</v>
      </c>
      <c r="B126" t="s">
        <v>20</v>
      </c>
      <c r="C126" s="3">
        <v>0.98019947198591961</v>
      </c>
      <c r="D126" s="3">
        <v>0.97639894004431982</v>
      </c>
      <c r="E126" s="3">
        <v>0.93487350294096805</v>
      </c>
      <c r="F126" s="3">
        <v>0.89073546787533653</v>
      </c>
      <c r="G126" s="3" t="s">
        <v>33</v>
      </c>
      <c r="H126" s="3">
        <v>0.82820751786269031</v>
      </c>
      <c r="I126" s="3">
        <v>0.98985167837626842</v>
      </c>
      <c r="J126" s="3" t="s">
        <v>33</v>
      </c>
      <c r="K126" s="3" t="s">
        <v>33</v>
      </c>
      <c r="L126" s="3" t="s">
        <v>33</v>
      </c>
      <c r="M126" s="3" t="s">
        <v>33</v>
      </c>
      <c r="N126" s="3" t="s">
        <v>33</v>
      </c>
    </row>
    <row r="127" spans="1:14" x14ac:dyDescent="0.3">
      <c r="A127" t="s">
        <v>37</v>
      </c>
      <c r="B127" t="s">
        <v>8</v>
      </c>
      <c r="C127" s="3">
        <v>0.96649500656756238</v>
      </c>
      <c r="D127" s="3">
        <v>0.96993128401149642</v>
      </c>
      <c r="E127" s="3">
        <v>0.91169703756489884</v>
      </c>
      <c r="F127" s="3">
        <v>0.75452453510790474</v>
      </c>
      <c r="G127" s="3" t="s">
        <v>33</v>
      </c>
      <c r="H127" s="3">
        <v>0.94733650055594865</v>
      </c>
      <c r="I127" s="3">
        <v>0.98893959316265756</v>
      </c>
      <c r="J127" s="3">
        <v>0.92562808170932143</v>
      </c>
      <c r="K127" s="3" t="s">
        <v>33</v>
      </c>
      <c r="L127" s="3" t="s">
        <v>33</v>
      </c>
      <c r="M127" s="3" t="s">
        <v>33</v>
      </c>
      <c r="N127" s="3" t="s">
        <v>33</v>
      </c>
    </row>
    <row r="128" spans="1:14" x14ac:dyDescent="0.3">
      <c r="A128" t="s">
        <v>37</v>
      </c>
      <c r="B128" t="s">
        <v>9</v>
      </c>
      <c r="C128" s="3">
        <v>0.99324554432966283</v>
      </c>
      <c r="D128" s="3">
        <v>0.93229899265447624</v>
      </c>
      <c r="E128" s="3">
        <v>0.92521932259855644</v>
      </c>
      <c r="F128" s="3">
        <v>0.86416126189238662</v>
      </c>
      <c r="G128" s="3" t="s">
        <v>33</v>
      </c>
      <c r="H128" s="3">
        <v>0.89650258298200824</v>
      </c>
      <c r="I128" s="3">
        <v>0.98853736817973403</v>
      </c>
      <c r="J128" s="3" t="s">
        <v>33</v>
      </c>
      <c r="K128" s="3" t="s">
        <v>33</v>
      </c>
      <c r="L128" s="3" t="s">
        <v>33</v>
      </c>
      <c r="M128" s="3" t="s">
        <v>33</v>
      </c>
      <c r="N128" s="3" t="s">
        <v>33</v>
      </c>
    </row>
    <row r="129" spans="1:14" x14ac:dyDescent="0.3">
      <c r="A129" t="s">
        <v>37</v>
      </c>
      <c r="B129" t="s">
        <v>10</v>
      </c>
      <c r="C129" s="3">
        <v>0.99328718491135104</v>
      </c>
      <c r="D129" s="3">
        <v>0.96766682274332139</v>
      </c>
      <c r="E129" s="3">
        <v>0.91942219731347063</v>
      </c>
      <c r="F129" s="3">
        <v>0.88866985676358834</v>
      </c>
      <c r="G129" s="3" t="s">
        <v>33</v>
      </c>
      <c r="H129" s="3">
        <v>0.89676486059968441</v>
      </c>
      <c r="I129" s="3">
        <v>0.98484159466424137</v>
      </c>
      <c r="J129" s="3" t="s">
        <v>33</v>
      </c>
      <c r="K129" s="3" t="s">
        <v>33</v>
      </c>
      <c r="L129" s="3" t="s">
        <v>33</v>
      </c>
      <c r="M129" s="3" t="s">
        <v>33</v>
      </c>
      <c r="N129" s="3" t="s">
        <v>33</v>
      </c>
    </row>
    <row r="130" spans="1:14" x14ac:dyDescent="0.3">
      <c r="A130" t="s">
        <v>37</v>
      </c>
      <c r="B130" t="s">
        <v>11</v>
      </c>
      <c r="C130" s="3">
        <v>0.99299374329824996</v>
      </c>
      <c r="D130" s="3">
        <v>0.93809613335840081</v>
      </c>
      <c r="E130" s="3">
        <v>0.8958048112654019</v>
      </c>
      <c r="F130" s="3">
        <v>0.86112946774163091</v>
      </c>
      <c r="G130" s="3" t="s">
        <v>33</v>
      </c>
      <c r="H130" s="3">
        <v>0.82890514696444617</v>
      </c>
      <c r="I130" s="3">
        <v>0.98876058506543496</v>
      </c>
      <c r="J130" s="3" t="s">
        <v>33</v>
      </c>
      <c r="K130" s="3" t="s">
        <v>33</v>
      </c>
      <c r="L130" s="3" t="s">
        <v>33</v>
      </c>
      <c r="M130" s="3" t="s">
        <v>33</v>
      </c>
      <c r="N130" s="3" t="s">
        <v>33</v>
      </c>
    </row>
    <row r="131" spans="1:14" x14ac:dyDescent="0.3">
      <c r="A131" t="s">
        <v>37</v>
      </c>
      <c r="B131" t="s">
        <v>53</v>
      </c>
      <c r="C131" s="3">
        <v>0.99377541910524758</v>
      </c>
      <c r="D131" s="3">
        <v>0.96367707248898338</v>
      </c>
      <c r="E131" s="3">
        <v>0.91939204217810355</v>
      </c>
      <c r="F131" s="3">
        <v>0.67892390468870101</v>
      </c>
      <c r="G131" s="3">
        <v>0.84105934048533315</v>
      </c>
      <c r="H131" s="3">
        <v>0.87496107131734657</v>
      </c>
      <c r="I131" s="3">
        <v>0.99114631873252557</v>
      </c>
      <c r="J131" s="3" t="s">
        <v>33</v>
      </c>
      <c r="K131" s="3" t="s">
        <v>33</v>
      </c>
      <c r="L131" s="3" t="s">
        <v>33</v>
      </c>
      <c r="M131" s="3" t="s">
        <v>33</v>
      </c>
      <c r="N131" s="3" t="s">
        <v>33</v>
      </c>
    </row>
    <row r="132" spans="1:14" x14ac:dyDescent="0.3">
      <c r="A132" t="s">
        <v>37</v>
      </c>
      <c r="B132" t="s">
        <v>12</v>
      </c>
      <c r="C132" s="3">
        <v>0.99464965971835795</v>
      </c>
      <c r="D132" s="3">
        <v>0.94417363810025678</v>
      </c>
      <c r="E132" s="3">
        <v>0.94043829719022642</v>
      </c>
      <c r="F132" s="3">
        <v>0.77111573921833709</v>
      </c>
      <c r="G132" s="3">
        <v>0</v>
      </c>
      <c r="H132" s="3">
        <v>0.89220595181861129</v>
      </c>
      <c r="I132" s="3">
        <v>0.9902310435726468</v>
      </c>
      <c r="J132" s="3" t="s">
        <v>33</v>
      </c>
      <c r="K132" s="3" t="s">
        <v>33</v>
      </c>
      <c r="L132" s="3" t="s">
        <v>33</v>
      </c>
      <c r="M132" s="3" t="s">
        <v>33</v>
      </c>
      <c r="N132" s="3" t="s">
        <v>33</v>
      </c>
    </row>
    <row r="133" spans="1:14" x14ac:dyDescent="0.3">
      <c r="A133" t="s">
        <v>37</v>
      </c>
      <c r="B133" t="s">
        <v>13</v>
      </c>
      <c r="C133" s="3">
        <v>0.99436869336534883</v>
      </c>
      <c r="D133" s="3">
        <v>0.95451013968827803</v>
      </c>
      <c r="E133" s="3">
        <v>0.86435815486825884</v>
      </c>
      <c r="F133" s="3">
        <v>0.82093764445417605</v>
      </c>
      <c r="G133" s="3" t="s">
        <v>33</v>
      </c>
      <c r="H133" s="3">
        <v>0.63804574814239234</v>
      </c>
      <c r="I133" s="3">
        <v>0.9894898350594552</v>
      </c>
      <c r="J133" s="3" t="s">
        <v>33</v>
      </c>
      <c r="K133" s="3" t="s">
        <v>33</v>
      </c>
      <c r="L133" s="3" t="s">
        <v>33</v>
      </c>
      <c r="M133" s="3" t="s">
        <v>33</v>
      </c>
      <c r="N133" s="3" t="s">
        <v>33</v>
      </c>
    </row>
    <row r="134" spans="1:14" x14ac:dyDescent="0.3">
      <c r="A134" t="s">
        <v>37</v>
      </c>
      <c r="B134" t="s">
        <v>14</v>
      </c>
      <c r="C134" s="3">
        <v>0.99501577779512285</v>
      </c>
      <c r="D134" s="3">
        <v>0.97471003887131558</v>
      </c>
      <c r="E134" s="3">
        <v>0.89955606324151716</v>
      </c>
      <c r="F134" s="3">
        <v>0.77910052910052907</v>
      </c>
      <c r="G134" s="3" t="s">
        <v>33</v>
      </c>
      <c r="H134" s="3">
        <v>0.80128388834756692</v>
      </c>
      <c r="I134" s="3">
        <v>0.98884120171673817</v>
      </c>
      <c r="J134" s="3" t="s">
        <v>33</v>
      </c>
      <c r="K134" s="3" t="s">
        <v>33</v>
      </c>
      <c r="L134" s="3" t="s">
        <v>33</v>
      </c>
      <c r="M134" s="3" t="s">
        <v>33</v>
      </c>
      <c r="N134" s="3" t="s">
        <v>33</v>
      </c>
    </row>
    <row r="135" spans="1:14" x14ac:dyDescent="0.3">
      <c r="A135" t="s">
        <v>37</v>
      </c>
      <c r="B135" t="s">
        <v>15</v>
      </c>
      <c r="C135" s="3">
        <v>0.99517408348026759</v>
      </c>
      <c r="D135" s="3">
        <v>0.97621218115206665</v>
      </c>
      <c r="E135" s="3">
        <v>0.89088011333451389</v>
      </c>
      <c r="F135" s="3">
        <v>0.74169798692272049</v>
      </c>
      <c r="G135" s="3">
        <v>0</v>
      </c>
      <c r="H135" s="3">
        <v>0.63112409469904451</v>
      </c>
      <c r="I135" s="3">
        <v>0.98951456310679597</v>
      </c>
      <c r="J135" s="3" t="s">
        <v>33</v>
      </c>
      <c r="K135" s="3" t="s">
        <v>33</v>
      </c>
      <c r="L135" s="3">
        <v>0</v>
      </c>
      <c r="M135" s="3" t="s">
        <v>33</v>
      </c>
      <c r="N135" s="3" t="s">
        <v>33</v>
      </c>
    </row>
    <row r="136" spans="1:14" x14ac:dyDescent="0.3">
      <c r="A136" t="s">
        <v>19</v>
      </c>
      <c r="B136" t="s">
        <v>5</v>
      </c>
      <c r="C136" s="3">
        <v>0.94747021024393285</v>
      </c>
      <c r="D136" s="3">
        <v>0.96059721435522039</v>
      </c>
      <c r="E136" s="3">
        <v>0.81831508991399526</v>
      </c>
      <c r="F136" s="3" t="s">
        <v>33</v>
      </c>
      <c r="G136" s="3" t="s">
        <v>33</v>
      </c>
      <c r="H136" s="3">
        <v>0.7357375892778415</v>
      </c>
      <c r="I136" s="3">
        <v>0.95436786997968437</v>
      </c>
      <c r="J136" s="3" t="s">
        <v>33</v>
      </c>
      <c r="K136" s="3" t="s">
        <v>33</v>
      </c>
      <c r="L136" s="3" t="s">
        <v>33</v>
      </c>
      <c r="M136" s="3" t="s">
        <v>33</v>
      </c>
      <c r="N136" s="3" t="s">
        <v>33</v>
      </c>
    </row>
    <row r="137" spans="1:14" x14ac:dyDescent="0.3">
      <c r="A137" t="s">
        <v>19</v>
      </c>
      <c r="B137" t="s">
        <v>21</v>
      </c>
      <c r="C137" s="3">
        <v>0.98539878797738645</v>
      </c>
      <c r="D137" s="3">
        <v>0.96350768380490359</v>
      </c>
      <c r="E137" s="3">
        <v>0.94310838012501319</v>
      </c>
      <c r="F137" s="3" t="s">
        <v>33</v>
      </c>
      <c r="G137" s="3" t="s">
        <v>33</v>
      </c>
      <c r="H137" s="3">
        <v>0.90800988710000663</v>
      </c>
      <c r="I137" s="3">
        <v>0.97931140960321139</v>
      </c>
      <c r="J137" s="3" t="s">
        <v>33</v>
      </c>
      <c r="K137" s="3" t="s">
        <v>33</v>
      </c>
      <c r="L137" s="3" t="s">
        <v>33</v>
      </c>
      <c r="M137" s="3" t="s">
        <v>33</v>
      </c>
      <c r="N137" s="3" t="s">
        <v>33</v>
      </c>
    </row>
    <row r="138" spans="1:14" x14ac:dyDescent="0.3">
      <c r="A138" t="s">
        <v>19</v>
      </c>
      <c r="B138" t="s">
        <v>22</v>
      </c>
      <c r="C138" s="3">
        <v>0.98898707036579825</v>
      </c>
      <c r="D138" s="3">
        <v>0.97054588296897504</v>
      </c>
      <c r="E138" s="3">
        <v>0.92927912538435242</v>
      </c>
      <c r="F138" s="3" t="s">
        <v>33</v>
      </c>
      <c r="G138" s="3" t="s">
        <v>33</v>
      </c>
      <c r="H138" s="3">
        <v>0.85491884730043055</v>
      </c>
      <c r="I138" s="3">
        <v>0.98901441371250476</v>
      </c>
      <c r="J138" s="3">
        <v>0.81288343558282206</v>
      </c>
      <c r="K138" s="3" t="s">
        <v>33</v>
      </c>
      <c r="L138" s="3" t="s">
        <v>33</v>
      </c>
      <c r="M138" s="3" t="s">
        <v>33</v>
      </c>
      <c r="N138" s="3" t="s">
        <v>33</v>
      </c>
    </row>
    <row r="139" spans="1:14" x14ac:dyDescent="0.3">
      <c r="A139" t="s">
        <v>19</v>
      </c>
      <c r="B139" t="s">
        <v>23</v>
      </c>
      <c r="C139" s="3">
        <v>0.98194361224919435</v>
      </c>
      <c r="D139" s="3">
        <v>0.96501411986193919</v>
      </c>
      <c r="E139" s="3">
        <v>0.93084342294274558</v>
      </c>
      <c r="F139" s="3" t="s">
        <v>33</v>
      </c>
      <c r="G139" s="3" t="s">
        <v>33</v>
      </c>
      <c r="H139" s="3">
        <v>0.86579184892036376</v>
      </c>
      <c r="I139" s="3">
        <v>0.98516187050359716</v>
      </c>
      <c r="J139" s="3">
        <v>0</v>
      </c>
      <c r="K139" s="3" t="s">
        <v>33</v>
      </c>
      <c r="L139" s="3" t="s">
        <v>33</v>
      </c>
      <c r="M139" s="3" t="s">
        <v>33</v>
      </c>
      <c r="N139" s="3" t="s">
        <v>33</v>
      </c>
    </row>
    <row r="140" spans="1:14" x14ac:dyDescent="0.3">
      <c r="A140" t="s">
        <v>19</v>
      </c>
      <c r="B140" t="s">
        <v>6</v>
      </c>
      <c r="C140" s="3">
        <v>0.95458212827228384</v>
      </c>
      <c r="D140" s="3">
        <v>0.94125288214854042</v>
      </c>
      <c r="E140" s="3">
        <v>0.86130002885289147</v>
      </c>
      <c r="F140" s="3" t="s">
        <v>33</v>
      </c>
      <c r="G140" s="3" t="s">
        <v>33</v>
      </c>
      <c r="H140" s="3">
        <v>0.83561253561253557</v>
      </c>
      <c r="I140" s="3">
        <v>0.98325560058108419</v>
      </c>
      <c r="J140" s="3">
        <v>0.9120338826995672</v>
      </c>
      <c r="K140" s="3" t="s">
        <v>33</v>
      </c>
      <c r="L140" s="3" t="s">
        <v>33</v>
      </c>
      <c r="M140" s="3" t="s">
        <v>33</v>
      </c>
      <c r="N140" s="3" t="s">
        <v>33</v>
      </c>
    </row>
    <row r="141" spans="1:14" x14ac:dyDescent="0.3">
      <c r="A141" t="s">
        <v>19</v>
      </c>
      <c r="B141" t="s">
        <v>24</v>
      </c>
      <c r="C141" s="3">
        <v>0.98736061264418862</v>
      </c>
      <c r="D141" s="3">
        <v>0.95250344510794682</v>
      </c>
      <c r="E141" s="3">
        <v>0.92179095798807964</v>
      </c>
      <c r="F141" s="3" t="s">
        <v>33</v>
      </c>
      <c r="G141" s="3" t="s">
        <v>33</v>
      </c>
      <c r="H141" s="3">
        <v>0.78147004323656577</v>
      </c>
      <c r="I141" s="3">
        <v>0.98387096774193561</v>
      </c>
      <c r="J141" s="3" t="s">
        <v>33</v>
      </c>
      <c r="K141" s="3" t="s">
        <v>33</v>
      </c>
      <c r="L141" s="3" t="s">
        <v>33</v>
      </c>
      <c r="M141" s="3" t="s">
        <v>33</v>
      </c>
      <c r="N141" s="3" t="s">
        <v>33</v>
      </c>
    </row>
    <row r="142" spans="1:14" x14ac:dyDescent="0.3">
      <c r="A142" t="s">
        <v>19</v>
      </c>
      <c r="B142" t="s">
        <v>25</v>
      </c>
      <c r="C142" s="3">
        <v>0.97733987771493358</v>
      </c>
      <c r="D142" s="3">
        <v>0.87187194437402671</v>
      </c>
      <c r="E142" s="3">
        <v>0.93296218974715839</v>
      </c>
      <c r="F142" s="3" t="s">
        <v>33</v>
      </c>
      <c r="G142" s="3" t="s">
        <v>33</v>
      </c>
      <c r="H142" s="3">
        <v>0.87891674127126229</v>
      </c>
      <c r="I142" s="3">
        <v>0.95952962736713499</v>
      </c>
      <c r="J142" s="3" t="s">
        <v>33</v>
      </c>
      <c r="K142" s="3" t="s">
        <v>33</v>
      </c>
      <c r="L142" s="3" t="s">
        <v>33</v>
      </c>
      <c r="M142" s="3" t="s">
        <v>33</v>
      </c>
      <c r="N142" s="3" t="s">
        <v>33</v>
      </c>
    </row>
    <row r="143" spans="1:14" x14ac:dyDescent="0.3">
      <c r="A143" t="s">
        <v>19</v>
      </c>
      <c r="B143" t="s">
        <v>26</v>
      </c>
      <c r="C143" s="3">
        <v>0.96214867573676799</v>
      </c>
      <c r="D143" s="3">
        <v>0.95717250487390715</v>
      </c>
      <c r="E143" s="3">
        <v>0.91983327263162162</v>
      </c>
      <c r="F143" s="3" t="s">
        <v>33</v>
      </c>
      <c r="G143" s="3" t="s">
        <v>33</v>
      </c>
      <c r="H143" s="3">
        <v>0.86126760563380278</v>
      </c>
      <c r="I143" s="3">
        <v>0.98494720287575821</v>
      </c>
      <c r="J143" s="3">
        <v>0.88028078143952104</v>
      </c>
      <c r="K143" s="3" t="s">
        <v>33</v>
      </c>
      <c r="L143" s="3" t="s">
        <v>33</v>
      </c>
      <c r="M143" s="3" t="s">
        <v>33</v>
      </c>
      <c r="N143" s="3" t="s">
        <v>33</v>
      </c>
    </row>
    <row r="144" spans="1:14" x14ac:dyDescent="0.3">
      <c r="A144" t="s">
        <v>19</v>
      </c>
      <c r="B144" t="s">
        <v>7</v>
      </c>
      <c r="C144" s="3">
        <v>0.96818384537062763</v>
      </c>
      <c r="D144" s="3">
        <v>0.96597545946525198</v>
      </c>
      <c r="E144" s="3">
        <v>0.77071705810692126</v>
      </c>
      <c r="F144" s="3">
        <v>0</v>
      </c>
      <c r="G144" s="3" t="s">
        <v>33</v>
      </c>
      <c r="H144" s="3">
        <v>0.88338557993730404</v>
      </c>
      <c r="I144" s="3">
        <v>0.98796821793416556</v>
      </c>
      <c r="J144" s="3">
        <v>0.88288842957034175</v>
      </c>
      <c r="K144" s="3" t="s">
        <v>33</v>
      </c>
      <c r="L144" s="3" t="s">
        <v>33</v>
      </c>
      <c r="M144" s="3" t="s">
        <v>33</v>
      </c>
      <c r="N144" s="3" t="s">
        <v>33</v>
      </c>
    </row>
    <row r="145" spans="1:14" x14ac:dyDescent="0.3">
      <c r="A145" t="s">
        <v>19</v>
      </c>
      <c r="B145" t="s">
        <v>27</v>
      </c>
      <c r="C145" s="3">
        <v>0.96726767810834557</v>
      </c>
      <c r="D145" s="3">
        <v>0.94671671109863897</v>
      </c>
      <c r="E145" s="3">
        <v>0.85908277266835376</v>
      </c>
      <c r="F145" s="3" t="s">
        <v>33</v>
      </c>
      <c r="G145" s="3" t="s">
        <v>33</v>
      </c>
      <c r="H145" s="3">
        <v>0.78455244959579229</v>
      </c>
      <c r="I145" s="3">
        <v>0.98715203426124198</v>
      </c>
      <c r="J145" s="3">
        <v>0.88789079700572437</v>
      </c>
      <c r="K145" s="3" t="s">
        <v>33</v>
      </c>
      <c r="L145" s="3" t="s">
        <v>33</v>
      </c>
      <c r="M145" s="3" t="s">
        <v>33</v>
      </c>
      <c r="N145" s="3" t="s">
        <v>33</v>
      </c>
    </row>
    <row r="146" spans="1:14" x14ac:dyDescent="0.3">
      <c r="A146" t="s">
        <v>19</v>
      </c>
      <c r="B146" t="s">
        <v>8</v>
      </c>
      <c r="C146" s="3">
        <v>0.98042384866497245</v>
      </c>
      <c r="D146" s="3">
        <v>0.95485003762496878</v>
      </c>
      <c r="E146" s="3">
        <v>0.94769072098494855</v>
      </c>
      <c r="F146" s="3" t="s">
        <v>33</v>
      </c>
      <c r="G146" s="3" t="s">
        <v>33</v>
      </c>
      <c r="H146" s="3">
        <v>0.8907106475867087</v>
      </c>
      <c r="I146" s="3">
        <v>0.98619690383588798</v>
      </c>
      <c r="J146" s="3" t="s">
        <v>33</v>
      </c>
      <c r="K146" s="3" t="s">
        <v>33</v>
      </c>
      <c r="L146" s="3" t="s">
        <v>33</v>
      </c>
      <c r="M146" s="3" t="s">
        <v>33</v>
      </c>
      <c r="N146" s="3" t="s">
        <v>33</v>
      </c>
    </row>
    <row r="147" spans="1:14" x14ac:dyDescent="0.3">
      <c r="A147" t="s">
        <v>19</v>
      </c>
      <c r="B147" t="s">
        <v>9</v>
      </c>
      <c r="C147" s="3">
        <v>0.99216408764203079</v>
      </c>
      <c r="D147" s="3">
        <v>0.94723462612680398</v>
      </c>
      <c r="E147" s="3">
        <v>0.89278649610971916</v>
      </c>
      <c r="F147" s="3" t="s">
        <v>33</v>
      </c>
      <c r="G147" s="3" t="s">
        <v>33</v>
      </c>
      <c r="H147" s="3">
        <v>0.89342948717948723</v>
      </c>
      <c r="I147" s="3">
        <v>0.9847193427013744</v>
      </c>
      <c r="J147" s="3" t="s">
        <v>33</v>
      </c>
      <c r="K147" s="3" t="s">
        <v>33</v>
      </c>
      <c r="L147" s="3" t="s">
        <v>33</v>
      </c>
      <c r="M147" s="3" t="s">
        <v>33</v>
      </c>
      <c r="N147" s="3" t="s">
        <v>33</v>
      </c>
    </row>
    <row r="148" spans="1:14" x14ac:dyDescent="0.3">
      <c r="A148" t="s">
        <v>19</v>
      </c>
      <c r="B148" t="s">
        <v>10</v>
      </c>
      <c r="C148" s="3">
        <v>0.97994144678999717</v>
      </c>
      <c r="D148" s="3">
        <v>0.96638315107330919</v>
      </c>
      <c r="E148" s="3">
        <v>0.89933813561574649</v>
      </c>
      <c r="F148" s="3" t="s">
        <v>33</v>
      </c>
      <c r="G148" s="3" t="s">
        <v>33</v>
      </c>
      <c r="H148" s="3">
        <v>0.81134695496925213</v>
      </c>
      <c r="I148" s="3">
        <v>0.97462226785976236</v>
      </c>
      <c r="J148" s="3">
        <v>0</v>
      </c>
      <c r="K148" s="3" t="s">
        <v>33</v>
      </c>
      <c r="L148" s="3" t="s">
        <v>33</v>
      </c>
      <c r="M148" s="3" t="s">
        <v>33</v>
      </c>
      <c r="N148" s="3" t="s">
        <v>33</v>
      </c>
    </row>
    <row r="149" spans="1:14" x14ac:dyDescent="0.3">
      <c r="A149" t="s">
        <v>19</v>
      </c>
      <c r="B149" t="s">
        <v>11</v>
      </c>
      <c r="C149" s="3">
        <v>0.99391135857119883</v>
      </c>
      <c r="D149" s="3">
        <v>0.92116360517475515</v>
      </c>
      <c r="E149" s="3">
        <v>0.93462646593353083</v>
      </c>
      <c r="F149" s="3" t="s">
        <v>33</v>
      </c>
      <c r="G149" s="3" t="s">
        <v>33</v>
      </c>
      <c r="H149" s="3">
        <v>0.88755788202134089</v>
      </c>
      <c r="I149" s="3">
        <v>0.9823689320388348</v>
      </c>
      <c r="J149" s="3" t="s">
        <v>33</v>
      </c>
      <c r="K149" s="3" t="s">
        <v>33</v>
      </c>
      <c r="L149" s="3" t="s">
        <v>33</v>
      </c>
      <c r="M149" s="3" t="s">
        <v>33</v>
      </c>
      <c r="N149" s="3" t="s">
        <v>33</v>
      </c>
    </row>
    <row r="150" spans="1:14" x14ac:dyDescent="0.3">
      <c r="A150" t="s">
        <v>19</v>
      </c>
      <c r="B150" t="s">
        <v>12</v>
      </c>
      <c r="C150" s="3">
        <v>0.99517806617871718</v>
      </c>
      <c r="D150" s="3">
        <v>0.96678679263660283</v>
      </c>
      <c r="E150" s="3">
        <v>0.88362512873326471</v>
      </c>
      <c r="F150" s="3" t="s">
        <v>33</v>
      </c>
      <c r="G150" s="3" t="s">
        <v>33</v>
      </c>
      <c r="H150" s="3">
        <v>0.79112507736989957</v>
      </c>
      <c r="I150" s="3">
        <v>0.98675496688741715</v>
      </c>
      <c r="J150" s="3">
        <v>0.9219174751917254</v>
      </c>
      <c r="K150" s="3" t="s">
        <v>33</v>
      </c>
      <c r="L150" s="3" t="s">
        <v>33</v>
      </c>
      <c r="M150" s="3" t="s">
        <v>33</v>
      </c>
      <c r="N150" s="3" t="s">
        <v>33</v>
      </c>
    </row>
    <row r="151" spans="1:14" x14ac:dyDescent="0.3">
      <c r="A151" t="s">
        <v>19</v>
      </c>
      <c r="B151" t="s">
        <v>13</v>
      </c>
      <c r="C151" s="3">
        <v>0.99194843767363405</v>
      </c>
      <c r="D151" s="3">
        <v>0.98832111124044542</v>
      </c>
      <c r="E151" s="3">
        <v>0.92951111865557645</v>
      </c>
      <c r="F151" s="3">
        <v>0.93128320304064283</v>
      </c>
      <c r="G151" s="3" t="s">
        <v>33</v>
      </c>
      <c r="H151" s="3">
        <v>0.89973504392692794</v>
      </c>
      <c r="I151" s="3">
        <v>0.98639034952056925</v>
      </c>
      <c r="J151" s="3" t="s">
        <v>33</v>
      </c>
      <c r="K151" s="3" t="s">
        <v>33</v>
      </c>
      <c r="L151" s="3" t="s">
        <v>33</v>
      </c>
      <c r="M151" s="3" t="s">
        <v>33</v>
      </c>
      <c r="N151" s="3" t="s">
        <v>33</v>
      </c>
    </row>
    <row r="152" spans="1:14" x14ac:dyDescent="0.3">
      <c r="A152" t="s">
        <v>19</v>
      </c>
      <c r="B152" t="s">
        <v>28</v>
      </c>
      <c r="C152" s="3">
        <v>0.99030842567162281</v>
      </c>
      <c r="D152" s="3">
        <v>0.96342073158536845</v>
      </c>
      <c r="E152" s="3">
        <v>0.90565630397236618</v>
      </c>
      <c r="F152" s="3">
        <v>0.93004047584804095</v>
      </c>
      <c r="G152" s="3">
        <v>0.83991205109412626</v>
      </c>
      <c r="H152" s="3">
        <v>0.90909090909090917</v>
      </c>
      <c r="I152" s="3">
        <v>0.99013592233009717</v>
      </c>
      <c r="J152" s="3" t="s">
        <v>33</v>
      </c>
      <c r="K152" s="3" t="s">
        <v>33</v>
      </c>
      <c r="L152" s="3" t="s">
        <v>33</v>
      </c>
      <c r="M152" s="3" t="s">
        <v>33</v>
      </c>
      <c r="N152" s="3" t="s">
        <v>33</v>
      </c>
    </row>
    <row r="153" spans="1:14" x14ac:dyDescent="0.3">
      <c r="A153" t="s">
        <v>19</v>
      </c>
      <c r="B153" t="s">
        <v>14</v>
      </c>
      <c r="C153" s="3">
        <v>0.99302646553185303</v>
      </c>
      <c r="D153" s="3">
        <v>0.97851913108372501</v>
      </c>
      <c r="E153" s="3">
        <v>0.92203775014203637</v>
      </c>
      <c r="F153" s="3">
        <v>0.50790854710264599</v>
      </c>
      <c r="G153" s="3">
        <v>0.65557110243758743</v>
      </c>
      <c r="H153" s="3">
        <v>0.84975541579315161</v>
      </c>
      <c r="I153" s="3">
        <v>0.98968599587439843</v>
      </c>
      <c r="J153" s="3">
        <v>0</v>
      </c>
      <c r="K153" s="3" t="s">
        <v>33</v>
      </c>
      <c r="L153" s="3" t="s">
        <v>33</v>
      </c>
      <c r="M153" s="3" t="s">
        <v>33</v>
      </c>
      <c r="N153" s="3" t="s">
        <v>33</v>
      </c>
    </row>
    <row r="154" spans="1:14" x14ac:dyDescent="0.3">
      <c r="A154" t="s">
        <v>19</v>
      </c>
      <c r="B154" t="s">
        <v>29</v>
      </c>
      <c r="C154" s="3">
        <v>0.99291775864220644</v>
      </c>
      <c r="D154" s="3">
        <v>0.96754182342111583</v>
      </c>
      <c r="E154" s="3">
        <v>0.92398421930288355</v>
      </c>
      <c r="F154" s="3">
        <v>0.77820206841686557</v>
      </c>
      <c r="G154" s="3" t="s">
        <v>33</v>
      </c>
      <c r="H154" s="3">
        <v>0.84969214052879394</v>
      </c>
      <c r="I154" s="3">
        <v>0.98718740351960477</v>
      </c>
      <c r="J154" s="3" t="s">
        <v>33</v>
      </c>
      <c r="K154" s="3" t="s">
        <v>33</v>
      </c>
      <c r="L154" s="3" t="s">
        <v>33</v>
      </c>
      <c r="M154" s="3" t="s">
        <v>33</v>
      </c>
      <c r="N154" s="3" t="s">
        <v>33</v>
      </c>
    </row>
    <row r="155" spans="1:14" x14ac:dyDescent="0.3">
      <c r="A155" t="s">
        <v>19</v>
      </c>
      <c r="B155" t="s">
        <v>15</v>
      </c>
      <c r="C155" s="3">
        <v>0.99621339456174962</v>
      </c>
      <c r="D155" s="3">
        <v>0.97663287227226481</v>
      </c>
      <c r="E155" s="3">
        <v>0.93197818542389677</v>
      </c>
      <c r="F155" s="3" t="s">
        <v>33</v>
      </c>
      <c r="G155" s="3">
        <v>0.90183101698654322</v>
      </c>
      <c r="H155" s="3">
        <v>0.89768606458297362</v>
      </c>
      <c r="I155" s="3">
        <v>0.98990839931687624</v>
      </c>
      <c r="J155" s="3" t="s">
        <v>33</v>
      </c>
      <c r="K155" s="3" t="s">
        <v>33</v>
      </c>
      <c r="L155" s="3" t="s">
        <v>33</v>
      </c>
      <c r="M155" s="3" t="s">
        <v>33</v>
      </c>
      <c r="N155" s="3" t="s">
        <v>33</v>
      </c>
    </row>
    <row r="156" spans="1:14" x14ac:dyDescent="0.3">
      <c r="A156" t="s">
        <v>19</v>
      </c>
      <c r="B156" t="s">
        <v>16</v>
      </c>
      <c r="C156" s="3">
        <v>0.99656561575300961</v>
      </c>
      <c r="D156" s="3">
        <v>0.97043969870899904</v>
      </c>
      <c r="E156" s="3">
        <v>0.93118741058655219</v>
      </c>
      <c r="F156" s="3">
        <v>0.66165185016336148</v>
      </c>
      <c r="G156" s="3" t="s">
        <v>33</v>
      </c>
      <c r="H156" s="3">
        <v>0.90932698550097379</v>
      </c>
      <c r="I156" s="3">
        <v>0.99034869240348677</v>
      </c>
      <c r="J156" s="3" t="s">
        <v>33</v>
      </c>
      <c r="K156" s="3" t="s">
        <v>33</v>
      </c>
      <c r="L156" s="3" t="s">
        <v>33</v>
      </c>
      <c r="M156" s="3" t="s">
        <v>33</v>
      </c>
      <c r="N156" s="3" t="s">
        <v>33</v>
      </c>
    </row>
    <row r="157" spans="1:14" x14ac:dyDescent="0.3">
      <c r="A157" t="s">
        <v>19</v>
      </c>
      <c r="B157" t="s">
        <v>30</v>
      </c>
      <c r="C157" s="3">
        <v>0.9968106304790828</v>
      </c>
      <c r="D157" s="3">
        <v>0.98624204670375437</v>
      </c>
      <c r="E157" s="3">
        <v>0.9512926264963284</v>
      </c>
      <c r="F157" s="3" t="s">
        <v>33</v>
      </c>
      <c r="G157" s="3" t="s">
        <v>33</v>
      </c>
      <c r="H157" s="3">
        <v>0.87678065111194614</v>
      </c>
      <c r="I157" s="3">
        <v>0.99032380952380961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</row>
    <row r="158" spans="1:14" x14ac:dyDescent="0.3">
      <c r="A158" t="s">
        <v>19</v>
      </c>
      <c r="B158" t="s">
        <v>17</v>
      </c>
      <c r="C158" s="3">
        <v>0.99660337565033996</v>
      </c>
      <c r="D158" s="3">
        <v>0.97126951267274664</v>
      </c>
      <c r="E158" s="3">
        <v>0.93832153690596565</v>
      </c>
      <c r="F158" s="3" t="s">
        <v>33</v>
      </c>
      <c r="G158" s="3" t="s">
        <v>33</v>
      </c>
      <c r="H158" s="3">
        <v>0.87493196908675297</v>
      </c>
      <c r="I158" s="3">
        <v>0.98877630553390483</v>
      </c>
      <c r="J158" s="3" t="s">
        <v>33</v>
      </c>
      <c r="K158" s="3" t="s">
        <v>33</v>
      </c>
      <c r="L158" s="3" t="s">
        <v>33</v>
      </c>
      <c r="M158" s="3" t="s">
        <v>33</v>
      </c>
      <c r="N158" s="3" t="s">
        <v>33</v>
      </c>
    </row>
    <row r="159" spans="1:14" x14ac:dyDescent="0.3">
      <c r="A159" t="s">
        <v>85</v>
      </c>
      <c r="B159" t="s">
        <v>5</v>
      </c>
      <c r="C159" s="3">
        <v>0.95362943453449855</v>
      </c>
      <c r="D159" s="3">
        <v>0.9517257142857144</v>
      </c>
      <c r="E159" s="3">
        <v>0.8398082744702321</v>
      </c>
      <c r="F159" s="3" t="s">
        <v>33</v>
      </c>
      <c r="G159" s="3" t="s">
        <v>33</v>
      </c>
      <c r="H159" s="3">
        <v>0.93528313627878035</v>
      </c>
      <c r="I159" s="3">
        <v>0.98672803989259683</v>
      </c>
      <c r="J159" s="3" t="s">
        <v>33</v>
      </c>
      <c r="K159" s="3" t="s">
        <v>33</v>
      </c>
      <c r="L159" s="3" t="s">
        <v>33</v>
      </c>
      <c r="M159" s="3" t="s">
        <v>33</v>
      </c>
      <c r="N159" s="3" t="s">
        <v>33</v>
      </c>
    </row>
    <row r="160" spans="1:14" x14ac:dyDescent="0.3">
      <c r="A160" t="s">
        <v>85</v>
      </c>
      <c r="B160" t="s">
        <v>6</v>
      </c>
      <c r="C160" s="3">
        <v>0.96586796004053843</v>
      </c>
      <c r="D160" s="3">
        <v>0.97458434360928303</v>
      </c>
      <c r="E160" s="3">
        <v>0.8668587086348627</v>
      </c>
      <c r="F160" s="3" t="s">
        <v>33</v>
      </c>
      <c r="G160" s="3" t="s">
        <v>33</v>
      </c>
      <c r="H160" s="3">
        <v>0.92417567747964224</v>
      </c>
      <c r="I160" s="3">
        <v>0.98774545991436602</v>
      </c>
      <c r="J160" s="3" t="s">
        <v>33</v>
      </c>
      <c r="K160" s="3" t="s">
        <v>33</v>
      </c>
      <c r="L160" s="3" t="s">
        <v>33</v>
      </c>
      <c r="M160" s="3" t="s">
        <v>33</v>
      </c>
      <c r="N160" s="3" t="s">
        <v>33</v>
      </c>
    </row>
    <row r="161" spans="1:14" x14ac:dyDescent="0.3">
      <c r="A161" t="s">
        <v>85</v>
      </c>
      <c r="B161" t="s">
        <v>7</v>
      </c>
      <c r="C161" s="3">
        <v>0.9812140971898774</v>
      </c>
      <c r="D161" s="3">
        <v>0.9489426205264716</v>
      </c>
      <c r="E161" s="3">
        <v>0.90909090909090917</v>
      </c>
      <c r="F161" s="3" t="s">
        <v>33</v>
      </c>
      <c r="G161" s="3" t="s">
        <v>33</v>
      </c>
      <c r="H161" s="3">
        <v>0.86568016911386625</v>
      </c>
      <c r="I161" s="3">
        <v>0.98328775448192041</v>
      </c>
      <c r="J161" s="3">
        <v>0.90712074303405577</v>
      </c>
      <c r="K161" s="3" t="s">
        <v>33</v>
      </c>
      <c r="L161" s="3" t="s">
        <v>33</v>
      </c>
      <c r="M161" s="3" t="s">
        <v>33</v>
      </c>
      <c r="N161" s="3" t="s">
        <v>33</v>
      </c>
    </row>
    <row r="162" spans="1:14" x14ac:dyDescent="0.3">
      <c r="A162" t="s">
        <v>85</v>
      </c>
      <c r="B162" t="s">
        <v>8</v>
      </c>
      <c r="C162" s="3">
        <v>0.97133385749803436</v>
      </c>
      <c r="D162" s="3">
        <v>0.97571155810132759</v>
      </c>
      <c r="E162" s="3">
        <v>0.9434915928159856</v>
      </c>
      <c r="F162" s="3" t="s">
        <v>33</v>
      </c>
      <c r="G162" s="3" t="s">
        <v>33</v>
      </c>
      <c r="H162" s="3">
        <v>0.81449085210292294</v>
      </c>
      <c r="I162" s="3">
        <v>0.98944057515165118</v>
      </c>
      <c r="J162" s="3" t="s">
        <v>33</v>
      </c>
      <c r="K162" s="3" t="s">
        <v>33</v>
      </c>
      <c r="L162" s="3" t="s">
        <v>33</v>
      </c>
      <c r="M162" s="3" t="s">
        <v>33</v>
      </c>
      <c r="N162" s="3" t="s">
        <v>33</v>
      </c>
    </row>
    <row r="163" spans="1:14" x14ac:dyDescent="0.3">
      <c r="A163" t="s">
        <v>85</v>
      </c>
      <c r="B163" t="s">
        <v>9</v>
      </c>
      <c r="C163" s="3">
        <v>0.97686896387265998</v>
      </c>
      <c r="D163" s="3">
        <v>0.97501630349232038</v>
      </c>
      <c r="E163" s="3">
        <v>0.89163592313198614</v>
      </c>
      <c r="F163" s="3" t="s">
        <v>33</v>
      </c>
      <c r="G163" s="3" t="s">
        <v>33</v>
      </c>
      <c r="H163" s="3">
        <v>0.46597232130118421</v>
      </c>
      <c r="I163" s="3">
        <v>0.98788067122436296</v>
      </c>
      <c r="J163" s="3" t="s">
        <v>33</v>
      </c>
      <c r="K163" s="3" t="s">
        <v>33</v>
      </c>
      <c r="L163" s="3" t="s">
        <v>33</v>
      </c>
      <c r="M163" s="3" t="s">
        <v>33</v>
      </c>
      <c r="N163" s="3" t="s">
        <v>33</v>
      </c>
    </row>
    <row r="164" spans="1:14" x14ac:dyDescent="0.3">
      <c r="A164" t="s">
        <v>85</v>
      </c>
      <c r="B164" t="s">
        <v>10</v>
      </c>
      <c r="C164" s="3">
        <v>0.99353908586074324</v>
      </c>
      <c r="D164" s="3">
        <v>0.95249258529134917</v>
      </c>
      <c r="E164" s="3">
        <v>0.78377709999175671</v>
      </c>
      <c r="F164" s="3">
        <v>0</v>
      </c>
      <c r="G164" s="3">
        <v>0.80712530712530717</v>
      </c>
      <c r="H164" s="3">
        <v>0.7353396769196725</v>
      </c>
      <c r="I164" s="3">
        <v>0.99120827822298296</v>
      </c>
      <c r="J164" s="3" t="s">
        <v>33</v>
      </c>
      <c r="K164" s="3" t="s">
        <v>33</v>
      </c>
      <c r="L164" s="3" t="s">
        <v>33</v>
      </c>
      <c r="M164" s="3" t="s">
        <v>33</v>
      </c>
      <c r="N164" s="3" t="s">
        <v>33</v>
      </c>
    </row>
    <row r="165" spans="1:14" x14ac:dyDescent="0.3">
      <c r="A165" t="s">
        <v>85</v>
      </c>
      <c r="B165" t="s">
        <v>11</v>
      </c>
      <c r="C165" s="3">
        <v>0.99095084530440736</v>
      </c>
      <c r="D165" s="3">
        <v>0.98065917079185161</v>
      </c>
      <c r="E165" s="3">
        <v>0.84953130527060483</v>
      </c>
      <c r="F165" s="3">
        <v>0</v>
      </c>
      <c r="G165" s="3">
        <v>0.495570741584409</v>
      </c>
      <c r="H165" s="3">
        <v>0.89059923034634414</v>
      </c>
      <c r="I165" s="3">
        <v>0.99249748627117318</v>
      </c>
      <c r="J165" s="3" t="s">
        <v>33</v>
      </c>
      <c r="K165" s="3" t="s">
        <v>33</v>
      </c>
      <c r="L165" s="3" t="s">
        <v>33</v>
      </c>
      <c r="M165" s="3" t="s">
        <v>33</v>
      </c>
      <c r="N165" s="3" t="s">
        <v>33</v>
      </c>
    </row>
    <row r="166" spans="1:14" x14ac:dyDescent="0.3">
      <c r="A166" t="s">
        <v>85</v>
      </c>
      <c r="B166" t="s">
        <v>12</v>
      </c>
      <c r="C166" s="3">
        <v>0.983735830458354</v>
      </c>
      <c r="D166" s="3">
        <v>0.9863624528056244</v>
      </c>
      <c r="E166" s="3">
        <v>0.86932849364791287</v>
      </c>
      <c r="F166" s="3">
        <v>0.37616703445934474</v>
      </c>
      <c r="G166" s="3">
        <v>0.8130679359584595</v>
      </c>
      <c r="H166" s="3">
        <v>0.61624441132637853</v>
      </c>
      <c r="I166" s="3">
        <v>0.9863099921321794</v>
      </c>
      <c r="J166" s="3" t="s">
        <v>33</v>
      </c>
      <c r="K166" s="3" t="s">
        <v>33</v>
      </c>
      <c r="L166" s="3" t="s">
        <v>33</v>
      </c>
      <c r="M166" s="3" t="s">
        <v>33</v>
      </c>
      <c r="N166" s="3" t="s">
        <v>33</v>
      </c>
    </row>
    <row r="167" spans="1:14" x14ac:dyDescent="0.3">
      <c r="A167" t="s">
        <v>85</v>
      </c>
      <c r="B167" t="s">
        <v>13</v>
      </c>
      <c r="C167" s="3">
        <v>0.99446555557307525</v>
      </c>
      <c r="D167" s="3">
        <v>0.9586117818835288</v>
      </c>
      <c r="E167" s="3">
        <v>0.95204740583115355</v>
      </c>
      <c r="F167" s="3" t="s">
        <v>33</v>
      </c>
      <c r="G167" s="3">
        <v>2.5078369905956112E-2</v>
      </c>
      <c r="H167" s="3">
        <v>0.87488311202543478</v>
      </c>
      <c r="I167" s="3">
        <v>0.99381283836040202</v>
      </c>
      <c r="J167" s="3" t="s">
        <v>33</v>
      </c>
      <c r="K167" s="3" t="s">
        <v>33</v>
      </c>
      <c r="L167" s="3" t="s">
        <v>33</v>
      </c>
      <c r="M167" s="3" t="s">
        <v>33</v>
      </c>
      <c r="N167" s="3" t="s">
        <v>33</v>
      </c>
    </row>
    <row r="168" spans="1:14" x14ac:dyDescent="0.3">
      <c r="A168" t="s">
        <v>85</v>
      </c>
      <c r="B168" t="s">
        <v>14</v>
      </c>
      <c r="C168" s="3">
        <v>0.92604369495703742</v>
      </c>
      <c r="D168" s="3">
        <v>0.98067440613159396</v>
      </c>
      <c r="E168" s="3">
        <v>0.89603689703539924</v>
      </c>
      <c r="F168" s="3" t="s">
        <v>33</v>
      </c>
      <c r="G168" s="3">
        <v>0</v>
      </c>
      <c r="H168" s="3">
        <v>0.59540699771552241</v>
      </c>
      <c r="I168" s="3">
        <v>0.99042262085740362</v>
      </c>
      <c r="J168" s="3">
        <v>0.70045234378127375</v>
      </c>
      <c r="K168" s="3" t="s">
        <v>33</v>
      </c>
      <c r="L168" s="3" t="s">
        <v>33</v>
      </c>
      <c r="M168" s="3" t="s">
        <v>33</v>
      </c>
      <c r="N168" s="3" t="s">
        <v>33</v>
      </c>
    </row>
    <row r="169" spans="1:14" x14ac:dyDescent="0.3">
      <c r="A169" t="s">
        <v>85</v>
      </c>
      <c r="B169" t="s">
        <v>15</v>
      </c>
      <c r="C169" s="3">
        <v>0.992526183079674</v>
      </c>
      <c r="D169" s="3">
        <v>0.97093153953898559</v>
      </c>
      <c r="E169" s="3">
        <v>0.95307316484709559</v>
      </c>
      <c r="F169" s="3" t="s">
        <v>33</v>
      </c>
      <c r="G169" s="3" t="s">
        <v>33</v>
      </c>
      <c r="H169" s="3">
        <v>0.87133381534689258</v>
      </c>
      <c r="I169" s="3">
        <v>0.99503491078355322</v>
      </c>
      <c r="J169" s="3">
        <v>0.97435897435897445</v>
      </c>
      <c r="K169" s="3" t="s">
        <v>33</v>
      </c>
      <c r="L169" s="3" t="s">
        <v>33</v>
      </c>
      <c r="M169" s="3" t="s">
        <v>33</v>
      </c>
      <c r="N169" s="3" t="s">
        <v>33</v>
      </c>
    </row>
    <row r="170" spans="1:14" x14ac:dyDescent="0.3">
      <c r="A170" t="s">
        <v>85</v>
      </c>
      <c r="B170" t="s">
        <v>16</v>
      </c>
      <c r="C170" s="3">
        <v>0.99646406183780223</v>
      </c>
      <c r="D170" s="3">
        <v>0.96793465233345</v>
      </c>
      <c r="E170" s="3">
        <v>0.96425504508372695</v>
      </c>
      <c r="F170" s="3" t="s">
        <v>33</v>
      </c>
      <c r="G170" s="3" t="s">
        <v>33</v>
      </c>
      <c r="H170" s="3">
        <v>0.74543207402211309</v>
      </c>
      <c r="I170" s="3">
        <v>0.98979902557856281</v>
      </c>
      <c r="J170" s="3" t="s">
        <v>33</v>
      </c>
      <c r="K170" s="3" t="s">
        <v>33</v>
      </c>
      <c r="L170" s="3" t="s">
        <v>33</v>
      </c>
      <c r="M170" s="3" t="s">
        <v>33</v>
      </c>
      <c r="N170" s="3" t="s">
        <v>33</v>
      </c>
    </row>
    <row r="171" spans="1:14" x14ac:dyDescent="0.3">
      <c r="A171" t="s">
        <v>85</v>
      </c>
      <c r="B171" t="s">
        <v>17</v>
      </c>
      <c r="C171" s="3">
        <v>0.99547409503535056</v>
      </c>
      <c r="D171" s="3">
        <v>0.94158088949310559</v>
      </c>
      <c r="E171" s="3">
        <v>0.93392439161534135</v>
      </c>
      <c r="F171" s="3" t="s">
        <v>33</v>
      </c>
      <c r="G171" s="3" t="s">
        <v>33</v>
      </c>
      <c r="H171" s="3">
        <v>0.81765918212387456</v>
      </c>
      <c r="I171" s="3">
        <v>0.99378978419500075</v>
      </c>
      <c r="J171" s="3" t="s">
        <v>33</v>
      </c>
      <c r="K171" s="3">
        <v>0</v>
      </c>
      <c r="L171" s="3">
        <v>0</v>
      </c>
      <c r="M171" s="3">
        <v>0</v>
      </c>
      <c r="N171" s="3" t="s">
        <v>33</v>
      </c>
    </row>
    <row r="172" spans="1:14" x14ac:dyDescent="0.3">
      <c r="A172" t="s">
        <v>85</v>
      </c>
      <c r="B172" t="s">
        <v>18</v>
      </c>
      <c r="C172" s="3">
        <v>0.99530348207772923</v>
      </c>
      <c r="D172" s="3">
        <v>0.94781400886302003</v>
      </c>
      <c r="E172" s="3">
        <v>0.92231261821745159</v>
      </c>
      <c r="F172" s="3" t="s">
        <v>33</v>
      </c>
      <c r="G172" s="3">
        <v>0.41982840800762633</v>
      </c>
      <c r="H172" s="3">
        <v>0.65848776393103892</v>
      </c>
      <c r="I172" s="3">
        <v>0.98989119530827996</v>
      </c>
      <c r="J172" s="3" t="s">
        <v>33</v>
      </c>
      <c r="K172" s="3" t="s">
        <v>33</v>
      </c>
      <c r="L172" s="3" t="s">
        <v>33</v>
      </c>
      <c r="M172" s="3" t="s">
        <v>33</v>
      </c>
      <c r="N172" s="3" t="s">
        <v>33</v>
      </c>
    </row>
    <row r="173" spans="1:14" x14ac:dyDescent="0.3">
      <c r="A173" t="s">
        <v>88</v>
      </c>
      <c r="B173" t="s">
        <v>6</v>
      </c>
      <c r="C173" s="3">
        <v>0.98934478556090755</v>
      </c>
      <c r="D173" s="3">
        <v>0.93596735441058698</v>
      </c>
      <c r="E173" s="3">
        <v>0.8887553404211147</v>
      </c>
      <c r="F173" s="3">
        <v>0.78775180422606572</v>
      </c>
      <c r="G173" s="3">
        <v>0.53297048356709231</v>
      </c>
      <c r="H173" s="3">
        <v>0.92315916076439919</v>
      </c>
      <c r="I173" s="3">
        <v>0.9922124156345028</v>
      </c>
      <c r="J173" s="3" t="s">
        <v>33</v>
      </c>
      <c r="K173" s="3" t="s">
        <v>33</v>
      </c>
      <c r="L173" s="3" t="s">
        <v>33</v>
      </c>
      <c r="M173" s="3" t="s">
        <v>33</v>
      </c>
      <c r="N173" s="3" t="s">
        <v>33</v>
      </c>
    </row>
    <row r="174" spans="1:14" x14ac:dyDescent="0.3">
      <c r="A174" t="s">
        <v>88</v>
      </c>
      <c r="B174" t="s">
        <v>7</v>
      </c>
      <c r="C174" s="3">
        <v>0.98733309229637556</v>
      </c>
      <c r="D174" s="3">
        <v>0.90252210465284821</v>
      </c>
      <c r="E174" s="3">
        <v>0.89740169515075729</v>
      </c>
      <c r="F174" s="3">
        <v>0.87041207403666176</v>
      </c>
      <c r="G174" s="3" t="s">
        <v>33</v>
      </c>
      <c r="H174" s="3">
        <v>0.61447231348665754</v>
      </c>
      <c r="I174" s="3">
        <v>0.99159422372296857</v>
      </c>
      <c r="J174" s="3">
        <v>0.49868717179294825</v>
      </c>
      <c r="K174" s="3" t="s">
        <v>33</v>
      </c>
      <c r="L174" s="3" t="s">
        <v>33</v>
      </c>
      <c r="M174" s="3" t="s">
        <v>33</v>
      </c>
      <c r="N174" s="3" t="s">
        <v>33</v>
      </c>
    </row>
    <row r="175" spans="1:14" x14ac:dyDescent="0.3">
      <c r="A175" t="s">
        <v>88</v>
      </c>
      <c r="B175" t="s">
        <v>8</v>
      </c>
      <c r="C175" s="3">
        <v>0.9884919181880002</v>
      </c>
      <c r="D175" s="3">
        <v>0.96133040709715323</v>
      </c>
      <c r="E175" s="3">
        <v>0.79569457268254429</v>
      </c>
      <c r="F175" s="3">
        <v>0.43741605372561559</v>
      </c>
      <c r="G175" s="3" t="s">
        <v>33</v>
      </c>
      <c r="H175" s="3">
        <v>0.80171019181881209</v>
      </c>
      <c r="I175" s="3">
        <v>0.99225825299444936</v>
      </c>
      <c r="J175" s="3" t="s">
        <v>33</v>
      </c>
      <c r="K175" s="3" t="s">
        <v>33</v>
      </c>
      <c r="L175" s="3" t="s">
        <v>33</v>
      </c>
      <c r="M175" s="3" t="s">
        <v>33</v>
      </c>
      <c r="N175" s="3" t="s">
        <v>33</v>
      </c>
    </row>
    <row r="176" spans="1:14" x14ac:dyDescent="0.3">
      <c r="A176" t="s">
        <v>88</v>
      </c>
      <c r="B176" t="s">
        <v>9</v>
      </c>
      <c r="C176" s="3">
        <v>0.98765467095658599</v>
      </c>
      <c r="D176" s="3">
        <v>0.96897091616453956</v>
      </c>
      <c r="E176" s="3">
        <v>0.95394189681378883</v>
      </c>
      <c r="F176" s="3">
        <v>0.81715257816624631</v>
      </c>
      <c r="G176" s="3" t="s">
        <v>33</v>
      </c>
      <c r="H176" s="3">
        <v>0.89856567949643995</v>
      </c>
      <c r="I176" s="3">
        <v>0.99043132636537601</v>
      </c>
      <c r="J176" s="3" t="s">
        <v>33</v>
      </c>
      <c r="K176" s="3" t="s">
        <v>33</v>
      </c>
      <c r="L176" s="3" t="s">
        <v>33</v>
      </c>
      <c r="M176" s="3" t="s">
        <v>33</v>
      </c>
      <c r="N176" s="3" t="s">
        <v>33</v>
      </c>
    </row>
    <row r="177" spans="1:14" x14ac:dyDescent="0.3">
      <c r="A177" t="s">
        <v>88</v>
      </c>
      <c r="B177" t="s">
        <v>10</v>
      </c>
      <c r="C177" s="3">
        <v>0.99220094325447039</v>
      </c>
      <c r="D177" s="3">
        <v>0.97354744829019857</v>
      </c>
      <c r="E177" s="3">
        <v>0.9019370878077414</v>
      </c>
      <c r="F177" s="3">
        <v>0.83844376772025619</v>
      </c>
      <c r="G177" s="3" t="s">
        <v>33</v>
      </c>
      <c r="H177" s="3">
        <v>0.92411831626848695</v>
      </c>
      <c r="I177" s="3">
        <v>0.99556344276841158</v>
      </c>
      <c r="J177" s="3" t="s">
        <v>33</v>
      </c>
      <c r="K177" s="3" t="s">
        <v>33</v>
      </c>
      <c r="L177" s="3" t="s">
        <v>33</v>
      </c>
      <c r="M177" s="3" t="s">
        <v>33</v>
      </c>
      <c r="N177" s="3" t="s">
        <v>33</v>
      </c>
    </row>
    <row r="178" spans="1:14" x14ac:dyDescent="0.3">
      <c r="A178" t="s">
        <v>88</v>
      </c>
      <c r="B178" t="s">
        <v>11</v>
      </c>
      <c r="C178" s="3">
        <v>0.99186847978919002</v>
      </c>
      <c r="D178" s="3">
        <v>0.95132931800206844</v>
      </c>
      <c r="E178" s="3">
        <v>0.91863989391930279</v>
      </c>
      <c r="F178" s="3">
        <v>0.6281568385304106</v>
      </c>
      <c r="G178" s="3" t="s">
        <v>33</v>
      </c>
      <c r="H178" s="3">
        <v>0.83247833009021754</v>
      </c>
      <c r="I178" s="3">
        <v>0.99176799335397636</v>
      </c>
      <c r="J178" s="3" t="s">
        <v>33</v>
      </c>
      <c r="K178" s="3" t="s">
        <v>33</v>
      </c>
      <c r="L178" s="3" t="s">
        <v>33</v>
      </c>
      <c r="M178" s="3" t="s">
        <v>33</v>
      </c>
      <c r="N178" s="3" t="s">
        <v>33</v>
      </c>
    </row>
    <row r="179" spans="1:14" x14ac:dyDescent="0.3">
      <c r="A179" t="s">
        <v>88</v>
      </c>
      <c r="B179" t="s">
        <v>12</v>
      </c>
      <c r="C179" s="3">
        <v>0.98216660291090596</v>
      </c>
      <c r="D179" s="3">
        <v>0.94653484826127599</v>
      </c>
      <c r="E179" s="3">
        <v>0.92183990905814184</v>
      </c>
      <c r="F179" s="3">
        <v>0</v>
      </c>
      <c r="G179" s="3" t="s">
        <v>33</v>
      </c>
      <c r="H179" s="3">
        <v>0.62971613366870283</v>
      </c>
      <c r="I179" s="3">
        <v>0.99181234786457184</v>
      </c>
      <c r="J179" s="3">
        <v>0.96752156544896661</v>
      </c>
      <c r="K179" s="3" t="s">
        <v>33</v>
      </c>
      <c r="L179" s="3" t="s">
        <v>33</v>
      </c>
      <c r="M179" s="3" t="s">
        <v>33</v>
      </c>
      <c r="N179" s="3" t="s">
        <v>33</v>
      </c>
    </row>
    <row r="180" spans="1:14" x14ac:dyDescent="0.3">
      <c r="A180" t="s">
        <v>88</v>
      </c>
      <c r="B180" t="s">
        <v>13</v>
      </c>
      <c r="C180" s="3">
        <v>0.99205518088775324</v>
      </c>
      <c r="D180" s="3">
        <v>0.93891664793651342</v>
      </c>
      <c r="E180" s="3">
        <v>0.89559572244825358</v>
      </c>
      <c r="F180" s="3">
        <v>0.77869293819675722</v>
      </c>
      <c r="G180" s="3">
        <v>0</v>
      </c>
      <c r="H180" s="3">
        <v>0.22648364957610012</v>
      </c>
      <c r="I180" s="3">
        <v>0.99494219653179194</v>
      </c>
      <c r="J180" s="3" t="s">
        <v>33</v>
      </c>
      <c r="K180" s="3" t="s">
        <v>33</v>
      </c>
      <c r="L180" s="3" t="s">
        <v>33</v>
      </c>
      <c r="M180" s="3" t="s">
        <v>33</v>
      </c>
      <c r="N180" s="3" t="s">
        <v>33</v>
      </c>
    </row>
    <row r="181" spans="1:14" x14ac:dyDescent="0.3">
      <c r="A181" t="s">
        <v>88</v>
      </c>
      <c r="B181" t="s">
        <v>14</v>
      </c>
      <c r="C181" s="3">
        <v>0.99311223688520545</v>
      </c>
      <c r="D181" s="3">
        <v>0.92407452721361905</v>
      </c>
      <c r="E181" s="3">
        <v>0.919843933786614</v>
      </c>
      <c r="F181" s="3">
        <v>0.81406025824964134</v>
      </c>
      <c r="G181" s="3" t="s">
        <v>33</v>
      </c>
      <c r="H181" s="3">
        <v>0.83294611406730124</v>
      </c>
      <c r="I181" s="3">
        <v>0.99210903873744616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</row>
    <row r="182" spans="1:14" x14ac:dyDescent="0.3">
      <c r="A182" t="s">
        <v>88</v>
      </c>
      <c r="B182" t="s">
        <v>15</v>
      </c>
      <c r="C182" s="3">
        <v>0.99279784337656418</v>
      </c>
      <c r="D182" s="3">
        <v>0.9466022941774358</v>
      </c>
      <c r="E182" s="3">
        <v>0.87852224576271187</v>
      </c>
      <c r="F182" s="3">
        <v>0.83926995536342364</v>
      </c>
      <c r="G182" s="3">
        <v>0.48403877985339322</v>
      </c>
      <c r="H182" s="3">
        <v>0.87309743092583614</v>
      </c>
      <c r="I182" s="3">
        <v>0.99427193246909862</v>
      </c>
      <c r="J182" s="3" t="s">
        <v>33</v>
      </c>
      <c r="K182" s="3" t="s">
        <v>33</v>
      </c>
      <c r="L182" s="3" t="s">
        <v>33</v>
      </c>
      <c r="M182" s="3" t="s">
        <v>33</v>
      </c>
      <c r="N182" s="3" t="s">
        <v>33</v>
      </c>
    </row>
    <row r="183" spans="1:14" x14ac:dyDescent="0.3">
      <c r="A183" t="s">
        <v>88</v>
      </c>
      <c r="B183" t="s">
        <v>16</v>
      </c>
      <c r="C183" s="3">
        <v>0.99626847106821237</v>
      </c>
      <c r="D183" s="3">
        <v>0.95920762500889123</v>
      </c>
      <c r="E183" s="3">
        <v>0.95661946504832562</v>
      </c>
      <c r="F183" s="3">
        <v>0.89680554282196701</v>
      </c>
      <c r="G183" s="3" t="s">
        <v>33</v>
      </c>
      <c r="H183" s="3">
        <v>0.86926752728050782</v>
      </c>
      <c r="I183" s="3">
        <v>0.99547033066586144</v>
      </c>
      <c r="J183" s="3" t="s">
        <v>33</v>
      </c>
      <c r="K183" s="3" t="s">
        <v>33</v>
      </c>
      <c r="L183" s="3" t="s">
        <v>33</v>
      </c>
      <c r="M183" s="3" t="s">
        <v>33</v>
      </c>
      <c r="N183" s="3" t="s">
        <v>33</v>
      </c>
    </row>
    <row r="184" spans="1:14" x14ac:dyDescent="0.3">
      <c r="A184" t="s">
        <v>88</v>
      </c>
      <c r="B184" t="s">
        <v>17</v>
      </c>
      <c r="C184" s="3">
        <v>0.99647360604833279</v>
      </c>
      <c r="D184" s="3">
        <v>0.97572520409935715</v>
      </c>
      <c r="E184" s="3">
        <v>0.93617264085270524</v>
      </c>
      <c r="F184" s="3">
        <v>0.79387140902872777</v>
      </c>
      <c r="G184" s="3" t="s">
        <v>33</v>
      </c>
      <c r="H184" s="3">
        <v>0.93314749365324323</v>
      </c>
      <c r="I184" s="3">
        <v>0.99488337095560575</v>
      </c>
      <c r="J184" s="3" t="s">
        <v>33</v>
      </c>
      <c r="K184" s="3" t="s">
        <v>33</v>
      </c>
      <c r="L184" s="3" t="s">
        <v>33</v>
      </c>
      <c r="M184" s="3" t="s">
        <v>33</v>
      </c>
      <c r="N184" s="3" t="s">
        <v>33</v>
      </c>
    </row>
    <row r="185" spans="1:14" x14ac:dyDescent="0.3">
      <c r="A185" t="s">
        <v>88</v>
      </c>
      <c r="B185" t="s">
        <v>18</v>
      </c>
      <c r="C185" s="3">
        <v>0.99769625939872797</v>
      </c>
      <c r="D185" s="3">
        <v>0.94771758016111196</v>
      </c>
      <c r="E185" s="3">
        <v>0.88193900026132077</v>
      </c>
      <c r="F185" s="3">
        <v>0</v>
      </c>
      <c r="G185" s="3" t="s">
        <v>33</v>
      </c>
      <c r="H185" s="3">
        <v>0.89042506250919251</v>
      </c>
      <c r="I185" s="3">
        <v>0.98899110239782839</v>
      </c>
      <c r="J185" s="3" t="s">
        <v>33</v>
      </c>
      <c r="K185" s="3" t="s">
        <v>33</v>
      </c>
      <c r="L185" s="3" t="s">
        <v>33</v>
      </c>
      <c r="M185" s="3" t="s">
        <v>33</v>
      </c>
      <c r="N185" s="3" t="s">
        <v>33</v>
      </c>
    </row>
    <row r="186" spans="1:14" x14ac:dyDescent="0.3">
      <c r="A186" t="s">
        <v>84</v>
      </c>
      <c r="B186" t="s">
        <v>5</v>
      </c>
      <c r="C186" s="3">
        <v>0.9829929971164596</v>
      </c>
      <c r="D186" s="3">
        <v>0.97144442983801482</v>
      </c>
      <c r="E186" s="3">
        <v>0.937809917355372</v>
      </c>
      <c r="F186" s="3" t="s">
        <v>33</v>
      </c>
      <c r="G186" s="3" t="s">
        <v>33</v>
      </c>
      <c r="H186" s="3">
        <v>0.84118974903731247</v>
      </c>
      <c r="I186" s="3">
        <v>0.98628257887517157</v>
      </c>
      <c r="J186" s="3" t="s">
        <v>33</v>
      </c>
      <c r="K186" s="3" t="s">
        <v>33</v>
      </c>
      <c r="L186" s="3" t="s">
        <v>33</v>
      </c>
      <c r="M186" s="3" t="s">
        <v>33</v>
      </c>
      <c r="N186" s="3" t="s">
        <v>33</v>
      </c>
    </row>
    <row r="187" spans="1:14" x14ac:dyDescent="0.3">
      <c r="A187" t="s">
        <v>84</v>
      </c>
      <c r="B187" t="s">
        <v>83</v>
      </c>
      <c r="C187" s="3">
        <v>0.97092038396386238</v>
      </c>
      <c r="D187" s="3">
        <v>0.96652553988608325</v>
      </c>
      <c r="E187" s="3">
        <v>0.89710062535531554</v>
      </c>
      <c r="F187" s="3" t="s">
        <v>33</v>
      </c>
      <c r="G187" s="3">
        <v>0.89238127775879739</v>
      </c>
      <c r="H187" s="3">
        <v>0.49014626107258119</v>
      </c>
      <c r="I187" s="3">
        <v>0.99403852033017437</v>
      </c>
      <c r="J187" s="3" t="s">
        <v>33</v>
      </c>
      <c r="K187" s="3" t="s">
        <v>33</v>
      </c>
      <c r="L187" s="3" t="s">
        <v>33</v>
      </c>
      <c r="M187" s="3" t="s">
        <v>33</v>
      </c>
      <c r="N187" s="3" t="s">
        <v>33</v>
      </c>
    </row>
    <row r="188" spans="1:14" x14ac:dyDescent="0.3">
      <c r="A188" t="s">
        <v>84</v>
      </c>
      <c r="B188" t="s">
        <v>6</v>
      </c>
      <c r="C188" s="3">
        <v>0.98012944248892919</v>
      </c>
      <c r="D188" s="3">
        <v>0.91156066156066162</v>
      </c>
      <c r="E188" s="3">
        <v>0.81244909170123691</v>
      </c>
      <c r="F188" s="3">
        <v>0</v>
      </c>
      <c r="G188" s="3">
        <v>0.33133708864512301</v>
      </c>
      <c r="H188" s="3">
        <v>0.84865938430983123</v>
      </c>
      <c r="I188" s="3">
        <v>0.9922934648581998</v>
      </c>
      <c r="J188" s="3" t="s">
        <v>33</v>
      </c>
      <c r="K188" s="3" t="s">
        <v>33</v>
      </c>
      <c r="L188" s="3" t="s">
        <v>33</v>
      </c>
      <c r="M188" s="3" t="s">
        <v>33</v>
      </c>
      <c r="N188" s="3" t="s">
        <v>33</v>
      </c>
    </row>
    <row r="189" spans="1:14" x14ac:dyDescent="0.3">
      <c r="A189" t="s">
        <v>84</v>
      </c>
      <c r="B189" t="s">
        <v>7</v>
      </c>
      <c r="C189" s="3">
        <v>0.98658047988561381</v>
      </c>
      <c r="D189" s="3">
        <v>0.97518552591229679</v>
      </c>
      <c r="E189" s="3">
        <v>0.97982568274259163</v>
      </c>
      <c r="F189" s="3" t="s">
        <v>33</v>
      </c>
      <c r="G189" s="3" t="s">
        <v>33</v>
      </c>
      <c r="H189" s="3">
        <v>0.94304121075774616</v>
      </c>
      <c r="I189" s="3">
        <v>0.98245614035087725</v>
      </c>
      <c r="J189" s="3" t="s">
        <v>33</v>
      </c>
      <c r="K189" s="3" t="s">
        <v>33</v>
      </c>
      <c r="L189" s="3" t="s">
        <v>33</v>
      </c>
      <c r="M189" s="3" t="s">
        <v>33</v>
      </c>
      <c r="N189" s="3" t="s">
        <v>33</v>
      </c>
    </row>
    <row r="190" spans="1:14" x14ac:dyDescent="0.3">
      <c r="A190" t="s">
        <v>84</v>
      </c>
      <c r="B190" t="s">
        <v>8</v>
      </c>
      <c r="C190" s="3">
        <v>0.992790784095132</v>
      </c>
      <c r="D190" s="3">
        <v>0.93325315694527955</v>
      </c>
      <c r="E190" s="3">
        <v>0.92317327059460741</v>
      </c>
      <c r="F190" s="3" t="s">
        <v>33</v>
      </c>
      <c r="G190" s="3" t="s">
        <v>33</v>
      </c>
      <c r="H190" s="3">
        <v>0.83316864946049563</v>
      </c>
      <c r="I190" s="3">
        <v>0.99099369558691075</v>
      </c>
      <c r="J190" s="3" t="s">
        <v>33</v>
      </c>
      <c r="K190" s="3" t="s">
        <v>33</v>
      </c>
      <c r="L190" s="3" t="s">
        <v>33</v>
      </c>
      <c r="M190" s="3" t="s">
        <v>33</v>
      </c>
      <c r="N190" s="3" t="s">
        <v>33</v>
      </c>
    </row>
    <row r="191" spans="1:14" x14ac:dyDescent="0.3">
      <c r="A191" t="s">
        <v>84</v>
      </c>
      <c r="B191" t="s">
        <v>9</v>
      </c>
      <c r="C191" s="3">
        <v>0.99551818337032616</v>
      </c>
      <c r="D191" s="3">
        <v>0.94560768030155784</v>
      </c>
      <c r="E191" s="3">
        <v>0.96926966584997121</v>
      </c>
      <c r="F191" s="3" t="s">
        <v>33</v>
      </c>
      <c r="G191" s="3" t="s">
        <v>33</v>
      </c>
      <c r="H191" s="3">
        <v>0.82343804605288706</v>
      </c>
      <c r="I191" s="3">
        <v>0.99456352904628764</v>
      </c>
      <c r="J191" s="3" t="s">
        <v>33</v>
      </c>
      <c r="K191" s="3" t="s">
        <v>33</v>
      </c>
      <c r="L191" s="3" t="s">
        <v>33</v>
      </c>
      <c r="M191" s="3" t="s">
        <v>33</v>
      </c>
      <c r="N191" s="3" t="s">
        <v>33</v>
      </c>
    </row>
    <row r="192" spans="1:14" x14ac:dyDescent="0.3">
      <c r="A192" t="s">
        <v>84</v>
      </c>
      <c r="B192" t="s">
        <v>10</v>
      </c>
      <c r="C192" s="3">
        <v>0.93984906224314424</v>
      </c>
      <c r="D192" s="3">
        <v>0.95674539799949565</v>
      </c>
      <c r="E192" s="3">
        <v>0.83135300115287991</v>
      </c>
      <c r="F192" s="3">
        <v>0</v>
      </c>
      <c r="G192" s="3">
        <v>0</v>
      </c>
      <c r="H192" s="3">
        <v>0.86166166166166169</v>
      </c>
      <c r="I192" s="3">
        <v>0.98801213960546275</v>
      </c>
      <c r="J192" s="3">
        <v>7.2769953051643188E-2</v>
      </c>
      <c r="K192" s="3" t="s">
        <v>33</v>
      </c>
      <c r="L192" s="3" t="s">
        <v>33</v>
      </c>
      <c r="M192" s="3" t="s">
        <v>33</v>
      </c>
      <c r="N192" s="3">
        <v>0</v>
      </c>
    </row>
    <row r="193" spans="1:14" x14ac:dyDescent="0.3">
      <c r="A193" t="s">
        <v>84</v>
      </c>
      <c r="B193" t="s">
        <v>11</v>
      </c>
      <c r="C193" s="3">
        <v>0.98732501571962805</v>
      </c>
      <c r="D193" s="3">
        <v>0.97248099368240715</v>
      </c>
      <c r="E193" s="3">
        <v>0.93400626365950923</v>
      </c>
      <c r="F193" s="3">
        <v>0.94855393678617317</v>
      </c>
      <c r="G193" s="3" t="s">
        <v>33</v>
      </c>
      <c r="H193" s="3">
        <v>0.73895269612614367</v>
      </c>
      <c r="I193" s="3">
        <v>0.99245369311685339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</row>
    <row r="194" spans="1:14" x14ac:dyDescent="0.3">
      <c r="A194" t="s">
        <v>84</v>
      </c>
      <c r="B194" t="s">
        <v>12</v>
      </c>
      <c r="C194" s="3">
        <v>0.99484946082330405</v>
      </c>
      <c r="D194" s="3">
        <v>0.9669262971796454</v>
      </c>
      <c r="E194" s="3">
        <v>0.93261242474185202</v>
      </c>
      <c r="F194" s="3">
        <v>0</v>
      </c>
      <c r="G194" s="3">
        <v>1.4082797134879204E-2</v>
      </c>
      <c r="H194" s="3">
        <v>0.49318131008271854</v>
      </c>
      <c r="I194" s="3">
        <v>0.99395516106817661</v>
      </c>
      <c r="J194" s="3" t="s">
        <v>33</v>
      </c>
      <c r="K194" s="3">
        <v>0</v>
      </c>
      <c r="L194" s="3">
        <v>0</v>
      </c>
      <c r="M194" s="3" t="s">
        <v>33</v>
      </c>
      <c r="N194" s="3" t="s">
        <v>33</v>
      </c>
    </row>
    <row r="195" spans="1:14" x14ac:dyDescent="0.3">
      <c r="A195" t="s">
        <v>84</v>
      </c>
      <c r="B195" t="s">
        <v>13</v>
      </c>
      <c r="C195" s="3">
        <v>0.99767070283173243</v>
      </c>
      <c r="D195" s="3">
        <v>0.95264973345876436</v>
      </c>
      <c r="E195" s="3">
        <v>0.86091412022426017</v>
      </c>
      <c r="F195" s="3">
        <v>0.23516972732331665</v>
      </c>
      <c r="G195" s="3">
        <v>0.97554697554697556</v>
      </c>
      <c r="H195" s="3">
        <v>0.85355648535564854</v>
      </c>
      <c r="I195" s="3">
        <v>0.99516397158833303</v>
      </c>
      <c r="J195" s="3" t="s">
        <v>33</v>
      </c>
      <c r="K195" s="3" t="s">
        <v>33</v>
      </c>
      <c r="L195" s="3" t="s">
        <v>33</v>
      </c>
      <c r="M195" s="3" t="s">
        <v>33</v>
      </c>
      <c r="N195" s="3" t="s">
        <v>33</v>
      </c>
    </row>
    <row r="196" spans="1:14" x14ac:dyDescent="0.3">
      <c r="A196" t="s">
        <v>84</v>
      </c>
      <c r="B196" t="s">
        <v>14</v>
      </c>
      <c r="C196" s="3">
        <v>0.9985498442062356</v>
      </c>
      <c r="D196" s="3">
        <v>0.94710258216365717</v>
      </c>
      <c r="E196" s="3">
        <v>0.92851850545108139</v>
      </c>
      <c r="F196" s="3">
        <v>0.70309370131315374</v>
      </c>
      <c r="G196" s="3" t="s">
        <v>33</v>
      </c>
      <c r="H196" s="3">
        <v>0.9191550510130766</v>
      </c>
      <c r="I196" s="3">
        <v>0.99691595990747883</v>
      </c>
      <c r="J196" s="3" t="s">
        <v>33</v>
      </c>
      <c r="K196" s="3" t="s">
        <v>33</v>
      </c>
      <c r="L196" s="3" t="s">
        <v>33</v>
      </c>
      <c r="M196" s="3" t="s">
        <v>33</v>
      </c>
      <c r="N196" s="3" t="s">
        <v>33</v>
      </c>
    </row>
    <row r="197" spans="1:14" x14ac:dyDescent="0.3">
      <c r="A197" t="s">
        <v>38</v>
      </c>
      <c r="B197" t="s">
        <v>5</v>
      </c>
      <c r="C197" s="3">
        <v>0.93755762054584035</v>
      </c>
      <c r="D197" s="3">
        <v>0.94389152070928761</v>
      </c>
      <c r="E197" s="3">
        <v>0.82018719031014864</v>
      </c>
      <c r="F197" s="3" t="s">
        <v>33</v>
      </c>
      <c r="G197" s="3" t="s">
        <v>33</v>
      </c>
      <c r="H197" s="3">
        <v>0.79262672811059909</v>
      </c>
      <c r="I197" s="3">
        <v>0.98414071510957324</v>
      </c>
      <c r="J197" s="3" t="s">
        <v>33</v>
      </c>
      <c r="K197" s="3" t="s">
        <v>33</v>
      </c>
      <c r="L197" s="3" t="s">
        <v>33</v>
      </c>
      <c r="M197" s="3" t="s">
        <v>33</v>
      </c>
      <c r="N197" s="3" t="s">
        <v>33</v>
      </c>
    </row>
    <row r="198" spans="1:14" x14ac:dyDescent="0.3">
      <c r="A198" t="s">
        <v>38</v>
      </c>
      <c r="B198" t="s">
        <v>6</v>
      </c>
      <c r="C198" s="3">
        <v>0.98281768256212276</v>
      </c>
      <c r="D198" s="3">
        <v>0.97062672989035981</v>
      </c>
      <c r="E198" s="3">
        <v>0.9269653564290472</v>
      </c>
      <c r="F198" s="3" t="s">
        <v>33</v>
      </c>
      <c r="G198" s="3" t="s">
        <v>33</v>
      </c>
      <c r="H198" s="3">
        <v>0.92426660120289683</v>
      </c>
      <c r="I198" s="3">
        <v>0.9937924918711204</v>
      </c>
      <c r="J198" s="3" t="s">
        <v>33</v>
      </c>
      <c r="K198" s="3" t="s">
        <v>33</v>
      </c>
      <c r="L198" s="3" t="s">
        <v>33</v>
      </c>
      <c r="M198" s="3" t="s">
        <v>33</v>
      </c>
      <c r="N198" s="3" t="s">
        <v>33</v>
      </c>
    </row>
    <row r="199" spans="1:14" x14ac:dyDescent="0.3">
      <c r="A199" t="s">
        <v>38</v>
      </c>
      <c r="B199" t="s">
        <v>7</v>
      </c>
      <c r="C199" s="3">
        <v>0.95948970456580118</v>
      </c>
      <c r="D199" s="3">
        <v>0.98957302686658044</v>
      </c>
      <c r="E199" s="3">
        <v>0.85631689975779357</v>
      </c>
      <c r="F199" s="3">
        <v>0.64649865332820311</v>
      </c>
      <c r="G199" s="3" t="s">
        <v>33</v>
      </c>
      <c r="H199" s="3">
        <v>0.8674220301366663</v>
      </c>
      <c r="I199" s="3">
        <v>0.99484379739156803</v>
      </c>
      <c r="J199" s="3" t="s">
        <v>33</v>
      </c>
      <c r="K199" s="3" t="s">
        <v>33</v>
      </c>
      <c r="L199" s="3" t="s">
        <v>33</v>
      </c>
      <c r="M199" s="3" t="s">
        <v>33</v>
      </c>
      <c r="N199" s="3" t="s">
        <v>33</v>
      </c>
    </row>
    <row r="200" spans="1:14" x14ac:dyDescent="0.3">
      <c r="A200" t="s">
        <v>38</v>
      </c>
      <c r="B200" t="s">
        <v>58</v>
      </c>
      <c r="C200" s="3">
        <v>0.97515198016880122</v>
      </c>
      <c r="D200" s="3">
        <v>0.97924083913019677</v>
      </c>
      <c r="E200" s="3">
        <v>0.94727813357731017</v>
      </c>
      <c r="F200" s="3">
        <v>0.91032724181895441</v>
      </c>
      <c r="G200" s="3" t="s">
        <v>33</v>
      </c>
      <c r="H200" s="3">
        <v>0.83696830943487166</v>
      </c>
      <c r="I200" s="3">
        <v>0.99236987232756679</v>
      </c>
      <c r="J200" s="3" t="s">
        <v>33</v>
      </c>
      <c r="K200" s="3" t="s">
        <v>33</v>
      </c>
      <c r="L200" s="3" t="s">
        <v>33</v>
      </c>
      <c r="M200" s="3" t="s">
        <v>33</v>
      </c>
      <c r="N200" s="3" t="s">
        <v>33</v>
      </c>
    </row>
    <row r="201" spans="1:14" x14ac:dyDescent="0.3">
      <c r="A201" t="s">
        <v>38</v>
      </c>
      <c r="B201" t="s">
        <v>8</v>
      </c>
      <c r="C201" s="3">
        <v>0.98519705045706885</v>
      </c>
      <c r="D201" s="3">
        <v>0.94485507246376799</v>
      </c>
      <c r="E201" s="3">
        <v>0.92035728569524078</v>
      </c>
      <c r="F201" s="3" t="s">
        <v>33</v>
      </c>
      <c r="G201" s="3" t="s">
        <v>33</v>
      </c>
      <c r="H201" s="3">
        <v>0.78235180784792246</v>
      </c>
      <c r="I201" s="3">
        <v>0.99393019726858878</v>
      </c>
      <c r="J201" s="3">
        <v>0.79718309859154934</v>
      </c>
      <c r="K201" s="3" t="s">
        <v>33</v>
      </c>
      <c r="L201" s="3" t="s">
        <v>33</v>
      </c>
      <c r="M201" s="3" t="s">
        <v>33</v>
      </c>
      <c r="N201" s="3" t="s">
        <v>33</v>
      </c>
    </row>
    <row r="202" spans="1:14" x14ac:dyDescent="0.3">
      <c r="A202" t="s">
        <v>38</v>
      </c>
      <c r="B202" t="s">
        <v>9</v>
      </c>
      <c r="C202" s="3">
        <v>0.98748269414669643</v>
      </c>
      <c r="D202" s="3">
        <v>0.96514054253099302</v>
      </c>
      <c r="E202" s="3">
        <v>0.94465475469412485</v>
      </c>
      <c r="F202" s="3" t="s">
        <v>33</v>
      </c>
      <c r="G202" s="3" t="s">
        <v>33</v>
      </c>
      <c r="H202" s="3">
        <v>0.91166193492028824</v>
      </c>
      <c r="I202" s="3">
        <v>0.99209223265094959</v>
      </c>
      <c r="J202" s="3" t="s">
        <v>33</v>
      </c>
      <c r="K202" s="3" t="s">
        <v>33</v>
      </c>
      <c r="L202" s="3" t="s">
        <v>33</v>
      </c>
      <c r="M202" s="3" t="s">
        <v>33</v>
      </c>
      <c r="N202" s="3" t="s">
        <v>33</v>
      </c>
    </row>
    <row r="203" spans="1:14" x14ac:dyDescent="0.3">
      <c r="A203" t="s">
        <v>38</v>
      </c>
      <c r="B203" t="s">
        <v>10</v>
      </c>
      <c r="C203" s="3">
        <v>0.99208345468505921</v>
      </c>
      <c r="D203" s="3">
        <v>0.92996090473100235</v>
      </c>
      <c r="E203" s="3">
        <v>0.93122737742678519</v>
      </c>
      <c r="F203" s="3" t="s">
        <v>33</v>
      </c>
      <c r="G203" s="3" t="s">
        <v>33</v>
      </c>
      <c r="H203" s="3">
        <v>0.88637454570390184</v>
      </c>
      <c r="I203" s="3">
        <v>0.98982706002034604</v>
      </c>
      <c r="J203" s="3" t="s">
        <v>33</v>
      </c>
      <c r="K203" s="3" t="s">
        <v>33</v>
      </c>
      <c r="L203" s="3" t="s">
        <v>33</v>
      </c>
      <c r="M203" s="3" t="s">
        <v>33</v>
      </c>
      <c r="N203" s="3" t="s">
        <v>33</v>
      </c>
    </row>
    <row r="204" spans="1:14" x14ac:dyDescent="0.3">
      <c r="A204" t="s">
        <v>38</v>
      </c>
      <c r="B204" t="s">
        <v>11</v>
      </c>
      <c r="C204" s="3">
        <v>0.99187783059475243</v>
      </c>
      <c r="D204" s="3">
        <v>0.83807293953140494</v>
      </c>
      <c r="E204" s="3">
        <v>0.8941383795577561</v>
      </c>
      <c r="F204" s="3" t="s">
        <v>33</v>
      </c>
      <c r="G204" s="3" t="s">
        <v>33</v>
      </c>
      <c r="H204" s="3">
        <v>0.83422768449598983</v>
      </c>
      <c r="I204" s="3">
        <v>0.98909456163007603</v>
      </c>
      <c r="J204" s="3" t="s">
        <v>33</v>
      </c>
      <c r="K204" s="3" t="s">
        <v>33</v>
      </c>
      <c r="L204" s="3" t="s">
        <v>33</v>
      </c>
      <c r="M204" s="3" t="s">
        <v>33</v>
      </c>
      <c r="N204" s="3" t="s">
        <v>33</v>
      </c>
    </row>
    <row r="205" spans="1:14" x14ac:dyDescent="0.3">
      <c r="A205" t="s">
        <v>38</v>
      </c>
      <c r="B205" t="s">
        <v>12</v>
      </c>
      <c r="C205" s="3">
        <v>0.98913150485341317</v>
      </c>
      <c r="D205" s="3">
        <v>0.92089249492900604</v>
      </c>
      <c r="E205" s="3">
        <v>0.89689407049822389</v>
      </c>
      <c r="F205" s="3" t="s">
        <v>33</v>
      </c>
      <c r="G205" s="3" t="s">
        <v>33</v>
      </c>
      <c r="H205" s="3">
        <v>0.89523703662535425</v>
      </c>
      <c r="I205" s="3">
        <v>0.98943995339013924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</row>
    <row r="206" spans="1:14" x14ac:dyDescent="0.3">
      <c r="A206" t="s">
        <v>38</v>
      </c>
      <c r="B206" t="s">
        <v>13</v>
      </c>
      <c r="C206" s="3">
        <v>0.98851651336617896</v>
      </c>
      <c r="D206" s="3">
        <v>0.89204931011083466</v>
      </c>
      <c r="E206" s="3">
        <v>0.91749033089815202</v>
      </c>
      <c r="F206" s="3" t="s">
        <v>33</v>
      </c>
      <c r="G206" s="3" t="s">
        <v>33</v>
      </c>
      <c r="H206" s="3">
        <v>0.92628458498023725</v>
      </c>
      <c r="I206" s="3">
        <v>0.98880300512894603</v>
      </c>
      <c r="J206" s="3" t="s">
        <v>33</v>
      </c>
      <c r="K206" s="3" t="s">
        <v>33</v>
      </c>
      <c r="L206" s="3" t="s">
        <v>33</v>
      </c>
      <c r="M206" s="3" t="s">
        <v>33</v>
      </c>
      <c r="N206" s="3" t="s">
        <v>33</v>
      </c>
    </row>
    <row r="207" spans="1:14" x14ac:dyDescent="0.3">
      <c r="A207" t="s">
        <v>38</v>
      </c>
      <c r="B207" t="s">
        <v>14</v>
      </c>
      <c r="C207" s="3">
        <v>0.98410698914572436</v>
      </c>
      <c r="D207" s="3">
        <v>0.89737966920646717</v>
      </c>
      <c r="E207" s="3">
        <v>0.94009171626500143</v>
      </c>
      <c r="F207" s="3" t="s">
        <v>33</v>
      </c>
      <c r="G207" s="3" t="s">
        <v>33</v>
      </c>
      <c r="H207" s="3">
        <v>0.88812866990043404</v>
      </c>
      <c r="I207" s="3">
        <v>0.9896384319976812</v>
      </c>
      <c r="J207" s="3" t="s">
        <v>33</v>
      </c>
      <c r="K207" s="3" t="s">
        <v>33</v>
      </c>
      <c r="L207" s="3" t="s">
        <v>33</v>
      </c>
      <c r="M207" s="3" t="s">
        <v>33</v>
      </c>
      <c r="N207" s="3" t="s">
        <v>33</v>
      </c>
    </row>
    <row r="208" spans="1:14" x14ac:dyDescent="0.3">
      <c r="A208" t="s">
        <v>38</v>
      </c>
      <c r="B208" t="s">
        <v>15</v>
      </c>
      <c r="C208" s="3">
        <v>0.99354294079083261</v>
      </c>
      <c r="D208" s="3">
        <v>0.79397680110673619</v>
      </c>
      <c r="E208" s="3">
        <v>0.95466296253424399</v>
      </c>
      <c r="F208" s="3" t="s">
        <v>33</v>
      </c>
      <c r="G208" s="3" t="s">
        <v>33</v>
      </c>
      <c r="H208" s="3">
        <v>0.94690265486725678</v>
      </c>
      <c r="I208" s="3">
        <v>0.9964507542147294</v>
      </c>
      <c r="J208" s="3" t="s">
        <v>33</v>
      </c>
      <c r="K208" s="3" t="s">
        <v>33</v>
      </c>
      <c r="L208" s="3" t="s">
        <v>33</v>
      </c>
      <c r="M208" s="3" t="s">
        <v>33</v>
      </c>
      <c r="N208" s="3" t="s">
        <v>33</v>
      </c>
    </row>
    <row r="209" spans="1:14" x14ac:dyDescent="0.3">
      <c r="A209" t="s">
        <v>38</v>
      </c>
      <c r="B209" t="s">
        <v>16</v>
      </c>
      <c r="C209" s="3">
        <v>0.9937100906205788</v>
      </c>
      <c r="D209" s="3">
        <v>0.81552822640391165</v>
      </c>
      <c r="E209" s="3">
        <v>0.95327560356170238</v>
      </c>
      <c r="F209" s="3" t="s">
        <v>33</v>
      </c>
      <c r="G209" s="3" t="s">
        <v>33</v>
      </c>
      <c r="H209" s="3">
        <v>0.91531618177446505</v>
      </c>
      <c r="I209" s="3">
        <v>0.99439610676891321</v>
      </c>
      <c r="J209" s="3" t="s">
        <v>33</v>
      </c>
      <c r="K209" s="3" t="s">
        <v>33</v>
      </c>
      <c r="L209" s="3" t="s">
        <v>33</v>
      </c>
      <c r="M209" s="3" t="s">
        <v>33</v>
      </c>
      <c r="N209" s="3" t="s">
        <v>33</v>
      </c>
    </row>
    <row r="210" spans="1:14" x14ac:dyDescent="0.3">
      <c r="A210" t="s">
        <v>38</v>
      </c>
      <c r="B210" t="s">
        <v>17</v>
      </c>
      <c r="C210" s="3">
        <v>0.99402373349854645</v>
      </c>
      <c r="D210" s="3">
        <v>0.79836113549897569</v>
      </c>
      <c r="E210" s="3">
        <v>0.95634042115018281</v>
      </c>
      <c r="F210" s="3" t="s">
        <v>33</v>
      </c>
      <c r="G210" s="3" t="s">
        <v>33</v>
      </c>
      <c r="H210" s="3">
        <v>0.89939973823171004</v>
      </c>
      <c r="I210" s="3">
        <v>0.99126769045468244</v>
      </c>
      <c r="J210" s="3">
        <v>0.96205588133839259</v>
      </c>
      <c r="K210" s="3" t="s">
        <v>33</v>
      </c>
      <c r="L210" s="3" t="s">
        <v>33</v>
      </c>
      <c r="M210" s="3" t="s">
        <v>33</v>
      </c>
      <c r="N210" s="3" t="s">
        <v>33</v>
      </c>
    </row>
    <row r="211" spans="1:14" x14ac:dyDescent="0.3">
      <c r="A211" t="s">
        <v>38</v>
      </c>
      <c r="B211" t="s">
        <v>18</v>
      </c>
      <c r="C211" s="3">
        <v>0.98155438903470404</v>
      </c>
      <c r="D211" s="3">
        <v>0.76183463075952029</v>
      </c>
      <c r="E211" s="3">
        <v>0.92682040213563555</v>
      </c>
      <c r="F211" s="3" t="s">
        <v>33</v>
      </c>
      <c r="G211" s="3" t="s">
        <v>33</v>
      </c>
      <c r="H211" s="3">
        <v>0.91129104813315343</v>
      </c>
      <c r="I211" s="3">
        <v>0.99412246112640423</v>
      </c>
      <c r="J211" s="3">
        <v>0.86464906632324534</v>
      </c>
      <c r="K211" s="3" t="s">
        <v>33</v>
      </c>
      <c r="L211" s="3" t="s">
        <v>33</v>
      </c>
      <c r="M211" s="3" t="s">
        <v>33</v>
      </c>
      <c r="N211" s="3" t="s">
        <v>33</v>
      </c>
    </row>
    <row r="212" spans="1:14" x14ac:dyDescent="0.3">
      <c r="A212" t="s">
        <v>86</v>
      </c>
      <c r="B212" t="s">
        <v>6</v>
      </c>
      <c r="C212" s="3">
        <v>0.986571469100194</v>
      </c>
      <c r="D212" s="3">
        <v>0.84882068021480472</v>
      </c>
      <c r="E212" s="3">
        <v>0.9569676562355196</v>
      </c>
      <c r="F212" s="3" t="s">
        <v>33</v>
      </c>
      <c r="G212" s="3" t="s">
        <v>33</v>
      </c>
      <c r="H212" s="3">
        <v>0.87783219066274898</v>
      </c>
      <c r="I212" s="3">
        <v>0.98630136986301364</v>
      </c>
      <c r="J212" s="3" t="s">
        <v>33</v>
      </c>
      <c r="K212" s="3" t="s">
        <v>33</v>
      </c>
      <c r="L212" s="3" t="s">
        <v>33</v>
      </c>
      <c r="M212" s="3" t="s">
        <v>33</v>
      </c>
      <c r="N212" s="3" t="s">
        <v>33</v>
      </c>
    </row>
    <row r="213" spans="1:14" x14ac:dyDescent="0.3">
      <c r="A213" t="s">
        <v>86</v>
      </c>
      <c r="B213" t="s">
        <v>87</v>
      </c>
      <c r="C213" s="3">
        <v>0.98743383397168305</v>
      </c>
      <c r="D213" s="3">
        <v>0.868613937205995</v>
      </c>
      <c r="E213" s="3">
        <v>0.92079788794367845</v>
      </c>
      <c r="F213" s="3" t="s">
        <v>33</v>
      </c>
      <c r="G213" s="3">
        <v>0.96363785602889285</v>
      </c>
      <c r="H213" s="3">
        <v>0.92146596858638741</v>
      </c>
      <c r="I213" s="3">
        <v>0.98509464897898358</v>
      </c>
      <c r="J213" s="3" t="s">
        <v>33</v>
      </c>
      <c r="K213" s="3" t="s">
        <v>33</v>
      </c>
      <c r="L213" s="3" t="s">
        <v>33</v>
      </c>
      <c r="M213" s="3" t="s">
        <v>33</v>
      </c>
      <c r="N213" s="3" t="s">
        <v>33</v>
      </c>
    </row>
    <row r="214" spans="1:14" x14ac:dyDescent="0.3">
      <c r="A214" t="s">
        <v>86</v>
      </c>
      <c r="B214" t="s">
        <v>7</v>
      </c>
      <c r="C214" s="3">
        <v>0.98932590529247921</v>
      </c>
      <c r="D214" s="3">
        <v>0.851924207048808</v>
      </c>
      <c r="E214" s="3">
        <v>0.71383788625167932</v>
      </c>
      <c r="F214" s="3">
        <v>0</v>
      </c>
      <c r="G214" s="3">
        <v>0.8735692810802258</v>
      </c>
      <c r="H214" s="3">
        <v>0.87921866521975045</v>
      </c>
      <c r="I214" s="3">
        <v>0.98980780430984283</v>
      </c>
      <c r="J214" s="3" t="s">
        <v>33</v>
      </c>
      <c r="K214" s="3" t="s">
        <v>33</v>
      </c>
      <c r="L214" s="3" t="s">
        <v>33</v>
      </c>
      <c r="M214" s="3" t="s">
        <v>33</v>
      </c>
      <c r="N214" s="3" t="s">
        <v>33</v>
      </c>
    </row>
    <row r="215" spans="1:14" x14ac:dyDescent="0.3">
      <c r="A215" t="s">
        <v>86</v>
      </c>
      <c r="B215" t="s">
        <v>10</v>
      </c>
      <c r="C215" s="3">
        <v>0.95463279248505561</v>
      </c>
      <c r="D215" s="3">
        <v>0.94498414797484021</v>
      </c>
      <c r="E215" s="3">
        <v>0.86884287604221144</v>
      </c>
      <c r="F215" s="3">
        <v>0.71110795252647285</v>
      </c>
      <c r="G215" s="3" t="s">
        <v>33</v>
      </c>
      <c r="H215" s="3">
        <v>0.75991096673284009</v>
      </c>
      <c r="I215" s="3">
        <v>0.98846032247865945</v>
      </c>
      <c r="J215" s="3">
        <v>0</v>
      </c>
      <c r="K215" s="3" t="s">
        <v>33</v>
      </c>
      <c r="L215" s="3" t="s">
        <v>33</v>
      </c>
      <c r="M215" s="3" t="s">
        <v>33</v>
      </c>
      <c r="N215" s="3" t="s">
        <v>33</v>
      </c>
    </row>
    <row r="216" spans="1:14" x14ac:dyDescent="0.3">
      <c r="A216" t="s">
        <v>86</v>
      </c>
      <c r="B216" t="s">
        <v>12</v>
      </c>
      <c r="C216" s="3">
        <v>0.99076170082594062</v>
      </c>
      <c r="D216" s="3">
        <v>0.93231316603050141</v>
      </c>
      <c r="E216" s="3">
        <v>0.76918921352361225</v>
      </c>
      <c r="F216" s="3">
        <v>0</v>
      </c>
      <c r="G216" s="3">
        <v>0.894263317299127</v>
      </c>
      <c r="H216" s="3">
        <v>0.718964204112719</v>
      </c>
      <c r="I216" s="3">
        <v>0.99425026479043721</v>
      </c>
      <c r="J216" s="3" t="s">
        <v>33</v>
      </c>
      <c r="K216" s="3" t="s">
        <v>33</v>
      </c>
      <c r="L216" s="3" t="s">
        <v>33</v>
      </c>
      <c r="M216" s="3" t="s">
        <v>33</v>
      </c>
      <c r="N216" s="3" t="s">
        <v>33</v>
      </c>
    </row>
    <row r="217" spans="1:14" x14ac:dyDescent="0.3">
      <c r="A217" t="s">
        <v>86</v>
      </c>
      <c r="B217" t="s">
        <v>13</v>
      </c>
      <c r="C217" s="3">
        <v>0.99480314071061404</v>
      </c>
      <c r="D217" s="3">
        <v>0.76243265002786897</v>
      </c>
      <c r="E217" s="3">
        <v>0.72853688029020558</v>
      </c>
      <c r="F217" s="3">
        <v>0</v>
      </c>
      <c r="G217" s="3">
        <v>0.79147703764997934</v>
      </c>
      <c r="H217" s="3">
        <v>0.61571925754060319</v>
      </c>
      <c r="I217" s="3">
        <v>0.99211404306945705</v>
      </c>
      <c r="J217" s="3" t="s">
        <v>33</v>
      </c>
      <c r="K217" s="3" t="s">
        <v>33</v>
      </c>
      <c r="L217" s="3" t="s">
        <v>33</v>
      </c>
      <c r="M217" s="3" t="s">
        <v>33</v>
      </c>
      <c r="N217" s="3" t="s">
        <v>33</v>
      </c>
    </row>
    <row r="218" spans="1:14" x14ac:dyDescent="0.3">
      <c r="A218" t="s">
        <v>86</v>
      </c>
      <c r="B218" t="s">
        <v>14</v>
      </c>
      <c r="C218" s="3">
        <v>0.98864188305623002</v>
      </c>
      <c r="D218" s="3">
        <v>0.93897676235110317</v>
      </c>
      <c r="E218" s="3">
        <v>0.72767164965041098</v>
      </c>
      <c r="F218" s="3">
        <v>0</v>
      </c>
      <c r="G218" s="3">
        <v>0.87747035573122534</v>
      </c>
      <c r="H218" s="3">
        <v>0.22555431488275643</v>
      </c>
      <c r="I218" s="3">
        <v>0.99269624048589222</v>
      </c>
      <c r="J218" s="3" t="s">
        <v>33</v>
      </c>
      <c r="K218" s="3" t="s">
        <v>33</v>
      </c>
      <c r="L218" s="3" t="s">
        <v>33</v>
      </c>
      <c r="M218" s="3" t="s">
        <v>33</v>
      </c>
      <c r="N218" s="3" t="s">
        <v>33</v>
      </c>
    </row>
    <row r="219" spans="1:14" x14ac:dyDescent="0.3">
      <c r="A219" t="s">
        <v>86</v>
      </c>
      <c r="B219" t="s">
        <v>15</v>
      </c>
      <c r="C219" s="3">
        <v>0.99273694060332396</v>
      </c>
      <c r="D219" s="3">
        <v>0.98831047381546122</v>
      </c>
      <c r="E219" s="3">
        <v>0.85938097057699658</v>
      </c>
      <c r="F219" s="3">
        <v>0</v>
      </c>
      <c r="G219" s="3">
        <v>0.9437922724092358</v>
      </c>
      <c r="H219" s="3">
        <v>0.76673902153948903</v>
      </c>
      <c r="I219" s="3">
        <v>0.99483910139647835</v>
      </c>
      <c r="J219" s="3" t="s">
        <v>33</v>
      </c>
      <c r="K219" s="3" t="s">
        <v>33</v>
      </c>
      <c r="L219" s="3" t="s">
        <v>33</v>
      </c>
      <c r="M219" s="3" t="s">
        <v>33</v>
      </c>
      <c r="N219" s="3" t="s">
        <v>33</v>
      </c>
    </row>
    <row r="220" spans="1:14" x14ac:dyDescent="0.3">
      <c r="A220" t="s">
        <v>86</v>
      </c>
      <c r="B220" t="s">
        <v>16</v>
      </c>
      <c r="C220" s="3">
        <v>0.99064202486771102</v>
      </c>
      <c r="D220" s="3">
        <v>0.93338398708329362</v>
      </c>
      <c r="E220" s="3">
        <v>0.85545781028631673</v>
      </c>
      <c r="F220" s="3">
        <v>0.46210058253765812</v>
      </c>
      <c r="G220" s="3">
        <v>0.78367444074250359</v>
      </c>
      <c r="H220" s="3">
        <v>0.70945054945054942</v>
      </c>
      <c r="I220" s="3">
        <v>0.99372725160690778</v>
      </c>
      <c r="J220" s="3">
        <v>0</v>
      </c>
      <c r="K220" s="3" t="s">
        <v>33</v>
      </c>
      <c r="L220" s="3" t="s">
        <v>33</v>
      </c>
      <c r="M220" s="3" t="s">
        <v>33</v>
      </c>
      <c r="N220" s="3" t="s">
        <v>33</v>
      </c>
    </row>
    <row r="221" spans="1:14" x14ac:dyDescent="0.3">
      <c r="A221" t="s">
        <v>86</v>
      </c>
      <c r="B221" t="s">
        <v>17</v>
      </c>
      <c r="C221" s="3">
        <v>0.99791243940519136</v>
      </c>
      <c r="D221" s="3">
        <v>0.88237614150056132</v>
      </c>
      <c r="E221" s="3">
        <v>0.85691691790639057</v>
      </c>
      <c r="F221" s="3">
        <v>0</v>
      </c>
      <c r="G221" s="3" t="s">
        <v>33</v>
      </c>
      <c r="H221" s="3">
        <v>0.84437101722917163</v>
      </c>
      <c r="I221" s="3">
        <v>0.99526507800978037</v>
      </c>
      <c r="J221" s="3" t="s">
        <v>33</v>
      </c>
      <c r="K221" s="3" t="s">
        <v>33</v>
      </c>
      <c r="L221" s="3" t="s">
        <v>33</v>
      </c>
      <c r="M221" s="3" t="s">
        <v>33</v>
      </c>
      <c r="N221" s="3" t="s">
        <v>33</v>
      </c>
    </row>
    <row r="222" spans="1:14" x14ac:dyDescent="0.3">
      <c r="A222" t="s">
        <v>86</v>
      </c>
      <c r="B222" t="s">
        <v>18</v>
      </c>
      <c r="C222" s="3">
        <v>0.99785730228405622</v>
      </c>
      <c r="D222" s="3">
        <v>0.89659676864902027</v>
      </c>
      <c r="E222" s="3">
        <v>0.89075924270108464</v>
      </c>
      <c r="F222" s="3">
        <v>0.72372549019607846</v>
      </c>
      <c r="G222" s="3" t="s">
        <v>33</v>
      </c>
      <c r="H222" s="3">
        <v>0.80153747597693781</v>
      </c>
      <c r="I222" s="3">
        <v>0.99577929552605315</v>
      </c>
      <c r="J222" s="3" t="s">
        <v>33</v>
      </c>
      <c r="K222" s="3" t="s">
        <v>33</v>
      </c>
      <c r="L222" s="3" t="s">
        <v>33</v>
      </c>
      <c r="M222" s="3" t="s">
        <v>33</v>
      </c>
      <c r="N222" s="3" t="s">
        <v>33</v>
      </c>
    </row>
    <row r="224" spans="1:14" x14ac:dyDescent="0.3">
      <c r="A224" s="2" t="s">
        <v>109</v>
      </c>
    </row>
    <row r="226" spans="1:13" x14ac:dyDescent="0.3">
      <c r="A226" t="s">
        <v>0</v>
      </c>
      <c r="B226" s="1" t="s">
        <v>69</v>
      </c>
      <c r="C226" s="1" t="s">
        <v>70</v>
      </c>
      <c r="D226" s="1" t="s">
        <v>71</v>
      </c>
      <c r="E226" s="1" t="s">
        <v>72</v>
      </c>
      <c r="F226" s="1" t="s">
        <v>73</v>
      </c>
      <c r="G226" s="1" t="s">
        <v>74</v>
      </c>
      <c r="H226" s="1" t="s">
        <v>75</v>
      </c>
      <c r="I226" s="1" t="s">
        <v>76</v>
      </c>
      <c r="J226" s="1" t="s">
        <v>77</v>
      </c>
      <c r="K226" s="1" t="s">
        <v>78</v>
      </c>
      <c r="L226" s="1" t="s">
        <v>79</v>
      </c>
      <c r="M226" s="1" t="s">
        <v>80</v>
      </c>
    </row>
    <row r="227" spans="1:13" x14ac:dyDescent="0.3">
      <c r="A227" t="s">
        <v>44</v>
      </c>
      <c r="B227" s="3">
        <v>0.988039948821133</v>
      </c>
      <c r="C227" s="3">
        <v>0.86752142111137187</v>
      </c>
      <c r="D227" s="3">
        <v>0.92819475833630705</v>
      </c>
      <c r="E227" s="3">
        <v>0.72554658535740268</v>
      </c>
      <c r="F227" s="3">
        <v>0.94940321743642964</v>
      </c>
      <c r="G227" s="3">
        <v>0.84540402258292169</v>
      </c>
      <c r="H227" s="3">
        <v>0.98727042610040783</v>
      </c>
      <c r="I227" s="3">
        <v>0.50998220992290966</v>
      </c>
      <c r="J227" s="3" t="s">
        <v>33</v>
      </c>
      <c r="K227" s="3" t="s">
        <v>33</v>
      </c>
      <c r="L227" s="3" t="s">
        <v>33</v>
      </c>
      <c r="M227" s="3" t="s">
        <v>33</v>
      </c>
    </row>
    <row r="228" spans="1:13" x14ac:dyDescent="0.3">
      <c r="A228" t="s">
        <v>39</v>
      </c>
      <c r="B228" s="3">
        <v>0.98684520433680556</v>
      </c>
      <c r="C228" s="3">
        <v>0.9484085762927954</v>
      </c>
      <c r="D228" s="3">
        <v>0.91508986122134117</v>
      </c>
      <c r="E228" s="3">
        <v>0.84825185148734095</v>
      </c>
      <c r="F228" s="3">
        <v>0</v>
      </c>
      <c r="G228" s="3">
        <v>0.85961294208534655</v>
      </c>
      <c r="H228" s="3">
        <v>0.98862054112532438</v>
      </c>
      <c r="I228" s="3">
        <v>0.55908542540357331</v>
      </c>
      <c r="J228" s="3" t="s">
        <v>33</v>
      </c>
      <c r="K228" s="3" t="s">
        <v>33</v>
      </c>
      <c r="L228" s="3" t="s">
        <v>33</v>
      </c>
      <c r="M228" s="3" t="s">
        <v>33</v>
      </c>
    </row>
    <row r="229" spans="1:13" x14ac:dyDescent="0.3">
      <c r="A229" t="s">
        <v>42</v>
      </c>
      <c r="B229" s="3">
        <v>0.97961697266181558</v>
      </c>
      <c r="C229" s="3">
        <v>0.95052577114427861</v>
      </c>
      <c r="D229" s="3">
        <v>0.75940464984547718</v>
      </c>
      <c r="E229" s="3">
        <v>0.69944114193230422</v>
      </c>
      <c r="F229" s="3">
        <v>0.72549899518076988</v>
      </c>
      <c r="G229" s="3">
        <v>0.75024400032837424</v>
      </c>
      <c r="H229" s="3">
        <v>0.9935171433197012</v>
      </c>
      <c r="I229" s="3">
        <v>0.88448974258460733</v>
      </c>
      <c r="J229" s="3">
        <v>0.663571649644073</v>
      </c>
      <c r="K229" s="3">
        <v>0.25909090909090909</v>
      </c>
      <c r="L229" s="3">
        <v>0</v>
      </c>
      <c r="M229" s="3">
        <v>0.32114183764495985</v>
      </c>
    </row>
    <row r="230" spans="1:13" x14ac:dyDescent="0.3">
      <c r="A230" t="s">
        <v>54</v>
      </c>
      <c r="B230" s="3">
        <v>0.99133830619952557</v>
      </c>
      <c r="C230" s="3">
        <v>0.94011499692871603</v>
      </c>
      <c r="D230" s="3">
        <v>0.91319346285672043</v>
      </c>
      <c r="E230" s="3">
        <v>0.7986264559176568</v>
      </c>
      <c r="F230" s="3" t="s">
        <v>33</v>
      </c>
      <c r="G230" s="3">
        <v>0.85946112058368695</v>
      </c>
      <c r="H230" s="3">
        <v>0.99090452261306516</v>
      </c>
      <c r="I230" s="3">
        <v>0</v>
      </c>
      <c r="J230" s="3" t="s">
        <v>33</v>
      </c>
      <c r="K230" s="3" t="s">
        <v>33</v>
      </c>
      <c r="L230" s="3" t="s">
        <v>33</v>
      </c>
      <c r="M230" s="3" t="s">
        <v>33</v>
      </c>
    </row>
    <row r="231" spans="1:13" x14ac:dyDescent="0.3">
      <c r="A231" t="s">
        <v>36</v>
      </c>
      <c r="B231" s="3">
        <v>0.98866359749885724</v>
      </c>
      <c r="C231" s="3">
        <v>0.92400211309999136</v>
      </c>
      <c r="D231" s="3">
        <v>0.86129797486006321</v>
      </c>
      <c r="E231" s="3">
        <v>0.69173963576191555</v>
      </c>
      <c r="F231" s="3">
        <v>0.72284501061571127</v>
      </c>
      <c r="G231" s="3">
        <v>0.72753425860857346</v>
      </c>
      <c r="H231" s="3">
        <v>0.99293981898820904</v>
      </c>
      <c r="I231" s="3">
        <v>0.86965978996023519</v>
      </c>
      <c r="J231" s="3">
        <v>0.76326929338977534</v>
      </c>
      <c r="K231" s="3">
        <v>0</v>
      </c>
      <c r="L231" s="3">
        <v>0</v>
      </c>
      <c r="M231" s="3">
        <v>0</v>
      </c>
    </row>
    <row r="232" spans="1:13" x14ac:dyDescent="0.3">
      <c r="A232" t="s">
        <v>34</v>
      </c>
      <c r="B232" s="3">
        <v>0.9892588835836158</v>
      </c>
      <c r="C232" s="3">
        <v>0.95579966736004696</v>
      </c>
      <c r="D232" s="3">
        <v>0.92157702660488838</v>
      </c>
      <c r="E232" s="3">
        <v>0.82860062006764379</v>
      </c>
      <c r="F232" s="3">
        <v>0</v>
      </c>
      <c r="G232" s="3">
        <v>0.81072314168733062</v>
      </c>
      <c r="H232" s="3">
        <v>0.98962295448758997</v>
      </c>
      <c r="I232" s="3">
        <v>0.88505350362443902</v>
      </c>
      <c r="J232" s="3">
        <v>0</v>
      </c>
      <c r="K232" s="3" t="s">
        <v>33</v>
      </c>
      <c r="L232" s="3">
        <v>0</v>
      </c>
      <c r="M232" s="3" t="s">
        <v>33</v>
      </c>
    </row>
    <row r="233" spans="1:13" x14ac:dyDescent="0.3">
      <c r="A233" t="s">
        <v>45</v>
      </c>
      <c r="B233" s="3">
        <v>0.97984056046834045</v>
      </c>
      <c r="C233" s="3">
        <v>0.96305261924930519</v>
      </c>
      <c r="D233" s="3">
        <v>0.89834690052964328</v>
      </c>
      <c r="E233" s="3">
        <v>0.70531063303805297</v>
      </c>
      <c r="F233" s="3">
        <v>0.79145616166783905</v>
      </c>
      <c r="G233" s="3">
        <v>0.76911070034914764</v>
      </c>
      <c r="H233" s="3">
        <v>0.99137279001607259</v>
      </c>
      <c r="I233" s="3">
        <v>0.52107973808845987</v>
      </c>
      <c r="J233" s="3" t="s">
        <v>33</v>
      </c>
      <c r="K233" s="3">
        <v>0.8990825688073395</v>
      </c>
      <c r="L233" s="3" t="s">
        <v>33</v>
      </c>
      <c r="M233" s="3">
        <v>0</v>
      </c>
    </row>
    <row r="234" spans="1:13" x14ac:dyDescent="0.3">
      <c r="A234" t="s">
        <v>40</v>
      </c>
      <c r="B234" s="3">
        <v>0.99371791708297763</v>
      </c>
      <c r="C234" s="3">
        <v>0.96613149155114919</v>
      </c>
      <c r="D234" s="3">
        <v>0.89874028439034215</v>
      </c>
      <c r="E234" s="3">
        <v>0.74698717065540687</v>
      </c>
      <c r="F234" s="3">
        <v>0.62155992936818982</v>
      </c>
      <c r="G234" s="3">
        <v>0.79969567343896775</v>
      </c>
      <c r="H234" s="3">
        <v>0.9913959371790696</v>
      </c>
      <c r="I234" s="3">
        <v>0.30439684329199551</v>
      </c>
      <c r="J234" s="3" t="s">
        <v>33</v>
      </c>
      <c r="K234" s="3">
        <v>0</v>
      </c>
      <c r="L234" s="3" t="s">
        <v>33</v>
      </c>
      <c r="M234" s="3">
        <v>0</v>
      </c>
    </row>
    <row r="235" spans="1:13" x14ac:dyDescent="0.3">
      <c r="A235" t="s">
        <v>37</v>
      </c>
      <c r="B235" s="3">
        <v>0.9914826982811844</v>
      </c>
      <c r="C235" s="3">
        <v>0.96072624215975744</v>
      </c>
      <c r="D235" s="3">
        <v>0.90153666805055677</v>
      </c>
      <c r="E235" s="3">
        <v>0.79511136983762021</v>
      </c>
      <c r="F235" s="3">
        <v>0.71585969877691302</v>
      </c>
      <c r="G235" s="3">
        <v>0.82162772172065857</v>
      </c>
      <c r="H235" s="3">
        <v>0.98778995169196382</v>
      </c>
      <c r="I235" s="3">
        <v>0.92562808170932143</v>
      </c>
      <c r="J235" s="3" t="s">
        <v>33</v>
      </c>
      <c r="K235" s="3">
        <v>0</v>
      </c>
      <c r="L235" s="3" t="s">
        <v>33</v>
      </c>
      <c r="M235" s="3" t="s">
        <v>33</v>
      </c>
    </row>
    <row r="236" spans="1:13" x14ac:dyDescent="0.3">
      <c r="A236" t="s">
        <v>19</v>
      </c>
      <c r="B236" s="3">
        <v>0.98632950488998816</v>
      </c>
      <c r="C236" s="3">
        <v>0.95879441886040284</v>
      </c>
      <c r="D236" s="3">
        <v>0.91144283138614357</v>
      </c>
      <c r="E236" s="3">
        <v>0.8051404809792333</v>
      </c>
      <c r="F236" s="3">
        <v>0.77922996597837435</v>
      </c>
      <c r="G236" s="3">
        <v>0.85953923797446163</v>
      </c>
      <c r="H236" s="3">
        <v>0.98355699110918715</v>
      </c>
      <c r="I236" s="3">
        <v>0.86164244378672084</v>
      </c>
      <c r="J236" s="3" t="s">
        <v>33</v>
      </c>
      <c r="K236" s="3" t="s">
        <v>33</v>
      </c>
      <c r="L236" s="3" t="s">
        <v>33</v>
      </c>
      <c r="M236" s="3" t="s">
        <v>33</v>
      </c>
    </row>
    <row r="237" spans="1:13" x14ac:dyDescent="0.3">
      <c r="A237" t="s">
        <v>85</v>
      </c>
      <c r="B237" s="3">
        <v>0.98069152396698156</v>
      </c>
      <c r="C237" s="3">
        <v>0.96563668580026285</v>
      </c>
      <c r="D237" s="3">
        <v>0.91429261013277441</v>
      </c>
      <c r="E237" s="3">
        <v>0.22904984624925709</v>
      </c>
      <c r="F237" s="3">
        <v>0.57088305489260138</v>
      </c>
      <c r="G237" s="3">
        <v>0.79350278104017546</v>
      </c>
      <c r="H237" s="3">
        <v>0.98983088013595377</v>
      </c>
      <c r="I237" s="3">
        <v>0.74261851163094195</v>
      </c>
      <c r="J237" s="3">
        <v>0</v>
      </c>
      <c r="K237" s="3">
        <v>0</v>
      </c>
      <c r="L237" s="3">
        <v>0</v>
      </c>
      <c r="M237" s="3" t="s">
        <v>33</v>
      </c>
    </row>
    <row r="238" spans="1:13" x14ac:dyDescent="0.3">
      <c r="A238" t="s">
        <v>88</v>
      </c>
      <c r="B238" s="3">
        <v>0.99133114403044997</v>
      </c>
      <c r="C238" s="3">
        <v>0.94925866092263522</v>
      </c>
      <c r="D238" s="3">
        <v>0.90332628788914759</v>
      </c>
      <c r="E238" s="3">
        <v>0.78566007348412681</v>
      </c>
      <c r="F238" s="3">
        <v>0.47360280470200039</v>
      </c>
      <c r="G238" s="3">
        <v>0.83540344197134031</v>
      </c>
      <c r="H238" s="3">
        <v>0.99278922705973338</v>
      </c>
      <c r="I238" s="3">
        <v>0.78855997422772672</v>
      </c>
      <c r="J238" s="3" t="s">
        <v>33</v>
      </c>
      <c r="K238" s="3" t="s">
        <v>33</v>
      </c>
      <c r="L238" s="3" t="s">
        <v>33</v>
      </c>
      <c r="M238" s="3" t="s">
        <v>33</v>
      </c>
    </row>
    <row r="239" spans="1:13" x14ac:dyDescent="0.3">
      <c r="A239" t="s">
        <v>84</v>
      </c>
      <c r="B239" s="3">
        <v>0.98559720742073476</v>
      </c>
      <c r="C239" s="3">
        <v>0.95441895137911037</v>
      </c>
      <c r="D239" s="3">
        <v>0.90447328309392161</v>
      </c>
      <c r="E239" s="3">
        <v>0.54375853264253438</v>
      </c>
      <c r="F239" s="3">
        <v>0.55260541794383233</v>
      </c>
      <c r="G239" s="3">
        <v>0.81159857184576689</v>
      </c>
      <c r="H239" s="3">
        <v>0.99152032008195878</v>
      </c>
      <c r="I239" s="3">
        <v>7.2769953051643188E-2</v>
      </c>
      <c r="J239" s="3">
        <v>0</v>
      </c>
      <c r="K239" s="3">
        <v>0</v>
      </c>
      <c r="L239" s="3" t="s">
        <v>33</v>
      </c>
      <c r="M239" s="3">
        <v>0</v>
      </c>
    </row>
    <row r="240" spans="1:13" x14ac:dyDescent="0.3">
      <c r="A240" t="s">
        <v>38</v>
      </c>
      <c r="B240" s="3">
        <v>0.98532287038538002</v>
      </c>
      <c r="C240" s="3">
        <v>0.92241754373146378</v>
      </c>
      <c r="D240" s="3">
        <v>0.9203608950371478</v>
      </c>
      <c r="E240" s="3">
        <v>0.84703954958696759</v>
      </c>
      <c r="F240" s="3" t="s">
        <v>33</v>
      </c>
      <c r="G240" s="3">
        <v>0.88700709549842971</v>
      </c>
      <c r="H240" s="3">
        <v>0.99157433169801301</v>
      </c>
      <c r="I240" s="3">
        <v>0.89503103845397602</v>
      </c>
      <c r="J240" s="3" t="s">
        <v>33</v>
      </c>
      <c r="K240" s="3" t="s">
        <v>33</v>
      </c>
      <c r="L240" s="3" t="s">
        <v>33</v>
      </c>
      <c r="M240" s="3" t="s">
        <v>33</v>
      </c>
    </row>
    <row r="241" spans="1:13" x14ac:dyDescent="0.3">
      <c r="A241" t="s">
        <v>86</v>
      </c>
      <c r="B241" s="3">
        <v>0.99156054202095123</v>
      </c>
      <c r="C241" s="3">
        <v>0.8913723503358556</v>
      </c>
      <c r="D241" s="3">
        <v>0.84205804710536569</v>
      </c>
      <c r="E241" s="3">
        <v>0.30043513044156961</v>
      </c>
      <c r="F241" s="3">
        <v>0.87894210199434131</v>
      </c>
      <c r="G241" s="3">
        <v>0.77846716469227639</v>
      </c>
      <c r="H241" s="3">
        <v>0.99162983425414364</v>
      </c>
      <c r="I241" s="3">
        <v>0</v>
      </c>
      <c r="J241" s="3" t="s">
        <v>33</v>
      </c>
      <c r="K241" s="3" t="s">
        <v>33</v>
      </c>
      <c r="L241" s="3" t="s">
        <v>33</v>
      </c>
      <c r="M241" s="3" t="s">
        <v>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B648-44F6-4EA8-94F1-14D4535CA776}">
  <dimension ref="A2:N241"/>
  <sheetViews>
    <sheetView workbookViewId="0">
      <selection activeCell="F14" sqref="F14"/>
    </sheetView>
  </sheetViews>
  <sheetFormatPr defaultRowHeight="14.4" x14ac:dyDescent="0.3"/>
  <cols>
    <col min="1" max="1" width="19.33203125" bestFit="1" customWidth="1"/>
    <col min="2" max="2" width="14.10937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2" spans="1:14" x14ac:dyDescent="0.3">
      <c r="A2" s="2" t="s">
        <v>1</v>
      </c>
    </row>
    <row r="4" spans="1:14" x14ac:dyDescent="0.3">
      <c r="A4" s="3" t="s">
        <v>3</v>
      </c>
      <c r="B4" s="3" t="s">
        <v>4</v>
      </c>
      <c r="C4" s="5" t="s">
        <v>69</v>
      </c>
      <c r="D4" s="5" t="s">
        <v>70</v>
      </c>
      <c r="E4" s="5" t="s">
        <v>71</v>
      </c>
      <c r="F4" s="5" t="s">
        <v>72</v>
      </c>
      <c r="G4" s="5" t="s">
        <v>73</v>
      </c>
      <c r="H4" s="5" t="s">
        <v>74</v>
      </c>
      <c r="I4" s="5" t="s">
        <v>75</v>
      </c>
      <c r="J4" s="5" t="s">
        <v>76</v>
      </c>
      <c r="K4" s="5" t="s">
        <v>77</v>
      </c>
      <c r="L4" s="5" t="s">
        <v>78</v>
      </c>
      <c r="M4" s="5" t="s">
        <v>79</v>
      </c>
      <c r="N4" s="5" t="s">
        <v>80</v>
      </c>
    </row>
    <row r="5" spans="1:14" x14ac:dyDescent="0.3">
      <c r="A5" s="3" t="s">
        <v>44</v>
      </c>
      <c r="B5" s="3" t="s">
        <v>5</v>
      </c>
      <c r="C5" s="3">
        <v>0.98292944534332005</v>
      </c>
      <c r="D5" s="3">
        <v>0.87750098374549745</v>
      </c>
      <c r="E5" s="3">
        <v>0.89529226854277377</v>
      </c>
      <c r="F5" s="3" t="s">
        <v>33</v>
      </c>
      <c r="G5" s="3" t="s">
        <v>33</v>
      </c>
      <c r="H5" s="3">
        <v>0.83896653960186363</v>
      </c>
      <c r="I5" s="3">
        <v>0.98604257718877764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</row>
    <row r="6" spans="1:14" x14ac:dyDescent="0.3">
      <c r="A6" s="3" t="s">
        <v>44</v>
      </c>
      <c r="B6" s="3" t="s">
        <v>60</v>
      </c>
      <c r="C6" s="3">
        <v>0.98457506658500804</v>
      </c>
      <c r="D6" s="3">
        <v>0.64631024647114754</v>
      </c>
      <c r="E6" s="3">
        <v>0.93157530969216862</v>
      </c>
      <c r="F6" s="3" t="s">
        <v>33</v>
      </c>
      <c r="G6" s="3" t="s">
        <v>33</v>
      </c>
      <c r="H6" s="3">
        <v>0.84054977357591165</v>
      </c>
      <c r="I6" s="3">
        <v>0.98829268292682915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</row>
    <row r="7" spans="1:14" x14ac:dyDescent="0.3">
      <c r="A7" s="3" t="s">
        <v>44</v>
      </c>
      <c r="B7" s="3" t="s">
        <v>50</v>
      </c>
      <c r="C7" s="3">
        <v>0.98784902412474995</v>
      </c>
      <c r="D7" s="3">
        <v>0.66065162907268171</v>
      </c>
      <c r="E7" s="3">
        <v>0.92216799383508863</v>
      </c>
      <c r="F7" s="3" t="s">
        <v>33</v>
      </c>
      <c r="G7" s="3" t="s">
        <v>33</v>
      </c>
      <c r="H7" s="3">
        <v>0.88285996891338137</v>
      </c>
      <c r="I7" s="3">
        <v>0.99062805986851321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</row>
    <row r="8" spans="1:14" x14ac:dyDescent="0.3">
      <c r="A8" s="3" t="s">
        <v>44</v>
      </c>
      <c r="B8" s="3" t="s">
        <v>6</v>
      </c>
      <c r="C8" s="3">
        <v>0.98921768559899337</v>
      </c>
      <c r="D8" s="3">
        <v>0.60365293697493283</v>
      </c>
      <c r="E8" s="3">
        <v>0.91804557356955818</v>
      </c>
      <c r="F8" s="3" t="s">
        <v>33</v>
      </c>
      <c r="G8" s="3" t="s">
        <v>33</v>
      </c>
      <c r="H8" s="3">
        <v>0.89452646165325378</v>
      </c>
      <c r="I8" s="3">
        <v>0.98462659380692164</v>
      </c>
      <c r="J8" s="3">
        <v>0.92430278884462158</v>
      </c>
      <c r="K8" s="3" t="s">
        <v>33</v>
      </c>
      <c r="L8" s="3" t="s">
        <v>33</v>
      </c>
      <c r="M8" s="3" t="s">
        <v>33</v>
      </c>
      <c r="N8" s="3" t="s">
        <v>33</v>
      </c>
    </row>
    <row r="9" spans="1:14" x14ac:dyDescent="0.3">
      <c r="A9" s="3" t="s">
        <v>44</v>
      </c>
      <c r="B9" s="3" t="s">
        <v>63</v>
      </c>
      <c r="C9" s="3">
        <v>0.98738695859114722</v>
      </c>
      <c r="D9" s="3">
        <v>0.81396312409363991</v>
      </c>
      <c r="E9" s="3">
        <v>0.96643534910069395</v>
      </c>
      <c r="F9" s="3" t="s">
        <v>33</v>
      </c>
      <c r="G9" s="3" t="s">
        <v>33</v>
      </c>
      <c r="H9" s="3">
        <v>0.8486988847583643</v>
      </c>
      <c r="I9" s="3">
        <v>0.98557763061074322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</row>
    <row r="10" spans="1:14" x14ac:dyDescent="0.3">
      <c r="A10" s="3" t="s">
        <v>44</v>
      </c>
      <c r="B10" s="3" t="s">
        <v>7</v>
      </c>
      <c r="C10" s="3">
        <v>0.98757787862472124</v>
      </c>
      <c r="D10" s="3">
        <v>0.91110557768924305</v>
      </c>
      <c r="E10" s="3">
        <v>0.89573807968647945</v>
      </c>
      <c r="F10" s="3">
        <v>0</v>
      </c>
      <c r="G10" s="3" t="s">
        <v>33</v>
      </c>
      <c r="H10" s="3">
        <v>0.8856789104416013</v>
      </c>
      <c r="I10" s="3">
        <v>0.98316251830161039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</row>
    <row r="11" spans="1:14" x14ac:dyDescent="0.3">
      <c r="A11" s="3" t="s">
        <v>44</v>
      </c>
      <c r="B11" s="3" t="s">
        <v>58</v>
      </c>
      <c r="C11" s="3">
        <v>0.99316185573087579</v>
      </c>
      <c r="D11" s="3">
        <v>0.97147411105641879</v>
      </c>
      <c r="E11" s="3">
        <v>0.96281917966493358</v>
      </c>
      <c r="F11" s="3" t="s">
        <v>33</v>
      </c>
      <c r="G11" s="3" t="s">
        <v>33</v>
      </c>
      <c r="H11" s="3">
        <v>0.90588130139435119</v>
      </c>
      <c r="I11" s="3">
        <v>0.99012818623839682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</row>
    <row r="12" spans="1:14" x14ac:dyDescent="0.3">
      <c r="A12" s="3" t="s">
        <v>44</v>
      </c>
      <c r="B12" s="3" t="s">
        <v>8</v>
      </c>
      <c r="C12" s="3">
        <v>0.99397332062887078</v>
      </c>
      <c r="D12" s="3">
        <v>0.95702115848581237</v>
      </c>
      <c r="E12" s="3">
        <v>0.97818524548025021</v>
      </c>
      <c r="F12" s="3" t="s">
        <v>33</v>
      </c>
      <c r="G12" s="3" t="s">
        <v>33</v>
      </c>
      <c r="H12" s="3">
        <v>0.90006115139337817</v>
      </c>
      <c r="I12" s="3">
        <v>0.99026384243775545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</row>
    <row r="13" spans="1:14" x14ac:dyDescent="0.3">
      <c r="A13" s="3" t="s">
        <v>44</v>
      </c>
      <c r="B13" s="3" t="s">
        <v>43</v>
      </c>
      <c r="C13" s="3">
        <v>0.98536699119687521</v>
      </c>
      <c r="D13" s="3">
        <v>0.96602784491268678</v>
      </c>
      <c r="E13" s="3">
        <v>0.90642747536108081</v>
      </c>
      <c r="F13" s="3">
        <v>0.61554554964297081</v>
      </c>
      <c r="G13" s="3" t="s">
        <v>33</v>
      </c>
      <c r="H13" s="3">
        <v>0.51877133105802042</v>
      </c>
      <c r="I13" s="3">
        <v>0.98684510683598203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</row>
    <row r="14" spans="1:14" x14ac:dyDescent="0.3">
      <c r="A14" s="3" t="s">
        <v>44</v>
      </c>
      <c r="B14" s="3" t="s">
        <v>9</v>
      </c>
      <c r="C14" s="3">
        <v>0.98229683466671558</v>
      </c>
      <c r="D14" s="3">
        <v>0.92010183265051504</v>
      </c>
      <c r="E14" s="3">
        <v>0.87334790979995436</v>
      </c>
      <c r="F14" s="3">
        <v>0.78581248281550731</v>
      </c>
      <c r="G14" s="3">
        <v>0.95056642636457256</v>
      </c>
      <c r="H14" s="3">
        <v>0.84911064214651799</v>
      </c>
      <c r="I14" s="3">
        <v>0.98716226302433197</v>
      </c>
      <c r="J14" s="3" t="s">
        <v>33</v>
      </c>
      <c r="K14" s="3" t="s">
        <v>33</v>
      </c>
      <c r="L14" s="3" t="s">
        <v>33</v>
      </c>
      <c r="M14" s="3" t="s">
        <v>33</v>
      </c>
      <c r="N14" s="3" t="s">
        <v>33</v>
      </c>
    </row>
    <row r="15" spans="1:14" x14ac:dyDescent="0.3">
      <c r="A15" s="3" t="s">
        <v>44</v>
      </c>
      <c r="B15" s="3" t="s">
        <v>10</v>
      </c>
      <c r="C15" s="3">
        <v>0.96960875126813995</v>
      </c>
      <c r="D15" s="3">
        <v>0.9845069115873456</v>
      </c>
      <c r="E15" s="3">
        <v>0.937188069290388</v>
      </c>
      <c r="F15" s="3" t="s">
        <v>33</v>
      </c>
      <c r="G15" s="3" t="s">
        <v>33</v>
      </c>
      <c r="H15" s="3">
        <v>0.84949774852788362</v>
      </c>
      <c r="I15" s="3">
        <v>0.98824229796100616</v>
      </c>
      <c r="J15" s="3">
        <v>1.6517857142857143E-2</v>
      </c>
      <c r="K15" s="3" t="s">
        <v>33</v>
      </c>
      <c r="L15" s="3" t="s">
        <v>33</v>
      </c>
      <c r="M15" s="3" t="s">
        <v>33</v>
      </c>
      <c r="N15" s="3" t="s">
        <v>33</v>
      </c>
    </row>
    <row r="16" spans="1:14" x14ac:dyDescent="0.3">
      <c r="A16" s="3" t="s">
        <v>44</v>
      </c>
      <c r="B16" s="3" t="s">
        <v>67</v>
      </c>
      <c r="C16" s="3">
        <v>0.99629923997814318</v>
      </c>
      <c r="D16" s="3">
        <v>0.78175004210880916</v>
      </c>
      <c r="E16" s="3">
        <v>0.94870255668640358</v>
      </c>
      <c r="F16" s="3">
        <v>0.87372917839520481</v>
      </c>
      <c r="G16" s="3" t="s">
        <v>33</v>
      </c>
      <c r="H16" s="3">
        <v>0.87485854762555115</v>
      </c>
      <c r="I16" s="3">
        <v>0.98818175144975395</v>
      </c>
      <c r="J16" s="3" t="s">
        <v>33</v>
      </c>
      <c r="K16" s="3" t="s">
        <v>33</v>
      </c>
      <c r="L16" s="3" t="s">
        <v>33</v>
      </c>
      <c r="M16" s="3" t="s">
        <v>33</v>
      </c>
      <c r="N16" s="3" t="s">
        <v>33</v>
      </c>
    </row>
    <row r="17" spans="1:14" x14ac:dyDescent="0.3">
      <c r="A17" s="3" t="s">
        <v>44</v>
      </c>
      <c r="B17" s="3" t="s">
        <v>11</v>
      </c>
      <c r="C17" s="3">
        <v>0.99507857976285918</v>
      </c>
      <c r="D17" s="3">
        <v>0.96263602465565801</v>
      </c>
      <c r="E17" s="3">
        <v>0.93200000000000005</v>
      </c>
      <c r="F17" s="3">
        <v>0.79511349477219784</v>
      </c>
      <c r="G17" s="3" t="s">
        <v>33</v>
      </c>
      <c r="H17" s="3">
        <v>0.78016864028014565</v>
      </c>
      <c r="I17" s="3">
        <v>0.9862354268522</v>
      </c>
      <c r="J17" s="3" t="s">
        <v>33</v>
      </c>
      <c r="K17" s="3" t="s">
        <v>33</v>
      </c>
      <c r="L17" s="3" t="s">
        <v>33</v>
      </c>
      <c r="M17" s="3" t="s">
        <v>33</v>
      </c>
      <c r="N17" s="3" t="s">
        <v>33</v>
      </c>
    </row>
    <row r="18" spans="1:14" x14ac:dyDescent="0.3">
      <c r="A18" s="3" t="s">
        <v>39</v>
      </c>
      <c r="B18" s="3" t="s">
        <v>5</v>
      </c>
      <c r="C18" s="3">
        <v>0.98277025826849962</v>
      </c>
      <c r="D18" s="3">
        <v>0.93519128648397221</v>
      </c>
      <c r="E18" s="3">
        <v>0.83249593093199348</v>
      </c>
      <c r="F18" s="3" t="s">
        <v>33</v>
      </c>
      <c r="G18" s="3" t="s">
        <v>33</v>
      </c>
      <c r="H18" s="3">
        <v>0.87817189631650749</v>
      </c>
      <c r="I18" s="3">
        <v>0.98487756198664322</v>
      </c>
      <c r="J18" s="3" t="s">
        <v>33</v>
      </c>
      <c r="K18" s="3" t="s">
        <v>33</v>
      </c>
      <c r="L18" s="3" t="s">
        <v>33</v>
      </c>
      <c r="M18" s="3" t="s">
        <v>33</v>
      </c>
      <c r="N18" s="3" t="s">
        <v>33</v>
      </c>
    </row>
    <row r="19" spans="1:14" x14ac:dyDescent="0.3">
      <c r="A19" s="3" t="s">
        <v>39</v>
      </c>
      <c r="B19" s="3" t="s">
        <v>6</v>
      </c>
      <c r="C19" s="3">
        <v>0.9903068638345156</v>
      </c>
      <c r="D19" s="3">
        <v>0.96079869860610523</v>
      </c>
      <c r="E19" s="3">
        <v>0.87367276983529807</v>
      </c>
      <c r="F19" s="3" t="s">
        <v>33</v>
      </c>
      <c r="G19" s="3" t="s">
        <v>33</v>
      </c>
      <c r="H19" s="3">
        <v>0.91799122379327158</v>
      </c>
      <c r="I19" s="3">
        <v>0.9905181918412348</v>
      </c>
      <c r="J19" s="3" t="s">
        <v>33</v>
      </c>
      <c r="K19" s="3" t="s">
        <v>33</v>
      </c>
      <c r="L19" s="3" t="s">
        <v>33</v>
      </c>
      <c r="M19" s="3" t="s">
        <v>33</v>
      </c>
      <c r="N19" s="3" t="s">
        <v>33</v>
      </c>
    </row>
    <row r="20" spans="1:14" x14ac:dyDescent="0.3">
      <c r="A20" s="3" t="s">
        <v>39</v>
      </c>
      <c r="B20" s="3" t="s">
        <v>7</v>
      </c>
      <c r="C20" s="3">
        <v>0.98041684151629604</v>
      </c>
      <c r="D20" s="3">
        <v>0.95144078482024796</v>
      </c>
      <c r="E20" s="3">
        <v>0.85288852725793329</v>
      </c>
      <c r="F20" s="3" t="s">
        <v>33</v>
      </c>
      <c r="G20" s="3" t="s">
        <v>33</v>
      </c>
      <c r="H20" s="3">
        <v>0.89203435001480602</v>
      </c>
      <c r="I20" s="3">
        <v>0.98656345844895577</v>
      </c>
      <c r="J20" s="3" t="s">
        <v>33</v>
      </c>
      <c r="K20" s="3" t="s">
        <v>33</v>
      </c>
      <c r="L20" s="3" t="s">
        <v>33</v>
      </c>
      <c r="M20" s="3" t="s">
        <v>33</v>
      </c>
      <c r="N20" s="3" t="s">
        <v>33</v>
      </c>
    </row>
    <row r="21" spans="1:14" x14ac:dyDescent="0.3">
      <c r="A21" s="3" t="s">
        <v>39</v>
      </c>
      <c r="B21" s="3" t="s">
        <v>8</v>
      </c>
      <c r="C21" s="3">
        <v>0.99110664090415801</v>
      </c>
      <c r="D21" s="3">
        <v>0.98410037164333419</v>
      </c>
      <c r="E21" s="3">
        <v>0.93192704495210021</v>
      </c>
      <c r="F21" s="3" t="s">
        <v>33</v>
      </c>
      <c r="G21" s="3" t="s">
        <v>33</v>
      </c>
      <c r="H21" s="3">
        <v>0.89592614459771347</v>
      </c>
      <c r="I21" s="3">
        <v>0.99015471167369917</v>
      </c>
      <c r="J21" s="3" t="s">
        <v>33</v>
      </c>
      <c r="K21" s="3" t="s">
        <v>33</v>
      </c>
      <c r="L21" s="3" t="s">
        <v>33</v>
      </c>
      <c r="M21" s="3" t="s">
        <v>33</v>
      </c>
      <c r="N21" s="3" t="s">
        <v>33</v>
      </c>
    </row>
    <row r="22" spans="1:14" x14ac:dyDescent="0.3">
      <c r="A22" s="3" t="s">
        <v>39</v>
      </c>
      <c r="B22" s="3" t="s">
        <v>9</v>
      </c>
      <c r="C22" s="3">
        <v>0.98951939952207679</v>
      </c>
      <c r="D22" s="3">
        <v>0.93353941267387941</v>
      </c>
      <c r="E22" s="3">
        <v>0.88008694602101201</v>
      </c>
      <c r="F22" s="3" t="s">
        <v>33</v>
      </c>
      <c r="G22" s="3" t="s">
        <v>33</v>
      </c>
      <c r="H22" s="3">
        <v>0.87755102040816324</v>
      </c>
      <c r="I22" s="3">
        <v>0.98179647866308561</v>
      </c>
      <c r="J22" s="3" t="s">
        <v>33</v>
      </c>
      <c r="K22" s="3" t="s">
        <v>33</v>
      </c>
      <c r="L22" s="3" t="s">
        <v>33</v>
      </c>
      <c r="M22" s="3" t="s">
        <v>33</v>
      </c>
      <c r="N22" s="3" t="s">
        <v>33</v>
      </c>
    </row>
    <row r="23" spans="1:14" x14ac:dyDescent="0.3">
      <c r="A23" s="3" t="s">
        <v>39</v>
      </c>
      <c r="B23" s="3" t="s">
        <v>10</v>
      </c>
      <c r="C23" s="3">
        <v>0.99192842768396183</v>
      </c>
      <c r="D23" s="3">
        <v>0.97190019193857957</v>
      </c>
      <c r="E23" s="3">
        <v>0.9286448471733838</v>
      </c>
      <c r="F23" s="3" t="s">
        <v>33</v>
      </c>
      <c r="G23" s="3" t="s">
        <v>33</v>
      </c>
      <c r="H23" s="3">
        <v>0.89816286875110407</v>
      </c>
      <c r="I23" s="3">
        <v>0.98402839396628217</v>
      </c>
      <c r="J23" s="3" t="s">
        <v>33</v>
      </c>
      <c r="K23" s="3" t="s">
        <v>33</v>
      </c>
      <c r="L23" s="3" t="s">
        <v>33</v>
      </c>
      <c r="M23" s="3" t="s">
        <v>33</v>
      </c>
      <c r="N23" s="3" t="s">
        <v>33</v>
      </c>
    </row>
    <row r="24" spans="1:14" x14ac:dyDescent="0.3">
      <c r="A24" s="3" t="s">
        <v>39</v>
      </c>
      <c r="B24" s="3" t="s">
        <v>11</v>
      </c>
      <c r="C24" s="3">
        <v>0.99528077239468316</v>
      </c>
      <c r="D24" s="3">
        <v>0.97875177068577623</v>
      </c>
      <c r="E24" s="3">
        <v>0.92317480515349137</v>
      </c>
      <c r="F24" s="3" t="s">
        <v>33</v>
      </c>
      <c r="G24" s="3" t="s">
        <v>33</v>
      </c>
      <c r="H24" s="3">
        <v>0.84447943682845494</v>
      </c>
      <c r="I24" s="3">
        <v>0.98607071789376999</v>
      </c>
      <c r="J24" s="3">
        <v>0</v>
      </c>
      <c r="K24" s="3" t="s">
        <v>33</v>
      </c>
      <c r="L24" s="3" t="s">
        <v>33</v>
      </c>
      <c r="M24" s="3" t="s">
        <v>33</v>
      </c>
      <c r="N24" s="3" t="s">
        <v>33</v>
      </c>
    </row>
    <row r="25" spans="1:14" x14ac:dyDescent="0.3">
      <c r="A25" s="3" t="s">
        <v>39</v>
      </c>
      <c r="B25" s="3" t="s">
        <v>12</v>
      </c>
      <c r="C25" s="3">
        <v>0.99655687016571881</v>
      </c>
      <c r="D25" s="3">
        <v>0.90859501695415001</v>
      </c>
      <c r="E25" s="3">
        <v>0.92761993479273397</v>
      </c>
      <c r="F25" s="3" t="s">
        <v>33</v>
      </c>
      <c r="G25" s="3" t="s">
        <v>33</v>
      </c>
      <c r="H25" s="3">
        <v>0.90112239444147524</v>
      </c>
      <c r="I25" s="3">
        <v>0.99223754616022319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</row>
    <row r="26" spans="1:14" x14ac:dyDescent="0.3">
      <c r="A26" s="3" t="s">
        <v>39</v>
      </c>
      <c r="B26" s="3" t="s">
        <v>13</v>
      </c>
      <c r="C26" s="3">
        <v>0.98771334852949355</v>
      </c>
      <c r="D26" s="3">
        <v>0.94917403139799383</v>
      </c>
      <c r="E26" s="3">
        <v>0.90079504954372758</v>
      </c>
      <c r="F26" s="3">
        <v>0.79042986200734633</v>
      </c>
      <c r="G26" s="3" t="s">
        <v>33</v>
      </c>
      <c r="H26" s="3">
        <v>0.89377018920166129</v>
      </c>
      <c r="I26" s="3">
        <v>0.98382073680212678</v>
      </c>
      <c r="J26" s="3" t="s">
        <v>33</v>
      </c>
      <c r="K26" s="3" t="s">
        <v>33</v>
      </c>
      <c r="L26" s="3" t="s">
        <v>33</v>
      </c>
      <c r="M26" s="3" t="s">
        <v>33</v>
      </c>
      <c r="N26" s="3" t="s">
        <v>33</v>
      </c>
    </row>
    <row r="27" spans="1:14" x14ac:dyDescent="0.3">
      <c r="A27" s="3" t="s">
        <v>39</v>
      </c>
      <c r="B27" s="3" t="s">
        <v>65</v>
      </c>
      <c r="C27" s="3">
        <v>0.986998555395044</v>
      </c>
      <c r="D27" s="3">
        <v>0.97479201182904884</v>
      </c>
      <c r="E27" s="3">
        <v>0.93542670604694544</v>
      </c>
      <c r="F27" s="3">
        <v>0.83449603079143608</v>
      </c>
      <c r="G27" s="3" t="s">
        <v>33</v>
      </c>
      <c r="H27" s="3">
        <v>0.87909494725152693</v>
      </c>
      <c r="I27" s="3">
        <v>0.98470246290347241</v>
      </c>
      <c r="J27" s="3" t="s">
        <v>33</v>
      </c>
      <c r="K27" s="3" t="s">
        <v>33</v>
      </c>
      <c r="L27" s="3" t="s">
        <v>33</v>
      </c>
      <c r="M27" s="3" t="s">
        <v>33</v>
      </c>
      <c r="N27" s="3" t="s">
        <v>33</v>
      </c>
    </row>
    <row r="28" spans="1:14" x14ac:dyDescent="0.3">
      <c r="A28" s="3" t="s">
        <v>39</v>
      </c>
      <c r="B28" s="3" t="s">
        <v>14</v>
      </c>
      <c r="C28" s="3">
        <v>0.99138707701178419</v>
      </c>
      <c r="D28" s="3">
        <v>0.96332290122440001</v>
      </c>
      <c r="E28" s="3">
        <v>0.95160156000255736</v>
      </c>
      <c r="F28" s="3" t="s">
        <v>33</v>
      </c>
      <c r="G28" s="3" t="s">
        <v>33</v>
      </c>
      <c r="H28" s="3">
        <v>0.81933676989893245</v>
      </c>
      <c r="I28" s="3">
        <v>0.99396808429411321</v>
      </c>
      <c r="J28" s="3" t="s">
        <v>33</v>
      </c>
      <c r="K28" s="3" t="s">
        <v>33</v>
      </c>
      <c r="L28" s="3" t="s">
        <v>33</v>
      </c>
      <c r="M28" s="3" t="s">
        <v>33</v>
      </c>
      <c r="N28" s="3" t="s">
        <v>33</v>
      </c>
    </row>
    <row r="29" spans="1:14" x14ac:dyDescent="0.3">
      <c r="A29" s="3" t="s">
        <v>39</v>
      </c>
      <c r="B29" s="3" t="s">
        <v>15</v>
      </c>
      <c r="C29" s="3">
        <v>0.99120379743987763</v>
      </c>
      <c r="D29" s="3">
        <v>0.93544552533902636</v>
      </c>
      <c r="E29" s="3">
        <v>0.96412103113609415</v>
      </c>
      <c r="F29" s="3">
        <v>0.92485243232240999</v>
      </c>
      <c r="G29" s="3" t="s">
        <v>33</v>
      </c>
      <c r="H29" s="3">
        <v>0.90427997964606777</v>
      </c>
      <c r="I29" s="3">
        <v>0.98613831550399278</v>
      </c>
      <c r="J29" s="3" t="s">
        <v>33</v>
      </c>
      <c r="K29" s="3" t="s">
        <v>33</v>
      </c>
      <c r="L29" s="3" t="s">
        <v>33</v>
      </c>
      <c r="M29" s="3" t="s">
        <v>33</v>
      </c>
      <c r="N29" s="3" t="s">
        <v>33</v>
      </c>
    </row>
    <row r="30" spans="1:14" x14ac:dyDescent="0.3">
      <c r="A30" s="3" t="s">
        <v>39</v>
      </c>
      <c r="B30" s="3" t="s">
        <v>16</v>
      </c>
      <c r="C30" s="3">
        <v>0.99364109163047565</v>
      </c>
      <c r="D30" s="3">
        <v>0.91447895966251802</v>
      </c>
      <c r="E30" s="3">
        <v>0.83745474940090758</v>
      </c>
      <c r="F30" s="3" t="s">
        <v>33</v>
      </c>
      <c r="G30" s="3">
        <v>0</v>
      </c>
      <c r="H30" s="3">
        <v>0.89466152044754754</v>
      </c>
      <c r="I30" s="3">
        <v>0.99105678938738995</v>
      </c>
      <c r="J30" s="3" t="s">
        <v>33</v>
      </c>
      <c r="K30" s="3" t="s">
        <v>33</v>
      </c>
      <c r="L30" s="3" t="s">
        <v>33</v>
      </c>
      <c r="M30" s="3" t="s">
        <v>33</v>
      </c>
      <c r="N30" s="3" t="s">
        <v>33</v>
      </c>
    </row>
    <row r="31" spans="1:14" x14ac:dyDescent="0.3">
      <c r="A31" s="3" t="s">
        <v>39</v>
      </c>
      <c r="B31" s="3" t="s">
        <v>17</v>
      </c>
      <c r="C31" s="3">
        <v>0.94720481239393084</v>
      </c>
      <c r="D31" s="3">
        <v>0.96417879933994355</v>
      </c>
      <c r="E31" s="3">
        <v>0.95190424374319915</v>
      </c>
      <c r="F31" s="3" t="s">
        <v>33</v>
      </c>
      <c r="G31" s="3" t="s">
        <v>33</v>
      </c>
      <c r="H31" s="3">
        <v>0.75119755666291588</v>
      </c>
      <c r="I31" s="3">
        <v>0.99259591653578638</v>
      </c>
      <c r="J31" s="3">
        <v>0.62335766423357664</v>
      </c>
      <c r="K31" s="3" t="s">
        <v>33</v>
      </c>
      <c r="L31" s="3" t="s">
        <v>33</v>
      </c>
      <c r="M31" s="3" t="s">
        <v>33</v>
      </c>
      <c r="N31" s="3" t="s">
        <v>33</v>
      </c>
    </row>
    <row r="32" spans="1:14" x14ac:dyDescent="0.3">
      <c r="A32" s="3" t="s">
        <v>39</v>
      </c>
      <c r="B32" s="3" t="s">
        <v>18</v>
      </c>
      <c r="C32" s="3">
        <v>0.99683655536028115</v>
      </c>
      <c r="D32" s="3">
        <v>0.93915774778966965</v>
      </c>
      <c r="E32" s="3">
        <v>0.91539612311805718</v>
      </c>
      <c r="F32" s="3">
        <v>0.81052186668655679</v>
      </c>
      <c r="G32" s="3" t="s">
        <v>33</v>
      </c>
      <c r="H32" s="3">
        <v>0.78155339805825241</v>
      </c>
      <c r="I32" s="3">
        <v>0.993596021999548</v>
      </c>
      <c r="J32" s="3" t="s">
        <v>33</v>
      </c>
      <c r="K32" s="3" t="s">
        <v>33</v>
      </c>
      <c r="L32" s="3" t="s">
        <v>33</v>
      </c>
      <c r="M32" s="3" t="s">
        <v>33</v>
      </c>
      <c r="N32" s="3" t="s">
        <v>33</v>
      </c>
    </row>
    <row r="33" spans="1:14" x14ac:dyDescent="0.3">
      <c r="A33" s="3" t="s">
        <v>42</v>
      </c>
      <c r="B33" s="3" t="s">
        <v>5</v>
      </c>
      <c r="C33" s="3">
        <v>0.98351005926702417</v>
      </c>
      <c r="D33" s="3">
        <v>0.93115704163176605</v>
      </c>
      <c r="E33" s="3">
        <v>0.87559055118110241</v>
      </c>
      <c r="F33" s="3" t="s">
        <v>33</v>
      </c>
      <c r="G33" s="3" t="s">
        <v>33</v>
      </c>
      <c r="H33" s="3">
        <v>0.8541188053823433</v>
      </c>
      <c r="I33" s="3">
        <v>0.99017087554816285</v>
      </c>
      <c r="J33" s="3" t="s">
        <v>33</v>
      </c>
      <c r="K33" s="3" t="s">
        <v>33</v>
      </c>
      <c r="L33" s="3" t="s">
        <v>33</v>
      </c>
      <c r="M33" s="3" t="s">
        <v>33</v>
      </c>
      <c r="N33" s="3" t="s">
        <v>33</v>
      </c>
    </row>
    <row r="34" spans="1:14" x14ac:dyDescent="0.3">
      <c r="A34" s="3" t="s">
        <v>42</v>
      </c>
      <c r="B34" s="3" t="s">
        <v>6</v>
      </c>
      <c r="C34" s="3">
        <v>0.98503425892535157</v>
      </c>
      <c r="D34" s="3">
        <v>0.93144879616262277</v>
      </c>
      <c r="E34" s="3">
        <v>0.90251968503936997</v>
      </c>
      <c r="F34" s="3" t="s">
        <v>33</v>
      </c>
      <c r="G34" s="3" t="s">
        <v>33</v>
      </c>
      <c r="H34" s="3">
        <v>0.84651931419128279</v>
      </c>
      <c r="I34" s="3">
        <v>0.99266467065868258</v>
      </c>
      <c r="J34" s="3" t="s">
        <v>33</v>
      </c>
      <c r="K34" s="3" t="s">
        <v>33</v>
      </c>
      <c r="L34" s="3" t="s">
        <v>33</v>
      </c>
      <c r="M34" s="3" t="s">
        <v>33</v>
      </c>
      <c r="N34" s="3" t="s">
        <v>33</v>
      </c>
    </row>
    <row r="35" spans="1:14" x14ac:dyDescent="0.3">
      <c r="A35" s="3" t="s">
        <v>42</v>
      </c>
      <c r="B35" s="3" t="s">
        <v>7</v>
      </c>
      <c r="C35" s="3">
        <v>0.98731145959789124</v>
      </c>
      <c r="D35" s="3">
        <v>0.97463515676489976</v>
      </c>
      <c r="E35" s="3">
        <v>0.91423507816950444</v>
      </c>
      <c r="F35" s="3" t="s">
        <v>33</v>
      </c>
      <c r="G35" s="3" t="s">
        <v>33</v>
      </c>
      <c r="H35" s="3">
        <v>0.89676237018937077</v>
      </c>
      <c r="I35" s="3">
        <v>0.99287770874374903</v>
      </c>
      <c r="J35" s="3" t="s">
        <v>33</v>
      </c>
      <c r="K35" s="3" t="s">
        <v>33</v>
      </c>
      <c r="L35" s="3" t="s">
        <v>33</v>
      </c>
      <c r="M35" s="3" t="s">
        <v>33</v>
      </c>
      <c r="N35" s="3" t="s">
        <v>33</v>
      </c>
    </row>
    <row r="36" spans="1:14" x14ac:dyDescent="0.3">
      <c r="A36" s="3" t="s">
        <v>42</v>
      </c>
      <c r="B36" s="3" t="s">
        <v>8</v>
      </c>
      <c r="C36" s="3">
        <v>0.99646852112798556</v>
      </c>
      <c r="D36" s="3">
        <v>0.98977031461107878</v>
      </c>
      <c r="E36" s="3">
        <v>0.87710806927323604</v>
      </c>
      <c r="F36" s="3">
        <v>0.8292405423343131</v>
      </c>
      <c r="G36" s="3" t="s">
        <v>33</v>
      </c>
      <c r="H36" s="3">
        <v>0.89176618478944059</v>
      </c>
      <c r="I36" s="3">
        <v>0.99463911118017245</v>
      </c>
      <c r="J36" s="3" t="s">
        <v>33</v>
      </c>
      <c r="K36" s="3" t="s">
        <v>33</v>
      </c>
      <c r="L36" s="3" t="s">
        <v>33</v>
      </c>
      <c r="M36" s="3" t="s">
        <v>33</v>
      </c>
      <c r="N36" s="3" t="s">
        <v>33</v>
      </c>
    </row>
    <row r="37" spans="1:14" x14ac:dyDescent="0.3">
      <c r="A37" s="3" t="s">
        <v>42</v>
      </c>
      <c r="B37" s="3" t="s">
        <v>9</v>
      </c>
      <c r="C37" s="3">
        <v>0.97133459545254619</v>
      </c>
      <c r="D37" s="3">
        <v>0.97479338842975205</v>
      </c>
      <c r="E37" s="3">
        <v>0.88289485339711227</v>
      </c>
      <c r="F37" s="3">
        <v>0.9291071458267508</v>
      </c>
      <c r="G37" s="3" t="s">
        <v>33</v>
      </c>
      <c r="H37" s="3">
        <v>0.77904733640005941</v>
      </c>
      <c r="I37" s="3">
        <v>0.99510029092022656</v>
      </c>
      <c r="J37" s="3">
        <v>0.90929850852779559</v>
      </c>
      <c r="K37" s="3" t="s">
        <v>33</v>
      </c>
      <c r="L37" s="3" t="s">
        <v>33</v>
      </c>
      <c r="M37" s="3" t="s">
        <v>33</v>
      </c>
      <c r="N37" s="3" t="s">
        <v>33</v>
      </c>
    </row>
    <row r="38" spans="1:14" x14ac:dyDescent="0.3">
      <c r="A38" s="3" t="s">
        <v>42</v>
      </c>
      <c r="B38" s="3" t="s">
        <v>41</v>
      </c>
      <c r="C38" s="3">
        <v>0.9950804795338396</v>
      </c>
      <c r="D38" s="3">
        <v>0.96748788784661377</v>
      </c>
      <c r="E38" s="3">
        <v>0.91454156122250341</v>
      </c>
      <c r="F38" s="3">
        <v>0.82683395501299872</v>
      </c>
      <c r="G38" s="3" t="s">
        <v>33</v>
      </c>
      <c r="H38" s="3">
        <v>0.85854893138357702</v>
      </c>
      <c r="I38" s="3">
        <v>0.99463683726631935</v>
      </c>
      <c r="J38" s="3" t="s">
        <v>33</v>
      </c>
      <c r="K38" s="3" t="s">
        <v>33</v>
      </c>
      <c r="L38" s="3" t="s">
        <v>33</v>
      </c>
      <c r="M38" s="3" t="s">
        <v>33</v>
      </c>
      <c r="N38" s="3" t="s">
        <v>33</v>
      </c>
    </row>
    <row r="39" spans="1:14" x14ac:dyDescent="0.3">
      <c r="A39" s="3" t="s">
        <v>42</v>
      </c>
      <c r="B39" s="3" t="s">
        <v>10</v>
      </c>
      <c r="C39" s="3">
        <v>0.99657835896740976</v>
      </c>
      <c r="D39" s="3">
        <v>0.95438880224879197</v>
      </c>
      <c r="E39" s="3">
        <v>0.90619873447386923</v>
      </c>
      <c r="F39" s="3">
        <v>0.57116772067337673</v>
      </c>
      <c r="G39" s="3" t="s">
        <v>33</v>
      </c>
      <c r="H39" s="3">
        <v>0.77655774573356262</v>
      </c>
      <c r="I39" s="3">
        <v>0.99516531503431083</v>
      </c>
      <c r="J39" s="3">
        <v>0</v>
      </c>
      <c r="K39" s="3" t="s">
        <v>33</v>
      </c>
      <c r="L39" s="3" t="s">
        <v>33</v>
      </c>
      <c r="M39" s="3" t="s">
        <v>33</v>
      </c>
      <c r="N39" s="3" t="s">
        <v>33</v>
      </c>
    </row>
    <row r="40" spans="1:14" x14ac:dyDescent="0.3">
      <c r="A40" s="3" t="s">
        <v>42</v>
      </c>
      <c r="B40" s="3" t="s">
        <v>11</v>
      </c>
      <c r="C40" s="3">
        <v>0.99199246349505421</v>
      </c>
      <c r="D40" s="3">
        <v>0.97089137360234878</v>
      </c>
      <c r="E40" s="3">
        <v>0.92588303416328899</v>
      </c>
      <c r="F40" s="3">
        <v>0.95653292653788879</v>
      </c>
      <c r="G40" s="3" t="s">
        <v>33</v>
      </c>
      <c r="H40" s="3">
        <v>0.88709506107275626</v>
      </c>
      <c r="I40" s="3">
        <v>0.99502255405195195</v>
      </c>
      <c r="J40" s="3" t="s">
        <v>33</v>
      </c>
      <c r="K40" s="3" t="s">
        <v>33</v>
      </c>
      <c r="L40" s="3" t="s">
        <v>33</v>
      </c>
      <c r="M40" s="3" t="s">
        <v>33</v>
      </c>
      <c r="N40" s="3" t="s">
        <v>33</v>
      </c>
    </row>
    <row r="41" spans="1:14" x14ac:dyDescent="0.3">
      <c r="A41" s="3" t="s">
        <v>42</v>
      </c>
      <c r="B41" s="3" t="s">
        <v>12</v>
      </c>
      <c r="C41" s="3">
        <v>0.98690599379129185</v>
      </c>
      <c r="D41" s="3">
        <v>0.96123432979749279</v>
      </c>
      <c r="E41" s="3">
        <v>0.93247929320817224</v>
      </c>
      <c r="F41" s="3">
        <v>0.71098564186625379</v>
      </c>
      <c r="G41" s="3" t="s">
        <v>33</v>
      </c>
      <c r="H41" s="3">
        <v>0.40478689901322695</v>
      </c>
      <c r="I41" s="3">
        <v>0.99310126080406003</v>
      </c>
      <c r="J41" s="3" t="s">
        <v>33</v>
      </c>
      <c r="K41" s="3" t="s">
        <v>33</v>
      </c>
      <c r="L41" s="3" t="s">
        <v>33</v>
      </c>
      <c r="M41" s="3" t="s">
        <v>33</v>
      </c>
      <c r="N41" s="3" t="s">
        <v>33</v>
      </c>
    </row>
    <row r="42" spans="1:14" x14ac:dyDescent="0.3">
      <c r="A42" s="3" t="s">
        <v>42</v>
      </c>
      <c r="B42" s="3" t="s">
        <v>13</v>
      </c>
      <c r="C42" s="3">
        <v>0.96578690127077238</v>
      </c>
      <c r="D42" s="3">
        <v>0.98369335316512696</v>
      </c>
      <c r="E42" s="3">
        <v>0.85693985576752285</v>
      </c>
      <c r="F42" s="3">
        <v>0.76397558768245422</v>
      </c>
      <c r="G42" s="3">
        <v>0</v>
      </c>
      <c r="H42" s="3">
        <v>0.85394057996797723</v>
      </c>
      <c r="I42" s="3">
        <v>0.99228953579858381</v>
      </c>
      <c r="J42" s="3">
        <v>0</v>
      </c>
      <c r="K42" s="3" t="s">
        <v>33</v>
      </c>
      <c r="L42" s="3" t="s">
        <v>33</v>
      </c>
      <c r="M42" s="3" t="s">
        <v>33</v>
      </c>
      <c r="N42" s="3" t="s">
        <v>33</v>
      </c>
    </row>
    <row r="43" spans="1:14" x14ac:dyDescent="0.3">
      <c r="A43" s="3" t="s">
        <v>42</v>
      </c>
      <c r="B43" s="3" t="s">
        <v>14</v>
      </c>
      <c r="C43" s="3">
        <v>0.9949117271933946</v>
      </c>
      <c r="D43" s="3">
        <v>0.96799017601309878</v>
      </c>
      <c r="E43" s="3">
        <v>0.93496871735782816</v>
      </c>
      <c r="F43" s="3" t="s">
        <v>33</v>
      </c>
      <c r="G43" s="3" t="s">
        <v>33</v>
      </c>
      <c r="H43" s="3">
        <v>0.67382215288611547</v>
      </c>
      <c r="I43" s="3">
        <v>0.99361072152095997</v>
      </c>
      <c r="J43" s="3" t="s">
        <v>33</v>
      </c>
      <c r="K43" s="3" t="s">
        <v>33</v>
      </c>
      <c r="L43" s="3" t="s">
        <v>33</v>
      </c>
      <c r="M43" s="3" t="s">
        <v>33</v>
      </c>
      <c r="N43" s="3" t="s">
        <v>33</v>
      </c>
    </row>
    <row r="44" spans="1:14" x14ac:dyDescent="0.3">
      <c r="A44" s="3" t="s">
        <v>42</v>
      </c>
      <c r="B44" s="3" t="s">
        <v>15</v>
      </c>
      <c r="C44" s="3">
        <v>0.99199322177504756</v>
      </c>
      <c r="D44" s="3">
        <v>0.93935251351519278</v>
      </c>
      <c r="E44" s="3">
        <v>0.7101255849105147</v>
      </c>
      <c r="F44" s="3">
        <v>0.80627267373808609</v>
      </c>
      <c r="G44" s="3">
        <v>0</v>
      </c>
      <c r="H44" s="3" t="s">
        <v>33</v>
      </c>
      <c r="I44" s="3">
        <v>0.9936404529238404</v>
      </c>
      <c r="J44" s="3" t="s">
        <v>33</v>
      </c>
      <c r="K44" s="3" t="s">
        <v>33</v>
      </c>
      <c r="L44" s="3" t="s">
        <v>33</v>
      </c>
      <c r="M44" s="3" t="s">
        <v>33</v>
      </c>
      <c r="N44" s="3">
        <v>0</v>
      </c>
    </row>
    <row r="45" spans="1:14" x14ac:dyDescent="0.3">
      <c r="A45" s="3" t="s">
        <v>42</v>
      </c>
      <c r="B45" s="3" t="s">
        <v>16</v>
      </c>
      <c r="C45" s="3">
        <v>0.96843646618580181</v>
      </c>
      <c r="D45" s="3">
        <v>0.98899381751477677</v>
      </c>
      <c r="E45" s="3">
        <v>0.82977940675541262</v>
      </c>
      <c r="F45" s="3">
        <v>0.66165869344614447</v>
      </c>
      <c r="G45" s="3">
        <v>0</v>
      </c>
      <c r="H45" s="3">
        <v>0.31056466302367941</v>
      </c>
      <c r="I45" s="3">
        <v>0.99426145743259176</v>
      </c>
      <c r="J45" s="3">
        <v>0.92510465255352237</v>
      </c>
      <c r="K45" s="3" t="s">
        <v>33</v>
      </c>
      <c r="L45" s="3" t="s">
        <v>33</v>
      </c>
      <c r="M45" s="3" t="s">
        <v>33</v>
      </c>
      <c r="N45" s="3" t="s">
        <v>33</v>
      </c>
    </row>
    <row r="46" spans="1:14" x14ac:dyDescent="0.3">
      <c r="A46" s="3" t="s">
        <v>42</v>
      </c>
      <c r="B46" s="3" t="s">
        <v>51</v>
      </c>
      <c r="C46" s="3">
        <v>0.984184700799562</v>
      </c>
      <c r="D46" s="3">
        <v>0.96387509798797999</v>
      </c>
      <c r="E46" s="3">
        <v>0.59556530214424952</v>
      </c>
      <c r="F46" s="3">
        <v>0.71550868741061102</v>
      </c>
      <c r="G46" s="3">
        <v>0.52456631632541728</v>
      </c>
      <c r="H46" s="3" t="s">
        <v>33</v>
      </c>
      <c r="I46" s="3">
        <v>0.98898092560224937</v>
      </c>
      <c r="J46" s="3" t="s">
        <v>33</v>
      </c>
      <c r="K46" s="3">
        <v>0.35658101730466701</v>
      </c>
      <c r="L46" s="3">
        <v>0.65573770491803274</v>
      </c>
      <c r="M46" s="3">
        <v>0</v>
      </c>
      <c r="N46" s="3" t="s">
        <v>33</v>
      </c>
    </row>
    <row r="47" spans="1:14" x14ac:dyDescent="0.3">
      <c r="A47" s="3" t="s">
        <v>42</v>
      </c>
      <c r="B47" s="3" t="s">
        <v>62</v>
      </c>
      <c r="C47" s="3">
        <v>0.975674615284014</v>
      </c>
      <c r="D47" s="3">
        <v>0.94641161307827959</v>
      </c>
      <c r="E47" s="3">
        <v>0.57571384205045761</v>
      </c>
      <c r="F47" s="3">
        <v>0.64929455801900371</v>
      </c>
      <c r="G47" s="3">
        <v>0.81662474547850039</v>
      </c>
      <c r="H47" s="3" t="s">
        <v>33</v>
      </c>
      <c r="I47" s="3">
        <v>0.99310556151371243</v>
      </c>
      <c r="J47" s="3" t="s">
        <v>33</v>
      </c>
      <c r="K47" s="3">
        <v>0.29004412046806061</v>
      </c>
      <c r="L47" s="3">
        <v>0.48789237668161434</v>
      </c>
      <c r="M47" s="3" t="s">
        <v>33</v>
      </c>
      <c r="N47" s="3">
        <v>0</v>
      </c>
    </row>
    <row r="48" spans="1:14" x14ac:dyDescent="0.3">
      <c r="A48" s="3" t="s">
        <v>42</v>
      </c>
      <c r="B48" s="3" t="s">
        <v>64</v>
      </c>
      <c r="C48" s="3">
        <v>0.98413140866102522</v>
      </c>
      <c r="D48" s="3">
        <v>0.96662533756815039</v>
      </c>
      <c r="E48" s="3">
        <v>0.65306551056839834</v>
      </c>
      <c r="F48" s="3">
        <v>0.30408146369732592</v>
      </c>
      <c r="G48" s="3">
        <v>0.6745278913932643</v>
      </c>
      <c r="H48" s="3">
        <v>0</v>
      </c>
      <c r="I48" s="3">
        <v>0.99283600685251516</v>
      </c>
      <c r="J48" s="3" t="s">
        <v>33</v>
      </c>
      <c r="K48" s="3">
        <v>0.83784419863497295</v>
      </c>
      <c r="L48" s="3">
        <v>0</v>
      </c>
      <c r="M48" s="3">
        <v>0</v>
      </c>
      <c r="N48" s="3">
        <v>0</v>
      </c>
    </row>
    <row r="49" spans="1:14" x14ac:dyDescent="0.3">
      <c r="A49" s="3" t="s">
        <v>42</v>
      </c>
      <c r="B49" s="3" t="s">
        <v>57</v>
      </c>
      <c r="C49" s="3">
        <v>0.92971445197223479</v>
      </c>
      <c r="D49" s="3">
        <v>0.97114208021753923</v>
      </c>
      <c r="E49" s="3">
        <v>0.67983519557808714</v>
      </c>
      <c r="F49" s="3">
        <v>0.35934172313649565</v>
      </c>
      <c r="G49" s="3">
        <v>0.86301563716125385</v>
      </c>
      <c r="H49" s="3">
        <v>0</v>
      </c>
      <c r="I49" s="3">
        <v>0.99235092101155165</v>
      </c>
      <c r="J49" s="3" t="s">
        <v>33</v>
      </c>
      <c r="K49" s="3">
        <v>0.74056741737350107</v>
      </c>
      <c r="L49" s="3" t="s">
        <v>33</v>
      </c>
      <c r="M49" s="3">
        <v>0</v>
      </c>
      <c r="N49" s="3">
        <v>2.6135249918327343E-3</v>
      </c>
    </row>
    <row r="50" spans="1:14" x14ac:dyDescent="0.3">
      <c r="A50" s="3" t="s">
        <v>42</v>
      </c>
      <c r="B50" s="3" t="s">
        <v>66</v>
      </c>
      <c r="C50" s="3">
        <v>0.94671003252439323</v>
      </c>
      <c r="D50" s="3">
        <v>0.92826322457448163</v>
      </c>
      <c r="E50" s="3">
        <v>0.60960848150930791</v>
      </c>
      <c r="F50" s="3">
        <v>0.58373854497849265</v>
      </c>
      <c r="G50" s="3">
        <v>0.80057709648331832</v>
      </c>
      <c r="H50" s="3">
        <v>0.34448818897637795</v>
      </c>
      <c r="I50" s="3">
        <v>0.99471721566190197</v>
      </c>
      <c r="J50" s="3" t="s">
        <v>33</v>
      </c>
      <c r="K50" s="3">
        <v>0.71280563613758807</v>
      </c>
      <c r="L50" s="3">
        <v>0.25818181818181818</v>
      </c>
      <c r="M50" s="3">
        <v>0</v>
      </c>
      <c r="N50" s="3">
        <v>6.7283431455004206E-2</v>
      </c>
    </row>
    <row r="51" spans="1:14" x14ac:dyDescent="0.3">
      <c r="A51" s="3" t="s">
        <v>42</v>
      </c>
      <c r="B51" s="3" t="s">
        <v>61</v>
      </c>
      <c r="C51" s="3">
        <v>0.94948975555731363</v>
      </c>
      <c r="D51" s="3">
        <v>0.92651432716721083</v>
      </c>
      <c r="E51" s="3">
        <v>0.78884505215370482</v>
      </c>
      <c r="F51" s="3">
        <v>0.71990307695048728</v>
      </c>
      <c r="G51" s="3">
        <v>0.88396282718049279</v>
      </c>
      <c r="H51" s="3">
        <v>0.59657320872274144</v>
      </c>
      <c r="I51" s="3">
        <v>0.99441428683817157</v>
      </c>
      <c r="J51" s="3">
        <v>0.667601683029453</v>
      </c>
      <c r="K51" s="3">
        <v>0.70057803468208091</v>
      </c>
      <c r="L51" s="3">
        <v>0</v>
      </c>
      <c r="M51" s="3">
        <v>0</v>
      </c>
      <c r="N51" s="3">
        <v>3.7608486017357771E-2</v>
      </c>
    </row>
    <row r="52" spans="1:14" x14ac:dyDescent="0.3">
      <c r="A52" s="3" t="s">
        <v>42</v>
      </c>
      <c r="B52" s="3" t="s">
        <v>48</v>
      </c>
      <c r="C52" s="3">
        <v>0.95929781588079199</v>
      </c>
      <c r="D52" s="3">
        <v>0.9101600347465838</v>
      </c>
      <c r="E52" s="3">
        <v>0.74743750460880465</v>
      </c>
      <c r="F52" s="3">
        <v>0.75228050735104968</v>
      </c>
      <c r="G52" s="3">
        <v>0.81441536235696432</v>
      </c>
      <c r="H52" s="3">
        <v>0.2798329355608592</v>
      </c>
      <c r="I52" s="3">
        <v>0.99334533782196821</v>
      </c>
      <c r="J52" s="3">
        <v>0.72781065088757402</v>
      </c>
      <c r="K52" s="3">
        <v>0.88693009118541033</v>
      </c>
      <c r="L52" s="3">
        <v>0</v>
      </c>
      <c r="M52" s="3">
        <v>0</v>
      </c>
      <c r="N52" s="3">
        <v>0.34422310756972113</v>
      </c>
    </row>
    <row r="53" spans="1:14" x14ac:dyDescent="0.3">
      <c r="A53" s="3" t="s">
        <v>42</v>
      </c>
      <c r="B53" s="3" t="s">
        <v>17</v>
      </c>
      <c r="C53" s="3">
        <v>0.98484383628888761</v>
      </c>
      <c r="D53" s="3">
        <v>0.90457844871773685</v>
      </c>
      <c r="E53" s="3">
        <v>0.62909010241431584</v>
      </c>
      <c r="F53" s="3">
        <v>0.48498517667418473</v>
      </c>
      <c r="G53" s="3">
        <v>0</v>
      </c>
      <c r="H53" s="3">
        <v>0</v>
      </c>
      <c r="I53" s="3">
        <v>0.99220212102308158</v>
      </c>
      <c r="J53" s="3">
        <v>0</v>
      </c>
      <c r="K53" s="3">
        <v>0.8895768833849329</v>
      </c>
      <c r="L53" s="3">
        <v>0.1476510067114094</v>
      </c>
      <c r="M53" s="3">
        <v>0</v>
      </c>
      <c r="N53" s="3">
        <v>0.62391132224861445</v>
      </c>
    </row>
    <row r="54" spans="1:14" x14ac:dyDescent="0.3">
      <c r="A54" s="3" t="s">
        <v>42</v>
      </c>
      <c r="B54" s="3" t="s">
        <v>18</v>
      </c>
      <c r="C54" s="3">
        <v>0.99536119341984264</v>
      </c>
      <c r="D54" s="3">
        <v>0.96322159306764121</v>
      </c>
      <c r="E54" s="3">
        <v>0.68841603113328942</v>
      </c>
      <c r="F54" s="3">
        <v>0.63961817278689237</v>
      </c>
      <c r="G54" s="3">
        <v>0</v>
      </c>
      <c r="H54" s="3" t="s">
        <v>33</v>
      </c>
      <c r="I54" s="3">
        <v>0.99438465138043997</v>
      </c>
      <c r="J54" s="3" t="s">
        <v>33</v>
      </c>
      <c r="K54" s="3" t="s">
        <v>33</v>
      </c>
      <c r="L54" s="3" t="s">
        <v>33</v>
      </c>
      <c r="M54" s="3" t="s">
        <v>33</v>
      </c>
      <c r="N54" s="3" t="s">
        <v>33</v>
      </c>
    </row>
    <row r="55" spans="1:14" x14ac:dyDescent="0.3">
      <c r="A55" s="3" t="s">
        <v>54</v>
      </c>
      <c r="B55" s="3" t="s">
        <v>5</v>
      </c>
      <c r="C55" s="3">
        <v>0.98606287291833639</v>
      </c>
      <c r="D55" s="3">
        <v>0.90862560157092498</v>
      </c>
      <c r="E55" s="3">
        <v>0.85430744437219031</v>
      </c>
      <c r="F55" s="3">
        <v>0</v>
      </c>
      <c r="G55" s="3" t="s">
        <v>33</v>
      </c>
      <c r="H55" s="3">
        <v>0.74778365189101259</v>
      </c>
      <c r="I55" s="3">
        <v>0.98476454293628801</v>
      </c>
      <c r="J55" s="3" t="s">
        <v>33</v>
      </c>
      <c r="K55" s="3" t="s">
        <v>33</v>
      </c>
      <c r="L55" s="3" t="s">
        <v>33</v>
      </c>
      <c r="M55" s="3" t="s">
        <v>33</v>
      </c>
      <c r="N55" s="3" t="s">
        <v>33</v>
      </c>
    </row>
    <row r="56" spans="1:14" x14ac:dyDescent="0.3">
      <c r="A56" s="3" t="s">
        <v>54</v>
      </c>
      <c r="B56" s="3" t="s">
        <v>6</v>
      </c>
      <c r="C56" s="3">
        <v>0.98537009700548295</v>
      </c>
      <c r="D56" s="3">
        <v>0.96994243498153043</v>
      </c>
      <c r="E56" s="3">
        <v>0.90301957312875003</v>
      </c>
      <c r="F56" s="3">
        <v>0.74895154526098462</v>
      </c>
      <c r="G56" s="3" t="s">
        <v>33</v>
      </c>
      <c r="H56" s="3">
        <v>0.8960881838956849</v>
      </c>
      <c r="I56" s="3">
        <v>0.99125847776940479</v>
      </c>
      <c r="J56" s="3" t="s">
        <v>33</v>
      </c>
      <c r="K56" s="3" t="s">
        <v>33</v>
      </c>
      <c r="L56" s="3" t="s">
        <v>33</v>
      </c>
      <c r="M56" s="3" t="s">
        <v>33</v>
      </c>
      <c r="N56" s="3" t="s">
        <v>33</v>
      </c>
    </row>
    <row r="57" spans="1:14" x14ac:dyDescent="0.3">
      <c r="A57" s="3" t="s">
        <v>54</v>
      </c>
      <c r="B57" s="3" t="s">
        <v>7</v>
      </c>
      <c r="C57" s="3">
        <v>0.98813363166422341</v>
      </c>
      <c r="D57" s="3">
        <v>0.98694301940531559</v>
      </c>
      <c r="E57" s="3">
        <v>0.91324266284896205</v>
      </c>
      <c r="F57" s="3">
        <v>0.85217288055093798</v>
      </c>
      <c r="G57" s="3" t="s">
        <v>33</v>
      </c>
      <c r="H57" s="3">
        <v>0.84903483811428127</v>
      </c>
      <c r="I57" s="3">
        <v>0.99063285355266162</v>
      </c>
      <c r="J57" s="3" t="s">
        <v>33</v>
      </c>
      <c r="K57" s="3" t="s">
        <v>33</v>
      </c>
      <c r="L57" s="3" t="s">
        <v>33</v>
      </c>
      <c r="M57" s="3" t="s">
        <v>33</v>
      </c>
      <c r="N57" s="3" t="s">
        <v>33</v>
      </c>
    </row>
    <row r="58" spans="1:14" x14ac:dyDescent="0.3">
      <c r="A58" s="3" t="s">
        <v>54</v>
      </c>
      <c r="B58" s="3" t="s">
        <v>8</v>
      </c>
      <c r="C58" s="3">
        <v>0.98961767224692343</v>
      </c>
      <c r="D58" s="3">
        <v>0.9413843207185788</v>
      </c>
      <c r="E58" s="3">
        <v>0.92185277168278157</v>
      </c>
      <c r="F58" s="3">
        <v>0.79757428744693759</v>
      </c>
      <c r="G58" s="3" t="s">
        <v>33</v>
      </c>
      <c r="H58" s="3">
        <v>0.87995226730310261</v>
      </c>
      <c r="I58" s="3">
        <v>0.98965827338129497</v>
      </c>
      <c r="J58" s="3" t="s">
        <v>33</v>
      </c>
      <c r="K58" s="3" t="s">
        <v>33</v>
      </c>
      <c r="L58" s="3" t="s">
        <v>33</v>
      </c>
      <c r="M58" s="3" t="s">
        <v>33</v>
      </c>
      <c r="N58" s="3" t="s">
        <v>33</v>
      </c>
    </row>
    <row r="59" spans="1:14" x14ac:dyDescent="0.3">
      <c r="A59" s="3" t="s">
        <v>54</v>
      </c>
      <c r="B59" s="3" t="s">
        <v>9</v>
      </c>
      <c r="C59" s="3">
        <v>0.98129538517289916</v>
      </c>
      <c r="D59" s="3">
        <v>0.96876105909982957</v>
      </c>
      <c r="E59" s="3">
        <v>0.76914606066673341</v>
      </c>
      <c r="F59" s="3" t="s">
        <v>33</v>
      </c>
      <c r="G59" s="3" t="s">
        <v>33</v>
      </c>
      <c r="H59" s="3">
        <v>0.94654960945064881</v>
      </c>
      <c r="I59" s="3">
        <v>0.99380477485645202</v>
      </c>
      <c r="J59" s="3" t="s">
        <v>33</v>
      </c>
      <c r="K59" s="3" t="s">
        <v>33</v>
      </c>
      <c r="L59" s="3" t="s">
        <v>33</v>
      </c>
      <c r="M59" s="3" t="s">
        <v>33</v>
      </c>
      <c r="N59" s="3" t="s">
        <v>33</v>
      </c>
    </row>
    <row r="60" spans="1:14" x14ac:dyDescent="0.3">
      <c r="A60" s="3" t="s">
        <v>54</v>
      </c>
      <c r="B60" s="3" t="s">
        <v>10</v>
      </c>
      <c r="C60" s="3">
        <v>0.99192277811294238</v>
      </c>
      <c r="D60" s="3">
        <v>0.97259256508337355</v>
      </c>
      <c r="E60" s="3">
        <v>0.85951103684812247</v>
      </c>
      <c r="F60" s="3">
        <v>0</v>
      </c>
      <c r="G60" s="3" t="s">
        <v>33</v>
      </c>
      <c r="H60" s="3">
        <v>0.76599218112299694</v>
      </c>
      <c r="I60" s="3">
        <v>0.99374481875047105</v>
      </c>
      <c r="J60" s="3" t="s">
        <v>33</v>
      </c>
      <c r="K60" s="3" t="s">
        <v>33</v>
      </c>
      <c r="L60" s="3" t="s">
        <v>33</v>
      </c>
      <c r="M60" s="3" t="s">
        <v>33</v>
      </c>
      <c r="N60" s="3" t="s">
        <v>33</v>
      </c>
    </row>
    <row r="61" spans="1:14" x14ac:dyDescent="0.3">
      <c r="A61" s="3" t="s">
        <v>54</v>
      </c>
      <c r="B61" s="3" t="s">
        <v>11</v>
      </c>
      <c r="C61" s="3">
        <v>0.99389383639942686</v>
      </c>
      <c r="D61" s="3">
        <v>0.93932068813409797</v>
      </c>
      <c r="E61" s="3">
        <v>0.94312841296116601</v>
      </c>
      <c r="F61" s="3" t="s">
        <v>33</v>
      </c>
      <c r="G61" s="3" t="s">
        <v>33</v>
      </c>
      <c r="H61" s="3">
        <v>0.89080599040372221</v>
      </c>
      <c r="I61" s="3">
        <v>0.99338795457812279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</row>
    <row r="62" spans="1:14" x14ac:dyDescent="0.3">
      <c r="A62" s="3" t="s">
        <v>54</v>
      </c>
      <c r="B62" s="3" t="s">
        <v>13</v>
      </c>
      <c r="C62" s="3">
        <v>0.99651477752817297</v>
      </c>
      <c r="D62" s="3">
        <v>0.91570981210855962</v>
      </c>
      <c r="E62" s="3">
        <v>0.91051861053191963</v>
      </c>
      <c r="F62" s="3" t="s">
        <v>33</v>
      </c>
      <c r="G62" s="3" t="s">
        <v>33</v>
      </c>
      <c r="H62" s="3">
        <v>0.77158222473818283</v>
      </c>
      <c r="I62" s="3">
        <v>0.99080337462947476</v>
      </c>
      <c r="J62" s="3" t="s">
        <v>33</v>
      </c>
      <c r="K62" s="3" t="s">
        <v>33</v>
      </c>
      <c r="L62" s="3" t="s">
        <v>33</v>
      </c>
      <c r="M62" s="3" t="s">
        <v>33</v>
      </c>
      <c r="N62" s="3" t="s">
        <v>33</v>
      </c>
    </row>
    <row r="63" spans="1:14" x14ac:dyDescent="0.3">
      <c r="A63" s="3" t="s">
        <v>54</v>
      </c>
      <c r="B63" s="3" t="s">
        <v>14</v>
      </c>
      <c r="C63" s="3">
        <v>0.99720521004054163</v>
      </c>
      <c r="D63" s="3">
        <v>0.89511034859237304</v>
      </c>
      <c r="E63" s="3">
        <v>0.9062203366846826</v>
      </c>
      <c r="F63" s="3">
        <v>0.84644178454842223</v>
      </c>
      <c r="G63" s="3" t="s">
        <v>33</v>
      </c>
      <c r="H63" s="3">
        <v>0.87761981533049982</v>
      </c>
      <c r="I63" s="3">
        <v>0.99050203527815484</v>
      </c>
      <c r="J63" s="3">
        <v>0</v>
      </c>
      <c r="K63" s="3" t="s">
        <v>33</v>
      </c>
      <c r="L63" s="3" t="s">
        <v>33</v>
      </c>
      <c r="M63" s="3" t="s">
        <v>33</v>
      </c>
      <c r="N63" s="3" t="s">
        <v>33</v>
      </c>
    </row>
    <row r="64" spans="1:14" x14ac:dyDescent="0.3">
      <c r="A64" s="3" t="s">
        <v>54</v>
      </c>
      <c r="B64" s="3" t="s">
        <v>15</v>
      </c>
      <c r="C64" s="3">
        <v>0.99870127621257521</v>
      </c>
      <c r="D64" s="3">
        <v>0.95767421975203082</v>
      </c>
      <c r="E64" s="3">
        <v>0.96302531685778725</v>
      </c>
      <c r="F64" s="3">
        <v>0.90671981581072481</v>
      </c>
      <c r="G64" s="3" t="s">
        <v>33</v>
      </c>
      <c r="H64" s="3">
        <v>0.93094944512946975</v>
      </c>
      <c r="I64" s="3">
        <v>0.9929942126104172</v>
      </c>
      <c r="J64" s="3" t="s">
        <v>33</v>
      </c>
      <c r="K64" s="3" t="s">
        <v>33</v>
      </c>
      <c r="L64" s="3" t="s">
        <v>33</v>
      </c>
      <c r="M64" s="3" t="s">
        <v>33</v>
      </c>
      <c r="N64" s="3" t="s">
        <v>33</v>
      </c>
    </row>
    <row r="65" spans="1:14" x14ac:dyDescent="0.3">
      <c r="A65" s="3" t="s">
        <v>54</v>
      </c>
      <c r="B65" s="3" t="s">
        <v>16</v>
      </c>
      <c r="C65" s="3">
        <v>0.99566789743923401</v>
      </c>
      <c r="D65" s="3">
        <v>0.92277676799679842</v>
      </c>
      <c r="E65" s="3">
        <v>0.90323745879803119</v>
      </c>
      <c r="F65" s="3">
        <v>0.79314168728141266</v>
      </c>
      <c r="G65" s="3" t="s">
        <v>33</v>
      </c>
      <c r="H65" s="3">
        <v>0.71936716925037159</v>
      </c>
      <c r="I65" s="3">
        <v>0.98800553590650464</v>
      </c>
      <c r="J65" s="3" t="s">
        <v>33</v>
      </c>
      <c r="K65" s="3" t="s">
        <v>33</v>
      </c>
      <c r="L65" s="3" t="s">
        <v>33</v>
      </c>
      <c r="M65" s="3" t="s">
        <v>33</v>
      </c>
      <c r="N65" s="3" t="s">
        <v>33</v>
      </c>
    </row>
    <row r="66" spans="1:14" x14ac:dyDescent="0.3">
      <c r="A66" s="3" t="s">
        <v>54</v>
      </c>
      <c r="B66" s="3" t="s">
        <v>18</v>
      </c>
      <c r="C66" s="3">
        <v>0.99685801522849082</v>
      </c>
      <c r="D66" s="3">
        <v>0.94154842223096236</v>
      </c>
      <c r="E66" s="3">
        <v>0.93882418191902384</v>
      </c>
      <c r="F66" s="3">
        <v>0.72687648590512854</v>
      </c>
      <c r="G66" s="3" t="s">
        <v>33</v>
      </c>
      <c r="H66" s="3">
        <v>0.86877145967674396</v>
      </c>
      <c r="I66" s="3">
        <v>0.99407846039970404</v>
      </c>
      <c r="J66" s="3" t="s">
        <v>33</v>
      </c>
      <c r="K66" s="3" t="s">
        <v>33</v>
      </c>
      <c r="L66" s="3" t="s">
        <v>33</v>
      </c>
      <c r="M66" s="3" t="s">
        <v>33</v>
      </c>
      <c r="N66" s="3" t="s">
        <v>33</v>
      </c>
    </row>
    <row r="67" spans="1:14" x14ac:dyDescent="0.3">
      <c r="A67" s="3" t="s">
        <v>36</v>
      </c>
      <c r="B67" s="3" t="s">
        <v>5</v>
      </c>
      <c r="C67" s="3">
        <v>0.98102745311225881</v>
      </c>
      <c r="D67" s="3">
        <v>0.84688604840902915</v>
      </c>
      <c r="E67" s="3">
        <v>0.83931357254290173</v>
      </c>
      <c r="F67" s="3" t="s">
        <v>33</v>
      </c>
      <c r="G67" s="3" t="s">
        <v>33</v>
      </c>
      <c r="H67" s="3">
        <v>0.64986644988967601</v>
      </c>
      <c r="I67" s="3">
        <v>0.99177523837251624</v>
      </c>
      <c r="J67" s="3" t="s">
        <v>33</v>
      </c>
      <c r="K67" s="3" t="s">
        <v>33</v>
      </c>
      <c r="L67" s="3" t="s">
        <v>33</v>
      </c>
      <c r="M67" s="3" t="s">
        <v>33</v>
      </c>
      <c r="N67" s="3" t="s">
        <v>33</v>
      </c>
    </row>
    <row r="68" spans="1:14" x14ac:dyDescent="0.3">
      <c r="A68" s="3" t="s">
        <v>36</v>
      </c>
      <c r="B68" s="3" t="s">
        <v>6</v>
      </c>
      <c r="C68" s="3">
        <v>0.98166563082660041</v>
      </c>
      <c r="D68" s="3">
        <v>0.90902602037505675</v>
      </c>
      <c r="E68" s="3">
        <v>0.6153458485573895</v>
      </c>
      <c r="F68" s="3" t="s">
        <v>33</v>
      </c>
      <c r="G68" s="3" t="s">
        <v>33</v>
      </c>
      <c r="H68" s="3">
        <v>0.54099054607026953</v>
      </c>
      <c r="I68" s="3">
        <v>0.98725882781215879</v>
      </c>
      <c r="J68" s="3">
        <v>0.95066971577915715</v>
      </c>
      <c r="K68" s="3" t="s">
        <v>33</v>
      </c>
      <c r="L68" s="3" t="s">
        <v>33</v>
      </c>
      <c r="M68" s="3" t="s">
        <v>33</v>
      </c>
      <c r="N68" s="3" t="s">
        <v>33</v>
      </c>
    </row>
    <row r="69" spans="1:14" x14ac:dyDescent="0.3">
      <c r="A69" s="3" t="s">
        <v>36</v>
      </c>
      <c r="B69" s="3" t="s">
        <v>7</v>
      </c>
      <c r="C69" s="3">
        <v>0.98775160599571721</v>
      </c>
      <c r="D69" s="3">
        <v>0.83664410329012373</v>
      </c>
      <c r="E69" s="3">
        <v>0.81142857142857139</v>
      </c>
      <c r="F69" s="3" t="s">
        <v>33</v>
      </c>
      <c r="G69" s="3" t="s">
        <v>33</v>
      </c>
      <c r="H69" s="3">
        <v>0.86615096108766998</v>
      </c>
      <c r="I69" s="3">
        <v>0.99215744303048237</v>
      </c>
      <c r="J69" s="3">
        <v>0.83418107833163779</v>
      </c>
      <c r="K69" s="3" t="s">
        <v>33</v>
      </c>
      <c r="L69" s="3" t="s">
        <v>33</v>
      </c>
      <c r="M69" s="3" t="s">
        <v>33</v>
      </c>
      <c r="N69" s="3" t="s">
        <v>33</v>
      </c>
    </row>
    <row r="70" spans="1:14" x14ac:dyDescent="0.3">
      <c r="A70" s="3" t="s">
        <v>36</v>
      </c>
      <c r="B70" s="3" t="s">
        <v>8</v>
      </c>
      <c r="C70" s="3">
        <v>0.99221464538545878</v>
      </c>
      <c r="D70" s="3">
        <v>0.94112366006499915</v>
      </c>
      <c r="E70" s="3">
        <v>0.93752692804825521</v>
      </c>
      <c r="F70" s="3" t="s">
        <v>33</v>
      </c>
      <c r="G70" s="3" t="s">
        <v>33</v>
      </c>
      <c r="H70" s="3">
        <v>0.9269119553295444</v>
      </c>
      <c r="I70" s="3">
        <v>0.99475874826576238</v>
      </c>
      <c r="J70" s="3" t="s">
        <v>33</v>
      </c>
      <c r="K70" s="3" t="s">
        <v>33</v>
      </c>
      <c r="L70" s="3" t="s">
        <v>33</v>
      </c>
      <c r="M70" s="3" t="s">
        <v>33</v>
      </c>
      <c r="N70" s="3" t="s">
        <v>33</v>
      </c>
    </row>
    <row r="71" spans="1:14" x14ac:dyDescent="0.3">
      <c r="A71" s="3" t="s">
        <v>36</v>
      </c>
      <c r="B71" s="3" t="s">
        <v>9</v>
      </c>
      <c r="C71" s="3">
        <v>0.99266073001272137</v>
      </c>
      <c r="D71" s="3">
        <v>0.92989757880641322</v>
      </c>
      <c r="E71" s="3">
        <v>0.95994192569128223</v>
      </c>
      <c r="F71" s="3" t="s">
        <v>33</v>
      </c>
      <c r="G71" s="3" t="s">
        <v>33</v>
      </c>
      <c r="H71" s="3">
        <v>0.87294415326224473</v>
      </c>
      <c r="I71" s="3">
        <v>0.9913786640677712</v>
      </c>
      <c r="J71" s="3">
        <v>0.87112833960399805</v>
      </c>
      <c r="K71" s="3" t="s">
        <v>33</v>
      </c>
      <c r="L71" s="3" t="s">
        <v>33</v>
      </c>
      <c r="M71" s="3" t="s">
        <v>33</v>
      </c>
      <c r="N71" s="3" t="s">
        <v>33</v>
      </c>
    </row>
    <row r="72" spans="1:14" x14ac:dyDescent="0.3">
      <c r="A72" s="3" t="s">
        <v>36</v>
      </c>
      <c r="B72" s="3" t="s">
        <v>10</v>
      </c>
      <c r="C72" s="3">
        <v>0.99040135013976061</v>
      </c>
      <c r="D72" s="3">
        <v>0.89646117799143576</v>
      </c>
      <c r="E72" s="3">
        <v>0.88420214882610426</v>
      </c>
      <c r="F72" s="3">
        <v>0.71225606722317425</v>
      </c>
      <c r="G72" s="3">
        <v>0.57868604734834861</v>
      </c>
      <c r="H72" s="3">
        <v>0.8595867584981115</v>
      </c>
      <c r="I72" s="3">
        <v>0.99114356743318843</v>
      </c>
      <c r="J72" s="3" t="s">
        <v>33</v>
      </c>
      <c r="K72" s="3" t="s">
        <v>33</v>
      </c>
      <c r="L72" s="3" t="s">
        <v>33</v>
      </c>
      <c r="M72" s="3" t="s">
        <v>33</v>
      </c>
      <c r="N72" s="3" t="s">
        <v>33</v>
      </c>
    </row>
    <row r="73" spans="1:14" x14ac:dyDescent="0.3">
      <c r="A73" s="3" t="s">
        <v>36</v>
      </c>
      <c r="B73" s="3" t="s">
        <v>11</v>
      </c>
      <c r="C73" s="3">
        <v>0.99292127600894797</v>
      </c>
      <c r="D73" s="3">
        <v>0.90689431761881156</v>
      </c>
      <c r="E73" s="3">
        <v>0.95356365357311879</v>
      </c>
      <c r="F73" s="3">
        <v>0.69835926316286245</v>
      </c>
      <c r="G73" s="3" t="s">
        <v>33</v>
      </c>
      <c r="H73" s="3">
        <v>0.83524666459820041</v>
      </c>
      <c r="I73" s="3">
        <v>0.99540628059341818</v>
      </c>
      <c r="J73" s="3">
        <v>0.93449781659388642</v>
      </c>
      <c r="K73" s="3" t="s">
        <v>33</v>
      </c>
      <c r="L73" s="3" t="s">
        <v>33</v>
      </c>
      <c r="M73" s="3" t="s">
        <v>33</v>
      </c>
      <c r="N73" s="3" t="s">
        <v>33</v>
      </c>
    </row>
    <row r="74" spans="1:14" x14ac:dyDescent="0.3">
      <c r="A74" s="3" t="s">
        <v>36</v>
      </c>
      <c r="B74" s="3" t="s">
        <v>52</v>
      </c>
      <c r="C74" s="3">
        <v>0.99018250877136516</v>
      </c>
      <c r="D74" s="3">
        <v>0.88688340018295686</v>
      </c>
      <c r="E74" s="3">
        <v>0.92238547968885043</v>
      </c>
      <c r="F74" s="3">
        <v>0.90691125177625642</v>
      </c>
      <c r="G74" s="3" t="s">
        <v>33</v>
      </c>
      <c r="H74" s="3" t="s">
        <v>33</v>
      </c>
      <c r="I74" s="3">
        <v>0.99447089540777145</v>
      </c>
      <c r="J74" s="3" t="s">
        <v>33</v>
      </c>
      <c r="K74" s="3">
        <v>0.74285714285714288</v>
      </c>
      <c r="L74" s="3">
        <v>0</v>
      </c>
      <c r="M74" s="3" t="s">
        <v>33</v>
      </c>
      <c r="N74" s="3">
        <v>0</v>
      </c>
    </row>
    <row r="75" spans="1:14" x14ac:dyDescent="0.3">
      <c r="A75" s="3" t="s">
        <v>36</v>
      </c>
      <c r="B75" s="3" t="s">
        <v>12</v>
      </c>
      <c r="C75" s="3">
        <v>0.9837395948324732</v>
      </c>
      <c r="D75" s="3">
        <v>0.92976475876535802</v>
      </c>
      <c r="E75" s="3">
        <v>0.74164133738601823</v>
      </c>
      <c r="F75" s="3">
        <v>0.35482517115651968</v>
      </c>
      <c r="G75" s="3" t="s">
        <v>33</v>
      </c>
      <c r="H75" s="3">
        <v>0</v>
      </c>
      <c r="I75" s="3">
        <v>0.99521161569354344</v>
      </c>
      <c r="J75" s="3" t="s">
        <v>33</v>
      </c>
      <c r="K75" s="3" t="s">
        <v>33</v>
      </c>
      <c r="L75" s="3">
        <v>0</v>
      </c>
      <c r="M75" s="3" t="s">
        <v>33</v>
      </c>
      <c r="N75" s="3" t="s">
        <v>33</v>
      </c>
    </row>
    <row r="76" spans="1:14" x14ac:dyDescent="0.3">
      <c r="A76" s="3" t="s">
        <v>36</v>
      </c>
      <c r="B76" s="3" t="s">
        <v>55</v>
      </c>
      <c r="C76" s="3">
        <v>0.98187311178247738</v>
      </c>
      <c r="D76" s="3">
        <v>0.93213426748928163</v>
      </c>
      <c r="E76" s="3">
        <v>0.83467452220146576</v>
      </c>
      <c r="F76" s="3">
        <v>0.71475529902084733</v>
      </c>
      <c r="G76" s="3">
        <v>0.80860456416011972</v>
      </c>
      <c r="H76" s="3" t="s">
        <v>33</v>
      </c>
      <c r="I76" s="3">
        <v>0.99321778447626241</v>
      </c>
      <c r="J76" s="3" t="s">
        <v>33</v>
      </c>
      <c r="K76" s="3">
        <v>0.85355648535564854</v>
      </c>
      <c r="L76" s="3" t="s">
        <v>33</v>
      </c>
      <c r="M76" s="3" t="s">
        <v>33</v>
      </c>
      <c r="N76" s="3" t="s">
        <v>33</v>
      </c>
    </row>
    <row r="77" spans="1:14" x14ac:dyDescent="0.3">
      <c r="A77" s="3" t="s">
        <v>36</v>
      </c>
      <c r="B77" s="3" t="s">
        <v>56</v>
      </c>
      <c r="C77" s="3">
        <v>0.98227701362106234</v>
      </c>
      <c r="D77" s="3">
        <v>0.96795678235772964</v>
      </c>
      <c r="E77" s="3">
        <v>0.90631200729339845</v>
      </c>
      <c r="F77" s="3">
        <v>0.76315228820606573</v>
      </c>
      <c r="G77" s="3">
        <v>0.86661674155433521</v>
      </c>
      <c r="H77" s="3" t="s">
        <v>33</v>
      </c>
      <c r="I77" s="3">
        <v>0.99506041492514641</v>
      </c>
      <c r="J77" s="3" t="s">
        <v>33</v>
      </c>
      <c r="K77" s="3">
        <v>0.69687814702920448</v>
      </c>
      <c r="L77" s="3" t="s">
        <v>33</v>
      </c>
      <c r="M77" s="3" t="s">
        <v>33</v>
      </c>
      <c r="N77" s="3">
        <v>0</v>
      </c>
    </row>
    <row r="78" spans="1:14" x14ac:dyDescent="0.3">
      <c r="A78" s="3" t="s">
        <v>36</v>
      </c>
      <c r="B78" s="3" t="s">
        <v>47</v>
      </c>
      <c r="C78" s="3">
        <v>0.96899870134194677</v>
      </c>
      <c r="D78" s="3">
        <v>0.91168616979502082</v>
      </c>
      <c r="E78" s="3">
        <v>0.80706708574796193</v>
      </c>
      <c r="F78" s="3">
        <v>0.61598262261346748</v>
      </c>
      <c r="G78" s="3">
        <v>0</v>
      </c>
      <c r="H78" s="3">
        <v>0</v>
      </c>
      <c r="I78" s="3">
        <v>0.99530018192844161</v>
      </c>
      <c r="J78" s="3">
        <v>0.82273758138854347</v>
      </c>
      <c r="K78" s="3">
        <v>0.56608478802992523</v>
      </c>
      <c r="L78" s="3" t="s">
        <v>33</v>
      </c>
      <c r="M78" s="3" t="s">
        <v>33</v>
      </c>
      <c r="N78" s="3" t="s">
        <v>33</v>
      </c>
    </row>
    <row r="79" spans="1:14" x14ac:dyDescent="0.3">
      <c r="A79" s="3" t="s">
        <v>36</v>
      </c>
      <c r="B79" s="3" t="s">
        <v>35</v>
      </c>
      <c r="C79" s="3">
        <v>0.94549506426654517</v>
      </c>
      <c r="D79" s="3">
        <v>0.99104205477823137</v>
      </c>
      <c r="E79" s="3">
        <v>0.798478903260185</v>
      </c>
      <c r="F79" s="3">
        <v>0.57704014947499538</v>
      </c>
      <c r="G79" s="3">
        <v>0</v>
      </c>
      <c r="H79" s="3" t="s">
        <v>33</v>
      </c>
      <c r="I79" s="3">
        <v>0.99431430520809638</v>
      </c>
      <c r="J79" s="3">
        <v>0.75659382064807834</v>
      </c>
      <c r="K79" s="3">
        <v>0.77991631799163175</v>
      </c>
      <c r="L79" s="3" t="s">
        <v>33</v>
      </c>
      <c r="M79" s="3" t="s">
        <v>33</v>
      </c>
      <c r="N79" s="3">
        <v>0</v>
      </c>
    </row>
    <row r="80" spans="1:14" x14ac:dyDescent="0.3">
      <c r="A80" s="3" t="s">
        <v>36</v>
      </c>
      <c r="B80" s="3" t="s">
        <v>46</v>
      </c>
      <c r="C80" s="3">
        <v>0.99379375403406001</v>
      </c>
      <c r="D80" s="3">
        <v>0.95647403764305305</v>
      </c>
      <c r="E80" s="3">
        <v>0.92953003417389835</v>
      </c>
      <c r="F80" s="3">
        <v>0.6004676174888941</v>
      </c>
      <c r="G80" s="3">
        <v>0</v>
      </c>
      <c r="H80" s="3">
        <v>0.62251990395551626</v>
      </c>
      <c r="I80" s="3">
        <v>0.99538263568238605</v>
      </c>
      <c r="J80" s="3" t="s">
        <v>33</v>
      </c>
      <c r="K80" s="3">
        <v>0.76650943396226412</v>
      </c>
      <c r="L80" s="3">
        <v>0</v>
      </c>
      <c r="M80" s="3">
        <v>0</v>
      </c>
      <c r="N80" s="3" t="s">
        <v>33</v>
      </c>
    </row>
    <row r="81" spans="1:14" x14ac:dyDescent="0.3">
      <c r="A81" s="3" t="s">
        <v>36</v>
      </c>
      <c r="B81" s="3" t="s">
        <v>13</v>
      </c>
      <c r="C81" s="3">
        <v>0.99586087725290839</v>
      </c>
      <c r="D81" s="3">
        <v>0.9788376798986328</v>
      </c>
      <c r="E81" s="3">
        <v>0.88652793631281646</v>
      </c>
      <c r="F81" s="3">
        <v>0.50772453521864358</v>
      </c>
      <c r="G81" s="3">
        <v>0</v>
      </c>
      <c r="H81" s="3">
        <v>0.70162748643761297</v>
      </c>
      <c r="I81" s="3">
        <v>0.99464340373431281</v>
      </c>
      <c r="J81" s="3" t="s">
        <v>33</v>
      </c>
      <c r="K81" s="3">
        <v>0</v>
      </c>
      <c r="L81" s="3" t="s">
        <v>33</v>
      </c>
      <c r="M81" s="3" t="s">
        <v>33</v>
      </c>
      <c r="N81" s="3" t="s">
        <v>33</v>
      </c>
    </row>
    <row r="82" spans="1:14" x14ac:dyDescent="0.3">
      <c r="A82" s="3" t="s">
        <v>36</v>
      </c>
      <c r="B82" s="3" t="s">
        <v>14</v>
      </c>
      <c r="C82" s="3">
        <v>0.98720882815555799</v>
      </c>
      <c r="D82" s="3">
        <v>0.98265366680796962</v>
      </c>
      <c r="E82" s="3">
        <v>0.81236951342323094</v>
      </c>
      <c r="F82" s="3">
        <v>0.77396317171235018</v>
      </c>
      <c r="G82" s="3">
        <v>0</v>
      </c>
      <c r="H82" s="3">
        <v>0.2193455591513844</v>
      </c>
      <c r="I82" s="3">
        <v>0.99335046093395796</v>
      </c>
      <c r="J82" s="3">
        <v>0.976313640076232</v>
      </c>
      <c r="K82" s="3" t="s">
        <v>33</v>
      </c>
      <c r="L82" s="3" t="s">
        <v>33</v>
      </c>
      <c r="M82" s="3" t="s">
        <v>33</v>
      </c>
      <c r="N82" s="3">
        <v>0</v>
      </c>
    </row>
    <row r="83" spans="1:14" x14ac:dyDescent="0.3">
      <c r="A83" s="3" t="s">
        <v>36</v>
      </c>
      <c r="B83" s="3" t="s">
        <v>15</v>
      </c>
      <c r="C83" s="3">
        <v>0.98411909495408501</v>
      </c>
      <c r="D83" s="3">
        <v>0.94746218487394962</v>
      </c>
      <c r="E83" s="3">
        <v>0.85793987595334897</v>
      </c>
      <c r="F83" s="3">
        <v>0.82374596756581364</v>
      </c>
      <c r="G83" s="3" t="s">
        <v>33</v>
      </c>
      <c r="H83" s="3" t="s">
        <v>33</v>
      </c>
      <c r="I83" s="3">
        <v>0.99082433032410844</v>
      </c>
      <c r="J83" s="3" t="s">
        <v>33</v>
      </c>
      <c r="K83" s="3" t="s">
        <v>33</v>
      </c>
      <c r="L83" s="3" t="s">
        <v>33</v>
      </c>
      <c r="M83" s="3" t="s">
        <v>33</v>
      </c>
      <c r="N83" s="3">
        <v>0</v>
      </c>
    </row>
    <row r="84" spans="1:14" x14ac:dyDescent="0.3">
      <c r="A84" s="3" t="s">
        <v>36</v>
      </c>
      <c r="B84" s="3" t="s">
        <v>16</v>
      </c>
      <c r="C84" s="3">
        <v>0.99053681742731481</v>
      </c>
      <c r="D84" s="3">
        <v>0.98049698049698042</v>
      </c>
      <c r="E84" s="3">
        <v>0.88177370409363964</v>
      </c>
      <c r="F84" s="3">
        <v>0.78089228697408719</v>
      </c>
      <c r="G84" s="3">
        <v>0.51199432221433638</v>
      </c>
      <c r="H84" s="3" t="s">
        <v>33</v>
      </c>
      <c r="I84" s="3">
        <v>0.99115044247787598</v>
      </c>
      <c r="J84" s="3" t="s">
        <v>33</v>
      </c>
      <c r="K84" s="3" t="s">
        <v>33</v>
      </c>
      <c r="L84" s="3" t="s">
        <v>33</v>
      </c>
      <c r="M84" s="3" t="s">
        <v>33</v>
      </c>
      <c r="N84" s="3" t="s">
        <v>33</v>
      </c>
    </row>
    <row r="85" spans="1:14" x14ac:dyDescent="0.3">
      <c r="A85" s="3" t="s">
        <v>36</v>
      </c>
      <c r="B85" s="3" t="s">
        <v>17</v>
      </c>
      <c r="C85" s="3">
        <v>0.98863250876341124</v>
      </c>
      <c r="D85" s="3">
        <v>0.93252919847675964</v>
      </c>
      <c r="E85" s="3">
        <v>0.90374012545418403</v>
      </c>
      <c r="F85" s="3">
        <v>0.72236009554288449</v>
      </c>
      <c r="G85" s="3" t="s">
        <v>33</v>
      </c>
      <c r="H85" s="3">
        <v>0.52597402597402598</v>
      </c>
      <c r="I85" s="3">
        <v>0.99042218987050801</v>
      </c>
      <c r="J85" s="3">
        <v>0</v>
      </c>
      <c r="K85" s="3" t="s">
        <v>33</v>
      </c>
      <c r="L85" s="3" t="s">
        <v>33</v>
      </c>
      <c r="M85" s="3" t="s">
        <v>33</v>
      </c>
      <c r="N85" s="3">
        <v>0</v>
      </c>
    </row>
    <row r="86" spans="1:14" x14ac:dyDescent="0.3">
      <c r="A86" s="3" t="s">
        <v>36</v>
      </c>
      <c r="B86" s="3" t="s">
        <v>18</v>
      </c>
      <c r="C86" s="3">
        <v>0.99772497472194122</v>
      </c>
      <c r="D86" s="3">
        <v>0.96831351603399685</v>
      </c>
      <c r="E86" s="3">
        <v>0.80752036958295503</v>
      </c>
      <c r="F86" s="3">
        <v>0.36519488606511119</v>
      </c>
      <c r="G86" s="3" t="s">
        <v>33</v>
      </c>
      <c r="H86" s="3">
        <v>0</v>
      </c>
      <c r="I86" s="3">
        <v>0.99327821988719756</v>
      </c>
      <c r="J86" s="3" t="s">
        <v>33</v>
      </c>
      <c r="K86" s="3">
        <v>0.82352941176470584</v>
      </c>
      <c r="L86" s="3" t="s">
        <v>33</v>
      </c>
      <c r="M86" s="3" t="s">
        <v>33</v>
      </c>
      <c r="N86" s="3" t="s">
        <v>33</v>
      </c>
    </row>
    <row r="87" spans="1:14" x14ac:dyDescent="0.3">
      <c r="A87" s="3" t="s">
        <v>36</v>
      </c>
      <c r="B87" s="3" t="s">
        <v>49</v>
      </c>
      <c r="C87" s="3">
        <v>0.99796052050861561</v>
      </c>
      <c r="D87" s="3">
        <v>0.84799596672548527</v>
      </c>
      <c r="E87" s="3">
        <v>0.79316261879619854</v>
      </c>
      <c r="F87" s="3">
        <v>0.58801566797233107</v>
      </c>
      <c r="G87" s="3" t="s">
        <v>33</v>
      </c>
      <c r="H87" s="3">
        <v>0.28086571569109692</v>
      </c>
      <c r="I87" s="3">
        <v>0.99298002005708563</v>
      </c>
      <c r="J87" s="3" t="s">
        <v>33</v>
      </c>
      <c r="K87" s="3">
        <v>0.93014705882352944</v>
      </c>
      <c r="L87" s="3" t="s">
        <v>33</v>
      </c>
      <c r="M87" s="3" t="s">
        <v>33</v>
      </c>
      <c r="N87" s="3" t="s">
        <v>33</v>
      </c>
    </row>
    <row r="88" spans="1:14" x14ac:dyDescent="0.3">
      <c r="A88" s="3" t="s">
        <v>34</v>
      </c>
      <c r="B88" s="3" t="s">
        <v>5</v>
      </c>
      <c r="C88" s="3">
        <v>0.984791933597014</v>
      </c>
      <c r="D88" s="3">
        <v>0.96094412977837418</v>
      </c>
      <c r="E88" s="3">
        <v>0.86583577712609971</v>
      </c>
      <c r="F88" s="3">
        <v>0.92202038960787724</v>
      </c>
      <c r="G88" s="3">
        <v>0</v>
      </c>
      <c r="H88" s="3">
        <v>0.86044235662556279</v>
      </c>
      <c r="I88" s="3">
        <v>0.98932001536688441</v>
      </c>
      <c r="J88" s="3" t="s">
        <v>33</v>
      </c>
      <c r="K88" s="3" t="s">
        <v>33</v>
      </c>
      <c r="L88" s="3" t="s">
        <v>33</v>
      </c>
      <c r="M88" s="3" t="s">
        <v>33</v>
      </c>
      <c r="N88" s="3" t="s">
        <v>33</v>
      </c>
    </row>
    <row r="89" spans="1:14" x14ac:dyDescent="0.3">
      <c r="A89" s="3" t="s">
        <v>34</v>
      </c>
      <c r="B89" s="3" t="s">
        <v>6</v>
      </c>
      <c r="C89" s="3">
        <v>0.98399075755075083</v>
      </c>
      <c r="D89" s="3">
        <v>0.96432467230557395</v>
      </c>
      <c r="E89" s="3">
        <v>0.89805313129375663</v>
      </c>
      <c r="F89" s="3">
        <v>0.79265269803605853</v>
      </c>
      <c r="G89" s="3" t="s">
        <v>33</v>
      </c>
      <c r="H89" s="3">
        <v>0.81229703399004116</v>
      </c>
      <c r="I89" s="3">
        <v>0.98949824970828482</v>
      </c>
      <c r="J89" s="3" t="s">
        <v>33</v>
      </c>
      <c r="K89" s="3" t="s">
        <v>33</v>
      </c>
      <c r="L89" s="3" t="s">
        <v>33</v>
      </c>
      <c r="M89" s="3" t="s">
        <v>33</v>
      </c>
      <c r="N89" s="3" t="s">
        <v>33</v>
      </c>
    </row>
    <row r="90" spans="1:14" x14ac:dyDescent="0.3">
      <c r="A90" s="3" t="s">
        <v>34</v>
      </c>
      <c r="B90" s="3" t="s">
        <v>7</v>
      </c>
      <c r="C90" s="3">
        <v>0.99162860199351344</v>
      </c>
      <c r="D90" s="3">
        <v>0.94651375610895838</v>
      </c>
      <c r="E90" s="3">
        <v>0.88482184369584516</v>
      </c>
      <c r="F90" s="3">
        <v>0.59998174682851146</v>
      </c>
      <c r="G90" s="3" t="s">
        <v>33</v>
      </c>
      <c r="H90" s="3">
        <v>0.73574615765989093</v>
      </c>
      <c r="I90" s="3">
        <v>0.99124558439563804</v>
      </c>
      <c r="J90" s="3">
        <v>0.86162624821683309</v>
      </c>
      <c r="K90" s="3" t="s">
        <v>33</v>
      </c>
      <c r="L90" s="3" t="s">
        <v>33</v>
      </c>
      <c r="M90" s="3" t="s">
        <v>33</v>
      </c>
      <c r="N90" s="3" t="s">
        <v>33</v>
      </c>
    </row>
    <row r="91" spans="1:14" x14ac:dyDescent="0.3">
      <c r="A91" s="3" t="s">
        <v>34</v>
      </c>
      <c r="B91" s="3" t="s">
        <v>8</v>
      </c>
      <c r="C91" s="3">
        <v>0.98810556760665225</v>
      </c>
      <c r="D91" s="3">
        <v>0.93874643874643882</v>
      </c>
      <c r="E91" s="3">
        <v>0.90411268880466145</v>
      </c>
      <c r="F91" s="3" t="s">
        <v>33</v>
      </c>
      <c r="G91" s="3" t="s">
        <v>33</v>
      </c>
      <c r="H91" s="3">
        <v>0.90077799075431275</v>
      </c>
      <c r="I91" s="3">
        <v>0.99325438464997762</v>
      </c>
      <c r="J91" s="3" t="s">
        <v>33</v>
      </c>
      <c r="K91" s="3" t="s">
        <v>33</v>
      </c>
      <c r="L91" s="3" t="s">
        <v>33</v>
      </c>
      <c r="M91" s="3" t="s">
        <v>33</v>
      </c>
      <c r="N91" s="3" t="s">
        <v>33</v>
      </c>
    </row>
    <row r="92" spans="1:14" x14ac:dyDescent="0.3">
      <c r="A92" s="3" t="s">
        <v>34</v>
      </c>
      <c r="B92" s="3" t="s">
        <v>9</v>
      </c>
      <c r="C92" s="3">
        <v>0.98875060038930518</v>
      </c>
      <c r="D92" s="3">
        <v>0.952244132591338</v>
      </c>
      <c r="E92" s="3">
        <v>0.89073543941428313</v>
      </c>
      <c r="F92" s="3" t="s">
        <v>33</v>
      </c>
      <c r="G92" s="3" t="s">
        <v>33</v>
      </c>
      <c r="H92" s="3">
        <v>0.80032916005407628</v>
      </c>
      <c r="I92" s="3">
        <v>0.99133261105092096</v>
      </c>
      <c r="J92" s="3" t="s">
        <v>33</v>
      </c>
      <c r="K92" s="3" t="s">
        <v>33</v>
      </c>
      <c r="L92" s="3" t="s">
        <v>33</v>
      </c>
      <c r="M92" s="3" t="s">
        <v>33</v>
      </c>
      <c r="N92" s="3" t="s">
        <v>33</v>
      </c>
    </row>
    <row r="93" spans="1:14" x14ac:dyDescent="0.3">
      <c r="A93" s="3" t="s">
        <v>34</v>
      </c>
      <c r="B93" s="3" t="s">
        <v>10</v>
      </c>
      <c r="C93" s="3">
        <v>0.99331289144050117</v>
      </c>
      <c r="D93" s="3">
        <v>0.92937304413510302</v>
      </c>
      <c r="E93" s="3">
        <v>0.95230377402176425</v>
      </c>
      <c r="F93" s="3" t="s">
        <v>33</v>
      </c>
      <c r="G93" s="3" t="s">
        <v>33</v>
      </c>
      <c r="H93" s="3">
        <v>0.84738824299983628</v>
      </c>
      <c r="I93" s="3">
        <v>0.9894687935573796</v>
      </c>
      <c r="J93" s="3" t="s">
        <v>33</v>
      </c>
      <c r="K93" s="3" t="s">
        <v>33</v>
      </c>
      <c r="L93" s="3" t="s">
        <v>33</v>
      </c>
      <c r="M93" s="3" t="s">
        <v>33</v>
      </c>
      <c r="N93" s="3" t="s">
        <v>33</v>
      </c>
    </row>
    <row r="94" spans="1:14" x14ac:dyDescent="0.3">
      <c r="A94" s="3" t="s">
        <v>34</v>
      </c>
      <c r="B94" s="3" t="s">
        <v>11</v>
      </c>
      <c r="C94" s="3">
        <v>0.99211543416645198</v>
      </c>
      <c r="D94" s="3">
        <v>0.92480723809999876</v>
      </c>
      <c r="E94" s="3">
        <v>0.9215140731154966</v>
      </c>
      <c r="F94" s="3" t="s">
        <v>33</v>
      </c>
      <c r="G94" s="3" t="s">
        <v>33</v>
      </c>
      <c r="H94" s="3">
        <v>0.8003606661716347</v>
      </c>
      <c r="I94" s="3">
        <v>0.98809523809523803</v>
      </c>
      <c r="J94" s="3" t="s">
        <v>33</v>
      </c>
      <c r="K94" s="3" t="s">
        <v>33</v>
      </c>
      <c r="L94" s="3" t="s">
        <v>33</v>
      </c>
      <c r="M94" s="3" t="s">
        <v>33</v>
      </c>
      <c r="N94" s="3" t="s">
        <v>33</v>
      </c>
    </row>
    <row r="95" spans="1:14" x14ac:dyDescent="0.3">
      <c r="A95" s="3" t="s">
        <v>34</v>
      </c>
      <c r="B95" s="3" t="s">
        <v>12</v>
      </c>
      <c r="C95" s="3">
        <v>0.98887158113361118</v>
      </c>
      <c r="D95" s="3">
        <v>0.95882317110312476</v>
      </c>
      <c r="E95" s="3">
        <v>0.93844193505865803</v>
      </c>
      <c r="F95" s="3">
        <v>0</v>
      </c>
      <c r="G95" s="3">
        <v>0</v>
      </c>
      <c r="H95" s="3">
        <v>0.53311978034549823</v>
      </c>
      <c r="I95" s="3">
        <v>0.99399422821932759</v>
      </c>
      <c r="J95" s="3" t="s">
        <v>33</v>
      </c>
      <c r="K95" s="3" t="s">
        <v>33</v>
      </c>
      <c r="L95" s="3" t="s">
        <v>33</v>
      </c>
      <c r="M95" s="3" t="s">
        <v>33</v>
      </c>
      <c r="N95" s="3" t="s">
        <v>33</v>
      </c>
    </row>
    <row r="96" spans="1:14" x14ac:dyDescent="0.3">
      <c r="A96" s="3" t="s">
        <v>34</v>
      </c>
      <c r="B96" s="3" t="s">
        <v>13</v>
      </c>
      <c r="C96" s="3">
        <v>0.98607688516510605</v>
      </c>
      <c r="D96" s="3">
        <v>0.96514825891582379</v>
      </c>
      <c r="E96" s="3">
        <v>0.84752182275484544</v>
      </c>
      <c r="F96" s="3">
        <v>0</v>
      </c>
      <c r="G96" s="3" t="s">
        <v>33</v>
      </c>
      <c r="H96" s="3">
        <v>0.87009803921568629</v>
      </c>
      <c r="I96" s="3">
        <v>0.98141786383510321</v>
      </c>
      <c r="J96" s="3" t="s">
        <v>33</v>
      </c>
      <c r="K96" s="3" t="s">
        <v>33</v>
      </c>
      <c r="L96" s="3" t="s">
        <v>33</v>
      </c>
      <c r="M96" s="3" t="s">
        <v>33</v>
      </c>
      <c r="N96" s="3" t="s">
        <v>33</v>
      </c>
    </row>
    <row r="97" spans="1:14" x14ac:dyDescent="0.3">
      <c r="A97" s="3" t="s">
        <v>34</v>
      </c>
      <c r="B97" s="3" t="s">
        <v>15</v>
      </c>
      <c r="C97" s="3">
        <v>0.98713319707187941</v>
      </c>
      <c r="D97" s="3">
        <v>0.9658590456694186</v>
      </c>
      <c r="E97" s="3">
        <v>0.95277383798678916</v>
      </c>
      <c r="F97" s="3" t="s">
        <v>33</v>
      </c>
      <c r="G97" s="3" t="s">
        <v>33</v>
      </c>
      <c r="H97" s="3">
        <v>0.82143335565974551</v>
      </c>
      <c r="I97" s="3">
        <v>0.9853009438341328</v>
      </c>
      <c r="J97" s="3">
        <v>0.89984565254673299</v>
      </c>
      <c r="K97" s="3" t="s">
        <v>33</v>
      </c>
      <c r="L97" s="3" t="s">
        <v>33</v>
      </c>
      <c r="M97" s="3" t="s">
        <v>33</v>
      </c>
      <c r="N97" s="3" t="s">
        <v>33</v>
      </c>
    </row>
    <row r="98" spans="1:14" x14ac:dyDescent="0.3">
      <c r="A98" s="3" t="s">
        <v>45</v>
      </c>
      <c r="B98" s="3" t="s">
        <v>59</v>
      </c>
      <c r="C98" s="3">
        <v>0.99008243712599919</v>
      </c>
      <c r="D98" s="3">
        <v>0.97761306659064617</v>
      </c>
      <c r="E98" s="3">
        <v>0.82240246965890862</v>
      </c>
      <c r="F98" s="3">
        <v>0</v>
      </c>
      <c r="G98" s="3">
        <v>0.94012190749372537</v>
      </c>
      <c r="H98" s="3">
        <v>0.52534694758035516</v>
      </c>
      <c r="I98" s="3">
        <v>0.99050681365793902</v>
      </c>
      <c r="J98" s="3" t="s">
        <v>33</v>
      </c>
      <c r="K98" s="3" t="s">
        <v>33</v>
      </c>
      <c r="L98" s="3" t="s">
        <v>33</v>
      </c>
      <c r="M98" s="3" t="s">
        <v>33</v>
      </c>
      <c r="N98" s="3" t="s">
        <v>33</v>
      </c>
    </row>
    <row r="99" spans="1:14" x14ac:dyDescent="0.3">
      <c r="A99" s="3" t="s">
        <v>45</v>
      </c>
      <c r="B99" s="3" t="s">
        <v>7</v>
      </c>
      <c r="C99" s="3">
        <v>0.99241725242832457</v>
      </c>
      <c r="D99" s="3">
        <v>0.97347226498565842</v>
      </c>
      <c r="E99" s="3">
        <v>0.96395911780527155</v>
      </c>
      <c r="F99" s="3" t="s">
        <v>33</v>
      </c>
      <c r="G99" s="3" t="s">
        <v>33</v>
      </c>
      <c r="H99" s="3">
        <v>0.79831976896823309</v>
      </c>
      <c r="I99" s="3">
        <v>0.99205257527128243</v>
      </c>
      <c r="J99" s="3">
        <v>0</v>
      </c>
      <c r="K99" s="3" t="s">
        <v>33</v>
      </c>
      <c r="L99" s="3" t="s">
        <v>33</v>
      </c>
      <c r="M99" s="3" t="s">
        <v>33</v>
      </c>
      <c r="N99" s="3" t="s">
        <v>33</v>
      </c>
    </row>
    <row r="100" spans="1:14" x14ac:dyDescent="0.3">
      <c r="A100" s="3" t="s">
        <v>45</v>
      </c>
      <c r="B100" s="3" t="s">
        <v>8</v>
      </c>
      <c r="C100" s="3">
        <v>0.98435452295047476</v>
      </c>
      <c r="D100" s="3">
        <v>0.95360533285718541</v>
      </c>
      <c r="E100" s="3">
        <v>0.93624963640477044</v>
      </c>
      <c r="F100" s="3" t="s">
        <v>33</v>
      </c>
      <c r="G100" s="3">
        <v>0.93973320628870882</v>
      </c>
      <c r="H100" s="3">
        <v>0.53643894825309157</v>
      </c>
      <c r="I100" s="3">
        <v>0.98886045461387917</v>
      </c>
      <c r="J100" s="3">
        <v>0.8313995129637588</v>
      </c>
      <c r="K100" s="3" t="s">
        <v>33</v>
      </c>
      <c r="L100" s="3" t="s">
        <v>33</v>
      </c>
      <c r="M100" s="3" t="s">
        <v>33</v>
      </c>
      <c r="N100" s="3" t="s">
        <v>33</v>
      </c>
    </row>
    <row r="101" spans="1:14" x14ac:dyDescent="0.3">
      <c r="A101" s="3" t="s">
        <v>45</v>
      </c>
      <c r="B101" s="3" t="s">
        <v>9</v>
      </c>
      <c r="C101" s="3">
        <v>0.97937932451873677</v>
      </c>
      <c r="D101" s="3">
        <v>0.9866401049818968</v>
      </c>
      <c r="E101" s="3">
        <v>0.91093255833831965</v>
      </c>
      <c r="F101" s="3">
        <v>0.71727248019488032</v>
      </c>
      <c r="G101" s="3">
        <v>0</v>
      </c>
      <c r="H101" s="3">
        <v>0</v>
      </c>
      <c r="I101" s="3">
        <v>0.99092365189535503</v>
      </c>
      <c r="J101" s="3" t="s">
        <v>33</v>
      </c>
      <c r="K101" s="3" t="s">
        <v>33</v>
      </c>
      <c r="L101" s="3" t="s">
        <v>33</v>
      </c>
      <c r="M101" s="3" t="s">
        <v>33</v>
      </c>
      <c r="N101" s="3" t="s">
        <v>33</v>
      </c>
    </row>
    <row r="102" spans="1:14" x14ac:dyDescent="0.3">
      <c r="A102" s="3" t="s">
        <v>45</v>
      </c>
      <c r="B102" s="3" t="s">
        <v>10</v>
      </c>
      <c r="C102" s="3">
        <v>0.99239547792977323</v>
      </c>
      <c r="D102" s="3">
        <v>0.96194982822324482</v>
      </c>
      <c r="E102" s="3">
        <v>0.85103909690918722</v>
      </c>
      <c r="F102" s="3">
        <v>0</v>
      </c>
      <c r="G102" s="3">
        <v>0.87157651424139659</v>
      </c>
      <c r="H102" s="3">
        <v>0.88870408870408868</v>
      </c>
      <c r="I102" s="3">
        <v>0.99279349089500202</v>
      </c>
      <c r="J102" s="3" t="s">
        <v>33</v>
      </c>
      <c r="K102" s="3" t="s">
        <v>33</v>
      </c>
      <c r="L102" s="3" t="s">
        <v>33</v>
      </c>
      <c r="M102" s="3" t="s">
        <v>33</v>
      </c>
      <c r="N102" s="3" t="s">
        <v>33</v>
      </c>
    </row>
    <row r="103" spans="1:14" x14ac:dyDescent="0.3">
      <c r="A103" s="3" t="s">
        <v>45</v>
      </c>
      <c r="B103" s="3" t="s">
        <v>11</v>
      </c>
      <c r="C103" s="3">
        <v>0.98391293081109099</v>
      </c>
      <c r="D103" s="3">
        <v>0.97441282122133199</v>
      </c>
      <c r="E103" s="3">
        <v>0.94785949506037315</v>
      </c>
      <c r="F103" s="3">
        <v>0</v>
      </c>
      <c r="G103" s="3">
        <v>0.96567487041345235</v>
      </c>
      <c r="H103" s="3">
        <v>0.85609210105532463</v>
      </c>
      <c r="I103" s="3">
        <v>0.98882253866176695</v>
      </c>
      <c r="J103" s="3">
        <v>0</v>
      </c>
      <c r="K103" s="3" t="s">
        <v>33</v>
      </c>
      <c r="L103" s="3" t="s">
        <v>33</v>
      </c>
      <c r="M103" s="3" t="s">
        <v>33</v>
      </c>
      <c r="N103" s="3" t="s">
        <v>33</v>
      </c>
    </row>
    <row r="104" spans="1:14" x14ac:dyDescent="0.3">
      <c r="A104" s="3" t="s">
        <v>45</v>
      </c>
      <c r="B104" s="3" t="s">
        <v>12</v>
      </c>
      <c r="C104" s="3">
        <v>0.95055131368169965</v>
      </c>
      <c r="D104" s="3">
        <v>0.9600470035252644</v>
      </c>
      <c r="E104" s="3">
        <v>0.93939766873538555</v>
      </c>
      <c r="F104" s="3">
        <v>0.94136528996362079</v>
      </c>
      <c r="G104" s="3" t="s">
        <v>33</v>
      </c>
      <c r="H104" s="3">
        <v>0.74626588737359678</v>
      </c>
      <c r="I104" s="3">
        <v>0.99028831562974196</v>
      </c>
      <c r="J104" s="3">
        <v>5.3023532916294309E-2</v>
      </c>
      <c r="K104" s="3" t="s">
        <v>33</v>
      </c>
      <c r="L104" s="3" t="s">
        <v>33</v>
      </c>
      <c r="M104" s="3" t="s">
        <v>33</v>
      </c>
      <c r="N104" s="3">
        <v>0</v>
      </c>
    </row>
    <row r="105" spans="1:14" x14ac:dyDescent="0.3">
      <c r="A105" s="3" t="s">
        <v>45</v>
      </c>
      <c r="B105" s="3" t="s">
        <v>13</v>
      </c>
      <c r="C105" s="3">
        <v>0.99218413109098758</v>
      </c>
      <c r="D105" s="3">
        <v>0.96483761131482437</v>
      </c>
      <c r="E105" s="3">
        <v>0.91265358699960364</v>
      </c>
      <c r="F105" s="3">
        <v>0.86556515208411566</v>
      </c>
      <c r="G105" s="3" t="s">
        <v>33</v>
      </c>
      <c r="H105" s="3">
        <v>0.87792155682616113</v>
      </c>
      <c r="I105" s="3">
        <v>0.99225766491173739</v>
      </c>
      <c r="J105" s="3" t="s">
        <v>33</v>
      </c>
      <c r="K105" s="3" t="s">
        <v>33</v>
      </c>
      <c r="L105" s="3" t="s">
        <v>33</v>
      </c>
      <c r="M105" s="3" t="s">
        <v>33</v>
      </c>
      <c r="N105" s="3" t="s">
        <v>33</v>
      </c>
    </row>
    <row r="106" spans="1:14" x14ac:dyDescent="0.3">
      <c r="A106" s="3" t="s">
        <v>45</v>
      </c>
      <c r="B106" s="3" t="s">
        <v>28</v>
      </c>
      <c r="C106" s="3">
        <v>0.99438473570774677</v>
      </c>
      <c r="D106" s="3">
        <v>0.96214407796647161</v>
      </c>
      <c r="E106" s="3">
        <v>0.82433083904504389</v>
      </c>
      <c r="F106" s="3">
        <v>0</v>
      </c>
      <c r="G106" s="3">
        <v>0.81684097613301154</v>
      </c>
      <c r="H106" s="3">
        <v>0.85070299250506043</v>
      </c>
      <c r="I106" s="3">
        <v>0.993022173980462</v>
      </c>
      <c r="J106" s="3">
        <v>0</v>
      </c>
      <c r="K106" s="3" t="s">
        <v>33</v>
      </c>
      <c r="L106" s="3" t="s">
        <v>33</v>
      </c>
      <c r="M106" s="3" t="s">
        <v>33</v>
      </c>
      <c r="N106" s="3" t="s">
        <v>33</v>
      </c>
    </row>
    <row r="107" spans="1:14" x14ac:dyDescent="0.3">
      <c r="A107" s="3" t="s">
        <v>45</v>
      </c>
      <c r="B107" s="3" t="s">
        <v>14</v>
      </c>
      <c r="C107" s="3">
        <v>0.99525140842102322</v>
      </c>
      <c r="D107" s="3">
        <v>0.9586682384881936</v>
      </c>
      <c r="E107" s="3">
        <v>0.88325584109876853</v>
      </c>
      <c r="F107" s="3">
        <v>0</v>
      </c>
      <c r="G107" s="3">
        <v>0</v>
      </c>
      <c r="H107" s="3">
        <v>0.82955357723048928</v>
      </c>
      <c r="I107" s="3">
        <v>0.99403516926175539</v>
      </c>
      <c r="J107" s="3">
        <v>0</v>
      </c>
      <c r="K107" s="3" t="s">
        <v>33</v>
      </c>
      <c r="L107" s="3" t="s">
        <v>33</v>
      </c>
      <c r="M107" s="3" t="s">
        <v>33</v>
      </c>
      <c r="N107" s="3" t="s">
        <v>33</v>
      </c>
    </row>
    <row r="108" spans="1:14" x14ac:dyDescent="0.3">
      <c r="A108" s="3" t="s">
        <v>45</v>
      </c>
      <c r="B108" s="3" t="s">
        <v>15</v>
      </c>
      <c r="C108" s="3">
        <v>0.99471825708478956</v>
      </c>
      <c r="D108" s="3">
        <v>0.96772247360482644</v>
      </c>
      <c r="E108" s="3">
        <v>0.75557948902052297</v>
      </c>
      <c r="F108" s="3">
        <v>0.74881316594577485</v>
      </c>
      <c r="G108" s="3" t="s">
        <v>33</v>
      </c>
      <c r="H108" s="3">
        <v>0.72677251103341545</v>
      </c>
      <c r="I108" s="3">
        <v>0.99291663423367316</v>
      </c>
      <c r="J108" s="3" t="s">
        <v>33</v>
      </c>
      <c r="K108" s="3" t="s">
        <v>33</v>
      </c>
      <c r="L108" s="3">
        <v>0.90963855421686757</v>
      </c>
      <c r="M108" s="3" t="s">
        <v>33</v>
      </c>
      <c r="N108" s="3" t="s">
        <v>33</v>
      </c>
    </row>
    <row r="109" spans="1:14" x14ac:dyDescent="0.3">
      <c r="A109" s="3" t="s">
        <v>45</v>
      </c>
      <c r="B109" s="3" t="s">
        <v>16</v>
      </c>
      <c r="C109" s="3">
        <v>0.93205473264196037</v>
      </c>
      <c r="D109" s="3">
        <v>0.97909937298118943</v>
      </c>
      <c r="E109" s="3">
        <v>0.87892354859117228</v>
      </c>
      <c r="F109" s="3" t="s">
        <v>33</v>
      </c>
      <c r="G109" s="3" t="s">
        <v>33</v>
      </c>
      <c r="H109" s="3">
        <v>0.80552070263488085</v>
      </c>
      <c r="I109" s="3">
        <v>0.99200123057991085</v>
      </c>
      <c r="J109" s="3">
        <v>0.44791625673920743</v>
      </c>
      <c r="K109" s="3" t="s">
        <v>33</v>
      </c>
      <c r="L109" s="3" t="s">
        <v>33</v>
      </c>
      <c r="M109" s="3" t="s">
        <v>33</v>
      </c>
      <c r="N109" s="3" t="s">
        <v>33</v>
      </c>
    </row>
    <row r="110" spans="1:14" x14ac:dyDescent="0.3">
      <c r="A110" s="3" t="s">
        <v>45</v>
      </c>
      <c r="B110" s="3" t="s">
        <v>17</v>
      </c>
      <c r="C110" s="3">
        <v>0.97125843899763642</v>
      </c>
      <c r="D110" s="3">
        <v>0.86793926446603731</v>
      </c>
      <c r="E110" s="3">
        <v>0.86570962479608482</v>
      </c>
      <c r="F110" s="3" t="s">
        <v>33</v>
      </c>
      <c r="G110" s="3" t="s">
        <v>33</v>
      </c>
      <c r="H110" s="3">
        <v>0.79988811188811193</v>
      </c>
      <c r="I110" s="3">
        <v>0.98816295157571099</v>
      </c>
      <c r="J110" s="3" t="s">
        <v>33</v>
      </c>
      <c r="K110" s="3" t="s">
        <v>33</v>
      </c>
      <c r="L110" s="3" t="s">
        <v>33</v>
      </c>
      <c r="M110" s="3" t="s">
        <v>33</v>
      </c>
      <c r="N110" s="3" t="s">
        <v>33</v>
      </c>
    </row>
    <row r="111" spans="1:14" x14ac:dyDescent="0.3">
      <c r="A111" s="3" t="s">
        <v>40</v>
      </c>
      <c r="B111" s="3" t="s">
        <v>5</v>
      </c>
      <c r="C111" s="3">
        <v>0.98384201077199285</v>
      </c>
      <c r="D111" s="3">
        <v>0.93398554556671964</v>
      </c>
      <c r="E111" s="3">
        <v>0.87127472097121594</v>
      </c>
      <c r="F111" s="3" t="s">
        <v>33</v>
      </c>
      <c r="G111" s="3">
        <v>0.87295730100158142</v>
      </c>
      <c r="H111" s="3">
        <v>0.74354127284183991</v>
      </c>
      <c r="I111" s="3">
        <v>0.99175164967006602</v>
      </c>
      <c r="J111" s="3">
        <v>3.4967285208623834E-2</v>
      </c>
      <c r="K111" s="3" t="s">
        <v>33</v>
      </c>
      <c r="L111" s="3" t="s">
        <v>33</v>
      </c>
      <c r="M111" s="3" t="s">
        <v>33</v>
      </c>
      <c r="N111" s="3" t="s">
        <v>33</v>
      </c>
    </row>
    <row r="112" spans="1:14" x14ac:dyDescent="0.3">
      <c r="A112" s="3" t="s">
        <v>40</v>
      </c>
      <c r="B112" s="3" t="s">
        <v>6</v>
      </c>
      <c r="C112" s="3">
        <v>0.99447760006365882</v>
      </c>
      <c r="D112" s="3">
        <v>0.99023603708514363</v>
      </c>
      <c r="E112" s="3">
        <v>0.958450239313418</v>
      </c>
      <c r="F112" s="3" t="s">
        <v>33</v>
      </c>
      <c r="G112" s="3" t="s">
        <v>33</v>
      </c>
      <c r="H112" s="3">
        <v>0.74639844256975985</v>
      </c>
      <c r="I112" s="3">
        <v>0.9954236787717744</v>
      </c>
      <c r="J112" s="3" t="s">
        <v>33</v>
      </c>
      <c r="K112" s="3" t="s">
        <v>33</v>
      </c>
      <c r="L112" s="3" t="s">
        <v>33</v>
      </c>
      <c r="M112" s="3" t="s">
        <v>33</v>
      </c>
      <c r="N112" s="3" t="s">
        <v>33</v>
      </c>
    </row>
    <row r="113" spans="1:14" x14ac:dyDescent="0.3">
      <c r="A113" s="3" t="s">
        <v>40</v>
      </c>
      <c r="B113" s="3" t="s">
        <v>68</v>
      </c>
      <c r="C113" s="3">
        <v>0.99382767676429762</v>
      </c>
      <c r="D113" s="3">
        <v>0.93430844789499645</v>
      </c>
      <c r="E113" s="3">
        <v>0.94813498093408644</v>
      </c>
      <c r="F113" s="3" t="s">
        <v>33</v>
      </c>
      <c r="G113" s="3">
        <v>0.93623639191290819</v>
      </c>
      <c r="H113" s="3">
        <v>0.81211700774656026</v>
      </c>
      <c r="I113" s="3">
        <v>0.99298426999483036</v>
      </c>
      <c r="J113" s="3" t="s">
        <v>33</v>
      </c>
      <c r="K113" s="3" t="s">
        <v>33</v>
      </c>
      <c r="L113" s="3" t="s">
        <v>33</v>
      </c>
      <c r="M113" s="3" t="s">
        <v>33</v>
      </c>
      <c r="N113" s="3" t="s">
        <v>33</v>
      </c>
    </row>
    <row r="114" spans="1:14" x14ac:dyDescent="0.3">
      <c r="A114" s="3" t="s">
        <v>40</v>
      </c>
      <c r="B114" s="3" t="s">
        <v>7</v>
      </c>
      <c r="C114" s="3">
        <v>0.99320502749410844</v>
      </c>
      <c r="D114" s="3">
        <v>0.96882937960132598</v>
      </c>
      <c r="E114" s="3">
        <v>0.81269608868437571</v>
      </c>
      <c r="F114" s="3">
        <v>0.68013740149525159</v>
      </c>
      <c r="G114" s="3">
        <v>0.79722991689750689</v>
      </c>
      <c r="H114" s="3">
        <v>0.84361621757743643</v>
      </c>
      <c r="I114" s="3">
        <v>0.99030321686932443</v>
      </c>
      <c r="J114" s="3">
        <v>0</v>
      </c>
      <c r="K114" s="3" t="s">
        <v>33</v>
      </c>
      <c r="L114" s="3" t="s">
        <v>33</v>
      </c>
      <c r="M114" s="3" t="s">
        <v>33</v>
      </c>
      <c r="N114" s="3" t="s">
        <v>33</v>
      </c>
    </row>
    <row r="115" spans="1:14" x14ac:dyDescent="0.3">
      <c r="A115" s="3" t="s">
        <v>40</v>
      </c>
      <c r="B115" s="3" t="s">
        <v>8</v>
      </c>
      <c r="C115" s="3">
        <v>0.99497487437185916</v>
      </c>
      <c r="D115" s="3">
        <v>0.95671120246659802</v>
      </c>
      <c r="E115" s="3">
        <v>0.82059684025746049</v>
      </c>
      <c r="F115" s="3">
        <v>0.48091858347887478</v>
      </c>
      <c r="G115" s="3">
        <v>0.5776006711409396</v>
      </c>
      <c r="H115" s="3">
        <v>0.71702471702471704</v>
      </c>
      <c r="I115" s="3">
        <v>0.99491170308290922</v>
      </c>
      <c r="J115" s="3" t="s">
        <v>33</v>
      </c>
      <c r="K115" s="3" t="s">
        <v>33</v>
      </c>
      <c r="L115" s="3" t="s">
        <v>33</v>
      </c>
      <c r="M115" s="3" t="s">
        <v>33</v>
      </c>
      <c r="N115" s="3" t="s">
        <v>33</v>
      </c>
    </row>
    <row r="116" spans="1:14" x14ac:dyDescent="0.3">
      <c r="A116" s="3" t="s">
        <v>40</v>
      </c>
      <c r="B116" s="3" t="s">
        <v>9</v>
      </c>
      <c r="C116" s="3">
        <v>0.96816114359974004</v>
      </c>
      <c r="D116" s="3">
        <v>0.98826032298617161</v>
      </c>
      <c r="E116" s="3">
        <v>0.92169645473190742</v>
      </c>
      <c r="F116" s="3">
        <v>0.72125064690316465</v>
      </c>
      <c r="G116" s="3" t="s">
        <v>33</v>
      </c>
      <c r="H116" s="3">
        <v>0.50577838205302517</v>
      </c>
      <c r="I116" s="3">
        <v>0.98691979968607524</v>
      </c>
      <c r="J116" s="3" t="s">
        <v>33</v>
      </c>
      <c r="K116" s="3" t="s">
        <v>33</v>
      </c>
      <c r="L116" s="3" t="s">
        <v>33</v>
      </c>
      <c r="M116" s="3" t="s">
        <v>33</v>
      </c>
      <c r="N116" s="3" t="s">
        <v>33</v>
      </c>
    </row>
    <row r="117" spans="1:14" x14ac:dyDescent="0.3">
      <c r="A117" s="3" t="s">
        <v>40</v>
      </c>
      <c r="B117" s="3" t="s">
        <v>10</v>
      </c>
      <c r="C117" s="3">
        <v>0.98750436300174516</v>
      </c>
      <c r="D117" s="3">
        <v>0.97739863085834655</v>
      </c>
      <c r="E117" s="3">
        <v>0.93462014775590396</v>
      </c>
      <c r="F117" s="3">
        <v>0.92490195695861721</v>
      </c>
      <c r="G117" s="3">
        <v>0.48981525343439131</v>
      </c>
      <c r="H117" s="3">
        <v>0.82060154378493477</v>
      </c>
      <c r="I117" s="3">
        <v>0.99176578225068623</v>
      </c>
      <c r="J117" s="3">
        <v>0.96224758560140478</v>
      </c>
      <c r="K117" s="3" t="s">
        <v>33</v>
      </c>
      <c r="L117" s="3" t="s">
        <v>33</v>
      </c>
      <c r="M117" s="3" t="s">
        <v>33</v>
      </c>
      <c r="N117" s="3" t="s">
        <v>33</v>
      </c>
    </row>
    <row r="118" spans="1:14" x14ac:dyDescent="0.3">
      <c r="A118" s="3" t="s">
        <v>40</v>
      </c>
      <c r="B118" s="3" t="s">
        <v>11</v>
      </c>
      <c r="C118" s="3">
        <v>0.9903143477640568</v>
      </c>
      <c r="D118" s="3">
        <v>0.98007950911762165</v>
      </c>
      <c r="E118" s="3">
        <v>0.90203583061889236</v>
      </c>
      <c r="F118" s="3">
        <v>0.91975082447783085</v>
      </c>
      <c r="G118" s="3" t="s">
        <v>33</v>
      </c>
      <c r="H118" s="3">
        <v>0.79484107407146376</v>
      </c>
      <c r="I118" s="3">
        <v>0.98999623918766455</v>
      </c>
      <c r="J118" s="3">
        <v>0</v>
      </c>
      <c r="K118" s="3" t="s">
        <v>33</v>
      </c>
      <c r="L118" s="3" t="s">
        <v>33</v>
      </c>
      <c r="M118" s="3" t="s">
        <v>33</v>
      </c>
      <c r="N118" s="3">
        <v>0</v>
      </c>
    </row>
    <row r="119" spans="1:14" x14ac:dyDescent="0.3">
      <c r="A119" s="3" t="s">
        <v>40</v>
      </c>
      <c r="B119" s="3" t="s">
        <v>12</v>
      </c>
      <c r="C119" s="3">
        <v>0.99470233412011544</v>
      </c>
      <c r="D119" s="3">
        <v>0.96346841973870356</v>
      </c>
      <c r="E119" s="3">
        <v>0.94061551798873</v>
      </c>
      <c r="F119" s="3">
        <v>0.63090574786153975</v>
      </c>
      <c r="G119" s="3">
        <v>0</v>
      </c>
      <c r="H119" s="3">
        <v>0.86890696851786342</v>
      </c>
      <c r="I119" s="3">
        <v>0.99061209162598562</v>
      </c>
      <c r="J119" s="3" t="s">
        <v>33</v>
      </c>
      <c r="K119" s="3" t="s">
        <v>33</v>
      </c>
      <c r="L119" s="3" t="s">
        <v>33</v>
      </c>
      <c r="M119" s="3" t="s">
        <v>33</v>
      </c>
      <c r="N119" s="3" t="s">
        <v>33</v>
      </c>
    </row>
    <row r="120" spans="1:14" x14ac:dyDescent="0.3">
      <c r="A120" s="3" t="s">
        <v>40</v>
      </c>
      <c r="B120" s="3" t="s">
        <v>13</v>
      </c>
      <c r="C120" s="3">
        <v>0.99629648291847239</v>
      </c>
      <c r="D120" s="3">
        <v>0.96833019269345322</v>
      </c>
      <c r="E120" s="3">
        <v>0.89123366273509719</v>
      </c>
      <c r="F120" s="3">
        <v>0.79576859504132236</v>
      </c>
      <c r="G120" s="3">
        <v>0</v>
      </c>
      <c r="H120" s="3">
        <v>0.88748644117937092</v>
      </c>
      <c r="I120" s="3">
        <v>0.99317975143983039</v>
      </c>
      <c r="J120" s="3" t="s">
        <v>33</v>
      </c>
      <c r="K120" s="3" t="s">
        <v>33</v>
      </c>
      <c r="L120" s="3" t="s">
        <v>33</v>
      </c>
      <c r="M120" s="3" t="s">
        <v>33</v>
      </c>
      <c r="N120" s="3" t="s">
        <v>33</v>
      </c>
    </row>
    <row r="121" spans="1:14" x14ac:dyDescent="0.3">
      <c r="A121" s="3" t="s">
        <v>40</v>
      </c>
      <c r="B121" s="3" t="s">
        <v>14</v>
      </c>
      <c r="C121" s="3">
        <v>0.99776977183050264</v>
      </c>
      <c r="D121" s="3">
        <v>0.98752884880052505</v>
      </c>
      <c r="E121" s="3">
        <v>0.88678693320331548</v>
      </c>
      <c r="F121" s="3">
        <v>0.72408794816716437</v>
      </c>
      <c r="G121" s="3" t="s">
        <v>33</v>
      </c>
      <c r="H121" s="3">
        <v>0.91697504507068983</v>
      </c>
      <c r="I121" s="3">
        <v>0.99078751857355118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</row>
    <row r="122" spans="1:14" x14ac:dyDescent="0.3">
      <c r="A122" s="3" t="s">
        <v>40</v>
      </c>
      <c r="B122" s="3" t="s">
        <v>15</v>
      </c>
      <c r="C122" s="3">
        <v>0.99409340213546238</v>
      </c>
      <c r="D122" s="3">
        <v>0.95069354540410578</v>
      </c>
      <c r="E122" s="3">
        <v>0.86686520303806824</v>
      </c>
      <c r="F122" s="3">
        <v>0.66220461685562082</v>
      </c>
      <c r="G122" s="3" t="s">
        <v>33</v>
      </c>
      <c r="H122" s="3">
        <v>0.58673430174467756</v>
      </c>
      <c r="I122" s="3">
        <v>0.99136886735311935</v>
      </c>
      <c r="J122" s="3" t="s">
        <v>33</v>
      </c>
      <c r="K122" s="3" t="s">
        <v>33</v>
      </c>
      <c r="L122" s="3">
        <v>0</v>
      </c>
      <c r="M122" s="3" t="s">
        <v>33</v>
      </c>
      <c r="N122" s="3" t="s">
        <v>33</v>
      </c>
    </row>
    <row r="123" spans="1:14" x14ac:dyDescent="0.3">
      <c r="A123" s="3" t="s">
        <v>37</v>
      </c>
      <c r="B123" s="3" t="s">
        <v>5</v>
      </c>
      <c r="C123" s="3">
        <v>0.98552960117228561</v>
      </c>
      <c r="D123" s="3">
        <v>0.9482248087015156</v>
      </c>
      <c r="E123" s="3">
        <v>0.91055212108292483</v>
      </c>
      <c r="F123" s="3">
        <v>0.41490391966970791</v>
      </c>
      <c r="G123" s="3" t="s">
        <v>33</v>
      </c>
      <c r="H123" s="3">
        <v>0.86139414523694002</v>
      </c>
      <c r="I123" s="3">
        <v>0.97872975595193679</v>
      </c>
      <c r="J123" s="3" t="s">
        <v>33</v>
      </c>
      <c r="K123" s="3" t="s">
        <v>33</v>
      </c>
      <c r="L123" s="3" t="s">
        <v>33</v>
      </c>
      <c r="M123" s="3" t="s">
        <v>33</v>
      </c>
      <c r="N123" s="3" t="s">
        <v>33</v>
      </c>
    </row>
    <row r="124" spans="1:14" x14ac:dyDescent="0.3">
      <c r="A124" s="3" t="s">
        <v>37</v>
      </c>
      <c r="B124" s="3" t="s">
        <v>6</v>
      </c>
      <c r="C124" s="3">
        <v>0.98628058982309763</v>
      </c>
      <c r="D124" s="3">
        <v>0.97627390664705083</v>
      </c>
      <c r="E124" s="3">
        <v>0.72620675445333138</v>
      </c>
      <c r="F124" s="3">
        <v>0</v>
      </c>
      <c r="G124" s="3" t="s">
        <v>33</v>
      </c>
      <c r="H124" s="3">
        <v>0.85345925297113756</v>
      </c>
      <c r="I124" s="3">
        <v>0.98401020944373541</v>
      </c>
      <c r="J124" s="3" t="s">
        <v>33</v>
      </c>
      <c r="K124" s="3" t="s">
        <v>33</v>
      </c>
      <c r="L124" s="3" t="s">
        <v>33</v>
      </c>
      <c r="M124" s="3" t="s">
        <v>33</v>
      </c>
      <c r="N124" s="3" t="s">
        <v>33</v>
      </c>
    </row>
    <row r="125" spans="1:14" x14ac:dyDescent="0.3">
      <c r="A125" s="3" t="s">
        <v>37</v>
      </c>
      <c r="B125" s="3" t="s">
        <v>7</v>
      </c>
      <c r="C125" s="3">
        <v>0.98871950473487158</v>
      </c>
      <c r="D125" s="3">
        <v>0.97929292929292922</v>
      </c>
      <c r="E125" s="3">
        <v>0.94893933587321622</v>
      </c>
      <c r="F125" s="3">
        <v>0.8550010558175547</v>
      </c>
      <c r="G125" s="3" t="s">
        <v>33</v>
      </c>
      <c r="H125" s="3">
        <v>0.8985254479150151</v>
      </c>
      <c r="I125" s="3">
        <v>0.98660887065562364</v>
      </c>
      <c r="J125" s="3" t="s">
        <v>33</v>
      </c>
      <c r="K125" s="3" t="s">
        <v>33</v>
      </c>
      <c r="L125" s="3" t="s">
        <v>33</v>
      </c>
      <c r="M125" s="3" t="s">
        <v>33</v>
      </c>
      <c r="N125" s="3" t="s">
        <v>33</v>
      </c>
    </row>
    <row r="126" spans="1:14" x14ac:dyDescent="0.3">
      <c r="A126" s="3" t="s">
        <v>37</v>
      </c>
      <c r="B126" s="3" t="s">
        <v>20</v>
      </c>
      <c r="C126" s="3">
        <v>0.97763297580261377</v>
      </c>
      <c r="D126" s="3">
        <v>0.97259997829087119</v>
      </c>
      <c r="E126" s="3">
        <v>0.93900167409398505</v>
      </c>
      <c r="F126" s="3">
        <v>0.86645573398603071</v>
      </c>
      <c r="G126" s="3" t="s">
        <v>33</v>
      </c>
      <c r="H126" s="3">
        <v>0.82708933717579247</v>
      </c>
      <c r="I126" s="3">
        <v>0.98921032056293978</v>
      </c>
      <c r="J126" s="3" t="s">
        <v>33</v>
      </c>
      <c r="K126" s="3" t="s">
        <v>33</v>
      </c>
      <c r="L126" s="3" t="s">
        <v>33</v>
      </c>
      <c r="M126" s="3" t="s">
        <v>33</v>
      </c>
      <c r="N126" s="3" t="s">
        <v>33</v>
      </c>
    </row>
    <row r="127" spans="1:14" x14ac:dyDescent="0.3">
      <c r="A127" s="3" t="s">
        <v>37</v>
      </c>
      <c r="B127" s="3" t="s">
        <v>8</v>
      </c>
      <c r="C127" s="3">
        <v>0.97403579531131845</v>
      </c>
      <c r="D127" s="3">
        <v>0.9696774759495892</v>
      </c>
      <c r="E127" s="3">
        <v>0.88874193419101444</v>
      </c>
      <c r="F127" s="3">
        <v>0.58971141781681302</v>
      </c>
      <c r="G127" s="3" t="s">
        <v>33</v>
      </c>
      <c r="H127" s="3">
        <v>0.94048566878980877</v>
      </c>
      <c r="I127" s="3">
        <v>0.99008981108702399</v>
      </c>
      <c r="J127" s="3">
        <v>0.93945017979352741</v>
      </c>
      <c r="K127" s="3" t="s">
        <v>33</v>
      </c>
      <c r="L127" s="3" t="s">
        <v>33</v>
      </c>
      <c r="M127" s="3" t="s">
        <v>33</v>
      </c>
      <c r="N127" s="3" t="s">
        <v>33</v>
      </c>
    </row>
    <row r="128" spans="1:14" x14ac:dyDescent="0.3">
      <c r="A128" s="3" t="s">
        <v>37</v>
      </c>
      <c r="B128" s="3" t="s">
        <v>9</v>
      </c>
      <c r="C128" s="3">
        <v>0.99256436868220144</v>
      </c>
      <c r="D128" s="3">
        <v>0.92916910473961378</v>
      </c>
      <c r="E128" s="3">
        <v>0.92498004788507582</v>
      </c>
      <c r="F128" s="3">
        <v>0.8682236313298205</v>
      </c>
      <c r="G128" s="3" t="s">
        <v>33</v>
      </c>
      <c r="H128" s="3">
        <v>0.90917799197748905</v>
      </c>
      <c r="I128" s="3">
        <v>0.98791309669522642</v>
      </c>
      <c r="J128" s="3" t="s">
        <v>33</v>
      </c>
      <c r="K128" s="3" t="s">
        <v>33</v>
      </c>
      <c r="L128" s="3" t="s">
        <v>33</v>
      </c>
      <c r="M128" s="3" t="s">
        <v>33</v>
      </c>
      <c r="N128" s="3" t="s">
        <v>33</v>
      </c>
    </row>
    <row r="129" spans="1:14" x14ac:dyDescent="0.3">
      <c r="A129" s="3" t="s">
        <v>37</v>
      </c>
      <c r="B129" s="3" t="s">
        <v>10</v>
      </c>
      <c r="C129" s="3">
        <v>0.99312916334995183</v>
      </c>
      <c r="D129" s="3">
        <v>0.97693888805334139</v>
      </c>
      <c r="E129" s="3">
        <v>0.91804282447009677</v>
      </c>
      <c r="F129" s="3">
        <v>0.87775928658900371</v>
      </c>
      <c r="G129" s="3" t="s">
        <v>33</v>
      </c>
      <c r="H129" s="3">
        <v>0.89814263996298505</v>
      </c>
      <c r="I129" s="3">
        <v>0.98452669902912637</v>
      </c>
      <c r="J129" s="3" t="s">
        <v>33</v>
      </c>
      <c r="K129" s="3" t="s">
        <v>33</v>
      </c>
      <c r="L129" s="3" t="s">
        <v>33</v>
      </c>
      <c r="M129" s="3" t="s">
        <v>33</v>
      </c>
      <c r="N129" s="3" t="s">
        <v>33</v>
      </c>
    </row>
    <row r="130" spans="1:14" x14ac:dyDescent="0.3">
      <c r="A130" s="3" t="s">
        <v>37</v>
      </c>
      <c r="B130" s="3" t="s">
        <v>11</v>
      </c>
      <c r="C130" s="3">
        <v>0.99271121847601995</v>
      </c>
      <c r="D130" s="3">
        <v>0.95087504221969243</v>
      </c>
      <c r="E130" s="3">
        <v>0.90759043289187602</v>
      </c>
      <c r="F130" s="3">
        <v>0.83733564731848109</v>
      </c>
      <c r="G130" s="3">
        <v>0</v>
      </c>
      <c r="H130" s="3">
        <v>0.85223284521360276</v>
      </c>
      <c r="I130" s="3">
        <v>0.98744705429341562</v>
      </c>
      <c r="J130" s="3" t="s">
        <v>33</v>
      </c>
      <c r="K130" s="3" t="s">
        <v>33</v>
      </c>
      <c r="L130" s="3" t="s">
        <v>33</v>
      </c>
      <c r="M130" s="3" t="s">
        <v>33</v>
      </c>
      <c r="N130" s="3" t="s">
        <v>33</v>
      </c>
    </row>
    <row r="131" spans="1:14" x14ac:dyDescent="0.3">
      <c r="A131" s="3" t="s">
        <v>37</v>
      </c>
      <c r="B131" s="3" t="s">
        <v>53</v>
      </c>
      <c r="C131" s="3">
        <v>0.99394059553165404</v>
      </c>
      <c r="D131" s="3">
        <v>0.96676745819062482</v>
      </c>
      <c r="E131" s="3">
        <v>0.92434032264788024</v>
      </c>
      <c r="F131" s="3">
        <v>0.69234578600389984</v>
      </c>
      <c r="G131" s="3">
        <v>0.82158279188022121</v>
      </c>
      <c r="H131" s="3">
        <v>0.87872130899174306</v>
      </c>
      <c r="I131" s="3">
        <v>0.99159663865546221</v>
      </c>
      <c r="J131" s="3" t="s">
        <v>33</v>
      </c>
      <c r="K131" s="3" t="s">
        <v>33</v>
      </c>
      <c r="L131" s="3" t="s">
        <v>33</v>
      </c>
      <c r="M131" s="3" t="s">
        <v>33</v>
      </c>
      <c r="N131" s="3" t="s">
        <v>33</v>
      </c>
    </row>
    <row r="132" spans="1:14" x14ac:dyDescent="0.3">
      <c r="A132" s="3" t="s">
        <v>37</v>
      </c>
      <c r="B132" s="3" t="s">
        <v>12</v>
      </c>
      <c r="C132" s="3">
        <v>0.99468352534685456</v>
      </c>
      <c r="D132" s="3">
        <v>0.96880147591750676</v>
      </c>
      <c r="E132" s="3">
        <v>0.94095325705743682</v>
      </c>
      <c r="F132" s="3">
        <v>0.74492099322799099</v>
      </c>
      <c r="G132" s="3">
        <v>0</v>
      </c>
      <c r="H132" s="3">
        <v>0.89069212410501197</v>
      </c>
      <c r="I132" s="3">
        <v>0.98968112343859105</v>
      </c>
      <c r="J132" s="3" t="s">
        <v>33</v>
      </c>
      <c r="K132" s="3" t="s">
        <v>33</v>
      </c>
      <c r="L132" s="3" t="s">
        <v>33</v>
      </c>
      <c r="M132" s="3" t="s">
        <v>33</v>
      </c>
      <c r="N132" s="3" t="s">
        <v>33</v>
      </c>
    </row>
    <row r="133" spans="1:14" x14ac:dyDescent="0.3">
      <c r="A133" s="3" t="s">
        <v>37</v>
      </c>
      <c r="B133" s="3" t="s">
        <v>13</v>
      </c>
      <c r="C133" s="3">
        <v>0.98839733728236023</v>
      </c>
      <c r="D133" s="3">
        <v>0.95347883681322143</v>
      </c>
      <c r="E133" s="3">
        <v>0.84704692107438528</v>
      </c>
      <c r="F133" s="3">
        <v>0.8243606998654105</v>
      </c>
      <c r="G133" s="3" t="s">
        <v>33</v>
      </c>
      <c r="H133" s="3">
        <v>0.62135347253072704</v>
      </c>
      <c r="I133" s="3">
        <v>0.98909370199692781</v>
      </c>
      <c r="J133" s="3">
        <v>0</v>
      </c>
      <c r="K133" s="3" t="s">
        <v>33</v>
      </c>
      <c r="L133" s="3" t="s">
        <v>33</v>
      </c>
      <c r="M133" s="3" t="s">
        <v>33</v>
      </c>
      <c r="N133" s="3" t="s">
        <v>33</v>
      </c>
    </row>
    <row r="134" spans="1:14" x14ac:dyDescent="0.3">
      <c r="A134" s="3" t="s">
        <v>37</v>
      </c>
      <c r="B134" s="3" t="s">
        <v>14</v>
      </c>
      <c r="C134" s="3">
        <v>0.99465163100157838</v>
      </c>
      <c r="D134" s="3">
        <v>0.96908962597035997</v>
      </c>
      <c r="E134" s="3">
        <v>0.89790926412276639</v>
      </c>
      <c r="F134" s="3">
        <v>0.76054308252427183</v>
      </c>
      <c r="G134" s="3" t="s">
        <v>33</v>
      </c>
      <c r="H134" s="3">
        <v>0.77792393480125821</v>
      </c>
      <c r="I134" s="3">
        <v>0.98883945992351518</v>
      </c>
      <c r="J134" s="3" t="s">
        <v>33</v>
      </c>
      <c r="K134" s="3" t="s">
        <v>33</v>
      </c>
      <c r="L134" s="3" t="s">
        <v>33</v>
      </c>
      <c r="M134" s="3" t="s">
        <v>33</v>
      </c>
      <c r="N134" s="3" t="s">
        <v>33</v>
      </c>
    </row>
    <row r="135" spans="1:14" x14ac:dyDescent="0.3">
      <c r="A135" s="3" t="s">
        <v>37</v>
      </c>
      <c r="B135" s="3" t="s">
        <v>15</v>
      </c>
      <c r="C135" s="3">
        <v>0.99494383233791162</v>
      </c>
      <c r="D135" s="3">
        <v>0.96959711406718796</v>
      </c>
      <c r="E135" s="3">
        <v>0.89861818181818187</v>
      </c>
      <c r="F135" s="3">
        <v>0.7387291821364167</v>
      </c>
      <c r="G135" s="3">
        <v>0</v>
      </c>
      <c r="H135" s="3">
        <v>0.68118607056660152</v>
      </c>
      <c r="I135" s="3">
        <v>0.98879726155282399</v>
      </c>
      <c r="J135" s="3" t="s">
        <v>33</v>
      </c>
      <c r="K135" s="3" t="s">
        <v>33</v>
      </c>
      <c r="L135" s="3">
        <v>0</v>
      </c>
      <c r="M135" s="3" t="s">
        <v>33</v>
      </c>
      <c r="N135" s="3" t="s">
        <v>33</v>
      </c>
    </row>
    <row r="136" spans="1:14" x14ac:dyDescent="0.3">
      <c r="A136" s="3" t="s">
        <v>19</v>
      </c>
      <c r="B136" s="3" t="s">
        <v>5</v>
      </c>
      <c r="C136" s="3">
        <v>0.95563869588455364</v>
      </c>
      <c r="D136" s="3">
        <v>0.96893215034312463</v>
      </c>
      <c r="E136" s="3">
        <v>0.83038542123471226</v>
      </c>
      <c r="F136" s="3" t="s">
        <v>33</v>
      </c>
      <c r="G136" s="3" t="s">
        <v>33</v>
      </c>
      <c r="H136" s="3">
        <v>0.73225295050202577</v>
      </c>
      <c r="I136" s="3">
        <v>0.95386056678897635</v>
      </c>
      <c r="J136" s="3" t="s">
        <v>33</v>
      </c>
      <c r="K136" s="3" t="s">
        <v>33</v>
      </c>
      <c r="L136" s="3" t="s">
        <v>33</v>
      </c>
      <c r="M136" s="3" t="s">
        <v>33</v>
      </c>
      <c r="N136" s="3" t="s">
        <v>33</v>
      </c>
    </row>
    <row r="137" spans="1:14" x14ac:dyDescent="0.3">
      <c r="A137" s="3" t="s">
        <v>19</v>
      </c>
      <c r="B137" s="3" t="s">
        <v>21</v>
      </c>
      <c r="C137" s="3">
        <v>0.98387326958755517</v>
      </c>
      <c r="D137" s="3">
        <v>0.95485375809471196</v>
      </c>
      <c r="E137" s="3">
        <v>0.94784000000000002</v>
      </c>
      <c r="F137" s="3" t="s">
        <v>33</v>
      </c>
      <c r="G137" s="3" t="s">
        <v>33</v>
      </c>
      <c r="H137" s="3">
        <v>0.91165652377449358</v>
      </c>
      <c r="I137" s="3">
        <v>0.98100092678405937</v>
      </c>
      <c r="J137" s="3" t="s">
        <v>33</v>
      </c>
      <c r="K137" s="3" t="s">
        <v>33</v>
      </c>
      <c r="L137" s="3" t="s">
        <v>33</v>
      </c>
      <c r="M137" s="3" t="s">
        <v>33</v>
      </c>
      <c r="N137" s="3" t="s">
        <v>33</v>
      </c>
    </row>
    <row r="138" spans="1:14" x14ac:dyDescent="0.3">
      <c r="A138" s="3" t="s">
        <v>19</v>
      </c>
      <c r="B138" s="3" t="s">
        <v>22</v>
      </c>
      <c r="C138" s="3">
        <v>0.98758227150406896</v>
      </c>
      <c r="D138" s="3">
        <v>0.97179993795006603</v>
      </c>
      <c r="E138" s="3">
        <v>0.92498432148198162</v>
      </c>
      <c r="F138" s="3" t="s">
        <v>33</v>
      </c>
      <c r="G138" s="3" t="s">
        <v>33</v>
      </c>
      <c r="H138" s="3">
        <v>0.88302461304237501</v>
      </c>
      <c r="I138" s="3">
        <v>0.98940314788842143</v>
      </c>
      <c r="J138" s="3">
        <v>0.67161410018552881</v>
      </c>
      <c r="K138" s="3" t="s">
        <v>33</v>
      </c>
      <c r="L138" s="3" t="s">
        <v>33</v>
      </c>
      <c r="M138" s="3" t="s">
        <v>33</v>
      </c>
      <c r="N138" s="3" t="s">
        <v>33</v>
      </c>
    </row>
    <row r="139" spans="1:14" x14ac:dyDescent="0.3">
      <c r="A139" s="3" t="s">
        <v>19</v>
      </c>
      <c r="B139" s="3" t="s">
        <v>23</v>
      </c>
      <c r="C139" s="3">
        <v>0.98349578908232704</v>
      </c>
      <c r="D139" s="3">
        <v>0.97446680684890363</v>
      </c>
      <c r="E139" s="3">
        <v>0.93549553271703756</v>
      </c>
      <c r="F139" s="3" t="s">
        <v>33</v>
      </c>
      <c r="G139" s="3" t="s">
        <v>33</v>
      </c>
      <c r="H139" s="3">
        <v>0.88130171754398168</v>
      </c>
      <c r="I139" s="3">
        <v>0.98462692163479559</v>
      </c>
      <c r="J139" s="3">
        <v>0</v>
      </c>
      <c r="K139" s="3" t="s">
        <v>33</v>
      </c>
      <c r="L139" s="3" t="s">
        <v>33</v>
      </c>
      <c r="M139" s="3" t="s">
        <v>33</v>
      </c>
      <c r="N139" s="3" t="s">
        <v>33</v>
      </c>
    </row>
    <row r="140" spans="1:14" x14ac:dyDescent="0.3">
      <c r="A140" s="3" t="s">
        <v>19</v>
      </c>
      <c r="B140" s="3" t="s">
        <v>6</v>
      </c>
      <c r="C140" s="3">
        <v>0.95835187107617781</v>
      </c>
      <c r="D140" s="3">
        <v>0.94429500660243559</v>
      </c>
      <c r="E140" s="3">
        <v>0.86086282192563568</v>
      </c>
      <c r="F140" s="3" t="s">
        <v>33</v>
      </c>
      <c r="G140" s="3" t="s">
        <v>33</v>
      </c>
      <c r="H140" s="3">
        <v>0.81710893355267866</v>
      </c>
      <c r="I140" s="3">
        <v>0.98308198729235241</v>
      </c>
      <c r="J140" s="3">
        <v>0.91983700685312098</v>
      </c>
      <c r="K140" s="3" t="s">
        <v>33</v>
      </c>
      <c r="L140" s="3" t="s">
        <v>33</v>
      </c>
      <c r="M140" s="3" t="s">
        <v>33</v>
      </c>
      <c r="N140" s="3" t="s">
        <v>33</v>
      </c>
    </row>
    <row r="141" spans="1:14" x14ac:dyDescent="0.3">
      <c r="A141" s="3" t="s">
        <v>19</v>
      </c>
      <c r="B141" s="3" t="s">
        <v>24</v>
      </c>
      <c r="C141" s="3">
        <v>0.98651164466651442</v>
      </c>
      <c r="D141" s="3">
        <v>0.96092610597958195</v>
      </c>
      <c r="E141" s="3">
        <v>0.89050224466891137</v>
      </c>
      <c r="F141" s="3" t="s">
        <v>33</v>
      </c>
      <c r="G141" s="3" t="s">
        <v>33</v>
      </c>
      <c r="H141" s="3">
        <v>0.76557206150638524</v>
      </c>
      <c r="I141" s="3">
        <v>0.98408666417631685</v>
      </c>
      <c r="J141" s="3" t="s">
        <v>33</v>
      </c>
      <c r="K141" s="3" t="s">
        <v>33</v>
      </c>
      <c r="L141" s="3" t="s">
        <v>33</v>
      </c>
      <c r="M141" s="3" t="s">
        <v>33</v>
      </c>
      <c r="N141" s="3" t="s">
        <v>33</v>
      </c>
    </row>
    <row r="142" spans="1:14" x14ac:dyDescent="0.3">
      <c r="A142" s="3" t="s">
        <v>19</v>
      </c>
      <c r="B142" s="3" t="s">
        <v>25</v>
      </c>
      <c r="C142" s="3">
        <v>0.97705946206730199</v>
      </c>
      <c r="D142" s="3">
        <v>0.86832329498322935</v>
      </c>
      <c r="E142" s="3">
        <v>0.92836346920012258</v>
      </c>
      <c r="F142" s="3" t="s">
        <v>33</v>
      </c>
      <c r="G142" s="3" t="s">
        <v>33</v>
      </c>
      <c r="H142" s="3">
        <v>0.8683956642642302</v>
      </c>
      <c r="I142" s="3">
        <v>0.96158555249464339</v>
      </c>
      <c r="J142" s="3" t="s">
        <v>33</v>
      </c>
      <c r="K142" s="3" t="s">
        <v>33</v>
      </c>
      <c r="L142" s="3" t="s">
        <v>33</v>
      </c>
      <c r="M142" s="3" t="s">
        <v>33</v>
      </c>
      <c r="N142" s="3" t="s">
        <v>33</v>
      </c>
    </row>
    <row r="143" spans="1:14" x14ac:dyDescent="0.3">
      <c r="A143" s="3" t="s">
        <v>19</v>
      </c>
      <c r="B143" s="3" t="s">
        <v>26</v>
      </c>
      <c r="C143" s="3">
        <v>0.96159223093751678</v>
      </c>
      <c r="D143" s="3">
        <v>0.96315698668381522</v>
      </c>
      <c r="E143" s="3">
        <v>0.91496996331088998</v>
      </c>
      <c r="F143" s="3" t="s">
        <v>33</v>
      </c>
      <c r="G143" s="3" t="s">
        <v>33</v>
      </c>
      <c r="H143" s="3">
        <v>0.85829888292725831</v>
      </c>
      <c r="I143" s="3">
        <v>0.98442414257900257</v>
      </c>
      <c r="J143" s="3">
        <v>0.89068455557249582</v>
      </c>
      <c r="K143" s="3" t="s">
        <v>33</v>
      </c>
      <c r="L143" s="3" t="s">
        <v>33</v>
      </c>
      <c r="M143" s="3" t="s">
        <v>33</v>
      </c>
      <c r="N143" s="3" t="s">
        <v>33</v>
      </c>
    </row>
    <row r="144" spans="1:14" x14ac:dyDescent="0.3">
      <c r="A144" s="3" t="s">
        <v>19</v>
      </c>
      <c r="B144" s="3" t="s">
        <v>7</v>
      </c>
      <c r="C144" s="3">
        <v>0.96891945287476144</v>
      </c>
      <c r="D144" s="3">
        <v>0.96830878800350717</v>
      </c>
      <c r="E144" s="3">
        <v>0.81821887653884828</v>
      </c>
      <c r="F144" s="3">
        <v>0</v>
      </c>
      <c r="G144" s="3" t="s">
        <v>33</v>
      </c>
      <c r="H144" s="3">
        <v>0.88445797040612861</v>
      </c>
      <c r="I144" s="3">
        <v>0.98712316315709736</v>
      </c>
      <c r="J144" s="3">
        <v>0.88286458563291981</v>
      </c>
      <c r="K144" s="3" t="s">
        <v>33</v>
      </c>
      <c r="L144" s="3" t="s">
        <v>33</v>
      </c>
      <c r="M144" s="3" t="s">
        <v>33</v>
      </c>
      <c r="N144" s="3" t="s">
        <v>33</v>
      </c>
    </row>
    <row r="145" spans="1:14" x14ac:dyDescent="0.3">
      <c r="A145" s="3" t="s">
        <v>19</v>
      </c>
      <c r="B145" s="3" t="s">
        <v>27</v>
      </c>
      <c r="C145" s="3">
        <v>0.9664701510014152</v>
      </c>
      <c r="D145" s="3">
        <v>0.96080571891396982</v>
      </c>
      <c r="E145" s="3">
        <v>0.87163339549387053</v>
      </c>
      <c r="F145" s="3" t="s">
        <v>33</v>
      </c>
      <c r="G145" s="3" t="s">
        <v>33</v>
      </c>
      <c r="H145" s="3">
        <v>0.82699190054624228</v>
      </c>
      <c r="I145" s="3">
        <v>0.98796473744729785</v>
      </c>
      <c r="J145" s="3">
        <v>0.87023585328670072</v>
      </c>
      <c r="K145" s="3" t="s">
        <v>33</v>
      </c>
      <c r="L145" s="3" t="s">
        <v>33</v>
      </c>
      <c r="M145" s="3" t="s">
        <v>33</v>
      </c>
      <c r="N145" s="3" t="s">
        <v>33</v>
      </c>
    </row>
    <row r="146" spans="1:14" x14ac:dyDescent="0.3">
      <c r="A146" s="3" t="s">
        <v>19</v>
      </c>
      <c r="B146" s="3" t="s">
        <v>8</v>
      </c>
      <c r="C146" s="3">
        <v>0.98044176109185999</v>
      </c>
      <c r="D146" s="3">
        <v>0.95692611545021999</v>
      </c>
      <c r="E146" s="3">
        <v>0.95176787086856263</v>
      </c>
      <c r="F146" s="3" t="s">
        <v>33</v>
      </c>
      <c r="G146" s="3" t="s">
        <v>33</v>
      </c>
      <c r="H146" s="3">
        <v>0.89540157019554301</v>
      </c>
      <c r="I146" s="3">
        <v>0.98618004123081637</v>
      </c>
      <c r="J146" s="3" t="s">
        <v>33</v>
      </c>
      <c r="K146" s="3" t="s">
        <v>33</v>
      </c>
      <c r="L146" s="3" t="s">
        <v>33</v>
      </c>
      <c r="M146" s="3" t="s">
        <v>33</v>
      </c>
      <c r="N146" s="3" t="s">
        <v>33</v>
      </c>
    </row>
    <row r="147" spans="1:14" x14ac:dyDescent="0.3">
      <c r="A147" s="3" t="s">
        <v>19</v>
      </c>
      <c r="B147" s="3" t="s">
        <v>9</v>
      </c>
      <c r="C147" s="3">
        <v>0.99123590355542557</v>
      </c>
      <c r="D147" s="3">
        <v>0.94038793541180044</v>
      </c>
      <c r="E147" s="3">
        <v>0.89057790591010355</v>
      </c>
      <c r="F147" s="3" t="s">
        <v>33</v>
      </c>
      <c r="G147" s="3" t="s">
        <v>33</v>
      </c>
      <c r="H147" s="3">
        <v>0.88684590922231854</v>
      </c>
      <c r="I147" s="3">
        <v>0.98519370924434202</v>
      </c>
      <c r="J147" s="3" t="s">
        <v>33</v>
      </c>
      <c r="K147" s="3" t="s">
        <v>33</v>
      </c>
      <c r="L147" s="3" t="s">
        <v>33</v>
      </c>
      <c r="M147" s="3" t="s">
        <v>33</v>
      </c>
      <c r="N147" s="3" t="s">
        <v>33</v>
      </c>
    </row>
    <row r="148" spans="1:14" x14ac:dyDescent="0.3">
      <c r="A148" s="3" t="s">
        <v>19</v>
      </c>
      <c r="B148" s="3" t="s">
        <v>10</v>
      </c>
      <c r="C148" s="3">
        <v>0.97990933816863102</v>
      </c>
      <c r="D148" s="3">
        <v>0.96549567776347245</v>
      </c>
      <c r="E148" s="3">
        <v>0.88206935876833759</v>
      </c>
      <c r="F148" s="3" t="s">
        <v>33</v>
      </c>
      <c r="G148" s="3" t="s">
        <v>33</v>
      </c>
      <c r="H148" s="3">
        <v>0.75523952095808389</v>
      </c>
      <c r="I148" s="3">
        <v>0.9739449541284404</v>
      </c>
      <c r="J148" s="3">
        <v>0</v>
      </c>
      <c r="K148" s="3" t="s">
        <v>33</v>
      </c>
      <c r="L148" s="3" t="s">
        <v>33</v>
      </c>
      <c r="M148" s="3" t="s">
        <v>33</v>
      </c>
      <c r="N148" s="3" t="s">
        <v>33</v>
      </c>
    </row>
    <row r="149" spans="1:14" x14ac:dyDescent="0.3">
      <c r="A149" s="3" t="s">
        <v>19</v>
      </c>
      <c r="B149" s="3" t="s">
        <v>11</v>
      </c>
      <c r="C149" s="3">
        <v>0.99389379649563681</v>
      </c>
      <c r="D149" s="3">
        <v>0.93186256781193477</v>
      </c>
      <c r="E149" s="3">
        <v>0.93288536269430056</v>
      </c>
      <c r="F149" s="3" t="s">
        <v>33</v>
      </c>
      <c r="G149" s="3" t="s">
        <v>33</v>
      </c>
      <c r="H149" s="3">
        <v>0.88136627020433056</v>
      </c>
      <c r="I149" s="3">
        <v>0.98344602471438558</v>
      </c>
      <c r="J149" s="3" t="s">
        <v>33</v>
      </c>
      <c r="K149" s="3" t="s">
        <v>33</v>
      </c>
      <c r="L149" s="3" t="s">
        <v>33</v>
      </c>
      <c r="M149" s="3" t="s">
        <v>33</v>
      </c>
      <c r="N149" s="3" t="s">
        <v>33</v>
      </c>
    </row>
    <row r="150" spans="1:14" x14ac:dyDescent="0.3">
      <c r="A150" s="3" t="s">
        <v>19</v>
      </c>
      <c r="B150" s="3" t="s">
        <v>12</v>
      </c>
      <c r="C150" s="3">
        <v>0.99513244659304478</v>
      </c>
      <c r="D150" s="3">
        <v>0.96246628131021195</v>
      </c>
      <c r="E150" s="3">
        <v>0.88822479558377954</v>
      </c>
      <c r="F150" s="3" t="s">
        <v>33</v>
      </c>
      <c r="G150" s="3" t="s">
        <v>33</v>
      </c>
      <c r="H150" s="3">
        <v>0.79920994315444649</v>
      </c>
      <c r="I150" s="3">
        <v>0.98598274799753538</v>
      </c>
      <c r="J150" s="3">
        <v>0.8777915918404936</v>
      </c>
      <c r="K150" s="3" t="s">
        <v>33</v>
      </c>
      <c r="L150" s="3" t="s">
        <v>33</v>
      </c>
      <c r="M150" s="3" t="s">
        <v>33</v>
      </c>
      <c r="N150" s="3" t="s">
        <v>33</v>
      </c>
    </row>
    <row r="151" spans="1:14" x14ac:dyDescent="0.3">
      <c r="A151" s="3" t="s">
        <v>19</v>
      </c>
      <c r="B151" s="3" t="s">
        <v>13</v>
      </c>
      <c r="C151" s="3">
        <v>0.99309648768671777</v>
      </c>
      <c r="D151" s="3">
        <v>0.98250252741270705</v>
      </c>
      <c r="E151" s="3">
        <v>0.93619676787674044</v>
      </c>
      <c r="F151" s="3">
        <v>0.92186454217673841</v>
      </c>
      <c r="G151" s="3" t="s">
        <v>33</v>
      </c>
      <c r="H151" s="3">
        <v>0.86896551724137927</v>
      </c>
      <c r="I151" s="3">
        <v>0.98623143564356441</v>
      </c>
      <c r="J151" s="3" t="s">
        <v>33</v>
      </c>
      <c r="K151" s="3" t="s">
        <v>33</v>
      </c>
      <c r="L151" s="3" t="s">
        <v>33</v>
      </c>
      <c r="M151" s="3" t="s">
        <v>33</v>
      </c>
      <c r="N151" s="3" t="s">
        <v>33</v>
      </c>
    </row>
    <row r="152" spans="1:14" x14ac:dyDescent="0.3">
      <c r="A152" s="3" t="s">
        <v>19</v>
      </c>
      <c r="B152" s="3" t="s">
        <v>28</v>
      </c>
      <c r="C152" s="3">
        <v>0.99038507080945404</v>
      </c>
      <c r="D152" s="3">
        <v>0.96565704746005243</v>
      </c>
      <c r="E152" s="3">
        <v>0.92324641939037821</v>
      </c>
      <c r="F152" s="3">
        <v>0.945719908166612</v>
      </c>
      <c r="G152" s="3">
        <v>0.89115921505158813</v>
      </c>
      <c r="H152" s="3">
        <v>0.90562883150659479</v>
      </c>
      <c r="I152" s="3">
        <v>0.99060923554520763</v>
      </c>
      <c r="J152" s="3" t="s">
        <v>33</v>
      </c>
      <c r="K152" s="3" t="s">
        <v>33</v>
      </c>
      <c r="L152" s="3" t="s">
        <v>33</v>
      </c>
      <c r="M152" s="3" t="s">
        <v>33</v>
      </c>
      <c r="N152" s="3" t="s">
        <v>33</v>
      </c>
    </row>
    <row r="153" spans="1:14" x14ac:dyDescent="0.3">
      <c r="A153" s="3" t="s">
        <v>19</v>
      </c>
      <c r="B153" s="3" t="s">
        <v>14</v>
      </c>
      <c r="C153" s="3">
        <v>0.99163306573673837</v>
      </c>
      <c r="D153" s="3">
        <v>0.97775185065980041</v>
      </c>
      <c r="E153" s="3">
        <v>0.93082520415620718</v>
      </c>
      <c r="F153" s="3">
        <v>0.56912781291366377</v>
      </c>
      <c r="G153" s="3">
        <v>0.66331321260898723</v>
      </c>
      <c r="H153" s="3">
        <v>0.84010174546092453</v>
      </c>
      <c r="I153" s="3">
        <v>0.98999312504774284</v>
      </c>
      <c r="J153" s="3">
        <v>0</v>
      </c>
      <c r="K153" s="3" t="s">
        <v>33</v>
      </c>
      <c r="L153" s="3" t="s">
        <v>33</v>
      </c>
      <c r="M153" s="3" t="s">
        <v>33</v>
      </c>
      <c r="N153" s="3" t="s">
        <v>33</v>
      </c>
    </row>
    <row r="154" spans="1:14" x14ac:dyDescent="0.3">
      <c r="A154" s="3" t="s">
        <v>19</v>
      </c>
      <c r="B154" s="3" t="s">
        <v>29</v>
      </c>
      <c r="C154" s="3">
        <v>0.99382889200560998</v>
      </c>
      <c r="D154" s="3">
        <v>0.97208808383593481</v>
      </c>
      <c r="E154" s="3">
        <v>0.91697695481533659</v>
      </c>
      <c r="F154" s="3">
        <v>0.77692913385826767</v>
      </c>
      <c r="G154" s="3" t="s">
        <v>33</v>
      </c>
      <c r="H154" s="3">
        <v>0.8580830441546009</v>
      </c>
      <c r="I154" s="3">
        <v>0.98710922423774605</v>
      </c>
      <c r="J154" s="3" t="s">
        <v>33</v>
      </c>
      <c r="K154" s="3" t="s">
        <v>33</v>
      </c>
      <c r="L154" s="3" t="s">
        <v>33</v>
      </c>
      <c r="M154" s="3" t="s">
        <v>33</v>
      </c>
      <c r="N154" s="3" t="s">
        <v>33</v>
      </c>
    </row>
    <row r="155" spans="1:14" x14ac:dyDescent="0.3">
      <c r="A155" s="3" t="s">
        <v>19</v>
      </c>
      <c r="B155" s="3" t="s">
        <v>15</v>
      </c>
      <c r="C155" s="3">
        <v>0.99600334957369063</v>
      </c>
      <c r="D155" s="3">
        <v>0.97622731217689895</v>
      </c>
      <c r="E155" s="3">
        <v>0.92841627172195895</v>
      </c>
      <c r="F155" s="3" t="s">
        <v>33</v>
      </c>
      <c r="G155" s="3">
        <v>0.88649689332283188</v>
      </c>
      <c r="H155" s="3">
        <v>0.88465718881787747</v>
      </c>
      <c r="I155" s="3">
        <v>0.9894344313238036</v>
      </c>
      <c r="J155" s="3" t="s">
        <v>33</v>
      </c>
      <c r="K155" s="3" t="s">
        <v>33</v>
      </c>
      <c r="L155" s="3" t="s">
        <v>33</v>
      </c>
      <c r="M155" s="3" t="s">
        <v>33</v>
      </c>
      <c r="N155" s="3" t="s">
        <v>33</v>
      </c>
    </row>
    <row r="156" spans="1:14" x14ac:dyDescent="0.3">
      <c r="A156" s="3" t="s">
        <v>19</v>
      </c>
      <c r="B156" s="3" t="s">
        <v>16</v>
      </c>
      <c r="C156" s="3">
        <v>0.99661286872192245</v>
      </c>
      <c r="D156" s="3">
        <v>0.96530707115924319</v>
      </c>
      <c r="E156" s="3">
        <v>0.93561938958707358</v>
      </c>
      <c r="F156" s="3">
        <v>0.700022846698652</v>
      </c>
      <c r="G156" s="3" t="s">
        <v>33</v>
      </c>
      <c r="H156" s="3">
        <v>0.92083583392438217</v>
      </c>
      <c r="I156" s="3">
        <v>0.99027464405197241</v>
      </c>
      <c r="J156" s="3" t="s">
        <v>33</v>
      </c>
      <c r="K156" s="3" t="s">
        <v>33</v>
      </c>
      <c r="L156" s="3" t="s">
        <v>33</v>
      </c>
      <c r="M156" s="3" t="s">
        <v>33</v>
      </c>
      <c r="N156" s="3" t="s">
        <v>33</v>
      </c>
    </row>
    <row r="157" spans="1:14" x14ac:dyDescent="0.3">
      <c r="A157" s="3" t="s">
        <v>19</v>
      </c>
      <c r="B157" s="3" t="s">
        <v>30</v>
      </c>
      <c r="C157" s="3">
        <v>0.99688965910437999</v>
      </c>
      <c r="D157" s="3">
        <v>0.98371910880034663</v>
      </c>
      <c r="E157" s="3">
        <v>0.95411366929640962</v>
      </c>
      <c r="F157" s="3" t="s">
        <v>33</v>
      </c>
      <c r="G157" s="3" t="s">
        <v>33</v>
      </c>
      <c r="H157" s="3">
        <v>0.88468566014752659</v>
      </c>
      <c r="I157" s="3">
        <v>0.99017591957962081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</row>
    <row r="158" spans="1:14" x14ac:dyDescent="0.3">
      <c r="A158" s="3" t="s">
        <v>19</v>
      </c>
      <c r="B158" s="3" t="s">
        <v>17</v>
      </c>
      <c r="C158" s="3">
        <v>0.99671332501952203</v>
      </c>
      <c r="D158" s="3">
        <v>0.9579691820316516</v>
      </c>
      <c r="E158" s="3">
        <v>0.93756421032969084</v>
      </c>
      <c r="F158" s="3" t="s">
        <v>33</v>
      </c>
      <c r="G158" s="3" t="s">
        <v>33</v>
      </c>
      <c r="H158" s="3">
        <v>0.86488082060364546</v>
      </c>
      <c r="I158" s="3">
        <v>0.98877805486284276</v>
      </c>
      <c r="J158" s="3" t="s">
        <v>33</v>
      </c>
      <c r="K158" s="3" t="s">
        <v>33</v>
      </c>
      <c r="L158" s="3" t="s">
        <v>33</v>
      </c>
      <c r="M158" s="3" t="s">
        <v>33</v>
      </c>
      <c r="N158" s="3" t="s">
        <v>33</v>
      </c>
    </row>
    <row r="159" spans="1:14" x14ac:dyDescent="0.3">
      <c r="A159" s="3" t="s">
        <v>85</v>
      </c>
      <c r="B159" s="3" t="s">
        <v>5</v>
      </c>
      <c r="C159" s="3">
        <v>0.95371405750798721</v>
      </c>
      <c r="D159" s="3">
        <v>0.93832047869314961</v>
      </c>
      <c r="E159" s="3">
        <v>0.84197751660705156</v>
      </c>
      <c r="F159" s="3" t="s">
        <v>33</v>
      </c>
      <c r="G159" s="3" t="s">
        <v>33</v>
      </c>
      <c r="H159" s="3">
        <v>0.92724467756865159</v>
      </c>
      <c r="I159" s="3">
        <v>0.98529637004135395</v>
      </c>
      <c r="J159" s="3" t="s">
        <v>33</v>
      </c>
      <c r="K159" s="3" t="s">
        <v>33</v>
      </c>
      <c r="L159" s="3" t="s">
        <v>33</v>
      </c>
      <c r="M159" s="3" t="s">
        <v>33</v>
      </c>
      <c r="N159" s="3" t="s">
        <v>33</v>
      </c>
    </row>
    <row r="160" spans="1:14" x14ac:dyDescent="0.3">
      <c r="A160" s="3" t="s">
        <v>85</v>
      </c>
      <c r="B160" s="3" t="s">
        <v>6</v>
      </c>
      <c r="C160" s="3">
        <v>0.9626608664129056</v>
      </c>
      <c r="D160" s="3">
        <v>0.97473378299247437</v>
      </c>
      <c r="E160" s="3">
        <v>0.8565491445591189</v>
      </c>
      <c r="F160" s="3" t="s">
        <v>33</v>
      </c>
      <c r="G160" s="3" t="s">
        <v>33</v>
      </c>
      <c r="H160" s="3">
        <v>0.92520368638974237</v>
      </c>
      <c r="I160" s="3">
        <v>0.98666077087478798</v>
      </c>
      <c r="J160" s="3" t="s">
        <v>33</v>
      </c>
      <c r="K160" s="3" t="s">
        <v>33</v>
      </c>
      <c r="L160" s="3" t="s">
        <v>33</v>
      </c>
      <c r="M160" s="3" t="s">
        <v>33</v>
      </c>
      <c r="N160" s="3" t="s">
        <v>33</v>
      </c>
    </row>
    <row r="161" spans="1:14" x14ac:dyDescent="0.3">
      <c r="A161" s="3" t="s">
        <v>85</v>
      </c>
      <c r="B161" s="3" t="s">
        <v>7</v>
      </c>
      <c r="C161" s="3">
        <v>0.97823479005998282</v>
      </c>
      <c r="D161" s="3">
        <v>0.93955114259682804</v>
      </c>
      <c r="E161" s="3">
        <v>0.902796161482462</v>
      </c>
      <c r="F161" s="3" t="s">
        <v>33</v>
      </c>
      <c r="G161" s="3" t="s">
        <v>33</v>
      </c>
      <c r="H161" s="3">
        <v>0.86580334632133849</v>
      </c>
      <c r="I161" s="3">
        <v>0.98215506112840756</v>
      </c>
      <c r="J161" s="3">
        <v>0.91638447512373</v>
      </c>
      <c r="K161" s="3" t="s">
        <v>33</v>
      </c>
      <c r="L161" s="3" t="s">
        <v>33</v>
      </c>
      <c r="M161" s="3" t="s">
        <v>33</v>
      </c>
      <c r="N161" s="3" t="s">
        <v>33</v>
      </c>
    </row>
    <row r="162" spans="1:14" x14ac:dyDescent="0.3">
      <c r="A162" s="3" t="s">
        <v>85</v>
      </c>
      <c r="B162" s="3" t="s">
        <v>8</v>
      </c>
      <c r="C162" s="3">
        <v>0.96899092729053959</v>
      </c>
      <c r="D162" s="3">
        <v>0.97527466478786395</v>
      </c>
      <c r="E162" s="3">
        <v>0.93634182109052122</v>
      </c>
      <c r="F162" s="3" t="s">
        <v>33</v>
      </c>
      <c r="G162" s="3" t="s">
        <v>33</v>
      </c>
      <c r="H162" s="3">
        <v>0.79253409906676242</v>
      </c>
      <c r="I162" s="3">
        <v>0.98833034111310603</v>
      </c>
      <c r="J162" s="3" t="s">
        <v>33</v>
      </c>
      <c r="K162" s="3" t="s">
        <v>33</v>
      </c>
      <c r="L162" s="3" t="s">
        <v>33</v>
      </c>
      <c r="M162" s="3" t="s">
        <v>33</v>
      </c>
      <c r="N162" s="3" t="s">
        <v>33</v>
      </c>
    </row>
    <row r="163" spans="1:14" x14ac:dyDescent="0.3">
      <c r="A163" s="3" t="s">
        <v>85</v>
      </c>
      <c r="B163" s="3" t="s">
        <v>9</v>
      </c>
      <c r="C163" s="3">
        <v>0.97820909740414397</v>
      </c>
      <c r="D163" s="3">
        <v>0.97165900183502862</v>
      </c>
      <c r="E163" s="3">
        <v>0.88395923039188973</v>
      </c>
      <c r="F163" s="3" t="s">
        <v>33</v>
      </c>
      <c r="G163" s="3" t="s">
        <v>33</v>
      </c>
      <c r="H163" s="3">
        <v>0.49926769731489018</v>
      </c>
      <c r="I163" s="3">
        <v>0.98656936573247422</v>
      </c>
      <c r="J163" s="3" t="s">
        <v>33</v>
      </c>
      <c r="K163" s="3" t="s">
        <v>33</v>
      </c>
      <c r="L163" s="3" t="s">
        <v>33</v>
      </c>
      <c r="M163" s="3" t="s">
        <v>33</v>
      </c>
      <c r="N163" s="3" t="s">
        <v>33</v>
      </c>
    </row>
    <row r="164" spans="1:14" x14ac:dyDescent="0.3">
      <c r="A164" s="3" t="s">
        <v>85</v>
      </c>
      <c r="B164" s="3" t="s">
        <v>10</v>
      </c>
      <c r="C164" s="3">
        <v>0.99388893336535644</v>
      </c>
      <c r="D164" s="3">
        <v>0.95504982684288642</v>
      </c>
      <c r="E164" s="3">
        <v>0.78304485466430951</v>
      </c>
      <c r="F164" s="3">
        <v>0</v>
      </c>
      <c r="G164" s="3">
        <v>0.76688867745004763</v>
      </c>
      <c r="H164" s="3">
        <v>0.72676599849930323</v>
      </c>
      <c r="I164" s="3">
        <v>0.99239366656317918</v>
      </c>
      <c r="J164" s="3" t="s">
        <v>33</v>
      </c>
      <c r="K164" s="3" t="s">
        <v>33</v>
      </c>
      <c r="L164" s="3" t="s">
        <v>33</v>
      </c>
      <c r="M164" s="3" t="s">
        <v>33</v>
      </c>
      <c r="N164" s="3" t="s">
        <v>33</v>
      </c>
    </row>
    <row r="165" spans="1:14" x14ac:dyDescent="0.3">
      <c r="A165" s="3" t="s">
        <v>85</v>
      </c>
      <c r="B165" s="3" t="s">
        <v>11</v>
      </c>
      <c r="C165" s="3">
        <v>0.9889885967318468</v>
      </c>
      <c r="D165" s="3">
        <v>0.98198264450654504</v>
      </c>
      <c r="E165" s="3">
        <v>0.84843667196608374</v>
      </c>
      <c r="F165" s="3">
        <v>0</v>
      </c>
      <c r="G165" s="3">
        <v>0.63293468261269548</v>
      </c>
      <c r="H165" s="3">
        <v>0.86899888351321175</v>
      </c>
      <c r="I165" s="3">
        <v>0.99288696458945402</v>
      </c>
      <c r="J165" s="3" t="s">
        <v>33</v>
      </c>
      <c r="K165" s="3" t="s">
        <v>33</v>
      </c>
      <c r="L165" s="3" t="s">
        <v>33</v>
      </c>
      <c r="M165" s="3" t="s">
        <v>33</v>
      </c>
      <c r="N165" s="3" t="s">
        <v>33</v>
      </c>
    </row>
    <row r="166" spans="1:14" x14ac:dyDescent="0.3">
      <c r="A166" s="3" t="s">
        <v>85</v>
      </c>
      <c r="B166" s="3" t="s">
        <v>12</v>
      </c>
      <c r="C166" s="3">
        <v>0.98355329949238579</v>
      </c>
      <c r="D166" s="3">
        <v>0.98346351187947323</v>
      </c>
      <c r="E166" s="3">
        <v>0.87744304742935386</v>
      </c>
      <c r="F166" s="3">
        <v>0.39085146934976289</v>
      </c>
      <c r="G166" s="3">
        <v>0.83959978936282254</v>
      </c>
      <c r="H166" s="3">
        <v>0.66145407865561912</v>
      </c>
      <c r="I166" s="3">
        <v>0.98569182389937104</v>
      </c>
      <c r="J166" s="3" t="s">
        <v>33</v>
      </c>
      <c r="K166" s="3" t="s">
        <v>33</v>
      </c>
      <c r="L166" s="3" t="s">
        <v>33</v>
      </c>
      <c r="M166" s="3" t="s">
        <v>33</v>
      </c>
      <c r="N166" s="3" t="s">
        <v>33</v>
      </c>
    </row>
    <row r="167" spans="1:14" x14ac:dyDescent="0.3">
      <c r="A167" s="3" t="s">
        <v>85</v>
      </c>
      <c r="B167" s="3" t="s">
        <v>13</v>
      </c>
      <c r="C167" s="3">
        <v>0.9943242731916504</v>
      </c>
      <c r="D167" s="3">
        <v>0.95929210232751616</v>
      </c>
      <c r="E167" s="3">
        <v>0.95550135340135045</v>
      </c>
      <c r="F167" s="3" t="s">
        <v>33</v>
      </c>
      <c r="G167" s="3">
        <v>0.14067879980324643</v>
      </c>
      <c r="H167" s="3">
        <v>0.88388129540696958</v>
      </c>
      <c r="I167" s="3">
        <v>0.99373985624855077</v>
      </c>
      <c r="J167" s="3" t="s">
        <v>33</v>
      </c>
      <c r="K167" s="3" t="s">
        <v>33</v>
      </c>
      <c r="L167" s="3" t="s">
        <v>33</v>
      </c>
      <c r="M167" s="3" t="s">
        <v>33</v>
      </c>
      <c r="N167" s="3" t="s">
        <v>33</v>
      </c>
    </row>
    <row r="168" spans="1:14" x14ac:dyDescent="0.3">
      <c r="A168" s="3" t="s">
        <v>85</v>
      </c>
      <c r="B168" s="3" t="s">
        <v>14</v>
      </c>
      <c r="C168" s="3">
        <v>0.90181736244117616</v>
      </c>
      <c r="D168" s="3">
        <v>0.98650051921079962</v>
      </c>
      <c r="E168" s="3">
        <v>0.89378253702847255</v>
      </c>
      <c r="F168" s="3" t="s">
        <v>33</v>
      </c>
      <c r="G168" s="3">
        <v>0</v>
      </c>
      <c r="H168" s="3">
        <v>0.5844441726794668</v>
      </c>
      <c r="I168" s="3">
        <v>0.99034734361936616</v>
      </c>
      <c r="J168" s="3">
        <v>0.5078211262421789</v>
      </c>
      <c r="K168" s="3" t="s">
        <v>33</v>
      </c>
      <c r="L168" s="3" t="s">
        <v>33</v>
      </c>
      <c r="M168" s="3" t="s">
        <v>33</v>
      </c>
      <c r="N168" s="3" t="s">
        <v>33</v>
      </c>
    </row>
    <row r="169" spans="1:14" x14ac:dyDescent="0.3">
      <c r="A169" s="3" t="s">
        <v>85</v>
      </c>
      <c r="B169" s="3" t="s">
        <v>15</v>
      </c>
      <c r="C169" s="3">
        <v>0.99163045360467705</v>
      </c>
      <c r="D169" s="3">
        <v>0.97174284088754037</v>
      </c>
      <c r="E169" s="3">
        <v>0.95408525084873641</v>
      </c>
      <c r="F169" s="3" t="s">
        <v>33</v>
      </c>
      <c r="G169" s="3" t="s">
        <v>33</v>
      </c>
      <c r="H169" s="3">
        <v>0.87451924580219509</v>
      </c>
      <c r="I169" s="3">
        <v>0.9942635658914728</v>
      </c>
      <c r="J169" s="3">
        <v>0.97922515440763602</v>
      </c>
      <c r="K169" s="3" t="s">
        <v>33</v>
      </c>
      <c r="L169" s="3" t="s">
        <v>33</v>
      </c>
      <c r="M169" s="3" t="s">
        <v>33</v>
      </c>
      <c r="N169" s="3" t="s">
        <v>33</v>
      </c>
    </row>
    <row r="170" spans="1:14" x14ac:dyDescent="0.3">
      <c r="A170" s="3" t="s">
        <v>85</v>
      </c>
      <c r="B170" s="3" t="s">
        <v>16</v>
      </c>
      <c r="C170" s="3">
        <v>0.99617352585874297</v>
      </c>
      <c r="D170" s="3">
        <v>0.97793254995437517</v>
      </c>
      <c r="E170" s="3">
        <v>0.96720981153365659</v>
      </c>
      <c r="F170" s="3" t="s">
        <v>33</v>
      </c>
      <c r="G170" s="3" t="s">
        <v>33</v>
      </c>
      <c r="H170" s="3">
        <v>0.69643360586411052</v>
      </c>
      <c r="I170" s="3">
        <v>0.98964519567534637</v>
      </c>
      <c r="J170" s="3" t="s">
        <v>33</v>
      </c>
      <c r="K170" s="3" t="s">
        <v>33</v>
      </c>
      <c r="L170" s="3" t="s">
        <v>33</v>
      </c>
      <c r="M170" s="3" t="s">
        <v>33</v>
      </c>
      <c r="N170" s="3" t="s">
        <v>33</v>
      </c>
    </row>
    <row r="171" spans="1:14" x14ac:dyDescent="0.3">
      <c r="A171" s="3" t="s">
        <v>85</v>
      </c>
      <c r="B171" s="3" t="s">
        <v>17</v>
      </c>
      <c r="C171" s="3">
        <v>0.99535294270360075</v>
      </c>
      <c r="D171" s="3">
        <v>0.93718835762050157</v>
      </c>
      <c r="E171" s="3">
        <v>0.93634313879712638</v>
      </c>
      <c r="F171" s="3" t="s">
        <v>33</v>
      </c>
      <c r="G171" s="3" t="s">
        <v>33</v>
      </c>
      <c r="H171" s="3">
        <v>0.81602974140287576</v>
      </c>
      <c r="I171" s="3">
        <v>0.99379363847944158</v>
      </c>
      <c r="J171" s="3" t="s">
        <v>33</v>
      </c>
      <c r="K171" s="3">
        <v>0</v>
      </c>
      <c r="L171" s="3" t="s">
        <v>33</v>
      </c>
      <c r="M171" s="3" t="s">
        <v>33</v>
      </c>
      <c r="N171" s="3" t="s">
        <v>33</v>
      </c>
    </row>
    <row r="172" spans="1:14" x14ac:dyDescent="0.3">
      <c r="A172" s="3" t="s">
        <v>85</v>
      </c>
      <c r="B172" s="3" t="s">
        <v>18</v>
      </c>
      <c r="C172" s="3">
        <v>0.9952004914696736</v>
      </c>
      <c r="D172" s="3">
        <v>0.9409801510627086</v>
      </c>
      <c r="E172" s="3">
        <v>0.93648706821328442</v>
      </c>
      <c r="F172" s="3" t="s">
        <v>33</v>
      </c>
      <c r="G172" s="3">
        <v>0.58440006827103597</v>
      </c>
      <c r="H172" s="3">
        <v>0.7340087890625</v>
      </c>
      <c r="I172" s="3">
        <v>0.98921583731320295</v>
      </c>
      <c r="J172" s="3" t="s">
        <v>33</v>
      </c>
      <c r="K172" s="3" t="s">
        <v>33</v>
      </c>
      <c r="L172" s="3" t="s">
        <v>33</v>
      </c>
      <c r="M172" s="3" t="s">
        <v>33</v>
      </c>
      <c r="N172" s="3" t="s">
        <v>33</v>
      </c>
    </row>
    <row r="173" spans="1:14" x14ac:dyDescent="0.3">
      <c r="A173" s="3" t="s">
        <v>88</v>
      </c>
      <c r="B173" s="3" t="s">
        <v>6</v>
      </c>
      <c r="C173" s="3">
        <v>0.99024907444423205</v>
      </c>
      <c r="D173" s="3">
        <v>0.94805245039260444</v>
      </c>
      <c r="E173" s="3">
        <v>0.90331766108204758</v>
      </c>
      <c r="F173" s="3">
        <v>0.79661596666224588</v>
      </c>
      <c r="G173" s="3">
        <v>0.55331888097450188</v>
      </c>
      <c r="H173" s="3">
        <v>0.92358409705281197</v>
      </c>
      <c r="I173" s="3">
        <v>0.99424014178112541</v>
      </c>
      <c r="J173" s="3" t="s">
        <v>33</v>
      </c>
      <c r="K173" s="3" t="s">
        <v>33</v>
      </c>
      <c r="L173" s="3" t="s">
        <v>33</v>
      </c>
      <c r="M173" s="3" t="s">
        <v>33</v>
      </c>
      <c r="N173" s="3" t="s">
        <v>33</v>
      </c>
    </row>
    <row r="174" spans="1:14" x14ac:dyDescent="0.3">
      <c r="A174" s="3" t="s">
        <v>88</v>
      </c>
      <c r="B174" s="3" t="s">
        <v>7</v>
      </c>
      <c r="C174" s="3">
        <v>0.98853775175117675</v>
      </c>
      <c r="D174" s="3">
        <v>0.92725004455533777</v>
      </c>
      <c r="E174" s="3">
        <v>0.89871830593480073</v>
      </c>
      <c r="F174" s="3">
        <v>0.83402952165125255</v>
      </c>
      <c r="G174" s="3" t="s">
        <v>33</v>
      </c>
      <c r="H174" s="3">
        <v>0.61194988756826207</v>
      </c>
      <c r="I174" s="3">
        <v>0.99043647084202202</v>
      </c>
      <c r="J174" s="3">
        <v>0.49128755769049642</v>
      </c>
      <c r="K174" s="3" t="s">
        <v>33</v>
      </c>
      <c r="L174" s="3" t="s">
        <v>33</v>
      </c>
      <c r="M174" s="3" t="s">
        <v>33</v>
      </c>
      <c r="N174" s="3" t="s">
        <v>33</v>
      </c>
    </row>
    <row r="175" spans="1:14" x14ac:dyDescent="0.3">
      <c r="A175" s="3" t="s">
        <v>88</v>
      </c>
      <c r="B175" s="3" t="s">
        <v>8</v>
      </c>
      <c r="C175" s="3">
        <v>0.98752928432057119</v>
      </c>
      <c r="D175" s="3">
        <v>0.959228135698724</v>
      </c>
      <c r="E175" s="3">
        <v>0.80710685611529009</v>
      </c>
      <c r="F175" s="3">
        <v>0.51977979001835084</v>
      </c>
      <c r="G175" s="3" t="s">
        <v>33</v>
      </c>
      <c r="H175" s="3">
        <v>0.82127368180780647</v>
      </c>
      <c r="I175" s="3">
        <v>0.99276897231758077</v>
      </c>
      <c r="J175" s="3" t="s">
        <v>33</v>
      </c>
      <c r="K175" s="3" t="s">
        <v>33</v>
      </c>
      <c r="L175" s="3" t="s">
        <v>33</v>
      </c>
      <c r="M175" s="3" t="s">
        <v>33</v>
      </c>
      <c r="N175" s="3" t="s">
        <v>33</v>
      </c>
    </row>
    <row r="176" spans="1:14" x14ac:dyDescent="0.3">
      <c r="A176" s="3" t="s">
        <v>88</v>
      </c>
      <c r="B176" s="3" t="s">
        <v>9</v>
      </c>
      <c r="C176" s="3">
        <v>0.98837773087673264</v>
      </c>
      <c r="D176" s="3">
        <v>0.97375212145165402</v>
      </c>
      <c r="E176" s="3">
        <v>0.95560398239541944</v>
      </c>
      <c r="F176" s="3">
        <v>0.83699295042181898</v>
      </c>
      <c r="G176" s="3" t="s">
        <v>33</v>
      </c>
      <c r="H176" s="3">
        <v>0.90917506685867122</v>
      </c>
      <c r="I176" s="3">
        <v>0.99035984987857839</v>
      </c>
      <c r="J176" s="3" t="s">
        <v>33</v>
      </c>
      <c r="K176" s="3" t="s">
        <v>33</v>
      </c>
      <c r="L176" s="3" t="s">
        <v>33</v>
      </c>
      <c r="M176" s="3" t="s">
        <v>33</v>
      </c>
      <c r="N176" s="3" t="s">
        <v>33</v>
      </c>
    </row>
    <row r="177" spans="1:14" x14ac:dyDescent="0.3">
      <c r="A177" s="3" t="s">
        <v>88</v>
      </c>
      <c r="B177" s="3" t="s">
        <v>10</v>
      </c>
      <c r="C177" s="3">
        <v>0.99255585534871982</v>
      </c>
      <c r="D177" s="3">
        <v>0.97906084793199954</v>
      </c>
      <c r="E177" s="3">
        <v>0.89713646917189782</v>
      </c>
      <c r="F177" s="3">
        <v>0.81748454836547768</v>
      </c>
      <c r="G177" s="3" t="s">
        <v>33</v>
      </c>
      <c r="H177" s="3">
        <v>0.92777235958923765</v>
      </c>
      <c r="I177" s="3">
        <v>0.99556541019955658</v>
      </c>
      <c r="J177" s="3" t="s">
        <v>33</v>
      </c>
      <c r="K177" s="3" t="s">
        <v>33</v>
      </c>
      <c r="L177" s="3" t="s">
        <v>33</v>
      </c>
      <c r="M177" s="3" t="s">
        <v>33</v>
      </c>
      <c r="N177" s="3" t="s">
        <v>33</v>
      </c>
    </row>
    <row r="178" spans="1:14" x14ac:dyDescent="0.3">
      <c r="A178" s="3" t="s">
        <v>88</v>
      </c>
      <c r="B178" s="3" t="s">
        <v>11</v>
      </c>
      <c r="C178" s="3">
        <v>0.9934322429676824</v>
      </c>
      <c r="D178" s="3">
        <v>0.96429970174434365</v>
      </c>
      <c r="E178" s="3">
        <v>0.92139033861595843</v>
      </c>
      <c r="F178" s="3">
        <v>0.63171276199925586</v>
      </c>
      <c r="G178" s="3" t="s">
        <v>33</v>
      </c>
      <c r="H178" s="3">
        <v>0.83857294242317204</v>
      </c>
      <c r="I178" s="3">
        <v>0.99169058770206964</v>
      </c>
      <c r="J178" s="3" t="s">
        <v>33</v>
      </c>
      <c r="K178" s="3" t="s">
        <v>33</v>
      </c>
      <c r="L178" s="3" t="s">
        <v>33</v>
      </c>
      <c r="M178" s="3" t="s">
        <v>33</v>
      </c>
      <c r="N178" s="3" t="s">
        <v>33</v>
      </c>
    </row>
    <row r="179" spans="1:14" x14ac:dyDescent="0.3">
      <c r="A179" s="3" t="s">
        <v>88</v>
      </c>
      <c r="B179" s="3" t="s">
        <v>12</v>
      </c>
      <c r="C179" s="3">
        <v>0.98255302667851363</v>
      </c>
      <c r="D179" s="3">
        <v>0.95051693229537582</v>
      </c>
      <c r="E179" s="3">
        <v>0.91365879598100597</v>
      </c>
      <c r="F179" s="3">
        <v>0</v>
      </c>
      <c r="G179" s="3" t="s">
        <v>33</v>
      </c>
      <c r="H179" s="3">
        <v>0.65179910044977507</v>
      </c>
      <c r="I179" s="3">
        <v>0.99166728117395475</v>
      </c>
      <c r="J179" s="3">
        <v>0.96974935177182364</v>
      </c>
      <c r="K179" s="3" t="s">
        <v>33</v>
      </c>
      <c r="L179" s="3" t="s">
        <v>33</v>
      </c>
      <c r="M179" s="3" t="s">
        <v>33</v>
      </c>
      <c r="N179" s="3" t="s">
        <v>33</v>
      </c>
    </row>
    <row r="180" spans="1:14" x14ac:dyDescent="0.3">
      <c r="A180" s="3" t="s">
        <v>88</v>
      </c>
      <c r="B180" s="3" t="s">
        <v>13</v>
      </c>
      <c r="C180" s="3">
        <v>0.99373350615925482</v>
      </c>
      <c r="D180" s="3">
        <v>0.95041407158989799</v>
      </c>
      <c r="E180" s="3">
        <v>0.90041813012209404</v>
      </c>
      <c r="F180" s="3">
        <v>0.76042001931123271</v>
      </c>
      <c r="G180" s="3">
        <v>0</v>
      </c>
      <c r="H180" s="3">
        <v>0.25594294770206022</v>
      </c>
      <c r="I180" s="3">
        <v>0.99450708297195722</v>
      </c>
      <c r="J180" s="3" t="s">
        <v>33</v>
      </c>
      <c r="K180" s="3" t="s">
        <v>33</v>
      </c>
      <c r="L180" s="3" t="s">
        <v>33</v>
      </c>
      <c r="M180" s="3" t="s">
        <v>33</v>
      </c>
      <c r="N180" s="3" t="s">
        <v>33</v>
      </c>
    </row>
    <row r="181" spans="1:14" x14ac:dyDescent="0.3">
      <c r="A181" s="3" t="s">
        <v>88</v>
      </c>
      <c r="B181" s="3" t="s">
        <v>14</v>
      </c>
      <c r="C181" s="3">
        <v>0.99321895461501519</v>
      </c>
      <c r="D181" s="3">
        <v>0.93578804019927242</v>
      </c>
      <c r="E181" s="3">
        <v>0.91868984341330284</v>
      </c>
      <c r="F181" s="3">
        <v>0.81515034695451039</v>
      </c>
      <c r="G181" s="3" t="s">
        <v>33</v>
      </c>
      <c r="H181" s="3">
        <v>0.8430955993930197</v>
      </c>
      <c r="I181" s="3">
        <v>0.99225473321858859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</row>
    <row r="182" spans="1:14" x14ac:dyDescent="0.3">
      <c r="A182" s="3" t="s">
        <v>88</v>
      </c>
      <c r="B182" s="3" t="s">
        <v>15</v>
      </c>
      <c r="C182" s="3">
        <v>0.99443892217177565</v>
      </c>
      <c r="D182" s="3">
        <v>0.95045207956600364</v>
      </c>
      <c r="E182" s="3">
        <v>0.86919988300050521</v>
      </c>
      <c r="F182" s="3">
        <v>0.83666571040125726</v>
      </c>
      <c r="G182" s="3">
        <v>0.49993473436888136</v>
      </c>
      <c r="H182" s="3">
        <v>0.87160589604344452</v>
      </c>
      <c r="I182" s="3">
        <v>0.99434772778657021</v>
      </c>
      <c r="J182" s="3" t="s">
        <v>33</v>
      </c>
      <c r="K182" s="3" t="s">
        <v>33</v>
      </c>
      <c r="L182" s="3" t="s">
        <v>33</v>
      </c>
      <c r="M182" s="3" t="s">
        <v>33</v>
      </c>
      <c r="N182" s="3" t="s">
        <v>33</v>
      </c>
    </row>
    <row r="183" spans="1:14" x14ac:dyDescent="0.3">
      <c r="A183" s="3" t="s">
        <v>88</v>
      </c>
      <c r="B183" s="3" t="s">
        <v>16</v>
      </c>
      <c r="C183" s="3">
        <v>0.99591885489040644</v>
      </c>
      <c r="D183" s="3">
        <v>0.95836670760577425</v>
      </c>
      <c r="E183" s="3">
        <v>0.95862225002329082</v>
      </c>
      <c r="F183" s="3">
        <v>0.89730433650214869</v>
      </c>
      <c r="G183" s="3" t="s">
        <v>33</v>
      </c>
      <c r="H183" s="3">
        <v>0.85</v>
      </c>
      <c r="I183" s="3">
        <v>0.99562858004220678</v>
      </c>
      <c r="J183" s="3" t="s">
        <v>33</v>
      </c>
      <c r="K183" s="3" t="s">
        <v>33</v>
      </c>
      <c r="L183" s="3" t="s">
        <v>33</v>
      </c>
      <c r="M183" s="3" t="s">
        <v>33</v>
      </c>
      <c r="N183" s="3">
        <v>0</v>
      </c>
    </row>
    <row r="184" spans="1:14" x14ac:dyDescent="0.3">
      <c r="A184" s="3" t="s">
        <v>88</v>
      </c>
      <c r="B184" s="3" t="s">
        <v>17</v>
      </c>
      <c r="C184" s="3">
        <v>0.99636516826624477</v>
      </c>
      <c r="D184" s="3">
        <v>0.97499945792406595</v>
      </c>
      <c r="E184" s="3">
        <v>0.91340544694526282</v>
      </c>
      <c r="F184" s="3">
        <v>0.73606177606177603</v>
      </c>
      <c r="G184" s="3" t="s">
        <v>33</v>
      </c>
      <c r="H184" s="3">
        <v>0.93682132280355379</v>
      </c>
      <c r="I184" s="3">
        <v>0.99526208919305104</v>
      </c>
      <c r="J184" s="3" t="s">
        <v>33</v>
      </c>
      <c r="K184" s="3" t="s">
        <v>33</v>
      </c>
      <c r="L184" s="3" t="s">
        <v>33</v>
      </c>
      <c r="M184" s="3" t="s">
        <v>33</v>
      </c>
      <c r="N184" s="3" t="s">
        <v>33</v>
      </c>
    </row>
    <row r="185" spans="1:14" x14ac:dyDescent="0.3">
      <c r="A185" s="3" t="s">
        <v>88</v>
      </c>
      <c r="B185" s="3" t="s">
        <v>18</v>
      </c>
      <c r="C185" s="3">
        <v>0.9977863840028256</v>
      </c>
      <c r="D185" s="3">
        <v>0.94602901957239083</v>
      </c>
      <c r="E185" s="3">
        <v>0.87878252295327486</v>
      </c>
      <c r="F185" s="3">
        <v>0</v>
      </c>
      <c r="G185" s="3" t="s">
        <v>33</v>
      </c>
      <c r="H185" s="3">
        <v>0.88499241667591466</v>
      </c>
      <c r="I185" s="3">
        <v>0.98937212632848437</v>
      </c>
      <c r="J185" s="3" t="s">
        <v>33</v>
      </c>
      <c r="K185" s="3" t="s">
        <v>33</v>
      </c>
      <c r="L185" s="3" t="s">
        <v>33</v>
      </c>
      <c r="M185" s="3" t="s">
        <v>33</v>
      </c>
      <c r="N185" s="3" t="s">
        <v>33</v>
      </c>
    </row>
    <row r="186" spans="1:14" x14ac:dyDescent="0.3">
      <c r="A186" s="3" t="s">
        <v>84</v>
      </c>
      <c r="B186" s="3" t="s">
        <v>5</v>
      </c>
      <c r="C186" s="3">
        <v>0.98344721960414705</v>
      </c>
      <c r="D186" s="3">
        <v>0.97692095681564317</v>
      </c>
      <c r="E186" s="3">
        <v>0.93616436473579323</v>
      </c>
      <c r="F186" s="3" t="s">
        <v>33</v>
      </c>
      <c r="G186" s="3" t="s">
        <v>33</v>
      </c>
      <c r="H186" s="3">
        <v>0.83075703527546574</v>
      </c>
      <c r="I186" s="3">
        <v>0.98598415600243761</v>
      </c>
      <c r="J186" s="3" t="s">
        <v>33</v>
      </c>
      <c r="K186" s="3" t="s">
        <v>33</v>
      </c>
      <c r="L186" s="3" t="s">
        <v>33</v>
      </c>
      <c r="M186" s="3" t="s">
        <v>33</v>
      </c>
      <c r="N186" s="3" t="s">
        <v>33</v>
      </c>
    </row>
    <row r="187" spans="1:14" x14ac:dyDescent="0.3">
      <c r="A187" s="3" t="s">
        <v>84</v>
      </c>
      <c r="B187" s="3" t="s">
        <v>83</v>
      </c>
      <c r="C187" s="3">
        <v>0.97485875706214675</v>
      </c>
      <c r="D187" s="3">
        <v>0.96651707613904325</v>
      </c>
      <c r="E187" s="3">
        <v>0.89446589446589442</v>
      </c>
      <c r="F187" s="3" t="s">
        <v>33</v>
      </c>
      <c r="G187" s="3">
        <v>0.88197694327131604</v>
      </c>
      <c r="H187" s="3">
        <v>0.53326129533328825</v>
      </c>
      <c r="I187" s="3">
        <v>0.9929642092382992</v>
      </c>
      <c r="J187" s="3" t="s">
        <v>33</v>
      </c>
      <c r="K187" s="3" t="s">
        <v>33</v>
      </c>
      <c r="L187" s="3" t="s">
        <v>33</v>
      </c>
      <c r="M187" s="3" t="s">
        <v>33</v>
      </c>
      <c r="N187" s="3" t="s">
        <v>33</v>
      </c>
    </row>
    <row r="188" spans="1:14" x14ac:dyDescent="0.3">
      <c r="A188" s="3" t="s">
        <v>84</v>
      </c>
      <c r="B188" s="3" t="s">
        <v>6</v>
      </c>
      <c r="C188" s="3">
        <v>0.97936039918348838</v>
      </c>
      <c r="D188" s="3">
        <v>0.90820758394119938</v>
      </c>
      <c r="E188" s="3">
        <v>0.80545972135814337</v>
      </c>
      <c r="F188" s="3">
        <v>0</v>
      </c>
      <c r="G188" s="3">
        <v>0.29822227597049222</v>
      </c>
      <c r="H188" s="3">
        <v>0.82490351411740803</v>
      </c>
      <c r="I188" s="3">
        <v>0.99260400616332822</v>
      </c>
      <c r="J188" s="3" t="s">
        <v>33</v>
      </c>
      <c r="K188" s="3" t="s">
        <v>33</v>
      </c>
      <c r="L188" s="3" t="s">
        <v>33</v>
      </c>
      <c r="M188" s="3" t="s">
        <v>33</v>
      </c>
      <c r="N188" s="3" t="s">
        <v>33</v>
      </c>
    </row>
    <row r="189" spans="1:14" x14ac:dyDescent="0.3">
      <c r="A189" s="3" t="s">
        <v>84</v>
      </c>
      <c r="B189" s="3" t="s">
        <v>7</v>
      </c>
      <c r="C189" s="3">
        <v>0.98897816541712724</v>
      </c>
      <c r="D189" s="3">
        <v>0.97819977026663718</v>
      </c>
      <c r="E189" s="3">
        <v>0.98181649072222477</v>
      </c>
      <c r="F189" s="3" t="s">
        <v>33</v>
      </c>
      <c r="G189" s="3" t="s">
        <v>33</v>
      </c>
      <c r="H189" s="3">
        <v>0.94352925225408435</v>
      </c>
      <c r="I189" s="3">
        <v>0.98334690252386958</v>
      </c>
      <c r="J189" s="3" t="s">
        <v>33</v>
      </c>
      <c r="K189" s="3" t="s">
        <v>33</v>
      </c>
      <c r="L189" s="3" t="s">
        <v>33</v>
      </c>
      <c r="M189" s="3" t="s">
        <v>33</v>
      </c>
      <c r="N189" s="3" t="s">
        <v>33</v>
      </c>
    </row>
    <row r="190" spans="1:14" x14ac:dyDescent="0.3">
      <c r="A190" s="3" t="s">
        <v>84</v>
      </c>
      <c r="B190" s="3" t="s">
        <v>8</v>
      </c>
      <c r="C190" s="3">
        <v>0.99319742352415963</v>
      </c>
      <c r="D190" s="3">
        <v>0.93022538685804002</v>
      </c>
      <c r="E190" s="3">
        <v>0.92307175151688325</v>
      </c>
      <c r="F190" s="3" t="s">
        <v>33</v>
      </c>
      <c r="G190" s="3" t="s">
        <v>33</v>
      </c>
      <c r="H190" s="3">
        <v>0.83890994114327178</v>
      </c>
      <c r="I190" s="3">
        <v>0.9904761904761904</v>
      </c>
      <c r="J190" s="3" t="s">
        <v>33</v>
      </c>
      <c r="K190" s="3" t="s">
        <v>33</v>
      </c>
      <c r="L190" s="3" t="s">
        <v>33</v>
      </c>
      <c r="M190" s="3" t="s">
        <v>33</v>
      </c>
      <c r="N190" s="3" t="s">
        <v>33</v>
      </c>
    </row>
    <row r="191" spans="1:14" x14ac:dyDescent="0.3">
      <c r="A191" s="3" t="s">
        <v>84</v>
      </c>
      <c r="B191" s="3" t="s">
        <v>9</v>
      </c>
      <c r="C191" s="3">
        <v>0.99555878208139381</v>
      </c>
      <c r="D191" s="3">
        <v>0.95454280212405918</v>
      </c>
      <c r="E191" s="3">
        <v>0.96364439593565643</v>
      </c>
      <c r="F191" s="3" t="s">
        <v>33</v>
      </c>
      <c r="G191" s="3" t="s">
        <v>33</v>
      </c>
      <c r="H191" s="3">
        <v>0.84413999448840593</v>
      </c>
      <c r="I191" s="3">
        <v>0.99471721566190197</v>
      </c>
      <c r="J191" s="3" t="s">
        <v>33</v>
      </c>
      <c r="K191" s="3" t="s">
        <v>33</v>
      </c>
      <c r="L191" s="3" t="s">
        <v>33</v>
      </c>
      <c r="M191" s="3" t="s">
        <v>33</v>
      </c>
      <c r="N191" s="3" t="s">
        <v>33</v>
      </c>
    </row>
    <row r="192" spans="1:14" x14ac:dyDescent="0.3">
      <c r="A192" s="3" t="s">
        <v>84</v>
      </c>
      <c r="B192" s="3" t="s">
        <v>10</v>
      </c>
      <c r="C192" s="3">
        <v>0.94410738187868237</v>
      </c>
      <c r="D192" s="3">
        <v>0.94944229109189082</v>
      </c>
      <c r="E192" s="3">
        <v>0.82350487722838883</v>
      </c>
      <c r="F192" s="3">
        <v>0</v>
      </c>
      <c r="G192" s="3">
        <v>0</v>
      </c>
      <c r="H192" s="3">
        <v>0.8357100996288338</v>
      </c>
      <c r="I192" s="3">
        <v>0.9881566960218644</v>
      </c>
      <c r="J192" s="3">
        <v>0.18451327433628317</v>
      </c>
      <c r="K192" s="3" t="s">
        <v>33</v>
      </c>
      <c r="L192" s="3" t="s">
        <v>33</v>
      </c>
      <c r="M192" s="3" t="s">
        <v>33</v>
      </c>
      <c r="N192" s="3">
        <v>0</v>
      </c>
    </row>
    <row r="193" spans="1:14" x14ac:dyDescent="0.3">
      <c r="A193" s="3" t="s">
        <v>84</v>
      </c>
      <c r="B193" s="3" t="s">
        <v>11</v>
      </c>
      <c r="C193" s="3">
        <v>0.98693653470913123</v>
      </c>
      <c r="D193" s="3">
        <v>0.97944300104836135</v>
      </c>
      <c r="E193" s="3">
        <v>0.92883671878582241</v>
      </c>
      <c r="F193" s="3">
        <v>0.93336858028226921</v>
      </c>
      <c r="G193" s="3" t="s">
        <v>33</v>
      </c>
      <c r="H193" s="3">
        <v>0.74900849858356944</v>
      </c>
      <c r="I193" s="3">
        <v>0.99167875410336681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</row>
    <row r="194" spans="1:14" x14ac:dyDescent="0.3">
      <c r="A194" s="3" t="s">
        <v>84</v>
      </c>
      <c r="B194" s="3" t="s">
        <v>12</v>
      </c>
      <c r="C194" s="3">
        <v>0.99508519431081921</v>
      </c>
      <c r="D194" s="3">
        <v>0.97191048542399883</v>
      </c>
      <c r="E194" s="3">
        <v>0.93576936924867482</v>
      </c>
      <c r="F194" s="3">
        <v>0</v>
      </c>
      <c r="G194" s="3">
        <v>0.10276038042217583</v>
      </c>
      <c r="H194" s="3">
        <v>0.49683305247254345</v>
      </c>
      <c r="I194" s="3">
        <v>0.99364423003292757</v>
      </c>
      <c r="J194" s="3" t="s">
        <v>33</v>
      </c>
      <c r="K194" s="3">
        <v>0</v>
      </c>
      <c r="L194" s="3">
        <v>0</v>
      </c>
      <c r="M194" s="3" t="s">
        <v>33</v>
      </c>
      <c r="N194" s="3" t="s">
        <v>33</v>
      </c>
    </row>
    <row r="195" spans="1:14" x14ac:dyDescent="0.3">
      <c r="A195" s="3" t="s">
        <v>84</v>
      </c>
      <c r="B195" s="3" t="s">
        <v>13</v>
      </c>
      <c r="C195" s="3">
        <v>0.99765598301911318</v>
      </c>
      <c r="D195" s="3">
        <v>0.96019575247025424</v>
      </c>
      <c r="E195" s="3">
        <v>0.88010642846961562</v>
      </c>
      <c r="F195" s="3">
        <v>0.50172438229319227</v>
      </c>
      <c r="G195" s="3">
        <v>0.97555596397721001</v>
      </c>
      <c r="H195" s="3">
        <v>0.84764014312489355</v>
      </c>
      <c r="I195" s="3">
        <v>0.99508952179496879</v>
      </c>
      <c r="J195" s="3" t="s">
        <v>33</v>
      </c>
      <c r="K195" s="3" t="s">
        <v>33</v>
      </c>
      <c r="L195" s="3" t="s">
        <v>33</v>
      </c>
      <c r="M195" s="3" t="s">
        <v>33</v>
      </c>
      <c r="N195" s="3" t="s">
        <v>33</v>
      </c>
    </row>
    <row r="196" spans="1:14" x14ac:dyDescent="0.3">
      <c r="A196" s="3" t="s">
        <v>84</v>
      </c>
      <c r="B196" s="3" t="s">
        <v>14</v>
      </c>
      <c r="C196" s="3">
        <v>0.99853536912127039</v>
      </c>
      <c r="D196" s="3">
        <v>0.94734670723531522</v>
      </c>
      <c r="E196" s="3">
        <v>0.93143562175024242</v>
      </c>
      <c r="F196" s="3">
        <v>0.75891914713953978</v>
      </c>
      <c r="G196" s="3" t="s">
        <v>33</v>
      </c>
      <c r="H196" s="3">
        <v>0.936052579616936</v>
      </c>
      <c r="I196" s="3">
        <v>0.99691833590138679</v>
      </c>
      <c r="J196" s="3" t="s">
        <v>33</v>
      </c>
      <c r="K196" s="3" t="s">
        <v>33</v>
      </c>
      <c r="L196" s="3" t="s">
        <v>33</v>
      </c>
      <c r="M196" s="3" t="s">
        <v>33</v>
      </c>
      <c r="N196" s="3" t="s">
        <v>33</v>
      </c>
    </row>
    <row r="197" spans="1:14" x14ac:dyDescent="0.3">
      <c r="A197" s="3" t="s">
        <v>38</v>
      </c>
      <c r="B197" s="3" t="s">
        <v>5</v>
      </c>
      <c r="C197" s="3">
        <v>0.93976255068405234</v>
      </c>
      <c r="D197" s="3">
        <v>0.95930998156439296</v>
      </c>
      <c r="E197" s="3">
        <v>0.81663557555141009</v>
      </c>
      <c r="F197" s="3" t="s">
        <v>33</v>
      </c>
      <c r="G197" s="3" t="s">
        <v>33</v>
      </c>
      <c r="H197" s="3">
        <v>0.79530038759689925</v>
      </c>
      <c r="I197" s="3">
        <v>0.98245614035087725</v>
      </c>
      <c r="J197" s="3" t="s">
        <v>33</v>
      </c>
      <c r="K197" s="3" t="s">
        <v>33</v>
      </c>
      <c r="L197" s="3" t="s">
        <v>33</v>
      </c>
      <c r="M197" s="3" t="s">
        <v>33</v>
      </c>
      <c r="N197" s="3" t="s">
        <v>33</v>
      </c>
    </row>
    <row r="198" spans="1:14" x14ac:dyDescent="0.3">
      <c r="A198" s="3" t="s">
        <v>38</v>
      </c>
      <c r="B198" s="3" t="s">
        <v>6</v>
      </c>
      <c r="C198" s="3">
        <v>0.9843415018046624</v>
      </c>
      <c r="D198" s="3">
        <v>0.97482827673822703</v>
      </c>
      <c r="E198" s="3">
        <v>0.93069306930693085</v>
      </c>
      <c r="F198" s="3" t="s">
        <v>33</v>
      </c>
      <c r="G198" s="3" t="s">
        <v>33</v>
      </c>
      <c r="H198" s="3">
        <v>0.91423660138743923</v>
      </c>
      <c r="I198" s="3">
        <v>0.9938641236046426</v>
      </c>
      <c r="J198" s="3" t="s">
        <v>33</v>
      </c>
      <c r="K198" s="3" t="s">
        <v>33</v>
      </c>
      <c r="L198" s="3" t="s">
        <v>33</v>
      </c>
      <c r="M198" s="3" t="s">
        <v>33</v>
      </c>
      <c r="N198" s="3" t="s">
        <v>33</v>
      </c>
    </row>
    <row r="199" spans="1:14" x14ac:dyDescent="0.3">
      <c r="A199" s="3" t="s">
        <v>38</v>
      </c>
      <c r="B199" s="3" t="s">
        <v>7</v>
      </c>
      <c r="C199" s="3">
        <v>0.95969998880555241</v>
      </c>
      <c r="D199" s="3">
        <v>0.9827831666065564</v>
      </c>
      <c r="E199" s="3">
        <v>0.85196826051112939</v>
      </c>
      <c r="F199" s="3">
        <v>0.60968714662646062</v>
      </c>
      <c r="G199" s="3" t="s">
        <v>33</v>
      </c>
      <c r="H199" s="3">
        <v>0.85094032969584399</v>
      </c>
      <c r="I199" s="3">
        <v>0.9949238578680204</v>
      </c>
      <c r="J199" s="3" t="s">
        <v>33</v>
      </c>
      <c r="K199" s="3" t="s">
        <v>33</v>
      </c>
      <c r="L199" s="3" t="s">
        <v>33</v>
      </c>
      <c r="M199" s="3" t="s">
        <v>33</v>
      </c>
      <c r="N199" s="3" t="s">
        <v>33</v>
      </c>
    </row>
    <row r="200" spans="1:14" x14ac:dyDescent="0.3">
      <c r="A200" s="3" t="s">
        <v>38</v>
      </c>
      <c r="B200" s="3" t="s">
        <v>58</v>
      </c>
      <c r="C200" s="3">
        <v>0.97492773287711643</v>
      </c>
      <c r="D200" s="3">
        <v>0.97899620105201635</v>
      </c>
      <c r="E200" s="3">
        <v>0.94796102077558364</v>
      </c>
      <c r="F200" s="3">
        <v>0.91481889027901298</v>
      </c>
      <c r="G200" s="3" t="s">
        <v>33</v>
      </c>
      <c r="H200" s="3">
        <v>0.82839521102914504</v>
      </c>
      <c r="I200" s="3">
        <v>0.99297954253793319</v>
      </c>
      <c r="J200" s="3" t="s">
        <v>33</v>
      </c>
      <c r="K200" s="3" t="s">
        <v>33</v>
      </c>
      <c r="L200" s="3" t="s">
        <v>33</v>
      </c>
      <c r="M200" s="3" t="s">
        <v>33</v>
      </c>
      <c r="N200" s="3" t="s">
        <v>33</v>
      </c>
    </row>
    <row r="201" spans="1:14" x14ac:dyDescent="0.3">
      <c r="A201" s="3" t="s">
        <v>38</v>
      </c>
      <c r="B201" s="3" t="s">
        <v>8</v>
      </c>
      <c r="C201" s="3">
        <v>0.98471986417657043</v>
      </c>
      <c r="D201" s="3">
        <v>0.94109501685342078</v>
      </c>
      <c r="E201" s="3">
        <v>0.92317066709055262</v>
      </c>
      <c r="F201" s="3" t="s">
        <v>33</v>
      </c>
      <c r="G201" s="3" t="s">
        <v>33</v>
      </c>
      <c r="H201" s="3">
        <v>0.78004271015336824</v>
      </c>
      <c r="I201" s="3">
        <v>0.99362089914945317</v>
      </c>
      <c r="J201" s="3">
        <v>0.89690721649484539</v>
      </c>
      <c r="K201" s="3" t="s">
        <v>33</v>
      </c>
      <c r="L201" s="3" t="s">
        <v>33</v>
      </c>
      <c r="M201" s="3" t="s">
        <v>33</v>
      </c>
      <c r="N201" s="3" t="s">
        <v>33</v>
      </c>
    </row>
    <row r="202" spans="1:14" x14ac:dyDescent="0.3">
      <c r="A202" s="3" t="s">
        <v>38</v>
      </c>
      <c r="B202" s="3" t="s">
        <v>9</v>
      </c>
      <c r="C202" s="3">
        <v>0.98705936125235683</v>
      </c>
      <c r="D202" s="3">
        <v>0.96397058823529402</v>
      </c>
      <c r="E202" s="3">
        <v>0.94720390348034922</v>
      </c>
      <c r="F202" s="3" t="s">
        <v>33</v>
      </c>
      <c r="G202" s="3" t="s">
        <v>33</v>
      </c>
      <c r="H202" s="3">
        <v>0.91978092783505161</v>
      </c>
      <c r="I202" s="3">
        <v>0.99157178766819443</v>
      </c>
      <c r="J202" s="3" t="s">
        <v>33</v>
      </c>
      <c r="K202" s="3" t="s">
        <v>33</v>
      </c>
      <c r="L202" s="3" t="s">
        <v>33</v>
      </c>
      <c r="M202" s="3" t="s">
        <v>33</v>
      </c>
      <c r="N202" s="3" t="s">
        <v>33</v>
      </c>
    </row>
    <row r="203" spans="1:14" x14ac:dyDescent="0.3">
      <c r="A203" s="3" t="s">
        <v>38</v>
      </c>
      <c r="B203" s="3" t="s">
        <v>10</v>
      </c>
      <c r="C203" s="3">
        <v>0.99181097778777338</v>
      </c>
      <c r="D203" s="3">
        <v>0.93455322133316321</v>
      </c>
      <c r="E203" s="3">
        <v>0.93456606680975185</v>
      </c>
      <c r="F203" s="3" t="s">
        <v>33</v>
      </c>
      <c r="G203" s="3" t="s">
        <v>33</v>
      </c>
      <c r="H203" s="3">
        <v>0.88940949493557497</v>
      </c>
      <c r="I203" s="3">
        <v>0.99032656920503315</v>
      </c>
      <c r="J203" s="3" t="s">
        <v>33</v>
      </c>
      <c r="K203" s="3" t="s">
        <v>33</v>
      </c>
      <c r="L203" s="3" t="s">
        <v>33</v>
      </c>
      <c r="M203" s="3" t="s">
        <v>33</v>
      </c>
      <c r="N203" s="3" t="s">
        <v>33</v>
      </c>
    </row>
    <row r="204" spans="1:14" x14ac:dyDescent="0.3">
      <c r="A204" s="3" t="s">
        <v>38</v>
      </c>
      <c r="B204" s="3" t="s">
        <v>11</v>
      </c>
      <c r="C204" s="3">
        <v>0.99194151988423718</v>
      </c>
      <c r="D204" s="3">
        <v>0.83826834429698649</v>
      </c>
      <c r="E204" s="3">
        <v>0.88476269775187344</v>
      </c>
      <c r="F204" s="3" t="s">
        <v>33</v>
      </c>
      <c r="G204" s="3" t="s">
        <v>33</v>
      </c>
      <c r="H204" s="3">
        <v>0.82898149749265082</v>
      </c>
      <c r="I204" s="3">
        <v>0.98895265423242484</v>
      </c>
      <c r="J204" s="3" t="s">
        <v>33</v>
      </c>
      <c r="K204" s="3" t="s">
        <v>33</v>
      </c>
      <c r="L204" s="3" t="s">
        <v>33</v>
      </c>
      <c r="M204" s="3" t="s">
        <v>33</v>
      </c>
      <c r="N204" s="3" t="s">
        <v>33</v>
      </c>
    </row>
    <row r="205" spans="1:14" x14ac:dyDescent="0.3">
      <c r="A205" s="3" t="s">
        <v>38</v>
      </c>
      <c r="B205" s="3" t="s">
        <v>12</v>
      </c>
      <c r="C205" s="3">
        <v>0.98899411313027896</v>
      </c>
      <c r="D205" s="3">
        <v>0.92130218671009556</v>
      </c>
      <c r="E205" s="3">
        <v>0.89682829019321908</v>
      </c>
      <c r="F205" s="3" t="s">
        <v>33</v>
      </c>
      <c r="G205" s="3" t="s">
        <v>33</v>
      </c>
      <c r="H205" s="3">
        <v>0.88129710970120922</v>
      </c>
      <c r="I205" s="3">
        <v>0.98972976910190125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</row>
    <row r="206" spans="1:14" x14ac:dyDescent="0.3">
      <c r="A206" s="3" t="s">
        <v>38</v>
      </c>
      <c r="B206" s="3" t="s">
        <v>13</v>
      </c>
      <c r="C206" s="3">
        <v>0.98762846108529156</v>
      </c>
      <c r="D206" s="3">
        <v>0.91102604257293662</v>
      </c>
      <c r="E206" s="3">
        <v>0.91140112848343879</v>
      </c>
      <c r="F206" s="3" t="s">
        <v>33</v>
      </c>
      <c r="G206" s="3" t="s">
        <v>33</v>
      </c>
      <c r="H206" s="3">
        <v>0.92378093785366322</v>
      </c>
      <c r="I206" s="3">
        <v>0.98909038364280044</v>
      </c>
      <c r="J206" s="3" t="s">
        <v>33</v>
      </c>
      <c r="K206" s="3" t="s">
        <v>33</v>
      </c>
      <c r="L206" s="3" t="s">
        <v>33</v>
      </c>
      <c r="M206" s="3" t="s">
        <v>33</v>
      </c>
      <c r="N206" s="3" t="s">
        <v>33</v>
      </c>
    </row>
    <row r="207" spans="1:14" x14ac:dyDescent="0.3">
      <c r="A207" s="3" t="s">
        <v>38</v>
      </c>
      <c r="B207" s="3" t="s">
        <v>14</v>
      </c>
      <c r="C207" s="3">
        <v>0.98333735306145997</v>
      </c>
      <c r="D207" s="3">
        <v>0.92572571090047395</v>
      </c>
      <c r="E207" s="3">
        <v>0.93841198574984142</v>
      </c>
      <c r="F207" s="3" t="s">
        <v>33</v>
      </c>
      <c r="G207" s="3" t="s">
        <v>33</v>
      </c>
      <c r="H207" s="3">
        <v>0.89362787612876893</v>
      </c>
      <c r="I207" s="3">
        <v>0.98861411269852784</v>
      </c>
      <c r="J207" s="3" t="s">
        <v>33</v>
      </c>
      <c r="K207" s="3" t="s">
        <v>33</v>
      </c>
      <c r="L207" s="3" t="s">
        <v>33</v>
      </c>
      <c r="M207" s="3" t="s">
        <v>33</v>
      </c>
      <c r="N207" s="3" t="s">
        <v>33</v>
      </c>
    </row>
    <row r="208" spans="1:14" x14ac:dyDescent="0.3">
      <c r="A208" s="3" t="s">
        <v>38</v>
      </c>
      <c r="B208" s="3" t="s">
        <v>15</v>
      </c>
      <c r="C208" s="3">
        <v>0.99396870196758735</v>
      </c>
      <c r="D208" s="3">
        <v>0.80290635091496232</v>
      </c>
      <c r="E208" s="3">
        <v>0.95960454159264696</v>
      </c>
      <c r="F208" s="3" t="s">
        <v>33</v>
      </c>
      <c r="G208" s="3" t="s">
        <v>33</v>
      </c>
      <c r="H208" s="3">
        <v>0.95165117658690923</v>
      </c>
      <c r="I208" s="3">
        <v>0.99630068067475597</v>
      </c>
      <c r="J208" s="3" t="s">
        <v>33</v>
      </c>
      <c r="K208" s="3" t="s">
        <v>33</v>
      </c>
      <c r="L208" s="3" t="s">
        <v>33</v>
      </c>
      <c r="M208" s="3" t="s">
        <v>33</v>
      </c>
      <c r="N208" s="3" t="s">
        <v>33</v>
      </c>
    </row>
    <row r="209" spans="1:14" x14ac:dyDescent="0.3">
      <c r="A209" s="3" t="s">
        <v>38</v>
      </c>
      <c r="B209" s="3" t="s">
        <v>16</v>
      </c>
      <c r="C209" s="3">
        <v>0.99436821723956603</v>
      </c>
      <c r="D209" s="3">
        <v>0.83490279465370598</v>
      </c>
      <c r="E209" s="3">
        <v>0.95274647671098278</v>
      </c>
      <c r="F209" s="3" t="s">
        <v>33</v>
      </c>
      <c r="G209" s="3" t="s">
        <v>33</v>
      </c>
      <c r="H209" s="3">
        <v>0.91377411787236085</v>
      </c>
      <c r="I209" s="3">
        <v>0.99482936918304044</v>
      </c>
      <c r="J209" s="3" t="s">
        <v>33</v>
      </c>
      <c r="K209" s="3" t="s">
        <v>33</v>
      </c>
      <c r="L209" s="3" t="s">
        <v>33</v>
      </c>
      <c r="M209" s="3" t="s">
        <v>33</v>
      </c>
      <c r="N209" s="3" t="s">
        <v>33</v>
      </c>
    </row>
    <row r="210" spans="1:14" x14ac:dyDescent="0.3">
      <c r="A210" s="3" t="s">
        <v>38</v>
      </c>
      <c r="B210" s="3" t="s">
        <v>17</v>
      </c>
      <c r="C210" s="3">
        <v>0.99406434893625117</v>
      </c>
      <c r="D210" s="3">
        <v>0.81101972054305815</v>
      </c>
      <c r="E210" s="3">
        <v>0.9563088026807578</v>
      </c>
      <c r="F210" s="3" t="s">
        <v>33</v>
      </c>
      <c r="G210" s="3" t="s">
        <v>33</v>
      </c>
      <c r="H210" s="3">
        <v>0.89615610461177109</v>
      </c>
      <c r="I210" s="3">
        <v>0.99103037612120304</v>
      </c>
      <c r="J210" s="3">
        <v>0.95765641202903562</v>
      </c>
      <c r="K210" s="3" t="s">
        <v>33</v>
      </c>
      <c r="L210" s="3" t="s">
        <v>33</v>
      </c>
      <c r="M210" s="3" t="s">
        <v>33</v>
      </c>
      <c r="N210" s="3" t="s">
        <v>33</v>
      </c>
    </row>
    <row r="211" spans="1:14" x14ac:dyDescent="0.3">
      <c r="A211" s="3" t="s">
        <v>38</v>
      </c>
      <c r="B211" s="3" t="s">
        <v>18</v>
      </c>
      <c r="C211" s="3">
        <v>0.98158491803876202</v>
      </c>
      <c r="D211" s="3">
        <v>0.77274174716059862</v>
      </c>
      <c r="E211" s="3">
        <v>0.93204680763703562</v>
      </c>
      <c r="F211" s="3" t="s">
        <v>33</v>
      </c>
      <c r="G211" s="3" t="s">
        <v>33</v>
      </c>
      <c r="H211" s="3">
        <v>0.90920436817472683</v>
      </c>
      <c r="I211" s="3">
        <v>0.99389517569982122</v>
      </c>
      <c r="J211" s="3">
        <v>0.87628515591808986</v>
      </c>
      <c r="K211" s="3" t="s">
        <v>33</v>
      </c>
      <c r="L211" s="3" t="s">
        <v>33</v>
      </c>
      <c r="M211" s="3" t="s">
        <v>33</v>
      </c>
      <c r="N211" s="3" t="s">
        <v>33</v>
      </c>
    </row>
    <row r="212" spans="1:14" x14ac:dyDescent="0.3">
      <c r="A212" s="3" t="s">
        <v>86</v>
      </c>
      <c r="B212" s="3" t="s">
        <v>6</v>
      </c>
      <c r="C212" s="3">
        <v>0.98834630809153101</v>
      </c>
      <c r="D212" s="3">
        <v>0.85426029533156012</v>
      </c>
      <c r="E212" s="3">
        <v>0.95971740208230039</v>
      </c>
      <c r="F212" s="3" t="s">
        <v>33</v>
      </c>
      <c r="G212" s="3" t="s">
        <v>33</v>
      </c>
      <c r="H212" s="3">
        <v>0.87181428210951295</v>
      </c>
      <c r="I212" s="3">
        <v>0.9865747193896266</v>
      </c>
      <c r="J212" s="3" t="s">
        <v>33</v>
      </c>
      <c r="K212" s="3" t="s">
        <v>33</v>
      </c>
      <c r="L212" s="3" t="s">
        <v>33</v>
      </c>
      <c r="M212" s="3" t="s">
        <v>33</v>
      </c>
      <c r="N212" s="3" t="s">
        <v>33</v>
      </c>
    </row>
    <row r="213" spans="1:14" x14ac:dyDescent="0.3">
      <c r="A213" s="3" t="s">
        <v>86</v>
      </c>
      <c r="B213" s="3" t="s">
        <v>87</v>
      </c>
      <c r="C213" s="3">
        <v>0.98698788971914442</v>
      </c>
      <c r="D213" s="3">
        <v>0.84751545504343062</v>
      </c>
      <c r="E213" s="3">
        <v>0.92119485831142278</v>
      </c>
      <c r="F213" s="3" t="s">
        <v>33</v>
      </c>
      <c r="G213" s="3">
        <v>0.96032070686410864</v>
      </c>
      <c r="H213" s="3">
        <v>0.92334995351981741</v>
      </c>
      <c r="I213" s="3">
        <v>0.98497694481630238</v>
      </c>
      <c r="J213" s="3" t="s">
        <v>33</v>
      </c>
      <c r="K213" s="3" t="s">
        <v>33</v>
      </c>
      <c r="L213" s="3" t="s">
        <v>33</v>
      </c>
      <c r="M213" s="3" t="s">
        <v>33</v>
      </c>
      <c r="N213" s="3" t="s">
        <v>33</v>
      </c>
    </row>
    <row r="214" spans="1:14" x14ac:dyDescent="0.3">
      <c r="A214" s="3" t="s">
        <v>86</v>
      </c>
      <c r="B214" s="3" t="s">
        <v>7</v>
      </c>
      <c r="C214" s="3">
        <v>0.98904036353916081</v>
      </c>
      <c r="D214" s="3">
        <v>0.86015772870662466</v>
      </c>
      <c r="E214" s="3">
        <v>0.74974362601223521</v>
      </c>
      <c r="F214" s="3">
        <v>0</v>
      </c>
      <c r="G214" s="3">
        <v>0.86137063239185618</v>
      </c>
      <c r="H214" s="3">
        <v>0.86691272253582286</v>
      </c>
      <c r="I214" s="3">
        <v>0.98966069608271445</v>
      </c>
      <c r="J214" s="3" t="s">
        <v>33</v>
      </c>
      <c r="K214" s="3" t="s">
        <v>33</v>
      </c>
      <c r="L214" s="3" t="s">
        <v>33</v>
      </c>
      <c r="M214" s="3" t="s">
        <v>33</v>
      </c>
      <c r="N214" s="3" t="s">
        <v>33</v>
      </c>
    </row>
    <row r="215" spans="1:14" x14ac:dyDescent="0.3">
      <c r="A215" s="3" t="s">
        <v>86</v>
      </c>
      <c r="B215" s="3" t="s">
        <v>10</v>
      </c>
      <c r="C215" s="3">
        <v>0.96350633643582062</v>
      </c>
      <c r="D215" s="3">
        <v>0.93703564214058277</v>
      </c>
      <c r="E215" s="3">
        <v>0.8685017128433199</v>
      </c>
      <c r="F215" s="3">
        <v>0.73108796472287696</v>
      </c>
      <c r="G215" s="3" t="s">
        <v>33</v>
      </c>
      <c r="H215" s="3">
        <v>0.74922638189430257</v>
      </c>
      <c r="I215" s="3">
        <v>0.98687210124990177</v>
      </c>
      <c r="J215" s="3">
        <v>0</v>
      </c>
      <c r="K215" s="3" t="s">
        <v>33</v>
      </c>
      <c r="L215" s="3" t="s">
        <v>33</v>
      </c>
      <c r="M215" s="3" t="s">
        <v>33</v>
      </c>
      <c r="N215" s="3" t="s">
        <v>33</v>
      </c>
    </row>
    <row r="216" spans="1:14" x14ac:dyDescent="0.3">
      <c r="A216" s="3" t="s">
        <v>86</v>
      </c>
      <c r="B216" s="3" t="s">
        <v>12</v>
      </c>
      <c r="C216" s="3">
        <v>0.99056488175468682</v>
      </c>
      <c r="D216" s="3">
        <v>0.93095868598231135</v>
      </c>
      <c r="E216" s="3">
        <v>0.78374233128834359</v>
      </c>
      <c r="F216" s="3">
        <v>0</v>
      </c>
      <c r="G216" s="3">
        <v>0.87783281462324114</v>
      </c>
      <c r="H216" s="3">
        <v>0.67964352720450283</v>
      </c>
      <c r="I216" s="3">
        <v>0.99471378945778599</v>
      </c>
      <c r="J216" s="3" t="s">
        <v>33</v>
      </c>
      <c r="K216" s="3" t="s">
        <v>33</v>
      </c>
      <c r="L216" s="3" t="s">
        <v>33</v>
      </c>
      <c r="M216" s="3" t="s">
        <v>33</v>
      </c>
      <c r="N216" s="3" t="s">
        <v>33</v>
      </c>
    </row>
    <row r="217" spans="1:14" x14ac:dyDescent="0.3">
      <c r="A217" s="3" t="s">
        <v>86</v>
      </c>
      <c r="B217" s="3" t="s">
        <v>13</v>
      </c>
      <c r="C217" s="3">
        <v>0.9954198473282444</v>
      </c>
      <c r="D217" s="3">
        <v>0.7829001434119145</v>
      </c>
      <c r="E217" s="3">
        <v>0.75980067910217397</v>
      </c>
      <c r="F217" s="3">
        <v>0</v>
      </c>
      <c r="G217" s="3">
        <v>0.85263376479545927</v>
      </c>
      <c r="H217" s="3">
        <v>0.58996262680192202</v>
      </c>
      <c r="I217" s="3">
        <v>0.99410074118892755</v>
      </c>
      <c r="J217" s="3" t="s">
        <v>33</v>
      </c>
      <c r="K217" s="3" t="s">
        <v>33</v>
      </c>
      <c r="L217" s="3" t="s">
        <v>33</v>
      </c>
      <c r="M217" s="3" t="s">
        <v>33</v>
      </c>
      <c r="N217" s="3" t="s">
        <v>33</v>
      </c>
    </row>
    <row r="218" spans="1:14" x14ac:dyDescent="0.3">
      <c r="A218" s="3" t="s">
        <v>86</v>
      </c>
      <c r="B218" s="3" t="s">
        <v>14</v>
      </c>
      <c r="C218" s="3">
        <v>0.98936945352638961</v>
      </c>
      <c r="D218" s="3">
        <v>0.93022950819672123</v>
      </c>
      <c r="E218" s="3">
        <v>0.74292837849870885</v>
      </c>
      <c r="F218" s="3">
        <v>0</v>
      </c>
      <c r="G218" s="3">
        <v>0.88578053706335558</v>
      </c>
      <c r="H218" s="3">
        <v>0.3003251551877032</v>
      </c>
      <c r="I218" s="3">
        <v>0.99431556306652324</v>
      </c>
      <c r="J218" s="3" t="s">
        <v>33</v>
      </c>
      <c r="K218" s="3" t="s">
        <v>33</v>
      </c>
      <c r="L218" s="3" t="s">
        <v>33</v>
      </c>
      <c r="M218" s="3" t="s">
        <v>33</v>
      </c>
      <c r="N218" s="3" t="s">
        <v>33</v>
      </c>
    </row>
    <row r="219" spans="1:14" x14ac:dyDescent="0.3">
      <c r="A219" s="3" t="s">
        <v>86</v>
      </c>
      <c r="B219" s="3" t="s">
        <v>15</v>
      </c>
      <c r="C219" s="3">
        <v>0.99452627831427176</v>
      </c>
      <c r="D219" s="3">
        <v>0.98785613294338681</v>
      </c>
      <c r="E219" s="3">
        <v>0.85359405122555765</v>
      </c>
      <c r="F219" s="3">
        <v>0</v>
      </c>
      <c r="G219" s="3">
        <v>0.95730440803138706</v>
      </c>
      <c r="H219" s="3">
        <v>0.77689807483956996</v>
      </c>
      <c r="I219" s="3">
        <v>0.99469214437367304</v>
      </c>
      <c r="J219" s="3" t="s">
        <v>33</v>
      </c>
      <c r="K219" s="3" t="s">
        <v>33</v>
      </c>
      <c r="L219" s="3" t="s">
        <v>33</v>
      </c>
      <c r="M219" s="3" t="s">
        <v>33</v>
      </c>
      <c r="N219" s="3">
        <v>0</v>
      </c>
    </row>
    <row r="220" spans="1:14" x14ac:dyDescent="0.3">
      <c r="A220" s="3" t="s">
        <v>86</v>
      </c>
      <c r="B220" s="3" t="s">
        <v>16</v>
      </c>
      <c r="C220" s="3">
        <v>0.9905278814289068</v>
      </c>
      <c r="D220" s="3">
        <v>0.94047596255097543</v>
      </c>
      <c r="E220" s="3">
        <v>0.85977163660433564</v>
      </c>
      <c r="F220" s="3">
        <v>0.49866230084255081</v>
      </c>
      <c r="G220" s="3">
        <v>0.7398562741846324</v>
      </c>
      <c r="H220" s="3">
        <v>0.73911598537720169</v>
      </c>
      <c r="I220" s="3">
        <v>0.99272220501703323</v>
      </c>
      <c r="J220" s="3">
        <v>0</v>
      </c>
      <c r="K220" s="3" t="s">
        <v>33</v>
      </c>
      <c r="L220" s="3" t="s">
        <v>33</v>
      </c>
      <c r="M220" s="3" t="s">
        <v>33</v>
      </c>
      <c r="N220" s="3" t="s">
        <v>33</v>
      </c>
    </row>
    <row r="221" spans="1:14" x14ac:dyDescent="0.3">
      <c r="A221" s="3" t="s">
        <v>86</v>
      </c>
      <c r="B221" s="3" t="s">
        <v>17</v>
      </c>
      <c r="C221" s="3">
        <v>0.99798206671462919</v>
      </c>
      <c r="D221" s="3">
        <v>0.88066818526955204</v>
      </c>
      <c r="E221" s="3">
        <v>0.86361772953118077</v>
      </c>
      <c r="F221" s="3">
        <v>0</v>
      </c>
      <c r="G221" s="3" t="s">
        <v>33</v>
      </c>
      <c r="H221" s="3">
        <v>0.84933928903778155</v>
      </c>
      <c r="I221" s="3">
        <v>0.99480015521924725</v>
      </c>
      <c r="J221" s="3" t="s">
        <v>33</v>
      </c>
      <c r="K221" s="3" t="s">
        <v>33</v>
      </c>
      <c r="L221" s="3" t="s">
        <v>33</v>
      </c>
      <c r="M221" s="3" t="s">
        <v>33</v>
      </c>
      <c r="N221" s="3" t="s">
        <v>33</v>
      </c>
    </row>
    <row r="222" spans="1:14" x14ac:dyDescent="0.3">
      <c r="A222" s="3" t="s">
        <v>86</v>
      </c>
      <c r="B222" s="3" t="s">
        <v>18</v>
      </c>
      <c r="C222" s="3">
        <v>0.99778970164693281</v>
      </c>
      <c r="D222" s="3">
        <v>0.91099476439790561</v>
      </c>
      <c r="E222" s="3">
        <v>0.88632574197218461</v>
      </c>
      <c r="F222" s="3">
        <v>0.67180696661828743</v>
      </c>
      <c r="G222" s="3" t="s">
        <v>33</v>
      </c>
      <c r="H222" s="3">
        <v>0.81929778247096097</v>
      </c>
      <c r="I222" s="3">
        <v>0.99586016559337642</v>
      </c>
      <c r="J222" s="3" t="s">
        <v>33</v>
      </c>
      <c r="K222" s="3" t="s">
        <v>33</v>
      </c>
      <c r="L222" s="3" t="s">
        <v>33</v>
      </c>
      <c r="M222" s="3" t="s">
        <v>33</v>
      </c>
      <c r="N222" s="3" t="s">
        <v>33</v>
      </c>
    </row>
    <row r="224" spans="1:14" x14ac:dyDescent="0.3">
      <c r="A224" s="2" t="s">
        <v>2</v>
      </c>
    </row>
    <row r="226" spans="1:13" x14ac:dyDescent="0.3">
      <c r="A226" t="s">
        <v>0</v>
      </c>
      <c r="B226" s="1" t="s">
        <v>69</v>
      </c>
      <c r="C226" s="1" t="s">
        <v>70</v>
      </c>
      <c r="D226" s="1" t="s">
        <v>71</v>
      </c>
      <c r="E226" s="1" t="s">
        <v>72</v>
      </c>
      <c r="F226" s="1" t="s">
        <v>73</v>
      </c>
      <c r="G226" s="1" t="s">
        <v>74</v>
      </c>
      <c r="H226" s="1" t="s">
        <v>75</v>
      </c>
      <c r="I226" s="1" t="s">
        <v>76</v>
      </c>
      <c r="J226" s="1" t="s">
        <v>77</v>
      </c>
      <c r="K226" s="1" t="s">
        <v>78</v>
      </c>
      <c r="L226" s="1" t="s">
        <v>79</v>
      </c>
      <c r="M226" s="1" t="s">
        <v>80</v>
      </c>
    </row>
    <row r="227" spans="1:13" x14ac:dyDescent="0.3">
      <c r="A227" t="s">
        <v>44</v>
      </c>
      <c r="B227">
        <v>0.98770087566834996</v>
      </c>
      <c r="C227">
        <v>0.87682343748879954</v>
      </c>
      <c r="D227">
        <v>0.93083512252671119</v>
      </c>
      <c r="E227">
        <v>0.74474012873474882</v>
      </c>
      <c r="F227">
        <v>0.95056642636457256</v>
      </c>
      <c r="G227">
        <v>0.85058540539822181</v>
      </c>
      <c r="H227">
        <v>0.9873468997372612</v>
      </c>
      <c r="I227">
        <v>0.52765044377255432</v>
      </c>
      <c r="J227" t="s">
        <v>33</v>
      </c>
      <c r="K227" t="s">
        <v>33</v>
      </c>
      <c r="L227" t="s">
        <v>33</v>
      </c>
      <c r="M227" t="s">
        <v>33</v>
      </c>
    </row>
    <row r="228" spans="1:13" x14ac:dyDescent="0.3">
      <c r="A228" t="s">
        <v>39</v>
      </c>
      <c r="B228">
        <v>0.98670769691371563</v>
      </c>
      <c r="C228">
        <v>0.9496146514014564</v>
      </c>
      <c r="D228">
        <v>0.91568053100135982</v>
      </c>
      <c r="E228">
        <v>0.84492845259946348</v>
      </c>
      <c r="F228">
        <v>0</v>
      </c>
      <c r="G228">
        <v>0.86129557699536397</v>
      </c>
      <c r="H228">
        <v>0.98814636832357206</v>
      </c>
      <c r="I228">
        <v>0.57267393126571664</v>
      </c>
      <c r="J228" t="s">
        <v>33</v>
      </c>
      <c r="K228" t="s">
        <v>33</v>
      </c>
      <c r="L228" t="s">
        <v>33</v>
      </c>
      <c r="M228" t="s">
        <v>33</v>
      </c>
    </row>
    <row r="229" spans="1:13" x14ac:dyDescent="0.3">
      <c r="A229" t="s">
        <v>42</v>
      </c>
      <c r="B229">
        <v>0.97872241057219955</v>
      </c>
      <c r="C229">
        <v>0.955660871781146</v>
      </c>
      <c r="D229">
        <v>0.76443976528511048</v>
      </c>
      <c r="E229">
        <v>0.69123974761505869</v>
      </c>
      <c r="F229">
        <v>0.69540510775286246</v>
      </c>
      <c r="G229">
        <v>0.74819652691060345</v>
      </c>
      <c r="H229">
        <v>0.99333309866591557</v>
      </c>
      <c r="I229">
        <v>0.88411385993006308</v>
      </c>
      <c r="J229">
        <v>0.65935339333307585</v>
      </c>
      <c r="K229">
        <v>0.295061340044039</v>
      </c>
      <c r="L229">
        <v>0</v>
      </c>
      <c r="M229">
        <v>0.17315695600475625</v>
      </c>
    </row>
    <row r="230" spans="1:13" x14ac:dyDescent="0.3">
      <c r="A230" t="s">
        <v>54</v>
      </c>
      <c r="B230">
        <v>0.99168946295130522</v>
      </c>
      <c r="C230">
        <v>0.94281592896402999</v>
      </c>
      <c r="D230">
        <v>0.90982451978322598</v>
      </c>
      <c r="E230">
        <v>0.79700389651419945</v>
      </c>
      <c r="F230" t="s">
        <v>33</v>
      </c>
      <c r="G230">
        <v>0.84830094117531896</v>
      </c>
      <c r="H230">
        <v>0.99116378092205659</v>
      </c>
      <c r="I230">
        <v>0</v>
      </c>
      <c r="J230" t="s">
        <v>33</v>
      </c>
      <c r="K230" t="s">
        <v>33</v>
      </c>
      <c r="L230" t="s">
        <v>33</v>
      </c>
      <c r="M230" t="s">
        <v>33</v>
      </c>
    </row>
    <row r="231" spans="1:13" x14ac:dyDescent="0.3">
      <c r="A231" t="s">
        <v>36</v>
      </c>
      <c r="B231">
        <v>0.98876995345563123</v>
      </c>
      <c r="C231">
        <v>0.92658683209856063</v>
      </c>
      <c r="D231">
        <v>0.85402374101283485</v>
      </c>
      <c r="E231">
        <v>0.68649741498472605</v>
      </c>
      <c r="F231">
        <v>0.64316208353304427</v>
      </c>
      <c r="G231">
        <v>0.72291406546875847</v>
      </c>
      <c r="H231">
        <v>0.99300467316679164</v>
      </c>
      <c r="I231">
        <v>0.90676090761964523</v>
      </c>
      <c r="J231">
        <v>0.74861608596548357</v>
      </c>
      <c r="K231">
        <v>0</v>
      </c>
      <c r="L231">
        <v>0</v>
      </c>
      <c r="M231">
        <v>0</v>
      </c>
    </row>
    <row r="232" spans="1:13" x14ac:dyDescent="0.3">
      <c r="A232" t="s">
        <v>34</v>
      </c>
      <c r="B232">
        <v>0.98895243368774244</v>
      </c>
      <c r="C232">
        <v>0.949625435566672</v>
      </c>
      <c r="D232">
        <v>0.91545527896706458</v>
      </c>
      <c r="E232">
        <v>0.80885013547026274</v>
      </c>
      <c r="F232">
        <v>0</v>
      </c>
      <c r="G232">
        <v>0.80836490289179574</v>
      </c>
      <c r="H232">
        <v>0.98930848152687523</v>
      </c>
      <c r="I232">
        <v>0.89767855698455068</v>
      </c>
      <c r="J232" t="s">
        <v>33</v>
      </c>
      <c r="K232" t="s">
        <v>33</v>
      </c>
      <c r="L232" t="s">
        <v>33</v>
      </c>
      <c r="M232" t="s">
        <v>33</v>
      </c>
    </row>
    <row r="233" spans="1:13" x14ac:dyDescent="0.3">
      <c r="A233" t="s">
        <v>45</v>
      </c>
      <c r="B233">
        <v>0.97864303987051204</v>
      </c>
      <c r="C233">
        <v>0.96171001642424958</v>
      </c>
      <c r="D233">
        <v>0.89690706647878993</v>
      </c>
      <c r="E233">
        <v>0.70157556352741168</v>
      </c>
      <c r="F233">
        <v>0.76871444096400943</v>
      </c>
      <c r="G233">
        <v>0.77030097852803414</v>
      </c>
      <c r="H233">
        <v>0.99126859411368562</v>
      </c>
      <c r="I233">
        <v>0.46222648139274874</v>
      </c>
      <c r="J233" t="s">
        <v>33</v>
      </c>
      <c r="K233">
        <v>0.90963855421686757</v>
      </c>
      <c r="L233" t="s">
        <v>33</v>
      </c>
      <c r="M233">
        <v>0</v>
      </c>
    </row>
    <row r="234" spans="1:13" x14ac:dyDescent="0.3">
      <c r="A234" t="s">
        <v>40</v>
      </c>
      <c r="B234">
        <v>0.99349942760983623</v>
      </c>
      <c r="C234">
        <v>0.96662054021769139</v>
      </c>
      <c r="D234">
        <v>0.89675595638713146</v>
      </c>
      <c r="E234">
        <v>0.74048985953548829</v>
      </c>
      <c r="F234">
        <v>0.61020337215365894</v>
      </c>
      <c r="G234">
        <v>0.78799969190479857</v>
      </c>
      <c r="H234">
        <v>0.99167459562321603</v>
      </c>
      <c r="I234">
        <v>0.21378841908643231</v>
      </c>
      <c r="J234" t="s">
        <v>33</v>
      </c>
      <c r="K234">
        <v>0</v>
      </c>
      <c r="L234" t="s">
        <v>33</v>
      </c>
      <c r="M234">
        <v>0</v>
      </c>
    </row>
    <row r="235" spans="1:13" x14ac:dyDescent="0.3">
      <c r="A235" t="s">
        <v>37</v>
      </c>
      <c r="B235">
        <v>0.99086167627998578</v>
      </c>
      <c r="C235">
        <v>0.96386561351308964</v>
      </c>
      <c r="D235">
        <v>0.89602998563463543</v>
      </c>
      <c r="E235">
        <v>0.77732358771221222</v>
      </c>
      <c r="F235">
        <v>0.68905060077847347</v>
      </c>
      <c r="G235">
        <v>0.82378403256825694</v>
      </c>
      <c r="H235">
        <v>0.98738566035949682</v>
      </c>
      <c r="I235">
        <v>0.91731792955034541</v>
      </c>
      <c r="J235" t="s">
        <v>33</v>
      </c>
      <c r="K235">
        <v>0</v>
      </c>
      <c r="L235" t="s">
        <v>33</v>
      </c>
      <c r="M235" t="s">
        <v>33</v>
      </c>
    </row>
    <row r="236" spans="1:13" x14ac:dyDescent="0.3">
      <c r="A236" t="s">
        <v>19</v>
      </c>
      <c r="B236">
        <v>0.9864766179944906</v>
      </c>
      <c r="C236">
        <v>0.95967429988963115</v>
      </c>
      <c r="D236">
        <v>0.91341094391864597</v>
      </c>
      <c r="E236">
        <v>0.82557563139762558</v>
      </c>
      <c r="F236">
        <v>0.78673335795092147</v>
      </c>
      <c r="G236">
        <v>0.85762760960873974</v>
      </c>
      <c r="H236">
        <v>0.98366411501742179</v>
      </c>
      <c r="I236">
        <v>0.85340968710581244</v>
      </c>
      <c r="J236" t="s">
        <v>33</v>
      </c>
      <c r="K236" t="s">
        <v>33</v>
      </c>
      <c r="L236" t="s">
        <v>33</v>
      </c>
      <c r="M236" t="s">
        <v>33</v>
      </c>
    </row>
    <row r="237" spans="1:13" x14ac:dyDescent="0.3">
      <c r="A237" t="s">
        <v>85</v>
      </c>
      <c r="B237">
        <v>0.97700925938785277</v>
      </c>
      <c r="C237">
        <v>0.96451962506515043</v>
      </c>
      <c r="D237">
        <v>0.91599579462160441</v>
      </c>
      <c r="E237">
        <v>0.24100798075871871</v>
      </c>
      <c r="F237">
        <v>0.63789840260428499</v>
      </c>
      <c r="G237">
        <v>0.79332385100897862</v>
      </c>
      <c r="H237">
        <v>0.98933647342333719</v>
      </c>
      <c r="I237">
        <v>0.59584734610323142</v>
      </c>
      <c r="J237">
        <v>0</v>
      </c>
      <c r="K237" t="s">
        <v>33</v>
      </c>
      <c r="L237" t="s">
        <v>33</v>
      </c>
      <c r="M237" t="s">
        <v>33</v>
      </c>
    </row>
    <row r="238" spans="1:13" x14ac:dyDescent="0.3">
      <c r="A238" t="s">
        <v>88</v>
      </c>
      <c r="B238">
        <v>0.99187742533981982</v>
      </c>
      <c r="C238">
        <v>0.95521332347361998</v>
      </c>
      <c r="D238">
        <v>0.9024094341849076</v>
      </c>
      <c r="E238">
        <v>0.7784396693472807</v>
      </c>
      <c r="F238">
        <v>0.48945462292288028</v>
      </c>
      <c r="G238">
        <v>0.83918813005053916</v>
      </c>
      <c r="H238">
        <v>0.99292368377676365</v>
      </c>
      <c r="I238">
        <v>0.78814528814528817</v>
      </c>
      <c r="J238" t="s">
        <v>33</v>
      </c>
      <c r="K238" t="s">
        <v>33</v>
      </c>
      <c r="L238" t="s">
        <v>33</v>
      </c>
      <c r="M238">
        <v>0</v>
      </c>
    </row>
    <row r="239" spans="1:13" x14ac:dyDescent="0.3">
      <c r="A239" t="s">
        <v>84</v>
      </c>
      <c r="B239">
        <v>0.98656550966652756</v>
      </c>
      <c r="C239">
        <v>0.95657018968993679</v>
      </c>
      <c r="D239">
        <v>0.90527764574965819</v>
      </c>
      <c r="E239">
        <v>0.56836641727174841</v>
      </c>
      <c r="F239">
        <v>0.55226578570092877</v>
      </c>
      <c r="G239">
        <v>0.81886947371401342</v>
      </c>
      <c r="H239">
        <v>0.99138104105947444</v>
      </c>
      <c r="I239">
        <v>0.18451327433628317</v>
      </c>
      <c r="J239">
        <v>0</v>
      </c>
      <c r="K239">
        <v>0</v>
      </c>
      <c r="L239" t="s">
        <v>33</v>
      </c>
      <c r="M239">
        <v>0</v>
      </c>
    </row>
    <row r="240" spans="1:13" x14ac:dyDescent="0.3">
      <c r="A240" t="s">
        <v>38</v>
      </c>
      <c r="B240">
        <v>0.98541725048089757</v>
      </c>
      <c r="C240">
        <v>0.92710760560368943</v>
      </c>
      <c r="D240">
        <v>0.92021325289125078</v>
      </c>
      <c r="E240">
        <v>0.84086107463027471</v>
      </c>
      <c r="F240" t="s">
        <v>33</v>
      </c>
      <c r="G240">
        <v>0.88492242285608658</v>
      </c>
      <c r="H240">
        <v>0.99143710130386242</v>
      </c>
      <c r="I240">
        <v>0.90297051775065484</v>
      </c>
      <c r="J240" t="s">
        <v>33</v>
      </c>
      <c r="K240" t="s">
        <v>33</v>
      </c>
      <c r="L240" t="s">
        <v>33</v>
      </c>
      <c r="M240" t="s">
        <v>33</v>
      </c>
    </row>
    <row r="241" spans="1:13" x14ac:dyDescent="0.3">
      <c r="A241" t="s">
        <v>86</v>
      </c>
      <c r="B241">
        <v>0.99228907835078239</v>
      </c>
      <c r="C241">
        <v>0.89258149310458768</v>
      </c>
      <c r="D241">
        <v>0.84911346516123165</v>
      </c>
      <c r="E241">
        <v>0.34124680550897929</v>
      </c>
      <c r="F241">
        <v>0.88071791885735817</v>
      </c>
      <c r="G241">
        <v>0.78021146870417535</v>
      </c>
      <c r="H241">
        <v>0.9917199252656036</v>
      </c>
      <c r="I241">
        <v>0</v>
      </c>
      <c r="J241" t="s">
        <v>33</v>
      </c>
      <c r="K241" t="s">
        <v>33</v>
      </c>
      <c r="L241" t="s">
        <v>33</v>
      </c>
      <c r="M241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J A A B Q S w M E F A A C A A g A + 2 s O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P t r D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7 a w 5 X / 6 h F g A E H A A B F x w A A E w A c A E Z v c m 1 1 b G F z L 1 N l Y 3 R p b 2 4 x L m 0 g o h g A K K A U A A A A A A A A A A A A A A A A A A A A A A A A A A A A 7 Z 1 b b 6 N G F M f f I + U 7 W M 5 L I q V W D b 4 k r f r S b F O p l b b R J t q H y h L C M E l o s b G 4 O L 2 o 3 7 3 A 2 F z M J S Y 2 Z 8 6 Y s w / s M P F w Z p j f n P 9 h G M B j h m 8 5 y 9 4 j / 3 / 4 / d m Z 9 6 q 7 z O y t A t u e 6 8 a f 2 s I x m a 0 N t b V u a 8 + u v m C 9 H 3 o 2 8 8 / P e u G / R y d w j S j n F 8 9 Z D j 4 5 R r B g S / / y 3 r L Z 4 M 5 Z + u G O d 9 n / / b v Z i + u Y r v U S s H 9 m d 7 p r W r r x 2 9 3 T b M F 8 1 z I 8 b R 5 Y t j m r N j n 4 I z x 8 / + r q m l u 9 6 I f H X j P X D + v p O 7 0 n f W 6 z f l i J L 8 x w X H P w 5 M Q 5 l 7 x y a a G f / l r p S z M s 8 1 W 3 g 7 h A / L s B z + e F 7 x w 7 W C w v S y 1 c 9 / q 8 5 H X v 3 / 4 w 2 h 1 + G 2 9 5 W o m 2 8 U a N N q N o M 4 4 2 k 2 g z j T Y 3 0 e Y 2 2 s T N i h L b R v f / i 4 4 a H 3 8 w T E w N u I V N O p u v p O l M U k 2 T o z Q 5 T p O T N D l N k z d p 8 j Z N J n X k u 2 l N r 8 7 P r G X F W a 0 k S I E n S C G C T o k g F Z 4 g l Q g 6 J Y J G 8 A S N i C C p C Y q L J x G J z z y / Z X 6 q D B I 9 k t O j Q N O j E D 2 n Q 4 8 K T Y 9 6 L H q y T S 0 p l z b 3 o l / Z 4 E v l q i 9 X q 2 n M i B 8 z I + g x M y J 6 5 K a n M A U V 9 6 d p G e 3 x E 1 v q D Y u z X 4 l p h C R x h p r A s 4 N d h p w s L e 0 D U g P n R + e 1 o B h R i v N b x I g U j K h g j K j F G a z j M N I g i q t p f K t x X M t n g E Z J y 6 N k B D B K q k 0 S G 6 j Y y E + D r T w W m I 5 q A h D y n m G E n F B c 3 9 D T j M H 0 e L z r c c b C 9 X g M q 8 e t n Q F 8 Y w n N s N l z V N S j o R I a 3 U U j q 4 L j + B Y m i L M s N 3 t i L H R D c u u d y 6 h F 5 y K V U + l y j F + P y J g Q I U T K B U F 7 s / x X b c n e t G 1 H g l w O 1 l U A I T e k U Y c 5 o A k 5 I H J A J b d 3 B X q g 2 h o g J I d c 0 A f W + A j k q 7 Y G x J e E f B U k b g Q 1 / U e 3 W i S U O E W 4 C 6 q t g Y i F i P W n B G x l Y n v n h V w z E t e s Q k 2 / 0 w o J S V x z P S K A k 6 j I l h E B z g 3 S 4 M A 6 O E q e l B I Y t 9 T W A C E 5 p M + N n e 9 Q 0 K U T r Q W X w Q V B L F / k 9 8 l H V X O C C O k g N 9 O A o Q n s + s Y J k X M 6 5 K z b X q N T a o 2 4 k Z C b n f A C w u t w 4 Z r s R j a 4 P V C X I 5 t C 8 D u B C n 4 J F e l Q q Q q D A T i h W P h 0 l Q l C m C o t I u S n y 0 4 m M 8 q n s F d J U 9 R M k E 9 p R A 7 k V d K U r p J k 5 i Y X 1 m T I g b r j T / h I j U 8 + s I D Q r E q L C P n p c i h T 6 V j a X P J B j u U 0 H Y t m W y s L 4 r 0 I 9 W Y R k t R t F / M O J Z C 3 r w k V z K i U d R b E O 8 3 e s U u U o K K E h w + b T u I 9 B j U J U 2 4 U I R / D J g H I 8 S Y 1 I F 5 S W W 5 O w G p 8 s C V Y L b S Y A m a M 6 / g A 1 9 n j B q n L 8 l a P C O A 6 e 0 J E I k T W y c d k Y F c D r + m L M q c k R 4 q g 6 3 K 6 2 s L q a y q e + 4 R + z h Q h F e R e D n t k E P C d N v T g H F b 3 U q J A Y k I Z + k C n 3 L 6 m 4 t U x I D q F 2 7 0 Q O x / Q K T F O i L 7 x e m I g j Q R N 7 + F e f E 4 B T x U i g N N 7 h A h e R C o f Y g F a l o U c D h K i J t E w x B d G K u y J e E c a 2 D d F 2 m g z j R c k g V u O o i m 9 f Z l U O T v c g V + O g f y B Y 3 I v h z 3 B D n h d i B u k L r u X X B A z g X / E i 9 6 j I r W H y a o F 8 E P J G u 7 H u 4 i d h s v u 4 Z 8 P R E 5 Q l 2 U p 7 p 8 b b b P 8 n a 2 Z f U Q m r O W z 8 8 1 z + G N v i 8 f m T S o 3 s 6 J d h G C Q a 9 k T n 2 S 4 w x O U N 4 0 Q I v I u 2 V E e R a E A f B R s I g S D v M t e + N z m u j K K I w D 4 K R o l g O Q F C F y e d k 0 i h K f z s n Q r Q J Y K N h G C Q V 5 l L 3 w 0 9 2 W u K a Y 2 b 1 2 Q v L D / l q b m r W z L n x V s E 0 H y E H R + d l 7 G k C B 8 i B z p y W n j s z O N P B D i j 8 5 0 M M D J U O L 4 r 8 z V t p O y Y U + F H Q Y I S Z l 5 h I w 8 u M y w P C u s V p g d l t V t O 0 o 9 r s L s Z 8 u w / L + z F O R + z b P S M n w / V 3 L f v r r o 5 9 T g y H c E S R J O X h L y A L X 2 w V B S h l N Q h o t + q T Y A s 0 I C 0 U g g y r v s u A u L 3 u u y L z / / 2 F M + S d N z D 1 + j j M / 8 v 0 e 2 9 K y 5 Z U e n f a f / w t 1 f 9 d V K z 3 U k L 8 V 3 P m d 3 d g 5 U 7 N Q k c 3 P Q 5 m H 9 y m O B 6 a i m N t w 8 o S b C g + 9 W A m E P U 2 S w L 1 W Z z h R 2 w V h S B 4 R M d T s 0 y L v 2 T I + Z z G e G H w q b s A i h r D I I + Z F T d Z K T q / B v C o u R n d J a I O z j A 3 X n f u v T H / D q z n 1 e d x 4 O 1 Z 1 N j 4 o X n 5 2 K Y K X r c P G R R H E K 3 Z P 3 + i J 0 Z 9 8 q I W R H c v V R U a i P i l t 9 7 K j x U d Z L Y J n s z X L j v 7 9 t J h n i F 1 h H C U O 3 D S t Y R M k F C 8 8 E z w t J 9 p k b p b 2 w 8 N z V l 8 Z r t O f 6 r 6 6 z m A d e f K z s j m l 5 H u c 9 / l 2 w 8 g M 3 r 1 6 J p G V Y S i r J d 3 N V 5 V l v u V m R p N p 8 N 1 N 5 n p E 0 Y f v 3 t C E 8 J 9 8 c n p d r 1 M Z q M S v f w E 3 J t J k 7 A r i j k A e S L l 4 P V d J D V H q 4 n c m v J E X I l D 7 h g h S X Q v c k s Q q S 6 K m q R g j J k S J 4 + h 9 Q S w E C L Q A U A A I A C A D 7 a w 5 X H M h 1 b q U A A A D 2 A A A A E g A A A A A A A A A A A A A A A A A A A A A A Q 2 9 u Z m l n L 1 B h Y 2 t h Z 2 U u e G 1 s U E s B A i 0 A F A A C A A g A + 2 s O V 1 N y O C y b A A A A 4 Q A A A B M A A A A A A A A A A A A A A A A A 8 Q A A A F t D b 2 5 0 Z W 5 0 X 1 R 5 c G V z X S 5 4 b W x Q S w E C L Q A U A A I A C A D 7 a w 5 X / 6 h F g A E H A A B F x w A A E w A A A A A A A A A A A A A A A A D Z A Q A A R m 9 y b X V s Y X M v U 2 V j d G l v b j E u b V B L B Q Y A A A A A A w A D A M I A A A A n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9 w U A A A A A A P z 2 B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d W x s Y m F j a 1 9 t b 2 R l b F 8 x X 3 Z h b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0 N T o w M S 4 4 O T U 5 M T E 0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x X 3 Z h b F 9 m c m F t Z S 9 B d X R v U m V t b 3 Z l Z E N v b H V t b n M x L n t O Y W 1 l L D B 9 J n F 1 b 3 Q 7 L C Z x d W 9 0 O 1 N l Y 3 R p b 2 4 x L 3 B 1 b G x i Y W N r X 2 1 v Z G V s X z F f d m F s X 2 Z y Y W 1 l L 0 F 1 d G 9 S Z W 1 v d m V k Q 2 9 s d W 1 u c z E u e 1 Z h b H V l L j E s M X 0 m c X V v d D s s J n F 1 b 3 Q 7 U 2 V j d G l v b j E v c H V s b G J h Y 2 t f b W 9 k Z W x f M V 9 2 Y W x f Z n J h b W U v Q X V 0 b 1 J l b W 9 2 Z W R D b 2 x 1 b W 5 z M S 5 7 V m F s d W U u M T A s M n 0 m c X V v d D s s J n F 1 b 3 Q 7 U 2 V j d G l v b j E v c H V s b G J h Y 2 t f b W 9 k Z W x f M V 9 2 Y W x f Z n J h b W U v Q X V 0 b 1 J l b W 9 2 Z W R D b 2 x 1 b W 5 z M S 5 7 V m F s d W U u M T E s M 3 0 m c X V v d D s s J n F 1 b 3 Q 7 U 2 V j d G l v b j E v c H V s b G J h Y 2 t f b W 9 k Z W x f M V 9 2 Y W x f Z n J h b W U v Q X V 0 b 1 J l b W 9 2 Z W R D b 2 x 1 b W 5 z M S 5 7 V m F s d W U u M T I s N H 0 m c X V v d D s s J n F 1 b 3 Q 7 U 2 V j d G l v b j E v c H V s b G J h Y 2 t f b W 9 k Z W x f M V 9 2 Y W x f Z n J h b W U v Q X V 0 b 1 J l b W 9 2 Z W R D b 2 x 1 b W 5 z M S 5 7 V m F s d W U u M i w 1 f S Z x d W 9 0 O y w m c X V v d D t T Z W N 0 a W 9 u M S 9 w d W x s Y m F j a 1 9 t b 2 R l b F 8 x X 3 Z h b F 9 m c m F t Z S 9 B d X R v U m V t b 3 Z l Z E N v b H V t b n M x L n t W Y W x 1 Z S 4 z L D Z 9 J n F 1 b 3 Q 7 L C Z x d W 9 0 O 1 N l Y 3 R p b 2 4 x L 3 B 1 b G x i Y W N r X 2 1 v Z G V s X z F f d m F s X 2 Z y Y W 1 l L 0 F 1 d G 9 S Z W 1 v d m V k Q 2 9 s d W 1 u c z E u e 1 Z h b H V l L j Q s N 3 0 m c X V v d D s s J n F 1 b 3 Q 7 U 2 V j d G l v b j E v c H V s b G J h Y 2 t f b W 9 k Z W x f M V 9 2 Y W x f Z n J h b W U v Q X V 0 b 1 J l b W 9 2 Z W R D b 2 x 1 b W 5 z M S 5 7 V m F s d W U u N S w 4 f S Z x d W 9 0 O y w m c X V v d D t T Z W N 0 a W 9 u M S 9 w d W x s Y m F j a 1 9 t b 2 R l b F 8 x X 3 Z h b F 9 m c m F t Z S 9 B d X R v U m V t b 3 Z l Z E N v b H V t b n M x L n t W Y W x 1 Z S 4 2 L D l 9 J n F 1 b 3 Q 7 L C Z x d W 9 0 O 1 N l Y 3 R p b 2 4 x L 3 B 1 b G x i Y W N r X 2 1 v Z G V s X z F f d m F s X 2 Z y Y W 1 l L 0 F 1 d G 9 S Z W 1 v d m V k Q 2 9 s d W 1 u c z E u e 1 Z h b H V l L j c s M T B 9 J n F 1 b 3 Q 7 L C Z x d W 9 0 O 1 N l Y 3 R p b 2 4 x L 3 B 1 b G x i Y W N r X 2 1 v Z G V s X z F f d m F s X 2 Z y Y W 1 l L 0 F 1 d G 9 S Z W 1 v d m V k Q 2 9 s d W 1 u c z E u e 1 Z h b H V l L j g s M T F 9 J n F 1 b 3 Q 7 L C Z x d W 9 0 O 1 N l Y 3 R p b 2 4 x L 3 B 1 b G x i Y W N r X 2 1 v Z G V s X z F f d m F s X 2 Z y Y W 1 l L 0 F 1 d G 9 S Z W 1 v d m V k Q 2 9 s d W 1 u c z E u e 1 Z h b H V l L j k s M T J 9 J n F 1 b 3 Q 7 L C Z x d W 9 0 O 1 N l Y 3 R p b 2 4 x L 3 B 1 b G x i Y W N r X 2 1 v Z G V s X z F f d m F s X 2 Z y Y W 1 l L 0 F 1 d G 9 S Z W 1 v d m V k Q 2 9 s d W 1 u c z E u e 1 Z h b H V l L m Z y Y W 1 l L D E z f S Z x d W 9 0 O y w m c X V v d D t T Z W N 0 a W 9 u M S 9 w d W x s Y m F j a 1 9 t b 2 R l b F 8 x X 3 Z h b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F f d m F s X 2 Z y Y W 1 l L 0 F 1 d G 9 S Z W 1 v d m V k Q 2 9 s d W 1 u c z E u e 0 5 h b W U s M H 0 m c X V v d D s s J n F 1 b 3 Q 7 U 2 V j d G l v b j E v c H V s b G J h Y 2 t f b W 9 k Z W x f M V 9 2 Y W x f Z n J h b W U v Q X V 0 b 1 J l b W 9 2 Z W R D b 2 x 1 b W 5 z M S 5 7 V m F s d W U u M S w x f S Z x d W 9 0 O y w m c X V v d D t T Z W N 0 a W 9 u M S 9 w d W x s Y m F j a 1 9 t b 2 R l b F 8 x X 3 Z h b F 9 m c m F t Z S 9 B d X R v U m V t b 3 Z l Z E N v b H V t b n M x L n t W Y W x 1 Z S 4 x M C w y f S Z x d W 9 0 O y w m c X V v d D t T Z W N 0 a W 9 u M S 9 w d W x s Y m F j a 1 9 t b 2 R l b F 8 x X 3 Z h b F 9 m c m F t Z S 9 B d X R v U m V t b 3 Z l Z E N v b H V t b n M x L n t W Y W x 1 Z S 4 x M S w z f S Z x d W 9 0 O y w m c X V v d D t T Z W N 0 a W 9 u M S 9 w d W x s Y m F j a 1 9 t b 2 R l b F 8 x X 3 Z h b F 9 m c m F t Z S 9 B d X R v U m V t b 3 Z l Z E N v b H V t b n M x L n t W Y W x 1 Z S 4 x M i w 0 f S Z x d W 9 0 O y w m c X V v d D t T Z W N 0 a W 9 u M S 9 w d W x s Y m F j a 1 9 t b 2 R l b F 8 x X 3 Z h b F 9 m c m F t Z S 9 B d X R v U m V t b 3 Z l Z E N v b H V t b n M x L n t W Y W x 1 Z S 4 y L D V 9 J n F 1 b 3 Q 7 L C Z x d W 9 0 O 1 N l Y 3 R p b 2 4 x L 3 B 1 b G x i Y W N r X 2 1 v Z G V s X z F f d m F s X 2 Z y Y W 1 l L 0 F 1 d G 9 S Z W 1 v d m V k Q 2 9 s d W 1 u c z E u e 1 Z h b H V l L j M s N n 0 m c X V v d D s s J n F 1 b 3 Q 7 U 2 V j d G l v b j E v c H V s b G J h Y 2 t f b W 9 k Z W x f M V 9 2 Y W x f Z n J h b W U v Q X V 0 b 1 J l b W 9 2 Z W R D b 2 x 1 b W 5 z M S 5 7 V m F s d W U u N C w 3 f S Z x d W 9 0 O y w m c X V v d D t T Z W N 0 a W 9 u M S 9 w d W x s Y m F j a 1 9 t b 2 R l b F 8 x X 3 Z h b F 9 m c m F t Z S 9 B d X R v U m V t b 3 Z l Z E N v b H V t b n M x L n t W Y W x 1 Z S 4 1 L D h 9 J n F 1 b 3 Q 7 L C Z x d W 9 0 O 1 N l Y 3 R p b 2 4 x L 3 B 1 b G x i Y W N r X 2 1 v Z G V s X z F f d m F s X 2 Z y Y W 1 l L 0 F 1 d G 9 S Z W 1 v d m V k Q 2 9 s d W 1 u c z E u e 1 Z h b H V l L j Y s O X 0 m c X V v d D s s J n F 1 b 3 Q 7 U 2 V j d G l v b j E v c H V s b G J h Y 2 t f b W 9 k Z W x f M V 9 2 Y W x f Z n J h b W U v Q X V 0 b 1 J l b W 9 2 Z W R D b 2 x 1 b W 5 z M S 5 7 V m F s d W U u N y w x M H 0 m c X V v d D s s J n F 1 b 3 Q 7 U 2 V j d G l v b j E v c H V s b G J h Y 2 t f b W 9 k Z W x f M V 9 2 Y W x f Z n J h b W U v Q X V 0 b 1 J l b W 9 2 Z W R D b 2 x 1 b W 5 z M S 5 7 V m F s d W U u O C w x M X 0 m c X V v d D s s J n F 1 b 3 Q 7 U 2 V j d G l v b j E v c H V s b G J h Y 2 t f b W 9 k Z W x f M V 9 2 Y W x f Z n J h b W U v Q X V 0 b 1 J l b W 9 2 Z W R D b 2 x 1 b W 5 z M S 5 7 V m F s d W U u O S w x M n 0 m c X V v d D s s J n F 1 b 3 Q 7 U 2 V j d G l v b j E v c H V s b G J h Y 2 t f b W 9 k Z W x f M V 9 2 Y W x f Z n J h b W U v Q X V 0 b 1 J l b W 9 2 Z W R D b 2 x 1 b W 5 z M S 5 7 V m F s d W U u Z n J h b W U s M T N 9 J n F 1 b 3 Q 7 L C Z x d W 9 0 O 1 N l Y 3 R p b 2 4 x L 3 B 1 b G x i Y W N r X 2 1 v Z G V s X z F f d m F s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l 9 2 Y W x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x O j A 5 L j Q w M j g 4 M z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J f d m F s X 2 Z y Y W 1 l L 0 F 1 d G 9 S Z W 1 v d m V k Q 2 9 s d W 1 u c z E u e 0 5 h b W U s M H 0 m c X V v d D s s J n F 1 b 3 Q 7 U 2 V j d G l v b j E v c H V s b G J h Y 2 t f b W 9 k Z W x f M l 9 2 Y W x f Z n J h b W U v Q X V 0 b 1 J l b W 9 2 Z W R D b 2 x 1 b W 5 z M S 5 7 V m F s d W U u M S w x f S Z x d W 9 0 O y w m c X V v d D t T Z W N 0 a W 9 u M S 9 w d W x s Y m F j a 1 9 t b 2 R l b F 8 y X 3 Z h b F 9 m c m F t Z S 9 B d X R v U m V t b 3 Z l Z E N v b H V t b n M x L n t W Y W x 1 Z S 4 x M C w y f S Z x d W 9 0 O y w m c X V v d D t T Z W N 0 a W 9 u M S 9 w d W x s Y m F j a 1 9 t b 2 R l b F 8 y X 3 Z h b F 9 m c m F t Z S 9 B d X R v U m V t b 3 Z l Z E N v b H V t b n M x L n t W Y W x 1 Z S 4 x M S w z f S Z x d W 9 0 O y w m c X V v d D t T Z W N 0 a W 9 u M S 9 w d W x s Y m F j a 1 9 t b 2 R l b F 8 y X 3 Z h b F 9 m c m F t Z S 9 B d X R v U m V t b 3 Z l Z E N v b H V t b n M x L n t W Y W x 1 Z S 4 x M i w 0 f S Z x d W 9 0 O y w m c X V v d D t T Z W N 0 a W 9 u M S 9 w d W x s Y m F j a 1 9 t b 2 R l b F 8 y X 3 Z h b F 9 m c m F t Z S 9 B d X R v U m V t b 3 Z l Z E N v b H V t b n M x L n t W Y W x 1 Z S 4 y L D V 9 J n F 1 b 3 Q 7 L C Z x d W 9 0 O 1 N l Y 3 R p b 2 4 x L 3 B 1 b G x i Y W N r X 2 1 v Z G V s X z J f d m F s X 2 Z y Y W 1 l L 0 F 1 d G 9 S Z W 1 v d m V k Q 2 9 s d W 1 u c z E u e 1 Z h b H V l L j M s N n 0 m c X V v d D s s J n F 1 b 3 Q 7 U 2 V j d G l v b j E v c H V s b G J h Y 2 t f b W 9 k Z W x f M l 9 2 Y W x f Z n J h b W U v Q X V 0 b 1 J l b W 9 2 Z W R D b 2 x 1 b W 5 z M S 5 7 V m F s d W U u N C w 3 f S Z x d W 9 0 O y w m c X V v d D t T Z W N 0 a W 9 u M S 9 w d W x s Y m F j a 1 9 t b 2 R l b F 8 y X 3 Z h b F 9 m c m F t Z S 9 B d X R v U m V t b 3 Z l Z E N v b H V t b n M x L n t W Y W x 1 Z S 4 1 L D h 9 J n F 1 b 3 Q 7 L C Z x d W 9 0 O 1 N l Y 3 R p b 2 4 x L 3 B 1 b G x i Y W N r X 2 1 v Z G V s X z J f d m F s X 2 Z y Y W 1 l L 0 F 1 d G 9 S Z W 1 v d m V k Q 2 9 s d W 1 u c z E u e 1 Z h b H V l L j Y s O X 0 m c X V v d D s s J n F 1 b 3 Q 7 U 2 V j d G l v b j E v c H V s b G J h Y 2 t f b W 9 k Z W x f M l 9 2 Y W x f Z n J h b W U v Q X V 0 b 1 J l b W 9 2 Z W R D b 2 x 1 b W 5 z M S 5 7 V m F s d W U u N y w x M H 0 m c X V v d D s s J n F 1 b 3 Q 7 U 2 V j d G l v b j E v c H V s b G J h Y 2 t f b W 9 k Z W x f M l 9 2 Y W x f Z n J h b W U v Q X V 0 b 1 J l b W 9 2 Z W R D b 2 x 1 b W 5 z M S 5 7 V m F s d W U u O C w x M X 0 m c X V v d D s s J n F 1 b 3 Q 7 U 2 V j d G l v b j E v c H V s b G J h Y 2 t f b W 9 k Z W x f M l 9 2 Y W x f Z n J h b W U v Q X V 0 b 1 J l b W 9 2 Z W R D b 2 x 1 b W 5 z M S 5 7 V m F s d W U u O S w x M n 0 m c X V v d D s s J n F 1 b 3 Q 7 U 2 V j d G l v b j E v c H V s b G J h Y 2 t f b W 9 k Z W x f M l 9 2 Y W x f Z n J h b W U v Q X V 0 b 1 J l b W 9 2 Z W R D b 2 x 1 b W 5 z M S 5 7 V m F s d W U u Z n J h b W U s M T N 9 J n F 1 b 3 Q 7 L C Z x d W 9 0 O 1 N l Y 3 R p b 2 4 x L 3 B 1 b G x i Y W N r X 2 1 v Z G V s X z J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l 9 2 Y W x f Z n J h b W U v Q X V 0 b 1 J l b W 9 2 Z W R D b 2 x 1 b W 5 z M S 5 7 T m F t Z S w w f S Z x d W 9 0 O y w m c X V v d D t T Z W N 0 a W 9 u M S 9 w d W x s Y m F j a 1 9 t b 2 R l b F 8 y X 3 Z h b F 9 m c m F t Z S 9 B d X R v U m V t b 3 Z l Z E N v b H V t b n M x L n t W Y W x 1 Z S 4 x L D F 9 J n F 1 b 3 Q 7 L C Z x d W 9 0 O 1 N l Y 3 R p b 2 4 x L 3 B 1 b G x i Y W N r X 2 1 v Z G V s X z J f d m F s X 2 Z y Y W 1 l L 0 F 1 d G 9 S Z W 1 v d m V k Q 2 9 s d W 1 u c z E u e 1 Z h b H V l L j E w L D J 9 J n F 1 b 3 Q 7 L C Z x d W 9 0 O 1 N l Y 3 R p b 2 4 x L 3 B 1 b G x i Y W N r X 2 1 v Z G V s X z J f d m F s X 2 Z y Y W 1 l L 0 F 1 d G 9 S Z W 1 v d m V k Q 2 9 s d W 1 u c z E u e 1 Z h b H V l L j E x L D N 9 J n F 1 b 3 Q 7 L C Z x d W 9 0 O 1 N l Y 3 R p b 2 4 x L 3 B 1 b G x i Y W N r X 2 1 v Z G V s X z J f d m F s X 2 Z y Y W 1 l L 0 F 1 d G 9 S Z W 1 v d m V k Q 2 9 s d W 1 u c z E u e 1 Z h b H V l L j E y L D R 9 J n F 1 b 3 Q 7 L C Z x d W 9 0 O 1 N l Y 3 R p b 2 4 x L 3 B 1 b G x i Y W N r X 2 1 v Z G V s X z J f d m F s X 2 Z y Y W 1 l L 0 F 1 d G 9 S Z W 1 v d m V k Q 2 9 s d W 1 u c z E u e 1 Z h b H V l L j I s N X 0 m c X V v d D s s J n F 1 b 3 Q 7 U 2 V j d G l v b j E v c H V s b G J h Y 2 t f b W 9 k Z W x f M l 9 2 Y W x f Z n J h b W U v Q X V 0 b 1 J l b W 9 2 Z W R D b 2 x 1 b W 5 z M S 5 7 V m F s d W U u M y w 2 f S Z x d W 9 0 O y w m c X V v d D t T Z W N 0 a W 9 u M S 9 w d W x s Y m F j a 1 9 t b 2 R l b F 8 y X 3 Z h b F 9 m c m F t Z S 9 B d X R v U m V t b 3 Z l Z E N v b H V t b n M x L n t W Y W x 1 Z S 4 0 L D d 9 J n F 1 b 3 Q 7 L C Z x d W 9 0 O 1 N l Y 3 R p b 2 4 x L 3 B 1 b G x i Y W N r X 2 1 v Z G V s X z J f d m F s X 2 Z y Y W 1 l L 0 F 1 d G 9 S Z W 1 v d m V k Q 2 9 s d W 1 u c z E u e 1 Z h b H V l L j U s O H 0 m c X V v d D s s J n F 1 b 3 Q 7 U 2 V j d G l v b j E v c H V s b G J h Y 2 t f b W 9 k Z W x f M l 9 2 Y W x f Z n J h b W U v Q X V 0 b 1 J l b W 9 2 Z W R D b 2 x 1 b W 5 z M S 5 7 V m F s d W U u N i w 5 f S Z x d W 9 0 O y w m c X V v d D t T Z W N 0 a W 9 u M S 9 w d W x s Y m F j a 1 9 t b 2 R l b F 8 y X 3 Z h b F 9 m c m F t Z S 9 B d X R v U m V t b 3 Z l Z E N v b H V t b n M x L n t W Y W x 1 Z S 4 3 L D E w f S Z x d W 9 0 O y w m c X V v d D t T Z W N 0 a W 9 u M S 9 w d W x s Y m F j a 1 9 t b 2 R l b F 8 y X 3 Z h b F 9 m c m F t Z S 9 B d X R v U m V t b 3 Z l Z E N v b H V t b n M x L n t W Y W x 1 Z S 4 4 L D E x f S Z x d W 9 0 O y w m c X V v d D t T Z W N 0 a W 9 u M S 9 w d W x s Y m F j a 1 9 t b 2 R l b F 8 y X 3 Z h b F 9 m c m F t Z S 9 B d X R v U m V t b 3 Z l Z E N v b H V t b n M x L n t W Y W x 1 Z S 4 5 L D E y f S Z x d W 9 0 O y w m c X V v d D t T Z W N 0 a W 9 u M S 9 w d W x s Y m F j a 1 9 t b 2 R l b F 8 y X 3 Z h b F 9 m c m F t Z S 9 B d X R v U m V t b 3 Z l Z E N v b H V t b n M x L n t W Y W x 1 Z S 5 m c m F t Z S w x M 3 0 m c X V v d D s s J n F 1 b 3 Q 7 U 2 V j d G l v b j E v c H V s b G J h Y 2 t f b W 9 k Z W x f M l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Z h b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N D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E 6 N T U u M D E 0 N T M z M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2 Y W x f Z n J h b W U v Q X V 0 b 1 J l b W 9 2 Z W R D b 2 x 1 b W 5 z M S 5 7 T m F t Z S w w f S Z x d W 9 0 O y w m c X V v d D t T Z W N 0 a W 9 u M S 9 w d W x s Y m F j a 1 9 t b 2 R l b F 8 z X 3 Z h b F 9 m c m F t Z S 9 B d X R v U m V t b 3 Z l Z E N v b H V t b n M x L n t W Y W x 1 Z S 4 x L D F 9 J n F 1 b 3 Q 7 L C Z x d W 9 0 O 1 N l Y 3 R p b 2 4 x L 3 B 1 b G x i Y W N r X 2 1 v Z G V s X z N f d m F s X 2 Z y Y W 1 l L 0 F 1 d G 9 S Z W 1 v d m V k Q 2 9 s d W 1 u c z E u e 1 Z h b H V l L j E w L D J 9 J n F 1 b 3 Q 7 L C Z x d W 9 0 O 1 N l Y 3 R p b 2 4 x L 3 B 1 b G x i Y W N r X 2 1 v Z G V s X z N f d m F s X 2 Z y Y W 1 l L 0 F 1 d G 9 S Z W 1 v d m V k Q 2 9 s d W 1 u c z E u e 1 Z h b H V l L j E x L D N 9 J n F 1 b 3 Q 7 L C Z x d W 9 0 O 1 N l Y 3 R p b 2 4 x L 3 B 1 b G x i Y W N r X 2 1 v Z G V s X z N f d m F s X 2 Z y Y W 1 l L 0 F 1 d G 9 S Z W 1 v d m V k Q 2 9 s d W 1 u c z E u e 1 Z h b H V l L j E y L D R 9 J n F 1 b 3 Q 7 L C Z x d W 9 0 O 1 N l Y 3 R p b 2 4 x L 3 B 1 b G x i Y W N r X 2 1 v Z G V s X z N f d m F s X 2 Z y Y W 1 l L 0 F 1 d G 9 S Z W 1 v d m V k Q 2 9 s d W 1 u c z E u e 1 Z h b H V l L j I s N X 0 m c X V v d D s s J n F 1 b 3 Q 7 U 2 V j d G l v b j E v c H V s b G J h Y 2 t f b W 9 k Z W x f M 1 9 2 Y W x f Z n J h b W U v Q X V 0 b 1 J l b W 9 2 Z W R D b 2 x 1 b W 5 z M S 5 7 V m F s d W U u M y w 2 f S Z x d W 9 0 O y w m c X V v d D t T Z W N 0 a W 9 u M S 9 w d W x s Y m F j a 1 9 t b 2 R l b F 8 z X 3 Z h b F 9 m c m F t Z S 9 B d X R v U m V t b 3 Z l Z E N v b H V t b n M x L n t W Y W x 1 Z S 4 0 L D d 9 J n F 1 b 3 Q 7 L C Z x d W 9 0 O 1 N l Y 3 R p b 2 4 x L 3 B 1 b G x i Y W N r X 2 1 v Z G V s X z N f d m F s X 2 Z y Y W 1 l L 0 F 1 d G 9 S Z W 1 v d m V k Q 2 9 s d W 1 u c z E u e 1 Z h b H V l L j U s O H 0 m c X V v d D s s J n F 1 b 3 Q 7 U 2 V j d G l v b j E v c H V s b G J h Y 2 t f b W 9 k Z W x f M 1 9 2 Y W x f Z n J h b W U v Q X V 0 b 1 J l b W 9 2 Z W R D b 2 x 1 b W 5 z M S 5 7 V m F s d W U u N i w 5 f S Z x d W 9 0 O y w m c X V v d D t T Z W N 0 a W 9 u M S 9 w d W x s Y m F j a 1 9 t b 2 R l b F 8 z X 3 Z h b F 9 m c m F t Z S 9 B d X R v U m V t b 3 Z l Z E N v b H V t b n M x L n t W Y W x 1 Z S 4 3 L D E w f S Z x d W 9 0 O y w m c X V v d D t T Z W N 0 a W 9 u M S 9 w d W x s Y m F j a 1 9 t b 2 R l b F 8 z X 3 Z h b F 9 m c m F t Z S 9 B d X R v U m V t b 3 Z l Z E N v b H V t b n M x L n t W Y W x 1 Z S 4 4 L D E x f S Z x d W 9 0 O y w m c X V v d D t T Z W N 0 a W 9 u M S 9 w d W x s Y m F j a 1 9 t b 2 R l b F 8 z X 3 Z h b F 9 m c m F t Z S 9 B d X R v U m V t b 3 Z l Z E N v b H V t b n M x L n t W Y W x 1 Z S 4 5 L D E y f S Z x d W 9 0 O y w m c X V v d D t T Z W N 0 a W 9 u M S 9 w d W x s Y m F j a 1 9 t b 2 R l b F 8 z X 3 Z h b F 9 m c m F t Z S 9 B d X R v U m V t b 3 Z l Z E N v b H V t b n M x L n t W Y W x 1 Z S 5 m c m F t Z S w x M 3 0 m c X V v d D s s J n F 1 b 3 Q 7 U 2 V j d G l v b j E v c H V s b G J h Y 2 t f b W 9 k Z W x f M 1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z X 3 Z h b F 9 m c m F t Z S 9 B d X R v U m V t b 3 Z l Z E N v b H V t b n M x L n t O Y W 1 l L D B 9 J n F 1 b 3 Q 7 L C Z x d W 9 0 O 1 N l Y 3 R p b 2 4 x L 3 B 1 b G x i Y W N r X 2 1 v Z G V s X z N f d m F s X 2 Z y Y W 1 l L 0 F 1 d G 9 S Z W 1 v d m V k Q 2 9 s d W 1 u c z E u e 1 Z h b H V l L j E s M X 0 m c X V v d D s s J n F 1 b 3 Q 7 U 2 V j d G l v b j E v c H V s b G J h Y 2 t f b W 9 k Z W x f M 1 9 2 Y W x f Z n J h b W U v Q X V 0 b 1 J l b W 9 2 Z W R D b 2 x 1 b W 5 z M S 5 7 V m F s d W U u M T A s M n 0 m c X V v d D s s J n F 1 b 3 Q 7 U 2 V j d G l v b j E v c H V s b G J h Y 2 t f b W 9 k Z W x f M 1 9 2 Y W x f Z n J h b W U v Q X V 0 b 1 J l b W 9 2 Z W R D b 2 x 1 b W 5 z M S 5 7 V m F s d W U u M T E s M 3 0 m c X V v d D s s J n F 1 b 3 Q 7 U 2 V j d G l v b j E v c H V s b G J h Y 2 t f b W 9 k Z W x f M 1 9 2 Y W x f Z n J h b W U v Q X V 0 b 1 J l b W 9 2 Z W R D b 2 x 1 b W 5 z M S 5 7 V m F s d W U u M T I s N H 0 m c X V v d D s s J n F 1 b 3 Q 7 U 2 V j d G l v b j E v c H V s b G J h Y 2 t f b W 9 k Z W x f M 1 9 2 Y W x f Z n J h b W U v Q X V 0 b 1 J l b W 9 2 Z W R D b 2 x 1 b W 5 z M S 5 7 V m F s d W U u M i w 1 f S Z x d W 9 0 O y w m c X V v d D t T Z W N 0 a W 9 u M S 9 w d W x s Y m F j a 1 9 t b 2 R l b F 8 z X 3 Z h b F 9 m c m F t Z S 9 B d X R v U m V t b 3 Z l Z E N v b H V t b n M x L n t W Y W x 1 Z S 4 z L D Z 9 J n F 1 b 3 Q 7 L C Z x d W 9 0 O 1 N l Y 3 R p b 2 4 x L 3 B 1 b G x i Y W N r X 2 1 v Z G V s X z N f d m F s X 2 Z y Y W 1 l L 0 F 1 d G 9 S Z W 1 v d m V k Q 2 9 s d W 1 u c z E u e 1 Z h b H V l L j Q s N 3 0 m c X V v d D s s J n F 1 b 3 Q 7 U 2 V j d G l v b j E v c H V s b G J h Y 2 t f b W 9 k Z W x f M 1 9 2 Y W x f Z n J h b W U v Q X V 0 b 1 J l b W 9 2 Z W R D b 2 x 1 b W 5 z M S 5 7 V m F s d W U u N S w 4 f S Z x d W 9 0 O y w m c X V v d D t T Z W N 0 a W 9 u M S 9 w d W x s Y m F j a 1 9 t b 2 R l b F 8 z X 3 Z h b F 9 m c m F t Z S 9 B d X R v U m V t b 3 Z l Z E N v b H V t b n M x L n t W Y W x 1 Z S 4 2 L D l 9 J n F 1 b 3 Q 7 L C Z x d W 9 0 O 1 N l Y 3 R p b 2 4 x L 3 B 1 b G x i Y W N r X 2 1 v Z G V s X z N f d m F s X 2 Z y Y W 1 l L 0 F 1 d G 9 S Z W 1 v d m V k Q 2 9 s d W 1 u c z E u e 1 Z h b H V l L j c s M T B 9 J n F 1 b 3 Q 7 L C Z x d W 9 0 O 1 N l Y 3 R p b 2 4 x L 3 B 1 b G x i Y W N r X 2 1 v Z G V s X z N f d m F s X 2 Z y Y W 1 l L 0 F 1 d G 9 S Z W 1 v d m V k Q 2 9 s d W 1 u c z E u e 1 Z h b H V l L j g s M T F 9 J n F 1 b 3 Q 7 L C Z x d W 9 0 O 1 N l Y 3 R p b 2 4 x L 3 B 1 b G x i Y W N r X 2 1 v Z G V s X z N f d m F s X 2 Z y Y W 1 l L 0 F 1 d G 9 S Z W 1 v d m V k Q 2 9 s d W 1 u c z E u e 1 Z h b H V l L j k s M T J 9 J n F 1 b 3 Q 7 L C Z x d W 9 0 O 1 N l Y 3 R p b 2 4 x L 3 B 1 b G x i Y W N r X 2 1 v Z G V s X z N f d m F s X 2 Z y Y W 1 l L 0 F 1 d G 9 S Z W 1 v d m V k Q 2 9 s d W 1 u c z E u e 1 Z h b H V l L m Z y Y W 1 l L D E z f S Z x d W 9 0 O y w m c X V v d D t T Z W N 0 a W 9 u M S 9 w d W x s Y m F j a 1 9 t b 2 R l b F 8 z X 3 Z h b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R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y O j I z L j Y 0 N z A 1 O D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m F s X 2 Z y Y W 1 l L 0 F 1 d G 9 S Z W 1 v d m V k Q 2 9 s d W 1 u c z E u e 0 5 h b W U s M H 0 m c X V v d D s s J n F 1 b 3 Q 7 U 2 V j d G l v b j E v c H V s b G J h Y 2 t f b W 9 k Z W x f N F 9 2 Y W x f Z n J h b W U v Q X V 0 b 1 J l b W 9 2 Z W R D b 2 x 1 b W 5 z M S 5 7 V m F s d W U u M S w x f S Z x d W 9 0 O y w m c X V v d D t T Z W N 0 a W 9 u M S 9 w d W x s Y m F j a 1 9 t b 2 R l b F 8 0 X 3 Z h b F 9 m c m F t Z S 9 B d X R v U m V t b 3 Z l Z E N v b H V t b n M x L n t W Y W x 1 Z S 4 x M C w y f S Z x d W 9 0 O y w m c X V v d D t T Z W N 0 a W 9 u M S 9 w d W x s Y m F j a 1 9 t b 2 R l b F 8 0 X 3 Z h b F 9 m c m F t Z S 9 B d X R v U m V t b 3 Z l Z E N v b H V t b n M x L n t W Y W x 1 Z S 4 x M S w z f S Z x d W 9 0 O y w m c X V v d D t T Z W N 0 a W 9 u M S 9 w d W x s Y m F j a 1 9 t b 2 R l b F 8 0 X 3 Z h b F 9 m c m F t Z S 9 B d X R v U m V t b 3 Z l Z E N v b H V t b n M x L n t W Y W x 1 Z S 4 x M i w 0 f S Z x d W 9 0 O y w m c X V v d D t T Z W N 0 a W 9 u M S 9 w d W x s Y m F j a 1 9 t b 2 R l b F 8 0 X 3 Z h b F 9 m c m F t Z S 9 B d X R v U m V t b 3 Z l Z E N v b H V t b n M x L n t W Y W x 1 Z S 4 y L D V 9 J n F 1 b 3 Q 7 L C Z x d W 9 0 O 1 N l Y 3 R p b 2 4 x L 3 B 1 b G x i Y W N r X 2 1 v Z G V s X z R f d m F s X 2 Z y Y W 1 l L 0 F 1 d G 9 S Z W 1 v d m V k Q 2 9 s d W 1 u c z E u e 1 Z h b H V l L j M s N n 0 m c X V v d D s s J n F 1 b 3 Q 7 U 2 V j d G l v b j E v c H V s b G J h Y 2 t f b W 9 k Z W x f N F 9 2 Y W x f Z n J h b W U v Q X V 0 b 1 J l b W 9 2 Z W R D b 2 x 1 b W 5 z M S 5 7 V m F s d W U u N C w 3 f S Z x d W 9 0 O y w m c X V v d D t T Z W N 0 a W 9 u M S 9 w d W x s Y m F j a 1 9 t b 2 R l b F 8 0 X 3 Z h b F 9 m c m F t Z S 9 B d X R v U m V t b 3 Z l Z E N v b H V t b n M x L n t W Y W x 1 Z S 4 1 L D h 9 J n F 1 b 3 Q 7 L C Z x d W 9 0 O 1 N l Y 3 R p b 2 4 x L 3 B 1 b G x i Y W N r X 2 1 v Z G V s X z R f d m F s X 2 Z y Y W 1 l L 0 F 1 d G 9 S Z W 1 v d m V k Q 2 9 s d W 1 u c z E u e 1 Z h b H V l L j Y s O X 0 m c X V v d D s s J n F 1 b 3 Q 7 U 2 V j d G l v b j E v c H V s b G J h Y 2 t f b W 9 k Z W x f N F 9 2 Y W x f Z n J h b W U v Q X V 0 b 1 J l b W 9 2 Z W R D b 2 x 1 b W 5 z M S 5 7 V m F s d W U u N y w x M H 0 m c X V v d D s s J n F 1 b 3 Q 7 U 2 V j d G l v b j E v c H V s b G J h Y 2 t f b W 9 k Z W x f N F 9 2 Y W x f Z n J h b W U v Q X V 0 b 1 J l b W 9 2 Z W R D b 2 x 1 b W 5 z M S 5 7 V m F s d W U u O C w x M X 0 m c X V v d D s s J n F 1 b 3 Q 7 U 2 V j d G l v b j E v c H V s b G J h Y 2 t f b W 9 k Z W x f N F 9 2 Y W x f Z n J h b W U v Q X V 0 b 1 J l b W 9 2 Z W R D b 2 x 1 b W 5 z M S 5 7 V m F s d W U u O S w x M n 0 m c X V v d D s s J n F 1 b 3 Q 7 U 2 V j d G l v b j E v c H V s b G J h Y 2 t f b W 9 k Z W x f N F 9 2 Y W x f Z n J h b W U v Q X V 0 b 1 J l b W 9 2 Z W R D b 2 x 1 b W 5 z M S 5 7 V m F s d W U u Z n J h b W U s M T N 9 J n F 1 b 3 Q 7 L C Z x d W 9 0 O 1 N l Y 3 R p b 2 4 x L 3 B 1 b G x i Y W N r X 2 1 v Z G V s X z R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N F 9 2 Y W x f Z n J h b W U v Q X V 0 b 1 J l b W 9 2 Z W R D b 2 x 1 b W 5 z M S 5 7 T m F t Z S w w f S Z x d W 9 0 O y w m c X V v d D t T Z W N 0 a W 9 u M S 9 w d W x s Y m F j a 1 9 t b 2 R l b F 8 0 X 3 Z h b F 9 m c m F t Z S 9 B d X R v U m V t b 3 Z l Z E N v b H V t b n M x L n t W Y W x 1 Z S 4 x L D F 9 J n F 1 b 3 Q 7 L C Z x d W 9 0 O 1 N l Y 3 R p b 2 4 x L 3 B 1 b G x i Y W N r X 2 1 v Z G V s X z R f d m F s X 2 Z y Y W 1 l L 0 F 1 d G 9 S Z W 1 v d m V k Q 2 9 s d W 1 u c z E u e 1 Z h b H V l L j E w L D J 9 J n F 1 b 3 Q 7 L C Z x d W 9 0 O 1 N l Y 3 R p b 2 4 x L 3 B 1 b G x i Y W N r X 2 1 v Z G V s X z R f d m F s X 2 Z y Y W 1 l L 0 F 1 d G 9 S Z W 1 v d m V k Q 2 9 s d W 1 u c z E u e 1 Z h b H V l L j E x L D N 9 J n F 1 b 3 Q 7 L C Z x d W 9 0 O 1 N l Y 3 R p b 2 4 x L 3 B 1 b G x i Y W N r X 2 1 v Z G V s X z R f d m F s X 2 Z y Y W 1 l L 0 F 1 d G 9 S Z W 1 v d m V k Q 2 9 s d W 1 u c z E u e 1 Z h b H V l L j E y L D R 9 J n F 1 b 3 Q 7 L C Z x d W 9 0 O 1 N l Y 3 R p b 2 4 x L 3 B 1 b G x i Y W N r X 2 1 v Z G V s X z R f d m F s X 2 Z y Y W 1 l L 0 F 1 d G 9 S Z W 1 v d m V k Q 2 9 s d W 1 u c z E u e 1 Z h b H V l L j I s N X 0 m c X V v d D s s J n F 1 b 3 Q 7 U 2 V j d G l v b j E v c H V s b G J h Y 2 t f b W 9 k Z W x f N F 9 2 Y W x f Z n J h b W U v Q X V 0 b 1 J l b W 9 2 Z W R D b 2 x 1 b W 5 z M S 5 7 V m F s d W U u M y w 2 f S Z x d W 9 0 O y w m c X V v d D t T Z W N 0 a W 9 u M S 9 w d W x s Y m F j a 1 9 t b 2 R l b F 8 0 X 3 Z h b F 9 m c m F t Z S 9 B d X R v U m V t b 3 Z l Z E N v b H V t b n M x L n t W Y W x 1 Z S 4 0 L D d 9 J n F 1 b 3 Q 7 L C Z x d W 9 0 O 1 N l Y 3 R p b 2 4 x L 3 B 1 b G x i Y W N r X 2 1 v Z G V s X z R f d m F s X 2 Z y Y W 1 l L 0 F 1 d G 9 S Z W 1 v d m V k Q 2 9 s d W 1 u c z E u e 1 Z h b H V l L j U s O H 0 m c X V v d D s s J n F 1 b 3 Q 7 U 2 V j d G l v b j E v c H V s b G J h Y 2 t f b W 9 k Z W x f N F 9 2 Y W x f Z n J h b W U v Q X V 0 b 1 J l b W 9 2 Z W R D b 2 x 1 b W 5 z M S 5 7 V m F s d W U u N i w 5 f S Z x d W 9 0 O y w m c X V v d D t T Z W N 0 a W 9 u M S 9 w d W x s Y m F j a 1 9 t b 2 R l b F 8 0 X 3 Z h b F 9 m c m F t Z S 9 B d X R v U m V t b 3 Z l Z E N v b H V t b n M x L n t W Y W x 1 Z S 4 3 L D E w f S Z x d W 9 0 O y w m c X V v d D t T Z W N 0 a W 9 u M S 9 w d W x s Y m F j a 1 9 t b 2 R l b F 8 0 X 3 Z h b F 9 m c m F t Z S 9 B d X R v U m V t b 3 Z l Z E N v b H V t b n M x L n t W Y W x 1 Z S 4 4 L D E x f S Z x d W 9 0 O y w m c X V v d D t T Z W N 0 a W 9 u M S 9 w d W x s Y m F j a 1 9 t b 2 R l b F 8 0 X 3 Z h b F 9 m c m F t Z S 9 B d X R v U m V t b 3 Z l Z E N v b H V t b n M x L n t W Y W x 1 Z S 4 5 L D E y f S Z x d W 9 0 O y w m c X V v d D t T Z W N 0 a W 9 u M S 9 w d W x s Y m F j a 1 9 t b 2 R l b F 8 0 X 3 Z h b F 9 m c m F t Z S 9 B d X R v U m V t b 3 Z l Z E N v b H V t b n M x L n t W Y W x 1 Z S 5 m c m F t Z S w x M 3 0 m c X V v d D s s J n F 1 b 3 Q 7 U 2 V j d G l v b j E v c H V s b G J h Y 2 t f b W 9 k Z W x f N F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x X 3 R l c 3 R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U 6 N T U u O D E 0 N D I w M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V 9 0 Z X N 0 X 2 Z y Y W 1 l L 0 F 1 d G 9 S Z W 1 v d m V k Q 2 9 s d W 1 u c z E u e 0 5 h b W U s M H 0 m c X V v d D s s J n F 1 b 3 Q 7 U 2 V j d G l v b j E v Z n J h b W V f b W 9 k Z W x f M V 9 0 Z X N 0 X 2 Z y Y W 1 l L 0 F 1 d G 9 S Z W 1 v d m V k Q 2 9 s d W 1 u c z E u e 1 Z h b H V l L j E s M X 0 m c X V v d D s s J n F 1 b 3 Q 7 U 2 V j d G l v b j E v Z n J h b W V f b W 9 k Z W x f M V 9 0 Z X N 0 X 2 Z y Y W 1 l L 0 F 1 d G 9 S Z W 1 v d m V k Q 2 9 s d W 1 u c z E u e 1 Z h b H V l L j E w L D J 9 J n F 1 b 3 Q 7 L C Z x d W 9 0 O 1 N l Y 3 R p b 2 4 x L 2 Z y Y W 1 l X 2 1 v Z G V s X z F f d G V z d F 9 m c m F t Z S 9 B d X R v U m V t b 3 Z l Z E N v b H V t b n M x L n t W Y W x 1 Z S 4 x M S w z f S Z x d W 9 0 O y w m c X V v d D t T Z W N 0 a W 9 u M S 9 m c m F t Z V 9 t b 2 R l b F 8 x X 3 R l c 3 R f Z n J h b W U v Q X V 0 b 1 J l b W 9 2 Z W R D b 2 x 1 b W 5 z M S 5 7 V m F s d W U u M T I s N H 0 m c X V v d D s s J n F 1 b 3 Q 7 U 2 V j d G l v b j E v Z n J h b W V f b W 9 k Z W x f M V 9 0 Z X N 0 X 2 Z y Y W 1 l L 0 F 1 d G 9 S Z W 1 v d m V k Q 2 9 s d W 1 u c z E u e 1 Z h b H V l L j I s N X 0 m c X V v d D s s J n F 1 b 3 Q 7 U 2 V j d G l v b j E v Z n J h b W V f b W 9 k Z W x f M V 9 0 Z X N 0 X 2 Z y Y W 1 l L 0 F 1 d G 9 S Z W 1 v d m V k Q 2 9 s d W 1 u c z E u e 1 Z h b H V l L j M s N n 0 m c X V v d D s s J n F 1 b 3 Q 7 U 2 V j d G l v b j E v Z n J h b W V f b W 9 k Z W x f M V 9 0 Z X N 0 X 2 Z y Y W 1 l L 0 F 1 d G 9 S Z W 1 v d m V k Q 2 9 s d W 1 u c z E u e 1 Z h b H V l L j Q s N 3 0 m c X V v d D s s J n F 1 b 3 Q 7 U 2 V j d G l v b j E v Z n J h b W V f b W 9 k Z W x f M V 9 0 Z X N 0 X 2 Z y Y W 1 l L 0 F 1 d G 9 S Z W 1 v d m V k Q 2 9 s d W 1 u c z E u e 1 Z h b H V l L j U s O H 0 m c X V v d D s s J n F 1 b 3 Q 7 U 2 V j d G l v b j E v Z n J h b W V f b W 9 k Z W x f M V 9 0 Z X N 0 X 2 Z y Y W 1 l L 0 F 1 d G 9 S Z W 1 v d m V k Q 2 9 s d W 1 u c z E u e 1 Z h b H V l L j Y s O X 0 m c X V v d D s s J n F 1 b 3 Q 7 U 2 V j d G l v b j E v Z n J h b W V f b W 9 k Z W x f M V 9 0 Z X N 0 X 2 Z y Y W 1 l L 0 F 1 d G 9 S Z W 1 v d m V k Q 2 9 s d W 1 u c z E u e 1 Z h b H V l L j c s M T B 9 J n F 1 b 3 Q 7 L C Z x d W 9 0 O 1 N l Y 3 R p b 2 4 x L 2 Z y Y W 1 l X 2 1 v Z G V s X z F f d G V z d F 9 m c m F t Z S 9 B d X R v U m V t b 3 Z l Z E N v b H V t b n M x L n t W Y W x 1 Z S 4 4 L D E x f S Z x d W 9 0 O y w m c X V v d D t T Z W N 0 a W 9 u M S 9 m c m F t Z V 9 t b 2 R l b F 8 x X 3 R l c 3 R f Z n J h b W U v Q X V 0 b 1 J l b W 9 2 Z W R D b 2 x 1 b W 5 z M S 5 7 V m F s d W U u O S w x M n 0 m c X V v d D s s J n F 1 b 3 Q 7 U 2 V j d G l v b j E v Z n J h b W V f b W 9 k Z W x f M V 9 0 Z X N 0 X 2 Z y Y W 1 l L 0 F 1 d G 9 S Z W 1 v d m V k Q 2 9 s d W 1 u c z E u e 1 Z h b H V l L m Z y Y W 1 l L D E z f S Z x d W 9 0 O y w m c X V v d D t T Z W N 0 a W 9 u M S 9 m c m F t Z V 9 t b 2 R l b F 8 x X 3 R l c 3 R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x X 3 R l c 3 R f Z n J h b W U v Q X V 0 b 1 J l b W 9 2 Z W R D b 2 x 1 b W 5 z M S 5 7 T m F t Z S w w f S Z x d W 9 0 O y w m c X V v d D t T Z W N 0 a W 9 u M S 9 m c m F t Z V 9 t b 2 R l b F 8 x X 3 R l c 3 R f Z n J h b W U v Q X V 0 b 1 J l b W 9 2 Z W R D b 2 x 1 b W 5 z M S 5 7 V m F s d W U u M S w x f S Z x d W 9 0 O y w m c X V v d D t T Z W N 0 a W 9 u M S 9 m c m F t Z V 9 t b 2 R l b F 8 x X 3 R l c 3 R f Z n J h b W U v Q X V 0 b 1 J l b W 9 2 Z W R D b 2 x 1 b W 5 z M S 5 7 V m F s d W U u M T A s M n 0 m c X V v d D s s J n F 1 b 3 Q 7 U 2 V j d G l v b j E v Z n J h b W V f b W 9 k Z W x f M V 9 0 Z X N 0 X 2 Z y Y W 1 l L 0 F 1 d G 9 S Z W 1 v d m V k Q 2 9 s d W 1 u c z E u e 1 Z h b H V l L j E x L D N 9 J n F 1 b 3 Q 7 L C Z x d W 9 0 O 1 N l Y 3 R p b 2 4 x L 2 Z y Y W 1 l X 2 1 v Z G V s X z F f d G V z d F 9 m c m F t Z S 9 B d X R v U m V t b 3 Z l Z E N v b H V t b n M x L n t W Y W x 1 Z S 4 x M i w 0 f S Z x d W 9 0 O y w m c X V v d D t T Z W N 0 a W 9 u M S 9 m c m F t Z V 9 t b 2 R l b F 8 x X 3 R l c 3 R f Z n J h b W U v Q X V 0 b 1 J l b W 9 2 Z W R D b 2 x 1 b W 5 z M S 5 7 V m F s d W U u M i w 1 f S Z x d W 9 0 O y w m c X V v d D t T Z W N 0 a W 9 u M S 9 m c m F t Z V 9 t b 2 R l b F 8 x X 3 R l c 3 R f Z n J h b W U v Q X V 0 b 1 J l b W 9 2 Z W R D b 2 x 1 b W 5 z M S 5 7 V m F s d W U u M y w 2 f S Z x d W 9 0 O y w m c X V v d D t T Z W N 0 a W 9 u M S 9 m c m F t Z V 9 t b 2 R l b F 8 x X 3 R l c 3 R f Z n J h b W U v Q X V 0 b 1 J l b W 9 2 Z W R D b 2 x 1 b W 5 z M S 5 7 V m F s d W U u N C w 3 f S Z x d W 9 0 O y w m c X V v d D t T Z W N 0 a W 9 u M S 9 m c m F t Z V 9 t b 2 R l b F 8 x X 3 R l c 3 R f Z n J h b W U v Q X V 0 b 1 J l b W 9 2 Z W R D b 2 x 1 b W 5 z M S 5 7 V m F s d W U u N S w 4 f S Z x d W 9 0 O y w m c X V v d D t T Z W N 0 a W 9 u M S 9 m c m F t Z V 9 t b 2 R l b F 8 x X 3 R l c 3 R f Z n J h b W U v Q X V 0 b 1 J l b W 9 2 Z W R D b 2 x 1 b W 5 z M S 5 7 V m F s d W U u N i w 5 f S Z x d W 9 0 O y w m c X V v d D t T Z W N 0 a W 9 u M S 9 m c m F t Z V 9 t b 2 R l b F 8 x X 3 R l c 3 R f Z n J h b W U v Q X V 0 b 1 J l b W 9 2 Z W R D b 2 x 1 b W 5 z M S 5 7 V m F s d W U u N y w x M H 0 m c X V v d D s s J n F 1 b 3 Q 7 U 2 V j d G l v b j E v Z n J h b W V f b W 9 k Z W x f M V 9 0 Z X N 0 X 2 Z y Y W 1 l L 0 F 1 d G 9 S Z W 1 v d m V k Q 2 9 s d W 1 u c z E u e 1 Z h b H V l L j g s M T F 9 J n F 1 b 3 Q 7 L C Z x d W 9 0 O 1 N l Y 3 R p b 2 4 x L 2 Z y Y W 1 l X 2 1 v Z G V s X z F f d G V z d F 9 m c m F t Z S 9 B d X R v U m V t b 3 Z l Z E N v b H V t b n M x L n t W Y W x 1 Z S 4 5 L D E y f S Z x d W 9 0 O y w m c X V v d D t T Z W N 0 a W 9 u M S 9 m c m F t Z V 9 t b 2 R l b F 8 x X 3 R l c 3 R f Z n J h b W U v Q X V 0 b 1 J l b W 9 2 Z W R D b 2 x 1 b W 5 z M S 5 7 V m F s d W U u Z n J h b W U s M T N 9 J n F 1 b 3 Q 7 L C Z x d W 9 0 O 1 N l Y 3 R p b 2 4 x L 2 Z y Y W 1 l X 2 1 v Z G V s X z F f d G V z d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J f d G V z d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N j o x N y 4 5 O T Y 3 N D E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y X 3 R l c 3 R f Z n J h b W U v Q X V 0 b 1 J l b W 9 2 Z W R D b 2 x 1 b W 5 z M S 5 7 T m F t Z S w w f S Z x d W 9 0 O y w m c X V v d D t T Z W N 0 a W 9 u M S 9 m c m F t Z V 9 t b 2 R l b F 8 y X 3 R l c 3 R f Z n J h b W U v Q X V 0 b 1 J l b W 9 2 Z W R D b 2 x 1 b W 5 z M S 5 7 V m F s d W U u M S w x f S Z x d W 9 0 O y w m c X V v d D t T Z W N 0 a W 9 u M S 9 m c m F t Z V 9 t b 2 R l b F 8 y X 3 R l c 3 R f Z n J h b W U v Q X V 0 b 1 J l b W 9 2 Z W R D b 2 x 1 b W 5 z M S 5 7 V m F s d W U u M T A s M n 0 m c X V v d D s s J n F 1 b 3 Q 7 U 2 V j d G l v b j E v Z n J h b W V f b W 9 k Z W x f M l 9 0 Z X N 0 X 2 Z y Y W 1 l L 0 F 1 d G 9 S Z W 1 v d m V k Q 2 9 s d W 1 u c z E u e 1 Z h b H V l L j E x L D N 9 J n F 1 b 3 Q 7 L C Z x d W 9 0 O 1 N l Y 3 R p b 2 4 x L 2 Z y Y W 1 l X 2 1 v Z G V s X z J f d G V z d F 9 m c m F t Z S 9 B d X R v U m V t b 3 Z l Z E N v b H V t b n M x L n t W Y W x 1 Z S 4 x M i w 0 f S Z x d W 9 0 O y w m c X V v d D t T Z W N 0 a W 9 u M S 9 m c m F t Z V 9 t b 2 R l b F 8 y X 3 R l c 3 R f Z n J h b W U v Q X V 0 b 1 J l b W 9 2 Z W R D b 2 x 1 b W 5 z M S 5 7 V m F s d W U u M i w 1 f S Z x d W 9 0 O y w m c X V v d D t T Z W N 0 a W 9 u M S 9 m c m F t Z V 9 t b 2 R l b F 8 y X 3 R l c 3 R f Z n J h b W U v Q X V 0 b 1 J l b W 9 2 Z W R D b 2 x 1 b W 5 z M S 5 7 V m F s d W U u M y w 2 f S Z x d W 9 0 O y w m c X V v d D t T Z W N 0 a W 9 u M S 9 m c m F t Z V 9 t b 2 R l b F 8 y X 3 R l c 3 R f Z n J h b W U v Q X V 0 b 1 J l b W 9 2 Z W R D b 2 x 1 b W 5 z M S 5 7 V m F s d W U u N C w 3 f S Z x d W 9 0 O y w m c X V v d D t T Z W N 0 a W 9 u M S 9 m c m F t Z V 9 t b 2 R l b F 8 y X 3 R l c 3 R f Z n J h b W U v Q X V 0 b 1 J l b W 9 2 Z W R D b 2 x 1 b W 5 z M S 5 7 V m F s d W U u N S w 4 f S Z x d W 9 0 O y w m c X V v d D t T Z W N 0 a W 9 u M S 9 m c m F t Z V 9 t b 2 R l b F 8 y X 3 R l c 3 R f Z n J h b W U v Q X V 0 b 1 J l b W 9 2 Z W R D b 2 x 1 b W 5 z M S 5 7 V m F s d W U u N i w 5 f S Z x d W 9 0 O y w m c X V v d D t T Z W N 0 a W 9 u M S 9 m c m F t Z V 9 t b 2 R l b F 8 y X 3 R l c 3 R f Z n J h b W U v Q X V 0 b 1 J l b W 9 2 Z W R D b 2 x 1 b W 5 z M S 5 7 V m F s d W U u N y w x M H 0 m c X V v d D s s J n F 1 b 3 Q 7 U 2 V j d G l v b j E v Z n J h b W V f b W 9 k Z W x f M l 9 0 Z X N 0 X 2 Z y Y W 1 l L 0 F 1 d G 9 S Z W 1 v d m V k Q 2 9 s d W 1 u c z E u e 1 Z h b H V l L j g s M T F 9 J n F 1 b 3 Q 7 L C Z x d W 9 0 O 1 N l Y 3 R p b 2 4 x L 2 Z y Y W 1 l X 2 1 v Z G V s X z J f d G V z d F 9 m c m F t Z S 9 B d X R v U m V t b 3 Z l Z E N v b H V t b n M x L n t W Y W x 1 Z S 4 5 L D E y f S Z x d W 9 0 O y w m c X V v d D t T Z W N 0 a W 9 u M S 9 m c m F t Z V 9 t b 2 R l b F 8 y X 3 R l c 3 R f Z n J h b W U v Q X V 0 b 1 J l b W 9 2 Z W R D b 2 x 1 b W 5 z M S 5 7 V m F s d W U u Z n J h b W U s M T N 9 J n F 1 b 3 Q 7 L C Z x d W 9 0 O 1 N l Y 3 R p b 2 4 x L 2 Z y Y W 1 l X 2 1 v Z G V s X z J f d G V z d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J f d G V z d F 9 m c m F t Z S 9 B d X R v U m V t b 3 Z l Z E N v b H V t b n M x L n t O Y W 1 l L D B 9 J n F 1 b 3 Q 7 L C Z x d W 9 0 O 1 N l Y 3 R p b 2 4 x L 2 Z y Y W 1 l X 2 1 v Z G V s X z J f d G V z d F 9 m c m F t Z S 9 B d X R v U m V t b 3 Z l Z E N v b H V t b n M x L n t W Y W x 1 Z S 4 x L D F 9 J n F 1 b 3 Q 7 L C Z x d W 9 0 O 1 N l Y 3 R p b 2 4 x L 2 Z y Y W 1 l X 2 1 v Z G V s X z J f d G V z d F 9 m c m F t Z S 9 B d X R v U m V t b 3 Z l Z E N v b H V t b n M x L n t W Y W x 1 Z S 4 x M C w y f S Z x d W 9 0 O y w m c X V v d D t T Z W N 0 a W 9 u M S 9 m c m F t Z V 9 t b 2 R l b F 8 y X 3 R l c 3 R f Z n J h b W U v Q X V 0 b 1 J l b W 9 2 Z W R D b 2 x 1 b W 5 z M S 5 7 V m F s d W U u M T E s M 3 0 m c X V v d D s s J n F 1 b 3 Q 7 U 2 V j d G l v b j E v Z n J h b W V f b W 9 k Z W x f M l 9 0 Z X N 0 X 2 Z y Y W 1 l L 0 F 1 d G 9 S Z W 1 v d m V k Q 2 9 s d W 1 u c z E u e 1 Z h b H V l L j E y L D R 9 J n F 1 b 3 Q 7 L C Z x d W 9 0 O 1 N l Y 3 R p b 2 4 x L 2 Z y Y W 1 l X 2 1 v Z G V s X z J f d G V z d F 9 m c m F t Z S 9 B d X R v U m V t b 3 Z l Z E N v b H V t b n M x L n t W Y W x 1 Z S 4 y L D V 9 J n F 1 b 3 Q 7 L C Z x d W 9 0 O 1 N l Y 3 R p b 2 4 x L 2 Z y Y W 1 l X 2 1 v Z G V s X z J f d G V z d F 9 m c m F t Z S 9 B d X R v U m V t b 3 Z l Z E N v b H V t b n M x L n t W Y W x 1 Z S 4 z L D Z 9 J n F 1 b 3 Q 7 L C Z x d W 9 0 O 1 N l Y 3 R p b 2 4 x L 2 Z y Y W 1 l X 2 1 v Z G V s X z J f d G V z d F 9 m c m F t Z S 9 B d X R v U m V t b 3 Z l Z E N v b H V t b n M x L n t W Y W x 1 Z S 4 0 L D d 9 J n F 1 b 3 Q 7 L C Z x d W 9 0 O 1 N l Y 3 R p b 2 4 x L 2 Z y Y W 1 l X 2 1 v Z G V s X z J f d G V z d F 9 m c m F t Z S 9 B d X R v U m V t b 3 Z l Z E N v b H V t b n M x L n t W Y W x 1 Z S 4 1 L D h 9 J n F 1 b 3 Q 7 L C Z x d W 9 0 O 1 N l Y 3 R p b 2 4 x L 2 Z y Y W 1 l X 2 1 v Z G V s X z J f d G V z d F 9 m c m F t Z S 9 B d X R v U m V t b 3 Z l Z E N v b H V t b n M x L n t W Y W x 1 Z S 4 2 L D l 9 J n F 1 b 3 Q 7 L C Z x d W 9 0 O 1 N l Y 3 R p b 2 4 x L 2 Z y Y W 1 l X 2 1 v Z G V s X z J f d G V z d F 9 m c m F t Z S 9 B d X R v U m V t b 3 Z l Z E N v b H V t b n M x L n t W Y W x 1 Z S 4 3 L D E w f S Z x d W 9 0 O y w m c X V v d D t T Z W N 0 a W 9 u M S 9 m c m F t Z V 9 t b 2 R l b F 8 y X 3 R l c 3 R f Z n J h b W U v Q X V 0 b 1 J l b W 9 2 Z W R D b 2 x 1 b W 5 z M S 5 7 V m F s d W U u O C w x M X 0 m c X V v d D s s J n F 1 b 3 Q 7 U 2 V j d G l v b j E v Z n J h b W V f b W 9 k Z W x f M l 9 0 Z X N 0 X 2 Z y Y W 1 l L 0 F 1 d G 9 S Z W 1 v d m V k Q 2 9 s d W 1 u c z E u e 1 Z h b H V l L j k s M T J 9 J n F 1 b 3 Q 7 L C Z x d W 9 0 O 1 N l Y 3 R p b 2 4 x L 2 Z y Y W 1 l X 2 1 v Z G V s X z J f d G V z d F 9 m c m F t Z S 9 B d X R v U m V t b 3 Z l Z E N v b H V t b n M x L n t W Y W x 1 Z S 5 m c m F t Z S w x M 3 0 m c X V v d D s s J n F 1 b 3 Q 7 U 2 V j d G l v b j E v Z n J h b W V f b W 9 k Z W x f M l 9 0 Z X N 0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1 9 0 Z X N 0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2 O j Q y L j Q 2 N T c x M T h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z X 3 R l c 3 R f Z n J h b W U v Q X V 0 b 1 J l b W 9 2 Z W R D b 2 x 1 b W 5 z M S 5 7 T m F t Z S w w f S Z x d W 9 0 O y w m c X V v d D t T Z W N 0 a W 9 u M S 9 m c m F t Z V 9 t b 2 R l b F 8 z X 3 R l c 3 R f Z n J h b W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h b W V f b W 9 k Z W x f M 1 9 0 Z X N 0 X 2 Z y Y W 1 l L 0 F 1 d G 9 S Z W 1 v d m V k Q 2 9 s d W 1 u c z E u e 0 5 h b W U s M H 0 m c X V v d D s s J n F 1 b 3 Q 7 U 2 V j d G l v b j E v Z n J h b W V f b W 9 k Z W x f M 1 9 0 Z X N 0 X 2 Z y Y W 1 l L 0 F 1 d G 9 S Z W 1 v d m V k Q 2 9 s d W 1 u c z E u e 1 Z h b H V l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g 6 M D U u O D k 4 N z U z M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1 9 0 Z X N 0 X 2 Z y Y W 1 l I C g y K S 9 B d X R v U m V t b 3 Z l Z E N v b H V t b n M x L n t O Y W 1 l L D B 9 J n F 1 b 3 Q 7 L C Z x d W 9 0 O 1 N l Y 3 R p b 2 4 x L 2 Z y Y W 1 l X 2 1 v Z G V s X z N f d G V z d F 9 m c m F t Z S A o M i k v Q X V 0 b 1 J l b W 9 2 Z W R D b 2 x 1 b W 5 z M S 5 7 V m F s d W U u M S w x f S Z x d W 9 0 O y w m c X V v d D t T Z W N 0 a W 9 u M S 9 m c m F t Z V 9 t b 2 R l b F 8 z X 3 R l c 3 R f Z n J h b W U g K D I p L 0 F 1 d G 9 S Z W 1 v d m V k Q 2 9 s d W 1 u c z E u e 1 Z h b H V l L j E w L D J 9 J n F 1 b 3 Q 7 L C Z x d W 9 0 O 1 N l Y 3 R p b 2 4 x L 2 Z y Y W 1 l X 2 1 v Z G V s X z N f d G V z d F 9 m c m F t Z S A o M i k v Q X V 0 b 1 J l b W 9 2 Z W R D b 2 x 1 b W 5 z M S 5 7 V m F s d W U u M T E s M 3 0 m c X V v d D s s J n F 1 b 3 Q 7 U 2 V j d G l v b j E v Z n J h b W V f b W 9 k Z W x f M 1 9 0 Z X N 0 X 2 Z y Y W 1 l I C g y K S 9 B d X R v U m V t b 3 Z l Z E N v b H V t b n M x L n t W Y W x 1 Z S 4 x M i w 0 f S Z x d W 9 0 O y w m c X V v d D t T Z W N 0 a W 9 u M S 9 m c m F t Z V 9 t b 2 R l b F 8 z X 3 R l c 3 R f Z n J h b W U g K D I p L 0 F 1 d G 9 S Z W 1 v d m V k Q 2 9 s d W 1 u c z E u e 1 Z h b H V l L j I s N X 0 m c X V v d D s s J n F 1 b 3 Q 7 U 2 V j d G l v b j E v Z n J h b W V f b W 9 k Z W x f M 1 9 0 Z X N 0 X 2 Z y Y W 1 l I C g y K S 9 B d X R v U m V t b 3 Z l Z E N v b H V t b n M x L n t W Y W x 1 Z S 4 z L D Z 9 J n F 1 b 3 Q 7 L C Z x d W 9 0 O 1 N l Y 3 R p b 2 4 x L 2 Z y Y W 1 l X 2 1 v Z G V s X z N f d G V z d F 9 m c m F t Z S A o M i k v Q X V 0 b 1 J l b W 9 2 Z W R D b 2 x 1 b W 5 z M S 5 7 V m F s d W U u N C w 3 f S Z x d W 9 0 O y w m c X V v d D t T Z W N 0 a W 9 u M S 9 m c m F t Z V 9 t b 2 R l b F 8 z X 3 R l c 3 R f Z n J h b W U g K D I p L 0 F 1 d G 9 S Z W 1 v d m V k Q 2 9 s d W 1 u c z E u e 1 Z h b H V l L j U s O H 0 m c X V v d D s s J n F 1 b 3 Q 7 U 2 V j d G l v b j E v Z n J h b W V f b W 9 k Z W x f M 1 9 0 Z X N 0 X 2 Z y Y W 1 l I C g y K S 9 B d X R v U m V t b 3 Z l Z E N v b H V t b n M x L n t W Y W x 1 Z S 4 2 L D l 9 J n F 1 b 3 Q 7 L C Z x d W 9 0 O 1 N l Y 3 R p b 2 4 x L 2 Z y Y W 1 l X 2 1 v Z G V s X z N f d G V z d F 9 m c m F t Z S A o M i k v Q X V 0 b 1 J l b W 9 2 Z W R D b 2 x 1 b W 5 z M S 5 7 V m F s d W U u N y w x M H 0 m c X V v d D s s J n F 1 b 3 Q 7 U 2 V j d G l v b j E v Z n J h b W V f b W 9 k Z W x f M 1 9 0 Z X N 0 X 2 Z y Y W 1 l I C g y K S 9 B d X R v U m V t b 3 Z l Z E N v b H V t b n M x L n t W Y W x 1 Z S 4 4 L D E x f S Z x d W 9 0 O y w m c X V v d D t T Z W N 0 a W 9 u M S 9 m c m F t Z V 9 t b 2 R l b F 8 z X 3 R l c 3 R f Z n J h b W U g K D I p L 0 F 1 d G 9 S Z W 1 v d m V k Q 2 9 s d W 1 u c z E u e 1 Z h b H V l L j k s M T J 9 J n F 1 b 3 Q 7 L C Z x d W 9 0 O 1 N l Y 3 R p b 2 4 x L 2 Z y Y W 1 l X 2 1 v Z G V s X z N f d G V z d F 9 m c m F t Z S A o M i k v Q X V 0 b 1 J l b W 9 2 Z W R D b 2 x 1 b W 5 z M S 5 7 V m F s d W U u Z n J h b W U s M T N 9 J n F 1 b 3 Q 7 L C Z x d W 9 0 O 1 N l Y 3 R p b 2 4 x L 2 Z y Y W 1 l X 2 1 v Z G V s X z N f d G V z d F 9 m c m F t Z S A o M i k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z X 3 R l c 3 R f Z n J h b W U g K D I p L 0 F 1 d G 9 S Z W 1 v d m V k Q 2 9 s d W 1 u c z E u e 0 5 h b W U s M H 0 m c X V v d D s s J n F 1 b 3 Q 7 U 2 V j d G l v b j E v Z n J h b W V f b W 9 k Z W x f M 1 9 0 Z X N 0 X 2 Z y Y W 1 l I C g y K S 9 B d X R v U m V t b 3 Z l Z E N v b H V t b n M x L n t W Y W x 1 Z S 4 x L D F 9 J n F 1 b 3 Q 7 L C Z x d W 9 0 O 1 N l Y 3 R p b 2 4 x L 2 Z y Y W 1 l X 2 1 v Z G V s X z N f d G V z d F 9 m c m F t Z S A o M i k v Q X V 0 b 1 J l b W 9 2 Z W R D b 2 x 1 b W 5 z M S 5 7 V m F s d W U u M T A s M n 0 m c X V v d D s s J n F 1 b 3 Q 7 U 2 V j d G l v b j E v Z n J h b W V f b W 9 k Z W x f M 1 9 0 Z X N 0 X 2 Z y Y W 1 l I C g y K S 9 B d X R v U m V t b 3 Z l Z E N v b H V t b n M x L n t W Y W x 1 Z S 4 x M S w z f S Z x d W 9 0 O y w m c X V v d D t T Z W N 0 a W 9 u M S 9 m c m F t Z V 9 t b 2 R l b F 8 z X 3 R l c 3 R f Z n J h b W U g K D I p L 0 F 1 d G 9 S Z W 1 v d m V k Q 2 9 s d W 1 u c z E u e 1 Z h b H V l L j E y L D R 9 J n F 1 b 3 Q 7 L C Z x d W 9 0 O 1 N l Y 3 R p b 2 4 x L 2 Z y Y W 1 l X 2 1 v Z G V s X z N f d G V z d F 9 m c m F t Z S A o M i k v Q X V 0 b 1 J l b W 9 2 Z W R D b 2 x 1 b W 5 z M S 5 7 V m F s d W U u M i w 1 f S Z x d W 9 0 O y w m c X V v d D t T Z W N 0 a W 9 u M S 9 m c m F t Z V 9 t b 2 R l b F 8 z X 3 R l c 3 R f Z n J h b W U g K D I p L 0 F 1 d G 9 S Z W 1 v d m V k Q 2 9 s d W 1 u c z E u e 1 Z h b H V l L j M s N n 0 m c X V v d D s s J n F 1 b 3 Q 7 U 2 V j d G l v b j E v Z n J h b W V f b W 9 k Z W x f M 1 9 0 Z X N 0 X 2 Z y Y W 1 l I C g y K S 9 B d X R v U m V t b 3 Z l Z E N v b H V t b n M x L n t W Y W x 1 Z S 4 0 L D d 9 J n F 1 b 3 Q 7 L C Z x d W 9 0 O 1 N l Y 3 R p b 2 4 x L 2 Z y Y W 1 l X 2 1 v Z G V s X z N f d G V z d F 9 m c m F t Z S A o M i k v Q X V 0 b 1 J l b W 9 2 Z W R D b 2 x 1 b W 5 z M S 5 7 V m F s d W U u N S w 4 f S Z x d W 9 0 O y w m c X V v d D t T Z W N 0 a W 9 u M S 9 m c m F t Z V 9 t b 2 R l b F 8 z X 3 R l c 3 R f Z n J h b W U g K D I p L 0 F 1 d G 9 S Z W 1 v d m V k Q 2 9 s d W 1 u c z E u e 1 Z h b H V l L j Y s O X 0 m c X V v d D s s J n F 1 b 3 Q 7 U 2 V j d G l v b j E v Z n J h b W V f b W 9 k Z W x f M 1 9 0 Z X N 0 X 2 Z y Y W 1 l I C g y K S 9 B d X R v U m V t b 3 Z l Z E N v b H V t b n M x L n t W Y W x 1 Z S 4 3 L D E w f S Z x d W 9 0 O y w m c X V v d D t T Z W N 0 a W 9 u M S 9 m c m F t Z V 9 t b 2 R l b F 8 z X 3 R l c 3 R f Z n J h b W U g K D I p L 0 F 1 d G 9 S Z W 1 v d m V k Q 2 9 s d W 1 u c z E u e 1 Z h b H V l L j g s M T F 9 J n F 1 b 3 Q 7 L C Z x d W 9 0 O 1 N l Y 3 R p b 2 4 x L 2 Z y Y W 1 l X 2 1 v Z G V s X z N f d G V z d F 9 m c m F t Z S A o M i k v Q X V 0 b 1 J l b W 9 2 Z W R D b 2 x 1 b W 5 z M S 5 7 V m F s d W U u O S w x M n 0 m c X V v d D s s J n F 1 b 3 Q 7 U 2 V j d G l v b j E v Z n J h b W V f b W 9 k Z W x f M 1 9 0 Z X N 0 X 2 Z y Y W 1 l I C g y K S 9 B d X R v U m V t b 3 Z l Z E N v b H V t b n M x L n t W Y W x 1 Z S 5 m c m F t Z S w x M 3 0 m c X V v d D s s J n F 1 b 3 Q 7 U 2 V j d G l v b j E v Z n J h b W V f b W 9 k Z W x f M 1 9 0 Z X N 0 X 2 Z y Y W 1 l I C g y K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R f d G V z d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O D o z M S 4 y N z I 3 M D E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0 X 3 R l c 3 R f Z n J h b W U v Q X V 0 b 1 J l b W 9 2 Z W R D b 2 x 1 b W 5 z M S 5 7 T m F t Z S w w f S Z x d W 9 0 O y w m c X V v d D t T Z W N 0 a W 9 u M S 9 m c m F t Z V 9 t b 2 R l b F 8 0 X 3 R l c 3 R f Z n J h b W U v Q X V 0 b 1 J l b W 9 2 Z W R D b 2 x 1 b W 5 z M S 5 7 V m F s d W U u M S w x f S Z x d W 9 0 O y w m c X V v d D t T Z W N 0 a W 9 u M S 9 m c m F t Z V 9 t b 2 R l b F 8 0 X 3 R l c 3 R f Z n J h b W U v Q X V 0 b 1 J l b W 9 2 Z W R D b 2 x 1 b W 5 z M S 5 7 V m F s d W U u M T A s M n 0 m c X V v d D s s J n F 1 b 3 Q 7 U 2 V j d G l v b j E v Z n J h b W V f b W 9 k Z W x f N F 9 0 Z X N 0 X 2 Z y Y W 1 l L 0 F 1 d G 9 S Z W 1 v d m V k Q 2 9 s d W 1 u c z E u e 1 Z h b H V l L j E x L D N 9 J n F 1 b 3 Q 7 L C Z x d W 9 0 O 1 N l Y 3 R p b 2 4 x L 2 Z y Y W 1 l X 2 1 v Z G V s X z R f d G V z d F 9 m c m F t Z S 9 B d X R v U m V t b 3 Z l Z E N v b H V t b n M x L n t W Y W x 1 Z S 4 x M i w 0 f S Z x d W 9 0 O y w m c X V v d D t T Z W N 0 a W 9 u M S 9 m c m F t Z V 9 t b 2 R l b F 8 0 X 3 R l c 3 R f Z n J h b W U v Q X V 0 b 1 J l b W 9 2 Z W R D b 2 x 1 b W 5 z M S 5 7 V m F s d W U u M i w 1 f S Z x d W 9 0 O y w m c X V v d D t T Z W N 0 a W 9 u M S 9 m c m F t Z V 9 t b 2 R l b F 8 0 X 3 R l c 3 R f Z n J h b W U v Q X V 0 b 1 J l b W 9 2 Z W R D b 2 x 1 b W 5 z M S 5 7 V m F s d W U u M y w 2 f S Z x d W 9 0 O y w m c X V v d D t T Z W N 0 a W 9 u M S 9 m c m F t Z V 9 t b 2 R l b F 8 0 X 3 R l c 3 R f Z n J h b W U v Q X V 0 b 1 J l b W 9 2 Z W R D b 2 x 1 b W 5 z M S 5 7 V m F s d W U u N C w 3 f S Z x d W 9 0 O y w m c X V v d D t T Z W N 0 a W 9 u M S 9 m c m F t Z V 9 t b 2 R l b F 8 0 X 3 R l c 3 R f Z n J h b W U v Q X V 0 b 1 J l b W 9 2 Z W R D b 2 x 1 b W 5 z M S 5 7 V m F s d W U u N S w 4 f S Z x d W 9 0 O y w m c X V v d D t T Z W N 0 a W 9 u M S 9 m c m F t Z V 9 t b 2 R l b F 8 0 X 3 R l c 3 R f Z n J h b W U v Q X V 0 b 1 J l b W 9 2 Z W R D b 2 x 1 b W 5 z M S 5 7 V m F s d W U u N i w 5 f S Z x d W 9 0 O y w m c X V v d D t T Z W N 0 a W 9 u M S 9 m c m F t Z V 9 t b 2 R l b F 8 0 X 3 R l c 3 R f Z n J h b W U v Q X V 0 b 1 J l b W 9 2 Z W R D b 2 x 1 b W 5 z M S 5 7 V m F s d W U u N y w x M H 0 m c X V v d D s s J n F 1 b 3 Q 7 U 2 V j d G l v b j E v Z n J h b W V f b W 9 k Z W x f N F 9 0 Z X N 0 X 2 Z y Y W 1 l L 0 F 1 d G 9 S Z W 1 v d m V k Q 2 9 s d W 1 u c z E u e 1 Z h b H V l L j g s M T F 9 J n F 1 b 3 Q 7 L C Z x d W 9 0 O 1 N l Y 3 R p b 2 4 x L 2 Z y Y W 1 l X 2 1 v Z G V s X z R f d G V z d F 9 m c m F t Z S 9 B d X R v U m V t b 3 Z l Z E N v b H V t b n M x L n t W Y W x 1 Z S 4 5 L D E y f S Z x d W 9 0 O y w m c X V v d D t T Z W N 0 a W 9 u M S 9 m c m F t Z V 9 t b 2 R l b F 8 0 X 3 R l c 3 R f Z n J h b W U v Q X V 0 b 1 J l b W 9 2 Z W R D b 2 x 1 b W 5 z M S 5 7 V m F s d W U u Z n J h b W U s M T N 9 J n F 1 b 3 Q 7 L C Z x d W 9 0 O 1 N l Y 3 R p b 2 4 x L 2 Z y Y W 1 l X 2 1 v Z G V s X z R f d G V z d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R f d G V z d F 9 m c m F t Z S 9 B d X R v U m V t b 3 Z l Z E N v b H V t b n M x L n t O Y W 1 l L D B 9 J n F 1 b 3 Q 7 L C Z x d W 9 0 O 1 N l Y 3 R p b 2 4 x L 2 Z y Y W 1 l X 2 1 v Z G V s X z R f d G V z d F 9 m c m F t Z S 9 B d X R v U m V t b 3 Z l Z E N v b H V t b n M x L n t W Y W x 1 Z S 4 x L D F 9 J n F 1 b 3 Q 7 L C Z x d W 9 0 O 1 N l Y 3 R p b 2 4 x L 2 Z y Y W 1 l X 2 1 v Z G V s X z R f d G V z d F 9 m c m F t Z S 9 B d X R v U m V t b 3 Z l Z E N v b H V t b n M x L n t W Y W x 1 Z S 4 x M C w y f S Z x d W 9 0 O y w m c X V v d D t T Z W N 0 a W 9 u M S 9 m c m F t Z V 9 t b 2 R l b F 8 0 X 3 R l c 3 R f Z n J h b W U v Q X V 0 b 1 J l b W 9 2 Z W R D b 2 x 1 b W 5 z M S 5 7 V m F s d W U u M T E s M 3 0 m c X V v d D s s J n F 1 b 3 Q 7 U 2 V j d G l v b j E v Z n J h b W V f b W 9 k Z W x f N F 9 0 Z X N 0 X 2 Z y Y W 1 l L 0 F 1 d G 9 S Z W 1 v d m V k Q 2 9 s d W 1 u c z E u e 1 Z h b H V l L j E y L D R 9 J n F 1 b 3 Q 7 L C Z x d W 9 0 O 1 N l Y 3 R p b 2 4 x L 2 Z y Y W 1 l X 2 1 v Z G V s X z R f d G V z d F 9 m c m F t Z S 9 B d X R v U m V t b 3 Z l Z E N v b H V t b n M x L n t W Y W x 1 Z S 4 y L D V 9 J n F 1 b 3 Q 7 L C Z x d W 9 0 O 1 N l Y 3 R p b 2 4 x L 2 Z y Y W 1 l X 2 1 v Z G V s X z R f d G V z d F 9 m c m F t Z S 9 B d X R v U m V t b 3 Z l Z E N v b H V t b n M x L n t W Y W x 1 Z S 4 z L D Z 9 J n F 1 b 3 Q 7 L C Z x d W 9 0 O 1 N l Y 3 R p b 2 4 x L 2 Z y Y W 1 l X 2 1 v Z G V s X z R f d G V z d F 9 m c m F t Z S 9 B d X R v U m V t b 3 Z l Z E N v b H V t b n M x L n t W Y W x 1 Z S 4 0 L D d 9 J n F 1 b 3 Q 7 L C Z x d W 9 0 O 1 N l Y 3 R p b 2 4 x L 2 Z y Y W 1 l X 2 1 v Z G V s X z R f d G V z d F 9 m c m F t Z S 9 B d X R v U m V t b 3 Z l Z E N v b H V t b n M x L n t W Y W x 1 Z S 4 1 L D h 9 J n F 1 b 3 Q 7 L C Z x d W 9 0 O 1 N l Y 3 R p b 2 4 x L 2 Z y Y W 1 l X 2 1 v Z G V s X z R f d G V z d F 9 m c m F t Z S 9 B d X R v U m V t b 3 Z l Z E N v b H V t b n M x L n t W Y W x 1 Z S 4 2 L D l 9 J n F 1 b 3 Q 7 L C Z x d W 9 0 O 1 N l Y 3 R p b 2 4 x L 2 Z y Y W 1 l X 2 1 v Z G V s X z R f d G V z d F 9 m c m F t Z S 9 B d X R v U m V t b 3 Z l Z E N v b H V t b n M x L n t W Y W x 1 Z S 4 3 L D E w f S Z x d W 9 0 O y w m c X V v d D t T Z W N 0 a W 9 u M S 9 m c m F t Z V 9 t b 2 R l b F 8 0 X 3 R l c 3 R f Z n J h b W U v Q X V 0 b 1 J l b W 9 2 Z W R D b 2 x 1 b W 5 z M S 5 7 V m F s d W U u O C w x M X 0 m c X V v d D s s J n F 1 b 3 Q 7 U 2 V j d G l v b j E v Z n J h b W V f b W 9 k Z W x f N F 9 0 Z X N 0 X 2 Z y Y W 1 l L 0 F 1 d G 9 S Z W 1 v d m V k Q 2 9 s d W 1 u c z E u e 1 Z h b H V l L j k s M T J 9 J n F 1 b 3 Q 7 L C Z x d W 9 0 O 1 N l Y 3 R p b 2 4 x L 2 Z y Y W 1 l X 2 1 v Z G V s X z R f d G V z d F 9 m c m F t Z S 9 B d X R v U m V t b 3 Z l Z E N v b H V t b n M x L n t W Y W x 1 Z S 5 m c m F t Z S w x M 3 0 m c X V v d D s s J n F 1 b 3 Q 7 U 2 V j d G l v b j E v Z n J h b W V f b W 9 k Z W x f N F 9 0 Z X N 0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V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D o w N y 4 5 M T Y 5 O D I w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G V z d F 9 k a W N l L 0 F 1 d G 9 S Z W 1 v d m V k Q 2 9 s d W 1 u c z E u e 0 5 h b W U s M H 0 m c X V v d D s s J n F 1 b 3 Q 7 U 2 V j d G l v b j E v c H V s b G J h Y 2 t f b W 9 k Z W x f M V 9 0 Z X N 0 X 2 R p Y 2 U v Q X V 0 b 1 J l b W 9 2 Z W R D b 2 x 1 b W 5 z M S 5 7 V m F s d W U u M C w x f S Z x d W 9 0 O y w m c X V v d D t T Z W N 0 a W 9 u M S 9 w d W x s Y m F j a 1 9 t b 2 R l b F 8 x X 3 R l c 3 R f Z G l j Z S 9 B d X R v U m V t b 3 Z l Z E N v b H V t b n M x L n t W Y W x 1 Z S 4 x L D J 9 J n F 1 b 3 Q 7 L C Z x d W 9 0 O 1 N l Y 3 R p b 2 4 x L 3 B 1 b G x i Y W N r X 2 1 v Z G V s X z F f d G V z d F 9 k a W N l L 0 F 1 d G 9 S Z W 1 v d m V k Q 2 9 s d W 1 u c z E u e 1 Z h b H V l L j I s M 3 0 m c X V v d D s s J n F 1 b 3 Q 7 U 2 V j d G l v b j E v c H V s b G J h Y 2 t f b W 9 k Z W x f M V 9 0 Z X N 0 X 2 R p Y 2 U v Q X V 0 b 1 J l b W 9 2 Z W R D b 2 x 1 b W 5 z M S 5 7 V m F s d W U u M y w 0 f S Z x d W 9 0 O y w m c X V v d D t T Z W N 0 a W 9 u M S 9 w d W x s Y m F j a 1 9 t b 2 R l b F 8 x X 3 R l c 3 R f Z G l j Z S 9 B d X R v U m V t b 3 Z l Z E N v b H V t b n M x L n t W Y W x 1 Z S 4 0 L D V 9 J n F 1 b 3 Q 7 L C Z x d W 9 0 O 1 N l Y 3 R p b 2 4 x L 3 B 1 b G x i Y W N r X 2 1 v Z G V s X z F f d G V z d F 9 k a W N l L 0 F 1 d G 9 S Z W 1 v d m V k Q 2 9 s d W 1 u c z E u e 1 Z h b H V l L j U s N n 0 m c X V v d D s s J n F 1 b 3 Q 7 U 2 V j d G l v b j E v c H V s b G J h Y 2 t f b W 9 k Z W x f M V 9 0 Z X N 0 X 2 R p Y 2 U v Q X V 0 b 1 J l b W 9 2 Z W R D b 2 x 1 b W 5 z M S 5 7 V m F s d W U u N i w 3 f S Z x d W 9 0 O y w m c X V v d D t T Z W N 0 a W 9 u M S 9 w d W x s Y m F j a 1 9 t b 2 R l b F 8 x X 3 R l c 3 R f Z G l j Z S 9 B d X R v U m V t b 3 Z l Z E N v b H V t b n M x L n t W Y W x 1 Z S 4 3 L D h 9 J n F 1 b 3 Q 7 L C Z x d W 9 0 O 1 N l Y 3 R p b 2 4 x L 3 B 1 b G x i Y W N r X 2 1 v Z G V s X z F f d G V z d F 9 k a W N l L 0 F 1 d G 9 S Z W 1 v d m V k Q 2 9 s d W 1 u c z E u e 1 Z h b H V l L j g s O X 0 m c X V v d D s s J n F 1 b 3 Q 7 U 2 V j d G l v b j E v c H V s b G J h Y 2 t f b W 9 k Z W x f M V 9 0 Z X N 0 X 2 R p Y 2 U v Q X V 0 b 1 J l b W 9 2 Z W R D b 2 x 1 b W 5 z M S 5 7 V m F s d W U u O S w x M H 0 m c X V v d D s s J n F 1 b 3 Q 7 U 2 V j d G l v b j E v c H V s b G J h Y 2 t f b W 9 k Z W x f M V 9 0 Z X N 0 X 2 R p Y 2 U v Q X V 0 b 1 J l b W 9 2 Z W R D b 2 x 1 b W 5 z M S 5 7 V m F s d W U u M T A s M T F 9 J n F 1 b 3 Q 7 L C Z x d W 9 0 O 1 N l Y 3 R p b 2 4 x L 3 B 1 b G x i Y W N r X 2 1 v Z G V s X z F f d G V z d F 9 k a W N l L 0 F 1 d G 9 S Z W 1 v d m V k Q 2 9 s d W 1 u c z E u e 1 Z h b H V l L j E x L D E y f S Z x d W 9 0 O y w m c X V v d D t T Z W N 0 a W 9 u M S 9 w d W x s Y m F j a 1 9 t b 2 R l b F 8 x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F f d G V z d F 9 k a W N l L 0 F 1 d G 9 S Z W 1 v d m V k Q 2 9 s d W 1 u c z E u e 0 5 h b W U s M H 0 m c X V v d D s s J n F 1 b 3 Q 7 U 2 V j d G l v b j E v c H V s b G J h Y 2 t f b W 9 k Z W x f M V 9 0 Z X N 0 X 2 R p Y 2 U v Q X V 0 b 1 J l b W 9 2 Z W R D b 2 x 1 b W 5 z M S 5 7 V m F s d W U u M C w x f S Z x d W 9 0 O y w m c X V v d D t T Z W N 0 a W 9 u M S 9 w d W x s Y m F j a 1 9 t b 2 R l b F 8 x X 3 R l c 3 R f Z G l j Z S 9 B d X R v U m V t b 3 Z l Z E N v b H V t b n M x L n t W Y W x 1 Z S 4 x L D J 9 J n F 1 b 3 Q 7 L C Z x d W 9 0 O 1 N l Y 3 R p b 2 4 x L 3 B 1 b G x i Y W N r X 2 1 v Z G V s X z F f d G V z d F 9 k a W N l L 0 F 1 d G 9 S Z W 1 v d m V k Q 2 9 s d W 1 u c z E u e 1 Z h b H V l L j I s M 3 0 m c X V v d D s s J n F 1 b 3 Q 7 U 2 V j d G l v b j E v c H V s b G J h Y 2 t f b W 9 k Z W x f M V 9 0 Z X N 0 X 2 R p Y 2 U v Q X V 0 b 1 J l b W 9 2 Z W R D b 2 x 1 b W 5 z M S 5 7 V m F s d W U u M y w 0 f S Z x d W 9 0 O y w m c X V v d D t T Z W N 0 a W 9 u M S 9 w d W x s Y m F j a 1 9 t b 2 R l b F 8 x X 3 R l c 3 R f Z G l j Z S 9 B d X R v U m V t b 3 Z l Z E N v b H V t b n M x L n t W Y W x 1 Z S 4 0 L D V 9 J n F 1 b 3 Q 7 L C Z x d W 9 0 O 1 N l Y 3 R p b 2 4 x L 3 B 1 b G x i Y W N r X 2 1 v Z G V s X z F f d G V z d F 9 k a W N l L 0 F 1 d G 9 S Z W 1 v d m V k Q 2 9 s d W 1 u c z E u e 1 Z h b H V l L j U s N n 0 m c X V v d D s s J n F 1 b 3 Q 7 U 2 V j d G l v b j E v c H V s b G J h Y 2 t f b W 9 k Z W x f M V 9 0 Z X N 0 X 2 R p Y 2 U v Q X V 0 b 1 J l b W 9 2 Z W R D b 2 x 1 b W 5 z M S 5 7 V m F s d W U u N i w 3 f S Z x d W 9 0 O y w m c X V v d D t T Z W N 0 a W 9 u M S 9 w d W x s Y m F j a 1 9 t b 2 R l b F 8 x X 3 R l c 3 R f Z G l j Z S 9 B d X R v U m V t b 3 Z l Z E N v b H V t b n M x L n t W Y W x 1 Z S 4 3 L D h 9 J n F 1 b 3 Q 7 L C Z x d W 9 0 O 1 N l Y 3 R p b 2 4 x L 3 B 1 b G x i Y W N r X 2 1 v Z G V s X z F f d G V z d F 9 k a W N l L 0 F 1 d G 9 S Z W 1 v d m V k Q 2 9 s d W 1 u c z E u e 1 Z h b H V l L j g s O X 0 m c X V v d D s s J n F 1 b 3 Q 7 U 2 V j d G l v b j E v c H V s b G J h Y 2 t f b W 9 k Z W x f M V 9 0 Z X N 0 X 2 R p Y 2 U v Q X V 0 b 1 J l b W 9 2 Z W R D b 2 x 1 b W 5 z M S 5 7 V m F s d W U u O S w x M H 0 m c X V v d D s s J n F 1 b 3 Q 7 U 2 V j d G l v b j E v c H V s b G J h Y 2 t f b W 9 k Z W x f M V 9 0 Z X N 0 X 2 R p Y 2 U v Q X V 0 b 1 J l b W 9 2 Z W R D b 2 x 1 b W 5 z M S 5 7 V m F s d W U u M T A s M T F 9 J n F 1 b 3 Q 7 L C Z x d W 9 0 O 1 N l Y 3 R p b 2 4 x L 3 B 1 b G x i Y W N r X 2 1 v Z G V s X z F f d G V z d F 9 k a W N l L 0 F 1 d G 9 S Z W 1 v d m V k Q 2 9 s d W 1 u c z E u e 1 Z h b H V l L j E x L D E y f S Z x d W 9 0 O y w m c X V v d D t T Z W N 0 a W 9 u M S 9 w d W x s Y m F j a 1 9 t b 2 R l b F 8 x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J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E 6 M z Q 6 M z Y u M D A 0 N j k z M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y X 3 R l c 3 R f Z G l j Z S 9 B d X R v U m V t b 3 Z l Z E N v b H V t b n M x L n t O Y W 1 l L D B 9 J n F 1 b 3 Q 7 L C Z x d W 9 0 O 1 N l Y 3 R p b 2 4 x L 3 B 1 b G x i Y W N r X 2 1 v Z G V s X z J f d G V z d F 9 k a W N l L 0 F 1 d G 9 S Z W 1 v d m V k Q 2 9 s d W 1 u c z E u e 1 Z h b H V l L j A s M X 0 m c X V v d D s s J n F 1 b 3 Q 7 U 2 V j d G l v b j E v c H V s b G J h Y 2 t f b W 9 k Z W x f M l 9 0 Z X N 0 X 2 R p Y 2 U v Q X V 0 b 1 J l b W 9 2 Z W R D b 2 x 1 b W 5 z M S 5 7 V m F s d W U u M S w y f S Z x d W 9 0 O y w m c X V v d D t T Z W N 0 a W 9 u M S 9 w d W x s Y m F j a 1 9 t b 2 R l b F 8 y X 3 R l c 3 R f Z G l j Z S 9 B d X R v U m V t b 3 Z l Z E N v b H V t b n M x L n t W Y W x 1 Z S 4 y L D N 9 J n F 1 b 3 Q 7 L C Z x d W 9 0 O 1 N l Y 3 R p b 2 4 x L 3 B 1 b G x i Y W N r X 2 1 v Z G V s X z J f d G V z d F 9 k a W N l L 0 F 1 d G 9 S Z W 1 v d m V k Q 2 9 s d W 1 u c z E u e 1 Z h b H V l L j M s N H 0 m c X V v d D s s J n F 1 b 3 Q 7 U 2 V j d G l v b j E v c H V s b G J h Y 2 t f b W 9 k Z W x f M l 9 0 Z X N 0 X 2 R p Y 2 U v Q X V 0 b 1 J l b W 9 2 Z W R D b 2 x 1 b W 5 z M S 5 7 V m F s d W U u N C w 1 f S Z x d W 9 0 O y w m c X V v d D t T Z W N 0 a W 9 u M S 9 w d W x s Y m F j a 1 9 t b 2 R l b F 8 y X 3 R l c 3 R f Z G l j Z S 9 B d X R v U m V t b 3 Z l Z E N v b H V t b n M x L n t W Y W x 1 Z S 4 1 L D Z 9 J n F 1 b 3 Q 7 L C Z x d W 9 0 O 1 N l Y 3 R p b 2 4 x L 3 B 1 b G x i Y W N r X 2 1 v Z G V s X z J f d G V z d F 9 k a W N l L 0 F 1 d G 9 S Z W 1 v d m V k Q 2 9 s d W 1 u c z E u e 1 Z h b H V l L j Y s N 3 0 m c X V v d D s s J n F 1 b 3 Q 7 U 2 V j d G l v b j E v c H V s b G J h Y 2 t f b W 9 k Z W x f M l 9 0 Z X N 0 X 2 R p Y 2 U v Q X V 0 b 1 J l b W 9 2 Z W R D b 2 x 1 b W 5 z M S 5 7 V m F s d W U u N y w 4 f S Z x d W 9 0 O y w m c X V v d D t T Z W N 0 a W 9 u M S 9 w d W x s Y m F j a 1 9 t b 2 R l b F 8 y X 3 R l c 3 R f Z G l j Z S 9 B d X R v U m V t b 3 Z l Z E N v b H V t b n M x L n t W Y W x 1 Z S 4 4 L D l 9 J n F 1 b 3 Q 7 L C Z x d W 9 0 O 1 N l Y 3 R p b 2 4 x L 3 B 1 b G x i Y W N r X 2 1 v Z G V s X z J f d G V z d F 9 k a W N l L 0 F 1 d G 9 S Z W 1 v d m V k Q 2 9 s d W 1 u c z E u e 1 Z h b H V l L j k s M T B 9 J n F 1 b 3 Q 7 L C Z x d W 9 0 O 1 N l Y 3 R p b 2 4 x L 3 B 1 b G x i Y W N r X 2 1 v Z G V s X z J f d G V z d F 9 k a W N l L 0 F 1 d G 9 S Z W 1 v d m V k Q 2 9 s d W 1 u c z E u e 1 Z h b H V l L j E w L D E x f S Z x d W 9 0 O y w m c X V v d D t T Z W N 0 a W 9 u M S 9 w d W x s Y m F j a 1 9 t b 2 R l b F 8 y X 3 R l c 3 R f Z G l j Z S 9 B d X R v U m V t b 3 Z l Z E N v b H V t b n M x L n t W Y W x 1 Z S 4 x M S w x M n 0 m c X V v d D s s J n F 1 b 3 Q 7 U 2 V j d G l v b j E v c H V s b G J h Y 2 t f b W 9 k Z W x f M l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y X 3 R l c 3 R f Z G l j Z S 9 B d X R v U m V t b 3 Z l Z E N v b H V t b n M x L n t O Y W 1 l L D B 9 J n F 1 b 3 Q 7 L C Z x d W 9 0 O 1 N l Y 3 R p b 2 4 x L 3 B 1 b G x i Y W N r X 2 1 v Z G V s X z J f d G V z d F 9 k a W N l L 0 F 1 d G 9 S Z W 1 v d m V k Q 2 9 s d W 1 u c z E u e 1 Z h b H V l L j A s M X 0 m c X V v d D s s J n F 1 b 3 Q 7 U 2 V j d G l v b j E v c H V s b G J h Y 2 t f b W 9 k Z W x f M l 9 0 Z X N 0 X 2 R p Y 2 U v Q X V 0 b 1 J l b W 9 2 Z W R D b 2 x 1 b W 5 z M S 5 7 V m F s d W U u M S w y f S Z x d W 9 0 O y w m c X V v d D t T Z W N 0 a W 9 u M S 9 w d W x s Y m F j a 1 9 t b 2 R l b F 8 y X 3 R l c 3 R f Z G l j Z S 9 B d X R v U m V t b 3 Z l Z E N v b H V t b n M x L n t W Y W x 1 Z S 4 y L D N 9 J n F 1 b 3 Q 7 L C Z x d W 9 0 O 1 N l Y 3 R p b 2 4 x L 3 B 1 b G x i Y W N r X 2 1 v Z G V s X z J f d G V z d F 9 k a W N l L 0 F 1 d G 9 S Z W 1 v d m V k Q 2 9 s d W 1 u c z E u e 1 Z h b H V l L j M s N H 0 m c X V v d D s s J n F 1 b 3 Q 7 U 2 V j d G l v b j E v c H V s b G J h Y 2 t f b W 9 k Z W x f M l 9 0 Z X N 0 X 2 R p Y 2 U v Q X V 0 b 1 J l b W 9 2 Z W R D b 2 x 1 b W 5 z M S 5 7 V m F s d W U u N C w 1 f S Z x d W 9 0 O y w m c X V v d D t T Z W N 0 a W 9 u M S 9 w d W x s Y m F j a 1 9 t b 2 R l b F 8 y X 3 R l c 3 R f Z G l j Z S 9 B d X R v U m V t b 3 Z l Z E N v b H V t b n M x L n t W Y W x 1 Z S 4 1 L D Z 9 J n F 1 b 3 Q 7 L C Z x d W 9 0 O 1 N l Y 3 R p b 2 4 x L 3 B 1 b G x i Y W N r X 2 1 v Z G V s X z J f d G V z d F 9 k a W N l L 0 F 1 d G 9 S Z W 1 v d m V k Q 2 9 s d W 1 u c z E u e 1 Z h b H V l L j Y s N 3 0 m c X V v d D s s J n F 1 b 3 Q 7 U 2 V j d G l v b j E v c H V s b G J h Y 2 t f b W 9 k Z W x f M l 9 0 Z X N 0 X 2 R p Y 2 U v Q X V 0 b 1 J l b W 9 2 Z W R D b 2 x 1 b W 5 z M S 5 7 V m F s d W U u N y w 4 f S Z x d W 9 0 O y w m c X V v d D t T Z W N 0 a W 9 u M S 9 w d W x s Y m F j a 1 9 t b 2 R l b F 8 y X 3 R l c 3 R f Z G l j Z S 9 B d X R v U m V t b 3 Z l Z E N v b H V t b n M x L n t W Y W x 1 Z S 4 4 L D l 9 J n F 1 b 3 Q 7 L C Z x d W 9 0 O 1 N l Y 3 R p b 2 4 x L 3 B 1 b G x i Y W N r X 2 1 v Z G V s X z J f d G V z d F 9 k a W N l L 0 F 1 d G 9 S Z W 1 v d m V k Q 2 9 s d W 1 u c z E u e 1 Z h b H V l L j k s M T B 9 J n F 1 b 3 Q 7 L C Z x d W 9 0 O 1 N l Y 3 R p b 2 4 x L 3 B 1 b G x i Y W N r X 2 1 v Z G V s X z J f d G V z d F 9 k a W N l L 0 F 1 d G 9 S Z W 1 v d m V k Q 2 9 s d W 1 u c z E u e 1 Z h b H V l L j E w L D E x f S Z x d W 9 0 O y w m c X V v d D t T Z W N 0 a W 9 u M S 9 w d W x s Y m F j a 1 9 t b 2 R l b F 8 y X 3 R l c 3 R f Z G l j Z S 9 B d X R v U m V t b 3 Z l Z E N v b H V t b n M x L n t W Y W x 1 Z S 4 x M S w x M n 0 m c X V v d D s s J n F 1 b 3 Q 7 U 2 V j d G l v b j E v c H V s b G J h Y 2 t f b W 9 k Z W x f M l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x O j M 0 O j U 3 L j Q 5 M j k w N j l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R l c 3 R f Z G l j Z S 9 B d X R v U m V t b 3 Z l Z E N v b H V t b n M x L n t O Y W 1 l L D B 9 J n F 1 b 3 Q 7 L C Z x d W 9 0 O 1 N l Y 3 R p b 2 4 x L 3 B 1 b G x i Y W N r X 2 1 v Z G V s X z N f d G V z d F 9 k a W N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G x i Y W N r X 2 1 v Z G V s X z N f d G V z d F 9 k a W N l L 0 F 1 d G 9 S Z W 1 v d m V k Q 2 9 s d W 1 u c z E u e 0 5 h b W U s M H 0 m c X V v d D s s J n F 1 b 3 Q 7 U 2 V j d G l v b j E v c H V s b G J h Y 2 t f b W 9 k Z W x f M 1 9 0 Z X N 0 X 2 R p Y 2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E 6 M z U 6 M T k u M D E 0 N D g x O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I p L 0 F 1 d G 9 S Z W 1 v d m V k Q 2 9 s d W 1 u c z E u e 0 5 h b W U s M H 0 m c X V v d D s s J n F 1 b 3 Q 7 U 2 V j d G l v b j E v c H V s b G J h Y 2 t f b W 9 k Z W x f M 1 9 0 Z X N 0 X 2 R p Y 2 U g K D I p L 0 F 1 d G 9 S Z W 1 v d m V k Q 2 9 s d W 1 u c z E u e 1 Z h b H V l L j A s M X 0 m c X V v d D s s J n F 1 b 3 Q 7 U 2 V j d G l v b j E v c H V s b G J h Y 2 t f b W 9 k Z W x f M 1 9 0 Z X N 0 X 2 R p Y 2 U g K D I p L 0 F 1 d G 9 S Z W 1 v d m V k Q 2 9 s d W 1 u c z E u e 1 Z h b H V l L j E s M n 0 m c X V v d D s s J n F 1 b 3 Q 7 U 2 V j d G l v b j E v c H V s b G J h Y 2 t f b W 9 k Z W x f M 1 9 0 Z X N 0 X 2 R p Y 2 U g K D I p L 0 F 1 d G 9 S Z W 1 v d m V k Q 2 9 s d W 1 u c z E u e 1 Z h b H V l L j I s M 3 0 m c X V v d D s s J n F 1 b 3 Q 7 U 2 V j d G l v b j E v c H V s b G J h Y 2 t f b W 9 k Z W x f M 1 9 0 Z X N 0 X 2 R p Y 2 U g K D I p L 0 F 1 d G 9 S Z W 1 v d m V k Q 2 9 s d W 1 u c z E u e 1 Z h b H V l L j M s N H 0 m c X V v d D s s J n F 1 b 3 Q 7 U 2 V j d G l v b j E v c H V s b G J h Y 2 t f b W 9 k Z W x f M 1 9 0 Z X N 0 X 2 R p Y 2 U g K D I p L 0 F 1 d G 9 S Z W 1 v d m V k Q 2 9 s d W 1 u c z E u e 1 Z h b H V l L j Q s N X 0 m c X V v d D s s J n F 1 b 3 Q 7 U 2 V j d G l v b j E v c H V s b G J h Y 2 t f b W 9 k Z W x f M 1 9 0 Z X N 0 X 2 R p Y 2 U g K D I p L 0 F 1 d G 9 S Z W 1 v d m V k Q 2 9 s d W 1 u c z E u e 1 Z h b H V l L j U s N n 0 m c X V v d D s s J n F 1 b 3 Q 7 U 2 V j d G l v b j E v c H V s b G J h Y 2 t f b W 9 k Z W x f M 1 9 0 Z X N 0 X 2 R p Y 2 U g K D I p L 0 F 1 d G 9 S Z W 1 v d m V k Q 2 9 s d W 1 u c z E u e 1 Z h b H V l L j Y s N 3 0 m c X V v d D s s J n F 1 b 3 Q 7 U 2 V j d G l v b j E v c H V s b G J h Y 2 t f b W 9 k Z W x f M 1 9 0 Z X N 0 X 2 R p Y 2 U g K D I p L 0 F 1 d G 9 S Z W 1 v d m V k Q 2 9 s d W 1 u c z E u e 1 Z h b H V l L j c s O H 0 m c X V v d D s s J n F 1 b 3 Q 7 U 2 V j d G l v b j E v c H V s b G J h Y 2 t f b W 9 k Z W x f M 1 9 0 Z X N 0 X 2 R p Y 2 U g K D I p L 0 F 1 d G 9 S Z W 1 v d m V k Q 2 9 s d W 1 u c z E u e 1 Z h b H V l L j g s O X 0 m c X V v d D s s J n F 1 b 3 Q 7 U 2 V j d G l v b j E v c H V s b G J h Y 2 t f b W 9 k Z W x f M 1 9 0 Z X N 0 X 2 R p Y 2 U g K D I p L 0 F 1 d G 9 S Z W 1 v d m V k Q 2 9 s d W 1 u c z E u e 1 Z h b H V l L j k s M T B 9 J n F 1 b 3 Q 7 L C Z x d W 9 0 O 1 N l Y 3 R p b 2 4 x L 3 B 1 b G x i Y W N r X 2 1 v Z G V s X z N f d G V z d F 9 k a W N l I C g y K S 9 B d X R v U m V t b 3 Z l Z E N v b H V t b n M x L n t W Y W x 1 Z S 4 x M C w x M X 0 m c X V v d D s s J n F 1 b 3 Q 7 U 2 V j d G l v b j E v c H V s b G J h Y 2 t f b W 9 k Z W x f M 1 9 0 Z X N 0 X 2 R p Y 2 U g K D I p L 0 F 1 d G 9 S Z W 1 v d m V k Q 2 9 s d W 1 u c z E u e 1 Z h b H V l L j E x L D E y f S Z x d W 9 0 O y w m c X V v d D t T Z W N 0 a W 9 u M S 9 w d W x s Y m F j a 1 9 t b 2 R l b F 8 z X 3 R l c 3 R f Z G l j Z S A o M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M i k v Q X V 0 b 1 J l b W 9 2 Z W R D b 2 x 1 b W 5 z M S 5 7 T m F t Z S w w f S Z x d W 9 0 O y w m c X V v d D t T Z W N 0 a W 9 u M S 9 w d W x s Y m F j a 1 9 t b 2 R l b F 8 z X 3 R l c 3 R f Z G l j Z S A o M i k v Q X V 0 b 1 J l b W 9 2 Z W R D b 2 x 1 b W 5 z M S 5 7 V m F s d W U u M C w x f S Z x d W 9 0 O y w m c X V v d D t T Z W N 0 a W 9 u M S 9 w d W x s Y m F j a 1 9 t b 2 R l b F 8 z X 3 R l c 3 R f Z G l j Z S A o M i k v Q X V 0 b 1 J l b W 9 2 Z W R D b 2 x 1 b W 5 z M S 5 7 V m F s d W U u M S w y f S Z x d W 9 0 O y w m c X V v d D t T Z W N 0 a W 9 u M S 9 w d W x s Y m F j a 1 9 t b 2 R l b F 8 z X 3 R l c 3 R f Z G l j Z S A o M i k v Q X V 0 b 1 J l b W 9 2 Z W R D b 2 x 1 b W 5 z M S 5 7 V m F s d W U u M i w z f S Z x d W 9 0 O y w m c X V v d D t T Z W N 0 a W 9 u M S 9 w d W x s Y m F j a 1 9 t b 2 R l b F 8 z X 3 R l c 3 R f Z G l j Z S A o M i k v Q X V 0 b 1 J l b W 9 2 Z W R D b 2 x 1 b W 5 z M S 5 7 V m F s d W U u M y w 0 f S Z x d W 9 0 O y w m c X V v d D t T Z W N 0 a W 9 u M S 9 w d W x s Y m F j a 1 9 t b 2 R l b F 8 z X 3 R l c 3 R f Z G l j Z S A o M i k v Q X V 0 b 1 J l b W 9 2 Z W R D b 2 x 1 b W 5 z M S 5 7 V m F s d W U u N C w 1 f S Z x d W 9 0 O y w m c X V v d D t T Z W N 0 a W 9 u M S 9 w d W x s Y m F j a 1 9 t b 2 R l b F 8 z X 3 R l c 3 R f Z G l j Z S A o M i k v Q X V 0 b 1 J l b W 9 2 Z W R D b 2 x 1 b W 5 z M S 5 7 V m F s d W U u N S w 2 f S Z x d W 9 0 O y w m c X V v d D t T Z W N 0 a W 9 u M S 9 w d W x s Y m F j a 1 9 t b 2 R l b F 8 z X 3 R l c 3 R f Z G l j Z S A o M i k v Q X V 0 b 1 J l b W 9 2 Z W R D b 2 x 1 b W 5 z M S 5 7 V m F s d W U u N i w 3 f S Z x d W 9 0 O y w m c X V v d D t T Z W N 0 a W 9 u M S 9 w d W x s Y m F j a 1 9 t b 2 R l b F 8 z X 3 R l c 3 R f Z G l j Z S A o M i k v Q X V 0 b 1 J l b W 9 2 Z W R D b 2 x 1 b W 5 z M S 5 7 V m F s d W U u N y w 4 f S Z x d W 9 0 O y w m c X V v d D t T Z W N 0 a W 9 u M S 9 w d W x s Y m F j a 1 9 t b 2 R l b F 8 z X 3 R l c 3 R f Z G l j Z S A o M i k v Q X V 0 b 1 J l b W 9 2 Z W R D b 2 x 1 b W 5 z M S 5 7 V m F s d W U u O C w 5 f S Z x d W 9 0 O y w m c X V v d D t T Z W N 0 a W 9 u M S 9 w d W x s Y m F j a 1 9 t b 2 R l b F 8 z X 3 R l c 3 R f Z G l j Z S A o M i k v Q X V 0 b 1 J l b W 9 2 Z W R D b 2 x 1 b W 5 z M S 5 7 V m F s d W U u O S w x M H 0 m c X V v d D s s J n F 1 b 3 Q 7 U 2 V j d G l v b j E v c H V s b G J h Y 2 t f b W 9 k Z W x f M 1 9 0 Z X N 0 X 2 R p Y 2 U g K D I p L 0 F 1 d G 9 S Z W 1 v d m V k Q 2 9 s d W 1 u c z E u e 1 Z h b H V l L j E w L D E x f S Z x d W 9 0 O y w m c X V v d D t T Z W N 0 a W 9 u M S 9 w d W x s Y m F j a 1 9 t b 2 R l b F 8 z X 3 R l c 3 R f Z G l j Z S A o M i k v Q X V 0 b 1 J l b W 9 2 Z W R D b 2 x 1 b W 5 z M S 5 7 V m F s d W U u M T E s M T J 9 J n F 1 b 3 Q 7 L C Z x d W 9 0 O 1 N l Y 3 R p b 2 4 x L 3 B 1 b G x i Y W N r X 2 1 v Z G V s X z N f d G V z d F 9 k a W N l I C g y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R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M 6 N D Q 6 N D Q u O D k w N j g 4 N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0 X 3 R l c 3 R f Z G l j Z S 9 B d X R v U m V t b 3 Z l Z E N v b H V t b n M x L n t O Y W 1 l L D B 9 J n F 1 b 3 Q 7 L C Z x d W 9 0 O 1 N l Y 3 R p b 2 4 x L 3 B 1 b G x i Y W N r X 2 1 v Z G V s X z R f d G V z d F 9 k a W N l L 0 F 1 d G 9 S Z W 1 v d m V k Q 2 9 s d W 1 u c z E u e 1 Z h b H V l L j A s M X 0 m c X V v d D s s J n F 1 b 3 Q 7 U 2 V j d G l v b j E v c H V s b G J h Y 2 t f b W 9 k Z W x f N F 9 0 Z X N 0 X 2 R p Y 2 U v Q X V 0 b 1 J l b W 9 2 Z W R D b 2 x 1 b W 5 z M S 5 7 V m F s d W U u M S w y f S Z x d W 9 0 O y w m c X V v d D t T Z W N 0 a W 9 u M S 9 w d W x s Y m F j a 1 9 t b 2 R l b F 8 0 X 3 R l c 3 R f Z G l j Z S 9 B d X R v U m V t b 3 Z l Z E N v b H V t b n M x L n t W Y W x 1 Z S 4 y L D N 9 J n F 1 b 3 Q 7 L C Z x d W 9 0 O 1 N l Y 3 R p b 2 4 x L 3 B 1 b G x i Y W N r X 2 1 v Z G V s X z R f d G V z d F 9 k a W N l L 0 F 1 d G 9 S Z W 1 v d m V k Q 2 9 s d W 1 u c z E u e 1 Z h b H V l L j M s N H 0 m c X V v d D s s J n F 1 b 3 Q 7 U 2 V j d G l v b j E v c H V s b G J h Y 2 t f b W 9 k Z W x f N F 9 0 Z X N 0 X 2 R p Y 2 U v Q X V 0 b 1 J l b W 9 2 Z W R D b 2 x 1 b W 5 z M S 5 7 V m F s d W U u N C w 1 f S Z x d W 9 0 O y w m c X V v d D t T Z W N 0 a W 9 u M S 9 w d W x s Y m F j a 1 9 t b 2 R l b F 8 0 X 3 R l c 3 R f Z G l j Z S 9 B d X R v U m V t b 3 Z l Z E N v b H V t b n M x L n t W Y W x 1 Z S 4 1 L D Z 9 J n F 1 b 3 Q 7 L C Z x d W 9 0 O 1 N l Y 3 R p b 2 4 x L 3 B 1 b G x i Y W N r X 2 1 v Z G V s X z R f d G V z d F 9 k a W N l L 0 F 1 d G 9 S Z W 1 v d m V k Q 2 9 s d W 1 u c z E u e 1 Z h b H V l L j Y s N 3 0 m c X V v d D s s J n F 1 b 3 Q 7 U 2 V j d G l v b j E v c H V s b G J h Y 2 t f b W 9 k Z W x f N F 9 0 Z X N 0 X 2 R p Y 2 U v Q X V 0 b 1 J l b W 9 2 Z W R D b 2 x 1 b W 5 z M S 5 7 V m F s d W U u N y w 4 f S Z x d W 9 0 O y w m c X V v d D t T Z W N 0 a W 9 u M S 9 w d W x s Y m F j a 1 9 t b 2 R l b F 8 0 X 3 R l c 3 R f Z G l j Z S 9 B d X R v U m V t b 3 Z l Z E N v b H V t b n M x L n t W Y W x 1 Z S 4 4 L D l 9 J n F 1 b 3 Q 7 L C Z x d W 9 0 O 1 N l Y 3 R p b 2 4 x L 3 B 1 b G x i Y W N r X 2 1 v Z G V s X z R f d G V z d F 9 k a W N l L 0 F 1 d G 9 S Z W 1 v d m V k Q 2 9 s d W 1 u c z E u e 1 Z h b H V l L j k s M T B 9 J n F 1 b 3 Q 7 L C Z x d W 9 0 O 1 N l Y 3 R p b 2 4 x L 3 B 1 b G x i Y W N r X 2 1 v Z G V s X z R f d G V z d F 9 k a W N l L 0 F 1 d G 9 S Z W 1 v d m V k Q 2 9 s d W 1 u c z E u e 1 Z h b H V l L j E w L D E x f S Z x d W 9 0 O y w m c X V v d D t T Z W N 0 a W 9 u M S 9 w d W x s Y m F j a 1 9 t b 2 R l b F 8 0 X 3 R l c 3 R f Z G l j Z S 9 B d X R v U m V t b 3 Z l Z E N v b H V t b n M x L n t W Y W x 1 Z S 4 x M S w x M n 0 m c X V v d D s s J n F 1 b 3 Q 7 U 2 V j d G l v b j E v c H V s b G J h Y 2 t f b W 9 k Z W x f N F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0 X 3 R l c 3 R f Z G l j Z S 9 B d X R v U m V t b 3 Z l Z E N v b H V t b n M x L n t O Y W 1 l L D B 9 J n F 1 b 3 Q 7 L C Z x d W 9 0 O 1 N l Y 3 R p b 2 4 x L 3 B 1 b G x i Y W N r X 2 1 v Z G V s X z R f d G V z d F 9 k a W N l L 0 F 1 d G 9 S Z W 1 v d m V k Q 2 9 s d W 1 u c z E u e 1 Z h b H V l L j A s M X 0 m c X V v d D s s J n F 1 b 3 Q 7 U 2 V j d G l v b j E v c H V s b G J h Y 2 t f b W 9 k Z W x f N F 9 0 Z X N 0 X 2 R p Y 2 U v Q X V 0 b 1 J l b W 9 2 Z W R D b 2 x 1 b W 5 z M S 5 7 V m F s d W U u M S w y f S Z x d W 9 0 O y w m c X V v d D t T Z W N 0 a W 9 u M S 9 w d W x s Y m F j a 1 9 t b 2 R l b F 8 0 X 3 R l c 3 R f Z G l j Z S 9 B d X R v U m V t b 3 Z l Z E N v b H V t b n M x L n t W Y W x 1 Z S 4 y L D N 9 J n F 1 b 3 Q 7 L C Z x d W 9 0 O 1 N l Y 3 R p b 2 4 x L 3 B 1 b G x i Y W N r X 2 1 v Z G V s X z R f d G V z d F 9 k a W N l L 0 F 1 d G 9 S Z W 1 v d m V k Q 2 9 s d W 1 u c z E u e 1 Z h b H V l L j M s N H 0 m c X V v d D s s J n F 1 b 3 Q 7 U 2 V j d G l v b j E v c H V s b G J h Y 2 t f b W 9 k Z W x f N F 9 0 Z X N 0 X 2 R p Y 2 U v Q X V 0 b 1 J l b W 9 2 Z W R D b 2 x 1 b W 5 z M S 5 7 V m F s d W U u N C w 1 f S Z x d W 9 0 O y w m c X V v d D t T Z W N 0 a W 9 u M S 9 w d W x s Y m F j a 1 9 t b 2 R l b F 8 0 X 3 R l c 3 R f Z G l j Z S 9 B d X R v U m V t b 3 Z l Z E N v b H V t b n M x L n t W Y W x 1 Z S 4 1 L D Z 9 J n F 1 b 3 Q 7 L C Z x d W 9 0 O 1 N l Y 3 R p b 2 4 x L 3 B 1 b G x i Y W N r X 2 1 v Z G V s X z R f d G V z d F 9 k a W N l L 0 F 1 d G 9 S Z W 1 v d m V k Q 2 9 s d W 1 u c z E u e 1 Z h b H V l L j Y s N 3 0 m c X V v d D s s J n F 1 b 3 Q 7 U 2 V j d G l v b j E v c H V s b G J h Y 2 t f b W 9 k Z W x f N F 9 0 Z X N 0 X 2 R p Y 2 U v Q X V 0 b 1 J l b W 9 2 Z W R D b 2 x 1 b W 5 z M S 5 7 V m F s d W U u N y w 4 f S Z x d W 9 0 O y w m c X V v d D t T Z W N 0 a W 9 u M S 9 w d W x s Y m F j a 1 9 t b 2 R l b F 8 0 X 3 R l c 3 R f Z G l j Z S 9 B d X R v U m V t b 3 Z l Z E N v b H V t b n M x L n t W Y W x 1 Z S 4 4 L D l 9 J n F 1 b 3 Q 7 L C Z x d W 9 0 O 1 N l Y 3 R p b 2 4 x L 3 B 1 b G x i Y W N r X 2 1 v Z G V s X z R f d G V z d F 9 k a W N l L 0 F 1 d G 9 S Z W 1 v d m V k Q 2 9 s d W 1 u c z E u e 1 Z h b H V l L j k s M T B 9 J n F 1 b 3 Q 7 L C Z x d W 9 0 O 1 N l Y 3 R p b 2 4 x L 3 B 1 b G x i Y W N r X 2 1 v Z G V s X z R f d G V z d F 9 k a W N l L 0 F 1 d G 9 S Z W 1 v d m V k Q 2 9 s d W 1 u c z E u e 1 Z h b H V l L j E w L D E x f S Z x d W 9 0 O y w m c X V v d D t T Z W N 0 a W 9 u M S 9 w d W x s Y m F j a 1 9 t b 2 R l b F 8 0 X 3 R l c 3 R f Z G l j Z S 9 B d X R v U m V t b 3 Z l Z E N v b H V t b n M x L n t W Y W x 1 Z S 4 x M S w x M n 0 m c X V v d D s s J n F 1 b 3 Q 7 U 2 V j d G l v b j E v c H V s b G J h Y 2 t f b W 9 k Z W x f N F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x X 3 B z Z X V k b z N k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j o y N j o 1 M C 4 x O T g x M T g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x X 3 B z Z X V k b z N k X 3 R l c 3 R f Z G l j Z S 9 B d X R v U m V t b 3 Z l Z E N v b H V t b n M x L n t O Y W 1 l L D B 9 J n F 1 b 3 Q 7 L C Z x d W 9 0 O 1 N l Y 3 R p b 2 4 x L 2 Z y Y W 1 l X 2 1 v Z G V s X z F f c H N l d W R v M 2 R f d G V z d F 9 k a W N l L 0 F 1 d G 9 S Z W 1 v d m V k Q 2 9 s d W 1 u c z E u e 1 Z h b H V l L j E s M X 0 m c X V v d D s s J n F 1 b 3 Q 7 U 2 V j d G l v b j E v Z n J h b W V f b W 9 k Z W x f M V 9 w c 2 V 1 Z G 8 z Z F 9 0 Z X N 0 X 2 R p Y 2 U v Q X V 0 b 1 J l b W 9 2 Z W R D b 2 x 1 b W 5 z M S 5 7 V m F s d W U u M T A s M n 0 m c X V v d D s s J n F 1 b 3 Q 7 U 2 V j d G l v b j E v Z n J h b W V f b W 9 k Z W x f M V 9 w c 2 V 1 Z G 8 z Z F 9 0 Z X N 0 X 2 R p Y 2 U v Q X V 0 b 1 J l b W 9 2 Z W R D b 2 x 1 b W 5 z M S 5 7 V m F s d W U u M T E s M 3 0 m c X V v d D s s J n F 1 b 3 Q 7 U 2 V j d G l v b j E v Z n J h b W V f b W 9 k Z W x f M V 9 w c 2 V 1 Z G 8 z Z F 9 0 Z X N 0 X 2 R p Y 2 U v Q X V 0 b 1 J l b W 9 2 Z W R D b 2 x 1 b W 5 z M S 5 7 V m F s d W U u M T I s N H 0 m c X V v d D s s J n F 1 b 3 Q 7 U 2 V j d G l v b j E v Z n J h b W V f b W 9 k Z W x f M V 9 w c 2 V 1 Z G 8 z Z F 9 0 Z X N 0 X 2 R p Y 2 U v Q X V 0 b 1 J l b W 9 2 Z W R D b 2 x 1 b W 5 z M S 5 7 V m F s d W U u M i w 1 f S Z x d W 9 0 O y w m c X V v d D t T Z W N 0 a W 9 u M S 9 m c m F t Z V 9 t b 2 R l b F 8 x X 3 B z Z X V k b z N k X 3 R l c 3 R f Z G l j Z S 9 B d X R v U m V t b 3 Z l Z E N v b H V t b n M x L n t W Y W x 1 Z S 4 z L D Z 9 J n F 1 b 3 Q 7 L C Z x d W 9 0 O 1 N l Y 3 R p b 2 4 x L 2 Z y Y W 1 l X 2 1 v Z G V s X z F f c H N l d W R v M 2 R f d G V z d F 9 k a W N l L 0 F 1 d G 9 S Z W 1 v d m V k Q 2 9 s d W 1 u c z E u e 1 Z h b H V l L j Q s N 3 0 m c X V v d D s s J n F 1 b 3 Q 7 U 2 V j d G l v b j E v Z n J h b W V f b W 9 k Z W x f M V 9 w c 2 V 1 Z G 8 z Z F 9 0 Z X N 0 X 2 R p Y 2 U v Q X V 0 b 1 J l b W 9 2 Z W R D b 2 x 1 b W 5 z M S 5 7 V m F s d W U u N S w 4 f S Z x d W 9 0 O y w m c X V v d D t T Z W N 0 a W 9 u M S 9 m c m F t Z V 9 t b 2 R l b F 8 x X 3 B z Z X V k b z N k X 3 R l c 3 R f Z G l j Z S 9 B d X R v U m V t b 3 Z l Z E N v b H V t b n M x L n t W Y W x 1 Z S 4 2 L D l 9 J n F 1 b 3 Q 7 L C Z x d W 9 0 O 1 N l Y 3 R p b 2 4 x L 2 Z y Y W 1 l X 2 1 v Z G V s X z F f c H N l d W R v M 2 R f d G V z d F 9 k a W N l L 0 F 1 d G 9 S Z W 1 v d m V k Q 2 9 s d W 1 u c z E u e 1 Z h b H V l L j c s M T B 9 J n F 1 b 3 Q 7 L C Z x d W 9 0 O 1 N l Y 3 R p b 2 4 x L 2 Z y Y W 1 l X 2 1 v Z G V s X z F f c H N l d W R v M 2 R f d G V z d F 9 k a W N l L 0 F 1 d G 9 S Z W 1 v d m V k Q 2 9 s d W 1 u c z E u e 1 Z h b H V l L j g s M T F 9 J n F 1 b 3 Q 7 L C Z x d W 9 0 O 1 N l Y 3 R p b 2 4 x L 2 Z y Y W 1 l X 2 1 v Z G V s X z F f c H N l d W R v M 2 R f d G V z d F 9 k a W N l L 0 F 1 d G 9 S Z W 1 v d m V k Q 2 9 s d W 1 u c z E u e 1 Z h b H V l L j k s M T J 9 J n F 1 b 3 Q 7 L C Z x d W 9 0 O 1 N l Y 3 R p b 2 4 x L 2 Z y Y W 1 l X 2 1 v Z G V s X z F f c H N l d W R v M 2 R f d G V z d F 9 k a W N l L 0 F 1 d G 9 S Z W 1 v d m V k Q 2 9 s d W 1 u c z E u e 1 Z h b H V l L m Z y Y W 1 l L D E z f S Z x d W 9 0 O y w m c X V v d D t T Z W N 0 a W 9 u M S 9 m c m F t Z V 9 t b 2 R l b F 8 x X 3 B z Z X V k b z N k X 3 R l c 3 R f Z G l j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F f c H N l d W R v M 2 R f d G V z d F 9 k a W N l L 0 F 1 d G 9 S Z W 1 v d m V k Q 2 9 s d W 1 u c z E u e 0 5 h b W U s M H 0 m c X V v d D s s J n F 1 b 3 Q 7 U 2 V j d G l v b j E v Z n J h b W V f b W 9 k Z W x f M V 9 w c 2 V 1 Z G 8 z Z F 9 0 Z X N 0 X 2 R p Y 2 U v Q X V 0 b 1 J l b W 9 2 Z W R D b 2 x 1 b W 5 z M S 5 7 V m F s d W U u M S w x f S Z x d W 9 0 O y w m c X V v d D t T Z W N 0 a W 9 u M S 9 m c m F t Z V 9 t b 2 R l b F 8 x X 3 B z Z X V k b z N k X 3 R l c 3 R f Z G l j Z S 9 B d X R v U m V t b 3 Z l Z E N v b H V t b n M x L n t W Y W x 1 Z S 4 x M C w y f S Z x d W 9 0 O y w m c X V v d D t T Z W N 0 a W 9 u M S 9 m c m F t Z V 9 t b 2 R l b F 8 x X 3 B z Z X V k b z N k X 3 R l c 3 R f Z G l j Z S 9 B d X R v U m V t b 3 Z l Z E N v b H V t b n M x L n t W Y W x 1 Z S 4 x M S w z f S Z x d W 9 0 O y w m c X V v d D t T Z W N 0 a W 9 u M S 9 m c m F t Z V 9 t b 2 R l b F 8 x X 3 B z Z X V k b z N k X 3 R l c 3 R f Z G l j Z S 9 B d X R v U m V t b 3 Z l Z E N v b H V t b n M x L n t W Y W x 1 Z S 4 x M i w 0 f S Z x d W 9 0 O y w m c X V v d D t T Z W N 0 a W 9 u M S 9 m c m F t Z V 9 t b 2 R l b F 8 x X 3 B z Z X V k b z N k X 3 R l c 3 R f Z G l j Z S 9 B d X R v U m V t b 3 Z l Z E N v b H V t b n M x L n t W Y W x 1 Z S 4 y L D V 9 J n F 1 b 3 Q 7 L C Z x d W 9 0 O 1 N l Y 3 R p b 2 4 x L 2 Z y Y W 1 l X 2 1 v Z G V s X z F f c H N l d W R v M 2 R f d G V z d F 9 k a W N l L 0 F 1 d G 9 S Z W 1 v d m V k Q 2 9 s d W 1 u c z E u e 1 Z h b H V l L j M s N n 0 m c X V v d D s s J n F 1 b 3 Q 7 U 2 V j d G l v b j E v Z n J h b W V f b W 9 k Z W x f M V 9 w c 2 V 1 Z G 8 z Z F 9 0 Z X N 0 X 2 R p Y 2 U v Q X V 0 b 1 J l b W 9 2 Z W R D b 2 x 1 b W 5 z M S 5 7 V m F s d W U u N C w 3 f S Z x d W 9 0 O y w m c X V v d D t T Z W N 0 a W 9 u M S 9 m c m F t Z V 9 t b 2 R l b F 8 x X 3 B z Z X V k b z N k X 3 R l c 3 R f Z G l j Z S 9 B d X R v U m V t b 3 Z l Z E N v b H V t b n M x L n t W Y W x 1 Z S 4 1 L D h 9 J n F 1 b 3 Q 7 L C Z x d W 9 0 O 1 N l Y 3 R p b 2 4 x L 2 Z y Y W 1 l X 2 1 v Z G V s X z F f c H N l d W R v M 2 R f d G V z d F 9 k a W N l L 0 F 1 d G 9 S Z W 1 v d m V k Q 2 9 s d W 1 u c z E u e 1 Z h b H V l L j Y s O X 0 m c X V v d D s s J n F 1 b 3 Q 7 U 2 V j d G l v b j E v Z n J h b W V f b W 9 k Z W x f M V 9 w c 2 V 1 Z G 8 z Z F 9 0 Z X N 0 X 2 R p Y 2 U v Q X V 0 b 1 J l b W 9 2 Z W R D b 2 x 1 b W 5 z M S 5 7 V m F s d W U u N y w x M H 0 m c X V v d D s s J n F 1 b 3 Q 7 U 2 V j d G l v b j E v Z n J h b W V f b W 9 k Z W x f M V 9 w c 2 V 1 Z G 8 z Z F 9 0 Z X N 0 X 2 R p Y 2 U v Q X V 0 b 1 J l b W 9 2 Z W R D b 2 x 1 b W 5 z M S 5 7 V m F s d W U u O C w x M X 0 m c X V v d D s s J n F 1 b 3 Q 7 U 2 V j d G l v b j E v Z n J h b W V f b W 9 k Z W x f M V 9 w c 2 V 1 Z G 8 z Z F 9 0 Z X N 0 X 2 R p Y 2 U v Q X V 0 b 1 J l b W 9 2 Z W R D b 2 x 1 b W 5 z M S 5 7 V m F s d W U u O S w x M n 0 m c X V v d D s s J n F 1 b 3 Q 7 U 2 V j d G l v b j E v Z n J h b W V f b W 9 k Z W x f M V 9 w c 2 V 1 Z G 8 z Z F 9 0 Z X N 0 X 2 R p Y 2 U v Q X V 0 b 1 J l b W 9 2 Z W R D b 2 x 1 b W 5 z M S 5 7 V m F s d W U u Z n J h b W U s M T N 9 J n F 1 b 3 Q 7 L C Z x d W 9 0 O 1 N l Y 3 R p b 2 4 x L 2 Z y Y W 1 l X 2 1 v Z G V s X z F f c H N l d W R v M 2 R f d G V z d F 9 k a W N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V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w M D o x M C 4 4 N z c x M z E 2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v Q X V 0 b 1 J l b W 9 2 Z W R D b 2 x 1 b W 5 z M S 5 7 T m F t Z S w w f S Z x d W 9 0 O y w m c X V v d D t T Z W N 0 a W 9 u M S 9 w d W x s Y m F j a 1 9 t b 2 R l b F 8 1 X 3 R l c 3 R f Z G l j Z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W x s Y m F j a 1 9 t b 2 R l b F 8 1 X 3 R l c 3 R f Z G l j Z S 9 B d X R v U m V t b 3 Z l Z E N v b H V t b n M x L n t O Y W 1 l L D B 9 J n F 1 b 3 Q 7 L C Z x d W 9 0 O 1 N l Y 3 R p b 2 4 x L 3 B 1 b G x i Y W N r X 2 1 v Z G V s X z V f d G V z d F 9 k a W N l L 0 F 1 d G 9 S Z W 1 v d m V k Q 2 9 s d W 1 u c z E u e 1 Z h b H V l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A w O j U x L j I z O T I 4 N T l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V f d G V z d F 9 k a W N l I C g y K S 9 B d X R v U m V t b 3 Z l Z E N v b H V t b n M x L n t O Y W 1 l L D B 9 J n F 1 b 3 Q 7 L C Z x d W 9 0 O 1 N l Y 3 R p b 2 4 x L 3 B 1 b G x i Y W N r X 2 1 v Z G V s X z V f d G V z d F 9 k a W N l I C g y K S 9 B d X R v U m V t b 3 Z l Z E N v b H V t b n M x L n t W Y W x 1 Z S 4 x L D F 9 J n F 1 b 3 Q 7 L C Z x d W 9 0 O 1 N l Y 3 R p b 2 4 x L 3 B 1 b G x i Y W N r X 2 1 v Z G V s X z V f d G V z d F 9 k a W N l I C g y K S 9 B d X R v U m V t b 3 Z l Z E N v b H V t b n M x L n t W Y W x 1 Z S 4 x M C w y f S Z x d W 9 0 O y w m c X V v d D t T Z W N 0 a W 9 u M S 9 w d W x s Y m F j a 1 9 t b 2 R l b F 8 1 X 3 R l c 3 R f Z G l j Z S A o M i k v Q X V 0 b 1 J l b W 9 2 Z W R D b 2 x 1 b W 5 z M S 5 7 V m F s d W U u M T E s M 3 0 m c X V v d D s s J n F 1 b 3 Q 7 U 2 V j d G l v b j E v c H V s b G J h Y 2 t f b W 9 k Z W x f N V 9 0 Z X N 0 X 2 R p Y 2 U g K D I p L 0 F 1 d G 9 S Z W 1 v d m V k Q 2 9 s d W 1 u c z E u e 1 Z h b H V l L j E y L D R 9 J n F 1 b 3 Q 7 L C Z x d W 9 0 O 1 N l Y 3 R p b 2 4 x L 3 B 1 b G x i Y W N r X 2 1 v Z G V s X z V f d G V z d F 9 k a W N l I C g y K S 9 B d X R v U m V t b 3 Z l Z E N v b H V t b n M x L n t W Y W x 1 Z S 4 y L D V 9 J n F 1 b 3 Q 7 L C Z x d W 9 0 O 1 N l Y 3 R p b 2 4 x L 3 B 1 b G x i Y W N r X 2 1 v Z G V s X z V f d G V z d F 9 k a W N l I C g y K S 9 B d X R v U m V t b 3 Z l Z E N v b H V t b n M x L n t W Y W x 1 Z S 4 z L D Z 9 J n F 1 b 3 Q 7 L C Z x d W 9 0 O 1 N l Y 3 R p b 2 4 x L 3 B 1 b G x i Y W N r X 2 1 v Z G V s X z V f d G V z d F 9 k a W N l I C g y K S 9 B d X R v U m V t b 3 Z l Z E N v b H V t b n M x L n t W Y W x 1 Z S 4 0 L D d 9 J n F 1 b 3 Q 7 L C Z x d W 9 0 O 1 N l Y 3 R p b 2 4 x L 3 B 1 b G x i Y W N r X 2 1 v Z G V s X z V f d G V z d F 9 k a W N l I C g y K S 9 B d X R v U m V t b 3 Z l Z E N v b H V t b n M x L n t W Y W x 1 Z S 4 1 L D h 9 J n F 1 b 3 Q 7 L C Z x d W 9 0 O 1 N l Y 3 R p b 2 4 x L 3 B 1 b G x i Y W N r X 2 1 v Z G V s X z V f d G V z d F 9 k a W N l I C g y K S 9 B d X R v U m V t b 3 Z l Z E N v b H V t b n M x L n t W Y W x 1 Z S 4 2 L D l 9 J n F 1 b 3 Q 7 L C Z x d W 9 0 O 1 N l Y 3 R p b 2 4 x L 3 B 1 b G x i Y W N r X 2 1 v Z G V s X z V f d G V z d F 9 k a W N l I C g y K S 9 B d X R v U m V t b 3 Z l Z E N v b H V t b n M x L n t W Y W x 1 Z S 4 3 L D E w f S Z x d W 9 0 O y w m c X V v d D t T Z W N 0 a W 9 u M S 9 w d W x s Y m F j a 1 9 t b 2 R l b F 8 1 X 3 R l c 3 R f Z G l j Z S A o M i k v Q X V 0 b 1 J l b W 9 2 Z W R D b 2 x 1 b W 5 z M S 5 7 V m F s d W U u O C w x M X 0 m c X V v d D s s J n F 1 b 3 Q 7 U 2 V j d G l v b j E v c H V s b G J h Y 2 t f b W 9 k Z W x f N V 9 0 Z X N 0 X 2 R p Y 2 U g K D I p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b 2 R l b F 8 1 X 3 R l c 3 R f Z G l j Z S A o M i k v Q X V 0 b 1 J l b W 9 2 Z W R D b 2 x 1 b W 5 z M S 5 7 T m F t Z S w w f S Z x d W 9 0 O y w m c X V v d D t T Z W N 0 a W 9 u M S 9 w d W x s Y m F j a 1 9 t b 2 R l b F 8 1 X 3 R l c 3 R f Z G l j Z S A o M i k v Q X V 0 b 1 J l b W 9 2 Z W R D b 2 x 1 b W 5 z M S 5 7 V m F s d W U u M S w x f S Z x d W 9 0 O y w m c X V v d D t T Z W N 0 a W 9 u M S 9 w d W x s Y m F j a 1 9 t b 2 R l b F 8 1 X 3 R l c 3 R f Z G l j Z S A o M i k v Q X V 0 b 1 J l b W 9 2 Z W R D b 2 x 1 b W 5 z M S 5 7 V m F s d W U u M T A s M n 0 m c X V v d D s s J n F 1 b 3 Q 7 U 2 V j d G l v b j E v c H V s b G J h Y 2 t f b W 9 k Z W x f N V 9 0 Z X N 0 X 2 R p Y 2 U g K D I p L 0 F 1 d G 9 S Z W 1 v d m V k Q 2 9 s d W 1 u c z E u e 1 Z h b H V l L j E x L D N 9 J n F 1 b 3 Q 7 L C Z x d W 9 0 O 1 N l Y 3 R p b 2 4 x L 3 B 1 b G x i Y W N r X 2 1 v Z G V s X z V f d G V z d F 9 k a W N l I C g y K S 9 B d X R v U m V t b 3 Z l Z E N v b H V t b n M x L n t W Y W x 1 Z S 4 x M i w 0 f S Z x d W 9 0 O y w m c X V v d D t T Z W N 0 a W 9 u M S 9 w d W x s Y m F j a 1 9 t b 2 R l b F 8 1 X 3 R l c 3 R f Z G l j Z S A o M i k v Q X V 0 b 1 J l b W 9 2 Z W R D b 2 x 1 b W 5 z M S 5 7 V m F s d W U u M i w 1 f S Z x d W 9 0 O y w m c X V v d D t T Z W N 0 a W 9 u M S 9 w d W x s Y m F j a 1 9 t b 2 R l b F 8 1 X 3 R l c 3 R f Z G l j Z S A o M i k v Q X V 0 b 1 J l b W 9 2 Z W R D b 2 x 1 b W 5 z M S 5 7 V m F s d W U u M y w 2 f S Z x d W 9 0 O y w m c X V v d D t T Z W N 0 a W 9 u M S 9 w d W x s Y m F j a 1 9 t b 2 R l b F 8 1 X 3 R l c 3 R f Z G l j Z S A o M i k v Q X V 0 b 1 J l b W 9 2 Z W R D b 2 x 1 b W 5 z M S 5 7 V m F s d W U u N C w 3 f S Z x d W 9 0 O y w m c X V v d D t T Z W N 0 a W 9 u M S 9 w d W x s Y m F j a 1 9 t b 2 R l b F 8 1 X 3 R l c 3 R f Z G l j Z S A o M i k v Q X V 0 b 1 J l b W 9 2 Z W R D b 2 x 1 b W 5 z M S 5 7 V m F s d W U u N S w 4 f S Z x d W 9 0 O y w m c X V v d D t T Z W N 0 a W 9 u M S 9 w d W x s Y m F j a 1 9 t b 2 R l b F 8 1 X 3 R l c 3 R f Z G l j Z S A o M i k v Q X V 0 b 1 J l b W 9 2 Z W R D b 2 x 1 b W 5 z M S 5 7 V m F s d W U u N i w 5 f S Z x d W 9 0 O y w m c X V v d D t T Z W N 0 a W 9 u M S 9 w d W x s Y m F j a 1 9 t b 2 R l b F 8 1 X 3 R l c 3 R f Z G l j Z S A o M i k v Q X V 0 b 1 J l b W 9 2 Z W R D b 2 x 1 b W 5 z M S 5 7 V m F s d W U u N y w x M H 0 m c X V v d D s s J n F 1 b 3 Q 7 U 2 V j d G l v b j E v c H V s b G J h Y 2 t f b W 9 k Z W x f N V 9 0 Z X N 0 X 2 R p Y 2 U g K D I p L 0 F 1 d G 9 S Z W 1 v d m V k Q 2 9 s d W 1 u c z E u e 1 Z h b H V l L j g s M T F 9 J n F 1 b 3 Q 7 L C Z x d W 9 0 O 1 N l Y 3 R p b 2 4 x L 3 B 1 b G x i Y W N r X 2 1 v Z G V s X z V f d G V z d F 9 k a W N l I C g y K S 9 B d X R v U m V t b 3 Z l Z E N v b H V t b n M x L n t W Y W x 1 Z S 4 5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E 6 M D A 6 N T E u M j M 5 M j g 1 O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I p L 0 F 1 d G 9 S Z W 1 v d m V k Q 2 9 s d W 1 u c z E u e 0 5 h b W U s M H 0 m c X V v d D s s J n F 1 b 3 Q 7 U 2 V j d G l v b j E v c H V s b G J h Y 2 t f b W 9 k Z W x f N V 9 0 Z X N 0 X 2 R p Y 2 U g K D I p L 0 F 1 d G 9 S Z W 1 v d m V k Q 2 9 s d W 1 u c z E u e 1 Z h b H V l L j E s M X 0 m c X V v d D s s J n F 1 b 3 Q 7 U 2 V j d G l v b j E v c H V s b G J h Y 2 t f b W 9 k Z W x f N V 9 0 Z X N 0 X 2 R p Y 2 U g K D I p L 0 F 1 d G 9 S Z W 1 v d m V k Q 2 9 s d W 1 u c z E u e 1 Z h b H V l L j E w L D J 9 J n F 1 b 3 Q 7 L C Z x d W 9 0 O 1 N l Y 3 R p b 2 4 x L 3 B 1 b G x i Y W N r X 2 1 v Z G V s X z V f d G V z d F 9 k a W N l I C g y K S 9 B d X R v U m V t b 3 Z l Z E N v b H V t b n M x L n t W Y W x 1 Z S 4 x M S w z f S Z x d W 9 0 O y w m c X V v d D t T Z W N 0 a W 9 u M S 9 w d W x s Y m F j a 1 9 t b 2 R l b F 8 1 X 3 R l c 3 R f Z G l j Z S A o M i k v Q X V 0 b 1 J l b W 9 2 Z W R D b 2 x 1 b W 5 z M S 5 7 V m F s d W U u M T I s N H 0 m c X V v d D s s J n F 1 b 3 Q 7 U 2 V j d G l v b j E v c H V s b G J h Y 2 t f b W 9 k Z W x f N V 9 0 Z X N 0 X 2 R p Y 2 U g K D I p L 0 F 1 d G 9 S Z W 1 v d m V k Q 2 9 s d W 1 u c z E u e 1 Z h b H V l L j I s N X 0 m c X V v d D s s J n F 1 b 3 Q 7 U 2 V j d G l v b j E v c H V s b G J h Y 2 t f b W 9 k Z W x f N V 9 0 Z X N 0 X 2 R p Y 2 U g K D I p L 0 F 1 d G 9 S Z W 1 v d m V k Q 2 9 s d W 1 u c z E u e 1 Z h b H V l L j M s N n 0 m c X V v d D s s J n F 1 b 3 Q 7 U 2 V j d G l v b j E v c H V s b G J h Y 2 t f b W 9 k Z W x f N V 9 0 Z X N 0 X 2 R p Y 2 U g K D I p L 0 F 1 d G 9 S Z W 1 v d m V k Q 2 9 s d W 1 u c z E u e 1 Z h b H V l L j Q s N 3 0 m c X V v d D s s J n F 1 b 3 Q 7 U 2 V j d G l v b j E v c H V s b G J h Y 2 t f b W 9 k Z W x f N V 9 0 Z X N 0 X 2 R p Y 2 U g K D I p L 0 F 1 d G 9 S Z W 1 v d m V k Q 2 9 s d W 1 u c z E u e 1 Z h b H V l L j U s O H 0 m c X V v d D s s J n F 1 b 3 Q 7 U 2 V j d G l v b j E v c H V s b G J h Y 2 t f b W 9 k Z W x f N V 9 0 Z X N 0 X 2 R p Y 2 U g K D I p L 0 F 1 d G 9 S Z W 1 v d m V k Q 2 9 s d W 1 u c z E u e 1 Z h b H V l L j Y s O X 0 m c X V v d D s s J n F 1 b 3 Q 7 U 2 V j d G l v b j E v c H V s b G J h Y 2 t f b W 9 k Z W x f N V 9 0 Z X N 0 X 2 R p Y 2 U g K D I p L 0 F 1 d G 9 S Z W 1 v d m V k Q 2 9 s d W 1 u c z E u e 1 Z h b H V l L j c s M T B 9 J n F 1 b 3 Q 7 L C Z x d W 9 0 O 1 N l Y 3 R p b 2 4 x L 3 B 1 b G x i Y W N r X 2 1 v Z G V s X z V f d G V z d F 9 k a W N l I C g y K S 9 B d X R v U m V t b 3 Z l Z E N v b H V t b n M x L n t W Y W x 1 Z S 4 4 L D E x f S Z x d W 9 0 O y w m c X V v d D t T Z W N 0 a W 9 u M S 9 w d W x s Y m F j a 1 9 t b 2 R l b F 8 1 X 3 R l c 3 R f Z G l j Z S A o M i k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V f d G V z d F 9 k a W N l I C g y K S 9 B d X R v U m V t b 3 Z l Z E N v b H V t b n M x L n t O Y W 1 l L D B 9 J n F 1 b 3 Q 7 L C Z x d W 9 0 O 1 N l Y 3 R p b 2 4 x L 3 B 1 b G x i Y W N r X 2 1 v Z G V s X z V f d G V z d F 9 k a W N l I C g y K S 9 B d X R v U m V t b 3 Z l Z E N v b H V t b n M x L n t W Y W x 1 Z S 4 x L D F 9 J n F 1 b 3 Q 7 L C Z x d W 9 0 O 1 N l Y 3 R p b 2 4 x L 3 B 1 b G x i Y W N r X 2 1 v Z G V s X z V f d G V z d F 9 k a W N l I C g y K S 9 B d X R v U m V t b 3 Z l Z E N v b H V t b n M x L n t W Y W x 1 Z S 4 x M C w y f S Z x d W 9 0 O y w m c X V v d D t T Z W N 0 a W 9 u M S 9 w d W x s Y m F j a 1 9 t b 2 R l b F 8 1 X 3 R l c 3 R f Z G l j Z S A o M i k v Q X V 0 b 1 J l b W 9 2 Z W R D b 2 x 1 b W 5 z M S 5 7 V m F s d W U u M T E s M 3 0 m c X V v d D s s J n F 1 b 3 Q 7 U 2 V j d G l v b j E v c H V s b G J h Y 2 t f b W 9 k Z W x f N V 9 0 Z X N 0 X 2 R p Y 2 U g K D I p L 0 F 1 d G 9 S Z W 1 v d m V k Q 2 9 s d W 1 u c z E u e 1 Z h b H V l L j E y L D R 9 J n F 1 b 3 Q 7 L C Z x d W 9 0 O 1 N l Y 3 R p b 2 4 x L 3 B 1 b G x i Y W N r X 2 1 v Z G V s X z V f d G V z d F 9 k a W N l I C g y K S 9 B d X R v U m V t b 3 Z l Z E N v b H V t b n M x L n t W Y W x 1 Z S 4 y L D V 9 J n F 1 b 3 Q 7 L C Z x d W 9 0 O 1 N l Y 3 R p b 2 4 x L 3 B 1 b G x i Y W N r X 2 1 v Z G V s X z V f d G V z d F 9 k a W N l I C g y K S 9 B d X R v U m V t b 3 Z l Z E N v b H V t b n M x L n t W Y W x 1 Z S 4 z L D Z 9 J n F 1 b 3 Q 7 L C Z x d W 9 0 O 1 N l Y 3 R p b 2 4 x L 3 B 1 b G x i Y W N r X 2 1 v Z G V s X z V f d G V z d F 9 k a W N l I C g y K S 9 B d X R v U m V t b 3 Z l Z E N v b H V t b n M x L n t W Y W x 1 Z S 4 0 L D d 9 J n F 1 b 3 Q 7 L C Z x d W 9 0 O 1 N l Y 3 R p b 2 4 x L 3 B 1 b G x i Y W N r X 2 1 v Z G V s X z V f d G V z d F 9 k a W N l I C g y K S 9 B d X R v U m V t b 3 Z l Z E N v b H V t b n M x L n t W Y W x 1 Z S 4 1 L D h 9 J n F 1 b 3 Q 7 L C Z x d W 9 0 O 1 N l Y 3 R p b 2 4 x L 3 B 1 b G x i Y W N r X 2 1 v Z G V s X z V f d G V z d F 9 k a W N l I C g y K S 9 B d X R v U m V t b 3 Z l Z E N v b H V t b n M x L n t W Y W x 1 Z S 4 2 L D l 9 J n F 1 b 3 Q 7 L C Z x d W 9 0 O 1 N l Y 3 R p b 2 4 x L 3 B 1 b G x i Y W N r X 2 1 v Z G V s X z V f d G V z d F 9 k a W N l I C g y K S 9 B d X R v U m V t b 3 Z l Z E N v b H V t b n M x L n t W Y W x 1 Z S 4 3 L D E w f S Z x d W 9 0 O y w m c X V v d D t T Z W N 0 a W 9 u M S 9 w d W x s Y m F j a 1 9 t b 2 R l b F 8 1 X 3 R l c 3 R f Z G l j Z S A o M i k v Q X V 0 b 1 J l b W 9 2 Z W R D b 2 x 1 b W 5 z M S 5 7 V m F s d W U u O C w x M X 0 m c X V v d D s s J n F 1 b 3 Q 7 U 2 V j d G l v b j E v c H V s b G J h Y 2 t f b W 9 k Z W x f N V 9 0 Z X N 0 X 2 R p Y 2 U g K D I p L 0 F 1 d G 9 S Z W 1 v d m V k Q 2 9 s d W 1 u c z E u e 1 Z h b H V l L j k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V 9 2 Y W x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w M j o z N y 4 3 O D k 3 M z I 3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1 X 3 Z h b F 9 k a W N l L 0 F 1 d G 9 S Z W 1 v d m V k Q 2 9 s d W 1 u c z E u e 0 5 h b W U s M H 0 m c X V v d D s s J n F 1 b 3 Q 7 U 2 V j d G l v b j E v Z n J h b W V f b W 9 k Z W x f N V 9 2 Y W x f Z G l j Z S 9 B d X R v U m V t b 3 Z l Z E N v b H V t b n M x L n t W Y W x 1 Z S 4 x L D F 9 J n F 1 b 3 Q 7 L C Z x d W 9 0 O 1 N l Y 3 R p b 2 4 x L 2 Z y Y W 1 l X 2 1 v Z G V s X z V f d m F s X 2 R p Y 2 U v Q X V 0 b 1 J l b W 9 2 Z W R D b 2 x 1 b W 5 z M S 5 7 V m F s d W U u M T A s M n 0 m c X V v d D s s J n F 1 b 3 Q 7 U 2 V j d G l v b j E v Z n J h b W V f b W 9 k Z W x f N V 9 2 Y W x f Z G l j Z S 9 B d X R v U m V t b 3 Z l Z E N v b H V t b n M x L n t W Y W x 1 Z S 4 x M S w z f S Z x d W 9 0 O y w m c X V v d D t T Z W N 0 a W 9 u M S 9 m c m F t Z V 9 t b 2 R l b F 8 1 X 3 Z h b F 9 k a W N l L 0 F 1 d G 9 S Z W 1 v d m V k Q 2 9 s d W 1 u c z E u e 1 Z h b H V l L j E y L D R 9 J n F 1 b 3 Q 7 L C Z x d W 9 0 O 1 N l Y 3 R p b 2 4 x L 2 Z y Y W 1 l X 2 1 v Z G V s X z V f d m F s X 2 R p Y 2 U v Q X V 0 b 1 J l b W 9 2 Z W R D b 2 x 1 b W 5 z M S 5 7 V m F s d W U u M i w 1 f S Z x d W 9 0 O y w m c X V v d D t T Z W N 0 a W 9 u M S 9 m c m F t Z V 9 t b 2 R l b F 8 1 X 3 Z h b F 9 k a W N l L 0 F 1 d G 9 S Z W 1 v d m V k Q 2 9 s d W 1 u c z E u e 1 Z h b H V l L j M s N n 0 m c X V v d D s s J n F 1 b 3 Q 7 U 2 V j d G l v b j E v Z n J h b W V f b W 9 k Z W x f N V 9 2 Y W x f Z G l j Z S 9 B d X R v U m V t b 3 Z l Z E N v b H V t b n M x L n t W Y W x 1 Z S 4 0 L D d 9 J n F 1 b 3 Q 7 L C Z x d W 9 0 O 1 N l Y 3 R p b 2 4 x L 2 Z y Y W 1 l X 2 1 v Z G V s X z V f d m F s X 2 R p Y 2 U v Q X V 0 b 1 J l b W 9 2 Z W R D b 2 x 1 b W 5 z M S 5 7 V m F s d W U u N S w 4 f S Z x d W 9 0 O y w m c X V v d D t T Z W N 0 a W 9 u M S 9 m c m F t Z V 9 t b 2 R l b F 8 1 X 3 Z h b F 9 k a W N l L 0 F 1 d G 9 S Z W 1 v d m V k Q 2 9 s d W 1 u c z E u e 1 Z h b H V l L j Y s O X 0 m c X V v d D s s J n F 1 b 3 Q 7 U 2 V j d G l v b j E v Z n J h b W V f b W 9 k Z W x f N V 9 2 Y W x f Z G l j Z S 9 B d X R v U m V t b 3 Z l Z E N v b H V t b n M x L n t W Y W x 1 Z S 4 3 L D E w f S Z x d W 9 0 O y w m c X V v d D t T Z W N 0 a W 9 u M S 9 m c m F t Z V 9 t b 2 R l b F 8 1 X 3 Z h b F 9 k a W N l L 0 F 1 d G 9 S Z W 1 v d m V k Q 2 9 s d W 1 u c z E u e 1 Z h b H V l L j g s M T F 9 J n F 1 b 3 Q 7 L C Z x d W 9 0 O 1 N l Y 3 R p b 2 4 x L 2 Z y Y W 1 l X 2 1 v Z G V s X z V f d m F s X 2 R p Y 2 U v Q X V 0 b 1 J l b W 9 2 Z W R D b 2 x 1 b W 5 z M S 5 7 V m F s d W U u O S w x M n 0 m c X V v d D s s J n F 1 b 3 Q 7 U 2 V j d G l v b j E v Z n J h b W V f b W 9 k Z W x f N V 9 2 Y W x f Z G l j Z S 9 B d X R v U m V t b 3 Z l Z E N v b H V t b n M x L n t W Y W x 1 Z S 5 m c m F t Z S w x M 3 0 m c X V v d D s s J n F 1 b 3 Q 7 U 2 V j d G l v b j E v Z n J h b W V f b W 9 k Z W x f N V 9 2 Y W x f Z G l j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V f d m F s X 2 R p Y 2 U v Q X V 0 b 1 J l b W 9 2 Z W R D b 2 x 1 b W 5 z M S 5 7 T m F t Z S w w f S Z x d W 9 0 O y w m c X V v d D t T Z W N 0 a W 9 u M S 9 m c m F t Z V 9 t b 2 R l b F 8 1 X 3 Z h b F 9 k a W N l L 0 F 1 d G 9 S Z W 1 v d m V k Q 2 9 s d W 1 u c z E u e 1 Z h b H V l L j E s M X 0 m c X V v d D s s J n F 1 b 3 Q 7 U 2 V j d G l v b j E v Z n J h b W V f b W 9 k Z W x f N V 9 2 Y W x f Z G l j Z S 9 B d X R v U m V t b 3 Z l Z E N v b H V t b n M x L n t W Y W x 1 Z S 4 x M C w y f S Z x d W 9 0 O y w m c X V v d D t T Z W N 0 a W 9 u M S 9 m c m F t Z V 9 t b 2 R l b F 8 1 X 3 Z h b F 9 k a W N l L 0 F 1 d G 9 S Z W 1 v d m V k Q 2 9 s d W 1 u c z E u e 1 Z h b H V l L j E x L D N 9 J n F 1 b 3 Q 7 L C Z x d W 9 0 O 1 N l Y 3 R p b 2 4 x L 2 Z y Y W 1 l X 2 1 v Z G V s X z V f d m F s X 2 R p Y 2 U v Q X V 0 b 1 J l b W 9 2 Z W R D b 2 x 1 b W 5 z M S 5 7 V m F s d W U u M T I s N H 0 m c X V v d D s s J n F 1 b 3 Q 7 U 2 V j d G l v b j E v Z n J h b W V f b W 9 k Z W x f N V 9 2 Y W x f Z G l j Z S 9 B d X R v U m V t b 3 Z l Z E N v b H V t b n M x L n t W Y W x 1 Z S 4 y L D V 9 J n F 1 b 3 Q 7 L C Z x d W 9 0 O 1 N l Y 3 R p b 2 4 x L 2 Z y Y W 1 l X 2 1 v Z G V s X z V f d m F s X 2 R p Y 2 U v Q X V 0 b 1 J l b W 9 2 Z W R D b 2 x 1 b W 5 z M S 5 7 V m F s d W U u M y w 2 f S Z x d W 9 0 O y w m c X V v d D t T Z W N 0 a W 9 u M S 9 m c m F t Z V 9 t b 2 R l b F 8 1 X 3 Z h b F 9 k a W N l L 0 F 1 d G 9 S Z W 1 v d m V k Q 2 9 s d W 1 u c z E u e 1 Z h b H V l L j Q s N 3 0 m c X V v d D s s J n F 1 b 3 Q 7 U 2 V j d G l v b j E v Z n J h b W V f b W 9 k Z W x f N V 9 2 Y W x f Z G l j Z S 9 B d X R v U m V t b 3 Z l Z E N v b H V t b n M x L n t W Y W x 1 Z S 4 1 L D h 9 J n F 1 b 3 Q 7 L C Z x d W 9 0 O 1 N l Y 3 R p b 2 4 x L 2 Z y Y W 1 l X 2 1 v Z G V s X z V f d m F s X 2 R p Y 2 U v Q X V 0 b 1 J l b W 9 2 Z W R D b 2 x 1 b W 5 z M S 5 7 V m F s d W U u N i w 5 f S Z x d W 9 0 O y w m c X V v d D t T Z W N 0 a W 9 u M S 9 m c m F t Z V 9 t b 2 R l b F 8 1 X 3 Z h b F 9 k a W N l L 0 F 1 d G 9 S Z W 1 v d m V k Q 2 9 s d W 1 u c z E u e 1 Z h b H V l L j c s M T B 9 J n F 1 b 3 Q 7 L C Z x d W 9 0 O 1 N l Y 3 R p b 2 4 x L 2 Z y Y W 1 l X 2 1 v Z G V s X z V f d m F s X 2 R p Y 2 U v Q X V 0 b 1 J l b W 9 2 Z W R D b 2 x 1 b W 5 z M S 5 7 V m F s d W U u O C w x M X 0 m c X V v d D s s J n F 1 b 3 Q 7 U 2 V j d G l v b j E v Z n J h b W V f b W 9 k Z W x f N V 9 2 Y W x f Z G l j Z S 9 B d X R v U m V t b 3 Z l Z E N v b H V t b n M x L n t W Y W x 1 Z S 4 5 L D E y f S Z x d W 9 0 O y w m c X V v d D t T Z W N 0 a W 9 u M S 9 m c m F t Z V 9 t b 2 R l b F 8 1 X 3 Z h b F 9 k a W N l L 0 F 1 d G 9 S Z W 1 v d m V k Q 2 9 s d W 1 u c z E u e 1 Z h b H V l L m Z y Y W 1 l L D E z f S Z x d W 9 0 O y w m c X V v d D t T Z W N 0 a W 9 u M S 9 m c m F t Z V 9 t b 2 R l b F 8 1 X 3 Z h b F 9 k a W N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1 Q x N T o 1 N z o y N i 4 y M D k 5 O T M y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V f d G V z d F 9 k a W N l I C g 0 K S 9 B d X R v U m V t b 3 Z l Z E N v b H V t b n M x L n t O Y W 1 l L D B 9 J n F 1 b 3 Q 7 L C Z x d W 9 0 O 1 N l Y 3 R p b 2 4 x L 3 B 1 b G x i Y W N r X 2 1 v Z G V s X z V f d G V z d F 9 k a W N l I C g 0 K S 9 B d X R v U m V t b 3 Z l Z E N v b H V t b n M x L n t W Y W x 1 Z S 4 w L D F 9 J n F 1 b 3 Q 7 L C Z x d W 9 0 O 1 N l Y 3 R p b 2 4 x L 3 B 1 b G x i Y W N r X 2 1 v Z G V s X z V f d G V z d F 9 k a W N l I C g 0 K S 9 B d X R v U m V t b 3 Z l Z E N v b H V t b n M x L n t W Y W x 1 Z S 4 x L D J 9 J n F 1 b 3 Q 7 L C Z x d W 9 0 O 1 N l Y 3 R p b 2 4 x L 3 B 1 b G x i Y W N r X 2 1 v Z G V s X z V f d G V z d F 9 k a W N l I C g 0 K S 9 B d X R v U m V t b 3 Z l Z E N v b H V t b n M x L n t W Y W x 1 Z S 4 y L D N 9 J n F 1 b 3 Q 7 L C Z x d W 9 0 O 1 N l Y 3 R p b 2 4 x L 3 B 1 b G x i Y W N r X 2 1 v Z G V s X z V f d G V z d F 9 k a W N l I C g 0 K S 9 B d X R v U m V t b 3 Z l Z E N v b H V t b n M x L n t W Y W x 1 Z S 4 z L D R 9 J n F 1 b 3 Q 7 L C Z x d W 9 0 O 1 N l Y 3 R p b 2 4 x L 3 B 1 b G x i Y W N r X 2 1 v Z G V s X z V f d G V z d F 9 k a W N l I C g 0 K S 9 B d X R v U m V t b 3 Z l Z E N v b H V t b n M x L n t W Y W x 1 Z S 4 0 L D V 9 J n F 1 b 3 Q 7 L C Z x d W 9 0 O 1 N l Y 3 R p b 2 4 x L 3 B 1 b G x i Y W N r X 2 1 v Z G V s X z V f d G V z d F 9 k a W N l I C g 0 K S 9 B d X R v U m V t b 3 Z l Z E N v b H V t b n M x L n t W Y W x 1 Z S 4 1 L D Z 9 J n F 1 b 3 Q 7 L C Z x d W 9 0 O 1 N l Y 3 R p b 2 4 x L 3 B 1 b G x i Y W N r X 2 1 v Z G V s X z V f d G V z d F 9 k a W N l I C g 0 K S 9 B d X R v U m V t b 3 Z l Z E N v b H V t b n M x L n t W Y W x 1 Z S 4 2 L D d 9 J n F 1 b 3 Q 7 L C Z x d W 9 0 O 1 N l Y 3 R p b 2 4 x L 3 B 1 b G x i Y W N r X 2 1 v Z G V s X z V f d G V z d F 9 k a W N l I C g 0 K S 9 B d X R v U m V t b 3 Z l Z E N v b H V t b n M x L n t W Y W x 1 Z S 4 3 L D h 9 J n F 1 b 3 Q 7 L C Z x d W 9 0 O 1 N l Y 3 R p b 2 4 x L 3 B 1 b G x i Y W N r X 2 1 v Z G V s X z V f d G V z d F 9 k a W N l I C g 0 K S 9 B d X R v U m V t b 3 Z l Z E N v b H V t b n M x L n t W Y W x 1 Z S 4 4 L D l 9 J n F 1 b 3 Q 7 L C Z x d W 9 0 O 1 N l Y 3 R p b 2 4 x L 3 B 1 b G x i Y W N r X 2 1 v Z G V s X z V f d G V z d F 9 k a W N l I C g 0 K S 9 B d X R v U m V t b 3 Z l Z E N v b H V t b n M x L n t W Y W x 1 Z S 4 5 L D E w f S Z x d W 9 0 O y w m c X V v d D t T Z W N 0 a W 9 u M S 9 w d W x s Y m F j a 1 9 t b 2 R l b F 8 1 X 3 R l c 3 R f Z G l j Z S A o N C k v Q X V 0 b 1 J l b W 9 2 Z W R D b 2 x 1 b W 5 z M S 5 7 V m F s d W U u M T A s M T F 9 J n F 1 b 3 Q 7 L C Z x d W 9 0 O 1 N l Y 3 R p b 2 4 x L 3 B 1 b G x i Y W N r X 2 1 v Z G V s X z V f d G V z d F 9 k a W N l I C g 0 K S 9 B d X R v U m V t b 3 Z l Z E N v b H V t b n M x L n t W Y W x 1 Z S 4 x M S w x M n 0 m c X V v d D s s J n F 1 b 3 Q 7 U 2 V j d G l v b j E v c H V s b G J h Y 2 t f b W 9 k Z W x f N V 9 0 Z X N 0 X 2 R p Y 2 U g K D Q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V 9 0 Z X N 0 X 2 R p Y 2 U g K D Q p L 0 F 1 d G 9 S Z W 1 v d m V k Q 2 9 s d W 1 u c z E u e 0 5 h b W U s M H 0 m c X V v d D s s J n F 1 b 3 Q 7 U 2 V j d G l v b j E v c H V s b G J h Y 2 t f b W 9 k Z W x f N V 9 0 Z X N 0 X 2 R p Y 2 U g K D Q p L 0 F 1 d G 9 S Z W 1 v d m V k Q 2 9 s d W 1 u c z E u e 1 Z h b H V l L j A s M X 0 m c X V v d D s s J n F 1 b 3 Q 7 U 2 V j d G l v b j E v c H V s b G J h Y 2 t f b W 9 k Z W x f N V 9 0 Z X N 0 X 2 R p Y 2 U g K D Q p L 0 F 1 d G 9 S Z W 1 v d m V k Q 2 9 s d W 1 u c z E u e 1 Z h b H V l L j E s M n 0 m c X V v d D s s J n F 1 b 3 Q 7 U 2 V j d G l v b j E v c H V s b G J h Y 2 t f b W 9 k Z W x f N V 9 0 Z X N 0 X 2 R p Y 2 U g K D Q p L 0 F 1 d G 9 S Z W 1 v d m V k Q 2 9 s d W 1 u c z E u e 1 Z h b H V l L j I s M 3 0 m c X V v d D s s J n F 1 b 3 Q 7 U 2 V j d G l v b j E v c H V s b G J h Y 2 t f b W 9 k Z W x f N V 9 0 Z X N 0 X 2 R p Y 2 U g K D Q p L 0 F 1 d G 9 S Z W 1 v d m V k Q 2 9 s d W 1 u c z E u e 1 Z h b H V l L j M s N H 0 m c X V v d D s s J n F 1 b 3 Q 7 U 2 V j d G l v b j E v c H V s b G J h Y 2 t f b W 9 k Z W x f N V 9 0 Z X N 0 X 2 R p Y 2 U g K D Q p L 0 F 1 d G 9 S Z W 1 v d m V k Q 2 9 s d W 1 u c z E u e 1 Z h b H V l L j Q s N X 0 m c X V v d D s s J n F 1 b 3 Q 7 U 2 V j d G l v b j E v c H V s b G J h Y 2 t f b W 9 k Z W x f N V 9 0 Z X N 0 X 2 R p Y 2 U g K D Q p L 0 F 1 d G 9 S Z W 1 v d m V k Q 2 9 s d W 1 u c z E u e 1 Z h b H V l L j U s N n 0 m c X V v d D s s J n F 1 b 3 Q 7 U 2 V j d G l v b j E v c H V s b G J h Y 2 t f b W 9 k Z W x f N V 9 0 Z X N 0 X 2 R p Y 2 U g K D Q p L 0 F 1 d G 9 S Z W 1 v d m V k Q 2 9 s d W 1 u c z E u e 1 Z h b H V l L j Y s N 3 0 m c X V v d D s s J n F 1 b 3 Q 7 U 2 V j d G l v b j E v c H V s b G J h Y 2 t f b W 9 k Z W x f N V 9 0 Z X N 0 X 2 R p Y 2 U g K D Q p L 0 F 1 d G 9 S Z W 1 v d m V k Q 2 9 s d W 1 u c z E u e 1 Z h b H V l L j c s O H 0 m c X V v d D s s J n F 1 b 3 Q 7 U 2 V j d G l v b j E v c H V s b G J h Y 2 t f b W 9 k Z W x f N V 9 0 Z X N 0 X 2 R p Y 2 U g K D Q p L 0 F 1 d G 9 S Z W 1 v d m V k Q 2 9 s d W 1 u c z E u e 1 Z h b H V l L j g s O X 0 m c X V v d D s s J n F 1 b 3 Q 7 U 2 V j d G l v b j E v c H V s b G J h Y 2 t f b W 9 k Z W x f N V 9 0 Z X N 0 X 2 R p Y 2 U g K D Q p L 0 F 1 d G 9 S Z W 1 v d m V k Q 2 9 s d W 1 u c z E u e 1 Z h b H V l L j k s M T B 9 J n F 1 b 3 Q 7 L C Z x d W 9 0 O 1 N l Y 3 R p b 2 4 x L 3 B 1 b G x i Y W N r X 2 1 v Z G V s X z V f d G V z d F 9 k a W N l I C g 0 K S 9 B d X R v U m V t b 3 Z l Z E N v b H V t b n M x L n t W Y W x 1 Z S 4 x M C w x M X 0 m c X V v d D s s J n F 1 b 3 Q 7 U 2 V j d G l v b j E v c H V s b G J h Y 2 t f b W 9 k Z W x f N V 9 0 Z X N 0 X 2 R p Y 2 U g K D Q p L 0 F 1 d G 9 S Z W 1 v d m V k Q 2 9 s d W 1 u c z E u e 1 Z h b H V l L j E x L D E y f S Z x d W 9 0 O y w m c X V v d D t T Z W N 0 a W 9 u M S 9 w d W x s Y m F j a 1 9 t b 2 R l b F 8 1 X 3 R l c 3 R f Z G l j Z S A o N C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1 O j U 3 O j I 2 L j I w O T k 5 M z J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Q p L 0 F 1 d G 9 S Z W 1 v d m V k Q 2 9 s d W 1 u c z E u e 0 5 h b W U s M H 0 m c X V v d D s s J n F 1 b 3 Q 7 U 2 V j d G l v b j E v c H V s b G J h Y 2 t f b W 9 k Z W x f N V 9 0 Z X N 0 X 2 R p Y 2 U g K D Q p L 0 F 1 d G 9 S Z W 1 v d m V k Q 2 9 s d W 1 u c z E u e 1 Z h b H V l L j A s M X 0 m c X V v d D s s J n F 1 b 3 Q 7 U 2 V j d G l v b j E v c H V s b G J h Y 2 t f b W 9 k Z W x f N V 9 0 Z X N 0 X 2 R p Y 2 U g K D Q p L 0 F 1 d G 9 S Z W 1 v d m V k Q 2 9 s d W 1 u c z E u e 1 Z h b H V l L j E s M n 0 m c X V v d D s s J n F 1 b 3 Q 7 U 2 V j d G l v b j E v c H V s b G J h Y 2 t f b W 9 k Z W x f N V 9 0 Z X N 0 X 2 R p Y 2 U g K D Q p L 0 F 1 d G 9 S Z W 1 v d m V k Q 2 9 s d W 1 u c z E u e 1 Z h b H V l L j I s M 3 0 m c X V v d D s s J n F 1 b 3 Q 7 U 2 V j d G l v b j E v c H V s b G J h Y 2 t f b W 9 k Z W x f N V 9 0 Z X N 0 X 2 R p Y 2 U g K D Q p L 0 F 1 d G 9 S Z W 1 v d m V k Q 2 9 s d W 1 u c z E u e 1 Z h b H V l L j M s N H 0 m c X V v d D s s J n F 1 b 3 Q 7 U 2 V j d G l v b j E v c H V s b G J h Y 2 t f b W 9 k Z W x f N V 9 0 Z X N 0 X 2 R p Y 2 U g K D Q p L 0 F 1 d G 9 S Z W 1 v d m V k Q 2 9 s d W 1 u c z E u e 1 Z h b H V l L j Q s N X 0 m c X V v d D s s J n F 1 b 3 Q 7 U 2 V j d G l v b j E v c H V s b G J h Y 2 t f b W 9 k Z W x f N V 9 0 Z X N 0 X 2 R p Y 2 U g K D Q p L 0 F 1 d G 9 S Z W 1 v d m V k Q 2 9 s d W 1 u c z E u e 1 Z h b H V l L j U s N n 0 m c X V v d D s s J n F 1 b 3 Q 7 U 2 V j d G l v b j E v c H V s b G J h Y 2 t f b W 9 k Z W x f N V 9 0 Z X N 0 X 2 R p Y 2 U g K D Q p L 0 F 1 d G 9 S Z W 1 v d m V k Q 2 9 s d W 1 u c z E u e 1 Z h b H V l L j Y s N 3 0 m c X V v d D s s J n F 1 b 3 Q 7 U 2 V j d G l v b j E v c H V s b G J h Y 2 t f b W 9 k Z W x f N V 9 0 Z X N 0 X 2 R p Y 2 U g K D Q p L 0 F 1 d G 9 S Z W 1 v d m V k Q 2 9 s d W 1 u c z E u e 1 Z h b H V l L j c s O H 0 m c X V v d D s s J n F 1 b 3 Q 7 U 2 V j d G l v b j E v c H V s b G J h Y 2 t f b W 9 k Z W x f N V 9 0 Z X N 0 X 2 R p Y 2 U g K D Q p L 0 F 1 d G 9 S Z W 1 v d m V k Q 2 9 s d W 1 u c z E u e 1 Z h b H V l L j g s O X 0 m c X V v d D s s J n F 1 b 3 Q 7 U 2 V j d G l v b j E v c H V s b G J h Y 2 t f b W 9 k Z W x f N V 9 0 Z X N 0 X 2 R p Y 2 U g K D Q p L 0 F 1 d G 9 S Z W 1 v d m V k Q 2 9 s d W 1 u c z E u e 1 Z h b H V l L j k s M T B 9 J n F 1 b 3 Q 7 L C Z x d W 9 0 O 1 N l Y 3 R p b 2 4 x L 3 B 1 b G x i Y W N r X 2 1 v Z G V s X z V f d G V z d F 9 k a W N l I C g 0 K S 9 B d X R v U m V t b 3 Z l Z E N v b H V t b n M x L n t W Y W x 1 Z S 4 x M C w x M X 0 m c X V v d D s s J n F 1 b 3 Q 7 U 2 V j d G l v b j E v c H V s b G J h Y 2 t f b W 9 k Z W x f N V 9 0 Z X N 0 X 2 R p Y 2 U g K D Q p L 0 F 1 d G 9 S Z W 1 v d m V k Q 2 9 s d W 1 u c z E u e 1 Z h b H V l L j E x L D E y f S Z x d W 9 0 O y w m c X V v d D t T Z W N 0 a W 9 u M S 9 w d W x s Y m F j a 1 9 t b 2 R l b F 8 1 X 3 R l c 3 R f Z G l j Z S A o N C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1 X 3 R l c 3 R f Z G l j Z S A o N C k v Q X V 0 b 1 J l b W 9 2 Z W R D b 2 x 1 b W 5 z M S 5 7 T m F t Z S w w f S Z x d W 9 0 O y w m c X V v d D t T Z W N 0 a W 9 u M S 9 w d W x s Y m F j a 1 9 t b 2 R l b F 8 1 X 3 R l c 3 R f Z G l j Z S A o N C k v Q X V 0 b 1 J l b W 9 2 Z W R D b 2 x 1 b W 5 z M S 5 7 V m F s d W U u M C w x f S Z x d W 9 0 O y w m c X V v d D t T Z W N 0 a W 9 u M S 9 w d W x s Y m F j a 1 9 t b 2 R l b F 8 1 X 3 R l c 3 R f Z G l j Z S A o N C k v Q X V 0 b 1 J l b W 9 2 Z W R D b 2 x 1 b W 5 z M S 5 7 V m F s d W U u M S w y f S Z x d W 9 0 O y w m c X V v d D t T Z W N 0 a W 9 u M S 9 w d W x s Y m F j a 1 9 t b 2 R l b F 8 1 X 3 R l c 3 R f Z G l j Z S A o N C k v Q X V 0 b 1 J l b W 9 2 Z W R D b 2 x 1 b W 5 z M S 5 7 V m F s d W U u M i w z f S Z x d W 9 0 O y w m c X V v d D t T Z W N 0 a W 9 u M S 9 w d W x s Y m F j a 1 9 t b 2 R l b F 8 1 X 3 R l c 3 R f Z G l j Z S A o N C k v Q X V 0 b 1 J l b W 9 2 Z W R D b 2 x 1 b W 5 z M S 5 7 V m F s d W U u M y w 0 f S Z x d W 9 0 O y w m c X V v d D t T Z W N 0 a W 9 u M S 9 w d W x s Y m F j a 1 9 t b 2 R l b F 8 1 X 3 R l c 3 R f Z G l j Z S A o N C k v Q X V 0 b 1 J l b W 9 2 Z W R D b 2 x 1 b W 5 z M S 5 7 V m F s d W U u N C w 1 f S Z x d W 9 0 O y w m c X V v d D t T Z W N 0 a W 9 u M S 9 w d W x s Y m F j a 1 9 t b 2 R l b F 8 1 X 3 R l c 3 R f Z G l j Z S A o N C k v Q X V 0 b 1 J l b W 9 2 Z W R D b 2 x 1 b W 5 z M S 5 7 V m F s d W U u N S w 2 f S Z x d W 9 0 O y w m c X V v d D t T Z W N 0 a W 9 u M S 9 w d W x s Y m F j a 1 9 t b 2 R l b F 8 1 X 3 R l c 3 R f Z G l j Z S A o N C k v Q X V 0 b 1 J l b W 9 2 Z W R D b 2 x 1 b W 5 z M S 5 7 V m F s d W U u N i w 3 f S Z x d W 9 0 O y w m c X V v d D t T Z W N 0 a W 9 u M S 9 w d W x s Y m F j a 1 9 t b 2 R l b F 8 1 X 3 R l c 3 R f Z G l j Z S A o N C k v Q X V 0 b 1 J l b W 9 2 Z W R D b 2 x 1 b W 5 z M S 5 7 V m F s d W U u N y w 4 f S Z x d W 9 0 O y w m c X V v d D t T Z W N 0 a W 9 u M S 9 w d W x s Y m F j a 1 9 t b 2 R l b F 8 1 X 3 R l c 3 R f Z G l j Z S A o N C k v Q X V 0 b 1 J l b W 9 2 Z W R D b 2 x 1 b W 5 z M S 5 7 V m F s d W U u O C w 5 f S Z x d W 9 0 O y w m c X V v d D t T Z W N 0 a W 9 u M S 9 w d W x s Y m F j a 1 9 t b 2 R l b F 8 1 X 3 R l c 3 R f Z G l j Z S A o N C k v Q X V 0 b 1 J l b W 9 2 Z W R D b 2 x 1 b W 5 z M S 5 7 V m F s d W U u O S w x M H 0 m c X V v d D s s J n F 1 b 3 Q 7 U 2 V j d G l v b j E v c H V s b G J h Y 2 t f b W 9 k Z W x f N V 9 0 Z X N 0 X 2 R p Y 2 U g K D Q p L 0 F 1 d G 9 S Z W 1 v d m V k Q 2 9 s d W 1 u c z E u e 1 Z h b H V l L j E w L D E x f S Z x d W 9 0 O y w m c X V v d D t T Z W N 0 a W 9 u M S 9 w d W x s Y m F j a 1 9 t b 2 R l b F 8 1 X 3 R l c 3 R f Z G l j Z S A o N C k v Q X V 0 b 1 J l b W 9 2 Z W R D b 2 x 1 b W 5 z M S 5 7 V m F s d W U u M T E s M T J 9 J n F 1 b 3 Q 7 L C Z x d W 9 0 O 1 N l Y 3 R p b 2 4 x L 3 B 1 b G x i Y W N r X 2 1 v Z G V s X z V f d G V z d F 9 k a W N l I C g 0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1 X 3 Z h b F 9 k a W N l X 3 d p d G h f b m V 3 X 3 B 1 b G x i Y W N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x O j I 0 O j Q y L j g 2 O D M 0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V f d m F s X 2 R p Y 2 V f d 2 l 0 a F 9 u Z X d f c H V s b G J h Y 2 s v Q X V 0 b 1 J l b W 9 2 Z W R D b 2 x 1 b W 5 z M S 5 7 T m F t Z S w w f S Z x d W 9 0 O y w m c X V v d D t T Z W N 0 a W 9 u M S 9 m c m F t Z V 9 t b 2 R l b F 8 1 X 3 Z h b F 9 k a W N l X 3 d p d G h f b m V 3 X 3 B 1 b G x i Y W N r L 0 F 1 d G 9 S Z W 1 v d m V k Q 2 9 s d W 1 u c z E u e 1 Z h b H V l L j E s M X 0 m c X V v d D s s J n F 1 b 3 Q 7 U 2 V j d G l v b j E v Z n J h b W V f b W 9 k Z W x f N V 9 2 Y W x f Z G l j Z V 9 3 a X R o X 2 5 l d 1 9 w d W x s Y m F j a y 9 B d X R v U m V t b 3 Z l Z E N v b H V t b n M x L n t W Y W x 1 Z S 4 x M C w y f S Z x d W 9 0 O y w m c X V v d D t T Z W N 0 a W 9 u M S 9 m c m F t Z V 9 t b 2 R l b F 8 1 X 3 Z h b F 9 k a W N l X 3 d p d G h f b m V 3 X 3 B 1 b G x i Y W N r L 0 F 1 d G 9 S Z W 1 v d m V k Q 2 9 s d W 1 u c z E u e 1 Z h b H V l L j E x L D N 9 J n F 1 b 3 Q 7 L C Z x d W 9 0 O 1 N l Y 3 R p b 2 4 x L 2 Z y Y W 1 l X 2 1 v Z G V s X z V f d m F s X 2 R p Y 2 V f d 2 l 0 a F 9 u Z X d f c H V s b G J h Y 2 s v Q X V 0 b 1 J l b W 9 2 Z W R D b 2 x 1 b W 5 z M S 5 7 V m F s d W U u M T I s N H 0 m c X V v d D s s J n F 1 b 3 Q 7 U 2 V j d G l v b j E v Z n J h b W V f b W 9 k Z W x f N V 9 2 Y W x f Z G l j Z V 9 3 a X R o X 2 5 l d 1 9 w d W x s Y m F j a y 9 B d X R v U m V t b 3 Z l Z E N v b H V t b n M x L n t W Y W x 1 Z S 4 y L D V 9 J n F 1 b 3 Q 7 L C Z x d W 9 0 O 1 N l Y 3 R p b 2 4 x L 2 Z y Y W 1 l X 2 1 v Z G V s X z V f d m F s X 2 R p Y 2 V f d 2 l 0 a F 9 u Z X d f c H V s b G J h Y 2 s v Q X V 0 b 1 J l b W 9 2 Z W R D b 2 x 1 b W 5 z M S 5 7 V m F s d W U u M y w 2 f S Z x d W 9 0 O y w m c X V v d D t T Z W N 0 a W 9 u M S 9 m c m F t Z V 9 t b 2 R l b F 8 1 X 3 Z h b F 9 k a W N l X 3 d p d G h f b m V 3 X 3 B 1 b G x i Y W N r L 0 F 1 d G 9 S Z W 1 v d m V k Q 2 9 s d W 1 u c z E u e 1 Z h b H V l L j Q s N 3 0 m c X V v d D s s J n F 1 b 3 Q 7 U 2 V j d G l v b j E v Z n J h b W V f b W 9 k Z W x f N V 9 2 Y W x f Z G l j Z V 9 3 a X R o X 2 5 l d 1 9 w d W x s Y m F j a y 9 B d X R v U m V t b 3 Z l Z E N v b H V t b n M x L n t W Y W x 1 Z S 4 1 L D h 9 J n F 1 b 3 Q 7 L C Z x d W 9 0 O 1 N l Y 3 R p b 2 4 x L 2 Z y Y W 1 l X 2 1 v Z G V s X z V f d m F s X 2 R p Y 2 V f d 2 l 0 a F 9 u Z X d f c H V s b G J h Y 2 s v Q X V 0 b 1 J l b W 9 2 Z W R D b 2 x 1 b W 5 z M S 5 7 V m F s d W U u N i w 5 f S Z x d W 9 0 O y w m c X V v d D t T Z W N 0 a W 9 u M S 9 m c m F t Z V 9 t b 2 R l b F 8 1 X 3 Z h b F 9 k a W N l X 3 d p d G h f b m V 3 X 3 B 1 b G x i Y W N r L 0 F 1 d G 9 S Z W 1 v d m V k Q 2 9 s d W 1 u c z E u e 1 Z h b H V l L j c s M T B 9 J n F 1 b 3 Q 7 L C Z x d W 9 0 O 1 N l Y 3 R p b 2 4 x L 2 Z y Y W 1 l X 2 1 v Z G V s X z V f d m F s X 2 R p Y 2 V f d 2 l 0 a F 9 u Z X d f c H V s b G J h Y 2 s v Q X V 0 b 1 J l b W 9 2 Z W R D b 2 x 1 b W 5 z M S 5 7 V m F s d W U u O C w x M X 0 m c X V v d D s s J n F 1 b 3 Q 7 U 2 V j d G l v b j E v Z n J h b W V f b W 9 k Z W x f N V 9 2 Y W x f Z G l j Z V 9 3 a X R o X 2 5 l d 1 9 w d W x s Y m F j a y 9 B d X R v U m V t b 3 Z l Z E N v b H V t b n M x L n t W Y W x 1 Z S 4 5 L D E y f S Z x d W 9 0 O y w m c X V v d D t T Z W N 0 a W 9 u M S 9 m c m F t Z V 9 t b 2 R l b F 8 1 X 3 Z h b F 9 k a W N l X 3 d p d G h f b m V 3 X 3 B 1 b G x i Y W N r L 0 F 1 d G 9 S Z W 1 v d m V k Q 2 9 s d W 1 u c z E u e 1 Z h b H V l L m Z y Y W 1 l L D E z f S Z x d W 9 0 O y w m c X V v d D t T Z W N 0 a W 9 u M S 9 m c m F t Z V 9 t b 2 R l b F 8 1 X 3 Z h b F 9 k a W N l X 3 d p d G h f b m V 3 X 3 B 1 b G x i Y W N r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V 9 2 Y W x f Z G l j Z V 9 3 a X R o X 2 5 l d 1 9 w d W x s Y m F j a y 9 B d X R v U m V t b 3 Z l Z E N v b H V t b n M x L n t O Y W 1 l L D B 9 J n F 1 b 3 Q 7 L C Z x d W 9 0 O 1 N l Y 3 R p b 2 4 x L 2 Z y Y W 1 l X 2 1 v Z G V s X z V f d m F s X 2 R p Y 2 V f d 2 l 0 a F 9 u Z X d f c H V s b G J h Y 2 s v Q X V 0 b 1 J l b W 9 2 Z W R D b 2 x 1 b W 5 z M S 5 7 V m F s d W U u M S w x f S Z x d W 9 0 O y w m c X V v d D t T Z W N 0 a W 9 u M S 9 m c m F t Z V 9 t b 2 R l b F 8 1 X 3 Z h b F 9 k a W N l X 3 d p d G h f b m V 3 X 3 B 1 b G x i Y W N r L 0 F 1 d G 9 S Z W 1 v d m V k Q 2 9 s d W 1 u c z E u e 1 Z h b H V l L j E w L D J 9 J n F 1 b 3 Q 7 L C Z x d W 9 0 O 1 N l Y 3 R p b 2 4 x L 2 Z y Y W 1 l X 2 1 v Z G V s X z V f d m F s X 2 R p Y 2 V f d 2 l 0 a F 9 u Z X d f c H V s b G J h Y 2 s v Q X V 0 b 1 J l b W 9 2 Z W R D b 2 x 1 b W 5 z M S 5 7 V m F s d W U u M T E s M 3 0 m c X V v d D s s J n F 1 b 3 Q 7 U 2 V j d G l v b j E v Z n J h b W V f b W 9 k Z W x f N V 9 2 Y W x f Z G l j Z V 9 3 a X R o X 2 5 l d 1 9 w d W x s Y m F j a y 9 B d X R v U m V t b 3 Z l Z E N v b H V t b n M x L n t W Y W x 1 Z S 4 x M i w 0 f S Z x d W 9 0 O y w m c X V v d D t T Z W N 0 a W 9 u M S 9 m c m F t Z V 9 t b 2 R l b F 8 1 X 3 Z h b F 9 k a W N l X 3 d p d G h f b m V 3 X 3 B 1 b G x i Y W N r L 0 F 1 d G 9 S Z W 1 v d m V k Q 2 9 s d W 1 u c z E u e 1 Z h b H V l L j I s N X 0 m c X V v d D s s J n F 1 b 3 Q 7 U 2 V j d G l v b j E v Z n J h b W V f b W 9 k Z W x f N V 9 2 Y W x f Z G l j Z V 9 3 a X R o X 2 5 l d 1 9 w d W x s Y m F j a y 9 B d X R v U m V t b 3 Z l Z E N v b H V t b n M x L n t W Y W x 1 Z S 4 z L D Z 9 J n F 1 b 3 Q 7 L C Z x d W 9 0 O 1 N l Y 3 R p b 2 4 x L 2 Z y Y W 1 l X 2 1 v Z G V s X z V f d m F s X 2 R p Y 2 V f d 2 l 0 a F 9 u Z X d f c H V s b G J h Y 2 s v Q X V 0 b 1 J l b W 9 2 Z W R D b 2 x 1 b W 5 z M S 5 7 V m F s d W U u N C w 3 f S Z x d W 9 0 O y w m c X V v d D t T Z W N 0 a W 9 u M S 9 m c m F t Z V 9 t b 2 R l b F 8 1 X 3 Z h b F 9 k a W N l X 3 d p d G h f b m V 3 X 3 B 1 b G x i Y W N r L 0 F 1 d G 9 S Z W 1 v d m V k Q 2 9 s d W 1 u c z E u e 1 Z h b H V l L j U s O H 0 m c X V v d D s s J n F 1 b 3 Q 7 U 2 V j d G l v b j E v Z n J h b W V f b W 9 k Z W x f N V 9 2 Y W x f Z G l j Z V 9 3 a X R o X 2 5 l d 1 9 w d W x s Y m F j a y 9 B d X R v U m V t b 3 Z l Z E N v b H V t b n M x L n t W Y W x 1 Z S 4 2 L D l 9 J n F 1 b 3 Q 7 L C Z x d W 9 0 O 1 N l Y 3 R p b 2 4 x L 2 Z y Y W 1 l X 2 1 v Z G V s X z V f d m F s X 2 R p Y 2 V f d 2 l 0 a F 9 u Z X d f c H V s b G J h Y 2 s v Q X V 0 b 1 J l b W 9 2 Z W R D b 2 x 1 b W 5 z M S 5 7 V m F s d W U u N y w x M H 0 m c X V v d D s s J n F 1 b 3 Q 7 U 2 V j d G l v b j E v Z n J h b W V f b W 9 k Z W x f N V 9 2 Y W x f Z G l j Z V 9 3 a X R o X 2 5 l d 1 9 w d W x s Y m F j a y 9 B d X R v U m V t b 3 Z l Z E N v b H V t b n M x L n t W Y W x 1 Z S 4 4 L D E x f S Z x d W 9 0 O y w m c X V v d D t T Z W N 0 a W 9 u M S 9 m c m F t Z V 9 t b 2 R l b F 8 1 X 3 Z h b F 9 k a W N l X 3 d p d G h f b m V 3 X 3 B 1 b G x i Y W N r L 0 F 1 d G 9 S Z W 1 v d m V k Q 2 9 s d W 1 u c z E u e 1 Z h b H V l L j k s M T J 9 J n F 1 b 3 Q 7 L C Z x d W 9 0 O 1 N l Y 3 R p b 2 4 x L 2 Z y Y W 1 l X 2 1 v Z G V s X z V f d m F s X 2 R p Y 2 V f d 2 l 0 a F 9 u Z X d f c H V s b G J h Y 2 s v Q X V 0 b 1 J l b W 9 2 Z W R D b 2 x 1 b W 5 z M S 5 7 V m F s d W U u Z n J h b W U s M T N 9 J n F 1 b 3 Q 7 L C Z x d W 9 0 O 1 N l Y 3 R p b 2 4 x L 2 Z y Y W 1 l X 2 1 v Z G V s X z V f d m F s X 2 R p Y 2 V f d 2 l 0 a F 9 u Z X d f c H V s b G J h Y 2 s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I 6 M D k 6 M z E u M D E 4 O T g z O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A o N i k v Q X V 0 b 1 J l b W 9 2 Z W R D b 2 x 1 b W 5 z M S 5 7 T m F t Z S w w f S Z x d W 9 0 O y w m c X V v d D t T Z W N 0 a W 9 u M S 9 w d W x s Y m F j a 1 9 t b 2 R l b F 8 1 X 3 R l c 3 R f Z G l j Z S A o N i k v Q X V 0 b 1 J l b W 9 2 Z W R D b 2 x 1 b W 5 z M S 5 7 V m F s d W U u M C w x f S Z x d W 9 0 O y w m c X V v d D t T Z W N 0 a W 9 u M S 9 w d W x s Y m F j a 1 9 t b 2 R l b F 8 1 X 3 R l c 3 R f Z G l j Z S A o N i k v Q X V 0 b 1 J l b W 9 2 Z W R D b 2 x 1 b W 5 z M S 5 7 V m F s d W U u M S w y f S Z x d W 9 0 O y w m c X V v d D t T Z W N 0 a W 9 u M S 9 w d W x s Y m F j a 1 9 t b 2 R l b F 8 1 X 3 R l c 3 R f Z G l j Z S A o N i k v Q X V 0 b 1 J l b W 9 2 Z W R D b 2 x 1 b W 5 z M S 5 7 V m F s d W U u M i w z f S Z x d W 9 0 O y w m c X V v d D t T Z W N 0 a W 9 u M S 9 w d W x s Y m F j a 1 9 t b 2 R l b F 8 1 X 3 R l c 3 R f Z G l j Z S A o N i k v Q X V 0 b 1 J l b W 9 2 Z W R D b 2 x 1 b W 5 z M S 5 7 V m F s d W U u M y w 0 f S Z x d W 9 0 O y w m c X V v d D t T Z W N 0 a W 9 u M S 9 w d W x s Y m F j a 1 9 t b 2 R l b F 8 1 X 3 R l c 3 R f Z G l j Z S A o N i k v Q X V 0 b 1 J l b W 9 2 Z W R D b 2 x 1 b W 5 z M S 5 7 V m F s d W U u N C w 1 f S Z x d W 9 0 O y w m c X V v d D t T Z W N 0 a W 9 u M S 9 w d W x s Y m F j a 1 9 t b 2 R l b F 8 1 X 3 R l c 3 R f Z G l j Z S A o N i k v Q X V 0 b 1 J l b W 9 2 Z W R D b 2 x 1 b W 5 z M S 5 7 V m F s d W U u N S w 2 f S Z x d W 9 0 O y w m c X V v d D t T Z W N 0 a W 9 u M S 9 w d W x s Y m F j a 1 9 t b 2 R l b F 8 1 X 3 R l c 3 R f Z G l j Z S A o N i k v Q X V 0 b 1 J l b W 9 2 Z W R D b 2 x 1 b W 5 z M S 5 7 V m F s d W U u N i w 3 f S Z x d W 9 0 O y w m c X V v d D t T Z W N 0 a W 9 u M S 9 w d W x s Y m F j a 1 9 t b 2 R l b F 8 1 X 3 R l c 3 R f Z G l j Z S A o N i k v Q X V 0 b 1 J l b W 9 2 Z W R D b 2 x 1 b W 5 z M S 5 7 V m F s d W U u N y w 4 f S Z x d W 9 0 O y w m c X V v d D t T Z W N 0 a W 9 u M S 9 w d W x s Y m F j a 1 9 t b 2 R l b F 8 1 X 3 R l c 3 R f Z G l j Z S A o N i k v Q X V 0 b 1 J l b W 9 2 Z W R D b 2 x 1 b W 5 z M S 5 7 V m F s d W U u O C w 5 f S Z x d W 9 0 O y w m c X V v d D t T Z W N 0 a W 9 u M S 9 w d W x s Y m F j a 1 9 t b 2 R l b F 8 1 X 3 R l c 3 R f Z G l j Z S A o N i k v Q X V 0 b 1 J l b W 9 2 Z W R D b 2 x 1 b W 5 z M S 5 7 V m F s d W U u O S w x M H 0 m c X V v d D s s J n F 1 b 3 Q 7 U 2 V j d G l v b j E v c H V s b G J h Y 2 t f b W 9 k Z W x f N V 9 0 Z X N 0 X 2 R p Y 2 U g K D Y p L 0 F 1 d G 9 S Z W 1 v d m V k Q 2 9 s d W 1 u c z E u e 1 Z h b H V l L j E w L D E x f S Z x d W 9 0 O y w m c X V v d D t T Z W N 0 a W 9 u M S 9 w d W x s Y m F j a 1 9 t b 2 R l b F 8 1 X 3 R l c 3 R f Z G l j Z S A o N i k v Q X V 0 b 1 J l b W 9 2 Z W R D b 2 x 1 b W 5 z M S 5 7 V m F s d W U u M T E s M T J 9 J n F 1 b 3 Q 7 L C Z x d W 9 0 O 1 N l Y 3 R p b 2 4 x L 3 B 1 b G x i Y W N r X 2 1 v Z G V s X z V f d G V z d F 9 k a W N l I C g 2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V f d G V z d F 9 k a W N l I C g 2 K S 9 B d X R v U m V t b 3 Z l Z E N v b H V t b n M x L n t O Y W 1 l L D B 9 J n F 1 b 3 Q 7 L C Z x d W 9 0 O 1 N l Y 3 R p b 2 4 x L 3 B 1 b G x i Y W N r X 2 1 v Z G V s X z V f d G V z d F 9 k a W N l I C g 2 K S 9 B d X R v U m V t b 3 Z l Z E N v b H V t b n M x L n t W Y W x 1 Z S 4 w L D F 9 J n F 1 b 3 Q 7 L C Z x d W 9 0 O 1 N l Y 3 R p b 2 4 x L 3 B 1 b G x i Y W N r X 2 1 v Z G V s X z V f d G V z d F 9 k a W N l I C g 2 K S 9 B d X R v U m V t b 3 Z l Z E N v b H V t b n M x L n t W Y W x 1 Z S 4 x L D J 9 J n F 1 b 3 Q 7 L C Z x d W 9 0 O 1 N l Y 3 R p b 2 4 x L 3 B 1 b G x i Y W N r X 2 1 v Z G V s X z V f d G V z d F 9 k a W N l I C g 2 K S 9 B d X R v U m V t b 3 Z l Z E N v b H V t b n M x L n t W Y W x 1 Z S 4 y L D N 9 J n F 1 b 3 Q 7 L C Z x d W 9 0 O 1 N l Y 3 R p b 2 4 x L 3 B 1 b G x i Y W N r X 2 1 v Z G V s X z V f d G V z d F 9 k a W N l I C g 2 K S 9 B d X R v U m V t b 3 Z l Z E N v b H V t b n M x L n t W Y W x 1 Z S 4 z L D R 9 J n F 1 b 3 Q 7 L C Z x d W 9 0 O 1 N l Y 3 R p b 2 4 x L 3 B 1 b G x i Y W N r X 2 1 v Z G V s X z V f d G V z d F 9 k a W N l I C g 2 K S 9 B d X R v U m V t b 3 Z l Z E N v b H V t b n M x L n t W Y W x 1 Z S 4 0 L D V 9 J n F 1 b 3 Q 7 L C Z x d W 9 0 O 1 N l Y 3 R p b 2 4 x L 3 B 1 b G x i Y W N r X 2 1 v Z G V s X z V f d G V z d F 9 k a W N l I C g 2 K S 9 B d X R v U m V t b 3 Z l Z E N v b H V t b n M x L n t W Y W x 1 Z S 4 1 L D Z 9 J n F 1 b 3 Q 7 L C Z x d W 9 0 O 1 N l Y 3 R p b 2 4 x L 3 B 1 b G x i Y W N r X 2 1 v Z G V s X z V f d G V z d F 9 k a W N l I C g 2 K S 9 B d X R v U m V t b 3 Z l Z E N v b H V t b n M x L n t W Y W x 1 Z S 4 2 L D d 9 J n F 1 b 3 Q 7 L C Z x d W 9 0 O 1 N l Y 3 R p b 2 4 x L 3 B 1 b G x i Y W N r X 2 1 v Z G V s X z V f d G V z d F 9 k a W N l I C g 2 K S 9 B d X R v U m V t b 3 Z l Z E N v b H V t b n M x L n t W Y W x 1 Z S 4 3 L D h 9 J n F 1 b 3 Q 7 L C Z x d W 9 0 O 1 N l Y 3 R p b 2 4 x L 3 B 1 b G x i Y W N r X 2 1 v Z G V s X z V f d G V z d F 9 k a W N l I C g 2 K S 9 B d X R v U m V t b 3 Z l Z E N v b H V t b n M x L n t W Y W x 1 Z S 4 4 L D l 9 J n F 1 b 3 Q 7 L C Z x d W 9 0 O 1 N l Y 3 R p b 2 4 x L 3 B 1 b G x i Y W N r X 2 1 v Z G V s X z V f d G V z d F 9 k a W N l I C g 2 K S 9 B d X R v U m V t b 3 Z l Z E N v b H V t b n M x L n t W Y W x 1 Z S 4 5 L D E w f S Z x d W 9 0 O y w m c X V v d D t T Z W N 0 a W 9 u M S 9 w d W x s Y m F j a 1 9 t b 2 R l b F 8 1 X 3 R l c 3 R f Z G l j Z S A o N i k v Q X V 0 b 1 J l b W 9 2 Z W R D b 2 x 1 b W 5 z M S 5 7 V m F s d W U u M T A s M T F 9 J n F 1 b 3 Q 7 L C Z x d W 9 0 O 1 N l Y 3 R p b 2 4 x L 3 B 1 b G x i Y W N r X 2 1 v Z G V s X z V f d G V z d F 9 k a W N l I C g 2 K S 9 B d X R v U m V t b 3 Z l Z E N v b H V t b n M x L n t W Y W x 1 Z S 4 x M S w x M n 0 m c X V v d D s s J n F 1 b 3 Q 7 U 2 V j d G l v b j E v c H V s b G J h Y 2 t f b W 9 k Z W x f N V 9 0 Z X N 0 X 2 R p Y 2 U g K D Y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F 9 0 Z X N 0 X 2 R p Y 2 V f d 2 l 0 a F 9 u Z X d f c H V s b G J h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I 6 M j M 6 M T M u N T c 4 N z M 2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F 9 0 Z X N 0 X 2 R p Y 2 V f d 2 l 0 a F 9 u Z X d f c H V s b G J h Y 2 s v Q X V 0 b 1 J l b W 9 2 Z W R D b 2 x 1 b W 5 z M S 5 7 T m F t Z S w w f S Z x d W 9 0 O y w m c X V v d D t T Z W N 0 a W 9 u M S 9 m c m F t Z V 9 t b 2 R l b F 8 0 X 3 R l c 3 R f Z G l j Z V 9 3 a X R o X 2 5 l d 1 9 w d W x s Y m F j a y 9 B d X R v U m V t b 3 Z l Z E N v b H V t b n M x L n t W Y W x 1 Z S 4 x L D F 9 J n F 1 b 3 Q 7 L C Z x d W 9 0 O 1 N l Y 3 R p b 2 4 x L 2 Z y Y W 1 l X 2 1 v Z G V s X z R f d G V z d F 9 k a W N l X 3 d p d G h f b m V 3 X 3 B 1 b G x i Y W N r L 0 F 1 d G 9 S Z W 1 v d m V k Q 2 9 s d W 1 u c z E u e 1 Z h b H V l L j E w L D J 9 J n F 1 b 3 Q 7 L C Z x d W 9 0 O 1 N l Y 3 R p b 2 4 x L 2 Z y Y W 1 l X 2 1 v Z G V s X z R f d G V z d F 9 k a W N l X 3 d p d G h f b m V 3 X 3 B 1 b G x i Y W N r L 0 F 1 d G 9 S Z W 1 v d m V k Q 2 9 s d W 1 u c z E u e 1 Z h b H V l L j E x L D N 9 J n F 1 b 3 Q 7 L C Z x d W 9 0 O 1 N l Y 3 R p b 2 4 x L 2 Z y Y W 1 l X 2 1 v Z G V s X z R f d G V z d F 9 k a W N l X 3 d p d G h f b m V 3 X 3 B 1 b G x i Y W N r L 0 F 1 d G 9 S Z W 1 v d m V k Q 2 9 s d W 1 u c z E u e 1 Z h b H V l L j E y L D R 9 J n F 1 b 3 Q 7 L C Z x d W 9 0 O 1 N l Y 3 R p b 2 4 x L 2 Z y Y W 1 l X 2 1 v Z G V s X z R f d G V z d F 9 k a W N l X 3 d p d G h f b m V 3 X 3 B 1 b G x i Y W N r L 0 F 1 d G 9 S Z W 1 v d m V k Q 2 9 s d W 1 u c z E u e 1 Z h b H V l L j I s N X 0 m c X V v d D s s J n F 1 b 3 Q 7 U 2 V j d G l v b j E v Z n J h b W V f b W 9 k Z W x f N F 9 0 Z X N 0 X 2 R p Y 2 V f d 2 l 0 a F 9 u Z X d f c H V s b G J h Y 2 s v Q X V 0 b 1 J l b W 9 2 Z W R D b 2 x 1 b W 5 z M S 5 7 V m F s d W U u M y w 2 f S Z x d W 9 0 O y w m c X V v d D t T Z W N 0 a W 9 u M S 9 m c m F t Z V 9 t b 2 R l b F 8 0 X 3 R l c 3 R f Z G l j Z V 9 3 a X R o X 2 5 l d 1 9 w d W x s Y m F j a y 9 B d X R v U m V t b 3 Z l Z E N v b H V t b n M x L n t W Y W x 1 Z S 4 0 L D d 9 J n F 1 b 3 Q 7 L C Z x d W 9 0 O 1 N l Y 3 R p b 2 4 x L 2 Z y Y W 1 l X 2 1 v Z G V s X z R f d G V z d F 9 k a W N l X 3 d p d G h f b m V 3 X 3 B 1 b G x i Y W N r L 0 F 1 d G 9 S Z W 1 v d m V k Q 2 9 s d W 1 u c z E u e 1 Z h b H V l L j U s O H 0 m c X V v d D s s J n F 1 b 3 Q 7 U 2 V j d G l v b j E v Z n J h b W V f b W 9 k Z W x f N F 9 0 Z X N 0 X 2 R p Y 2 V f d 2 l 0 a F 9 u Z X d f c H V s b G J h Y 2 s v Q X V 0 b 1 J l b W 9 2 Z W R D b 2 x 1 b W 5 z M S 5 7 V m F s d W U u N i w 5 f S Z x d W 9 0 O y w m c X V v d D t T Z W N 0 a W 9 u M S 9 m c m F t Z V 9 t b 2 R l b F 8 0 X 3 R l c 3 R f Z G l j Z V 9 3 a X R o X 2 5 l d 1 9 w d W x s Y m F j a y 9 B d X R v U m V t b 3 Z l Z E N v b H V t b n M x L n t W Y W x 1 Z S 4 3 L D E w f S Z x d W 9 0 O y w m c X V v d D t T Z W N 0 a W 9 u M S 9 m c m F t Z V 9 t b 2 R l b F 8 0 X 3 R l c 3 R f Z G l j Z V 9 3 a X R o X 2 5 l d 1 9 w d W x s Y m F j a y 9 B d X R v U m V t b 3 Z l Z E N v b H V t b n M x L n t W Y W x 1 Z S 4 4 L D E x f S Z x d W 9 0 O y w m c X V v d D t T Z W N 0 a W 9 u M S 9 m c m F t Z V 9 t b 2 R l b F 8 0 X 3 R l c 3 R f Z G l j Z V 9 3 a X R o X 2 5 l d 1 9 w d W x s Y m F j a y 9 B d X R v U m V t b 3 Z l Z E N v b H V t b n M x L n t W Y W x 1 Z S 4 5 L D E y f S Z x d W 9 0 O y w m c X V v d D t T Z W N 0 a W 9 u M S 9 m c m F t Z V 9 t b 2 R l b F 8 0 X 3 R l c 3 R f Z G l j Z V 9 3 a X R o X 2 5 l d 1 9 w d W x s Y m F j a y 9 B d X R v U m V t b 3 Z l Z E N v b H V t b n M x L n t W Y W x 1 Z S 5 m c m F t Z S w x M 3 0 m c X V v d D s s J n F 1 b 3 Q 7 U 2 V j d G l v b j E v Z n J h b W V f b W 9 k Z W x f N F 9 0 Z X N 0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0 X 3 R l c 3 R f Z G l j Z V 9 3 a X R o X 2 5 l d 1 9 w d W x s Y m F j a y 9 B d X R v U m V t b 3 Z l Z E N v b H V t b n M x L n t O Y W 1 l L D B 9 J n F 1 b 3 Q 7 L C Z x d W 9 0 O 1 N l Y 3 R p b 2 4 x L 2 Z y Y W 1 l X 2 1 v Z G V s X z R f d G V z d F 9 k a W N l X 3 d p d G h f b m V 3 X 3 B 1 b G x i Y W N r L 0 F 1 d G 9 S Z W 1 v d m V k Q 2 9 s d W 1 u c z E u e 1 Z h b H V l L j E s M X 0 m c X V v d D s s J n F 1 b 3 Q 7 U 2 V j d G l v b j E v Z n J h b W V f b W 9 k Z W x f N F 9 0 Z X N 0 X 2 R p Y 2 V f d 2 l 0 a F 9 u Z X d f c H V s b G J h Y 2 s v Q X V 0 b 1 J l b W 9 2 Z W R D b 2 x 1 b W 5 z M S 5 7 V m F s d W U u M T A s M n 0 m c X V v d D s s J n F 1 b 3 Q 7 U 2 V j d G l v b j E v Z n J h b W V f b W 9 k Z W x f N F 9 0 Z X N 0 X 2 R p Y 2 V f d 2 l 0 a F 9 u Z X d f c H V s b G J h Y 2 s v Q X V 0 b 1 J l b W 9 2 Z W R D b 2 x 1 b W 5 z M S 5 7 V m F s d W U u M T E s M 3 0 m c X V v d D s s J n F 1 b 3 Q 7 U 2 V j d G l v b j E v Z n J h b W V f b W 9 k Z W x f N F 9 0 Z X N 0 X 2 R p Y 2 V f d 2 l 0 a F 9 u Z X d f c H V s b G J h Y 2 s v Q X V 0 b 1 J l b W 9 2 Z W R D b 2 x 1 b W 5 z M S 5 7 V m F s d W U u M T I s N H 0 m c X V v d D s s J n F 1 b 3 Q 7 U 2 V j d G l v b j E v Z n J h b W V f b W 9 k Z W x f N F 9 0 Z X N 0 X 2 R p Y 2 V f d 2 l 0 a F 9 u Z X d f c H V s b G J h Y 2 s v Q X V 0 b 1 J l b W 9 2 Z W R D b 2 x 1 b W 5 z M S 5 7 V m F s d W U u M i w 1 f S Z x d W 9 0 O y w m c X V v d D t T Z W N 0 a W 9 u M S 9 m c m F t Z V 9 t b 2 R l b F 8 0 X 3 R l c 3 R f Z G l j Z V 9 3 a X R o X 2 5 l d 1 9 w d W x s Y m F j a y 9 B d X R v U m V t b 3 Z l Z E N v b H V t b n M x L n t W Y W x 1 Z S 4 z L D Z 9 J n F 1 b 3 Q 7 L C Z x d W 9 0 O 1 N l Y 3 R p b 2 4 x L 2 Z y Y W 1 l X 2 1 v Z G V s X z R f d G V z d F 9 k a W N l X 3 d p d G h f b m V 3 X 3 B 1 b G x i Y W N r L 0 F 1 d G 9 S Z W 1 v d m V k Q 2 9 s d W 1 u c z E u e 1 Z h b H V l L j Q s N 3 0 m c X V v d D s s J n F 1 b 3 Q 7 U 2 V j d G l v b j E v Z n J h b W V f b W 9 k Z W x f N F 9 0 Z X N 0 X 2 R p Y 2 V f d 2 l 0 a F 9 u Z X d f c H V s b G J h Y 2 s v Q X V 0 b 1 J l b W 9 2 Z W R D b 2 x 1 b W 5 z M S 5 7 V m F s d W U u N S w 4 f S Z x d W 9 0 O y w m c X V v d D t T Z W N 0 a W 9 u M S 9 m c m F t Z V 9 t b 2 R l b F 8 0 X 3 R l c 3 R f Z G l j Z V 9 3 a X R o X 2 5 l d 1 9 w d W x s Y m F j a y 9 B d X R v U m V t b 3 Z l Z E N v b H V t b n M x L n t W Y W x 1 Z S 4 2 L D l 9 J n F 1 b 3 Q 7 L C Z x d W 9 0 O 1 N l Y 3 R p b 2 4 x L 2 Z y Y W 1 l X 2 1 v Z G V s X z R f d G V z d F 9 k a W N l X 3 d p d G h f b m V 3 X 3 B 1 b G x i Y W N r L 0 F 1 d G 9 S Z W 1 v d m V k Q 2 9 s d W 1 u c z E u e 1 Z h b H V l L j c s M T B 9 J n F 1 b 3 Q 7 L C Z x d W 9 0 O 1 N l Y 3 R p b 2 4 x L 2 Z y Y W 1 l X 2 1 v Z G V s X z R f d G V z d F 9 k a W N l X 3 d p d G h f b m V 3 X 3 B 1 b G x i Y W N r L 0 F 1 d G 9 S Z W 1 v d m V k Q 2 9 s d W 1 u c z E u e 1 Z h b H V l L j g s M T F 9 J n F 1 b 3 Q 7 L C Z x d W 9 0 O 1 N l Y 3 R p b 2 4 x L 2 Z y Y W 1 l X 2 1 v Z G V s X z R f d G V z d F 9 k a W N l X 3 d p d G h f b m V 3 X 3 B 1 b G x i Y W N r L 0 F 1 d G 9 S Z W 1 v d m V k Q 2 9 s d W 1 u c z E u e 1 Z h b H V l L j k s M T J 9 J n F 1 b 3 Q 7 L C Z x d W 9 0 O 1 N l Y 3 R p b 2 4 x L 2 Z y Y W 1 l X 2 1 v Z G V s X z R f d G V z d F 9 k a W N l X 3 d p d G h f b m V 3 X 3 B 1 b G x i Y W N r L 0 F 1 d G 9 S Z W 1 v d m V k Q 2 9 s d W 1 u c z E u e 1 Z h b H V l L m Z y Y W 1 l L D E z f S Z x d W 9 0 O y w m c X V v d D t T Z W N 0 a W 9 u M S 9 m c m F t Z V 9 t b 2 R l b F 8 0 X 3 R l c 3 R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y O j Q y O j E y L j M 2 M T g w N T Z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N f d G V z d F 9 k a W N l X 3 d p d G h f b m V 3 X 3 B 1 b G x i Y W N r L 0 F 1 d G 9 S Z W 1 v d m V k Q 2 9 s d W 1 u c z E u e 0 5 h b W U s M H 0 m c X V v d D s s J n F 1 b 3 Q 7 U 2 V j d G l v b j E v Z n J h b W V f b W 9 k Z W x f M 1 9 0 Z X N 0 X 2 R p Y 2 V f d 2 l 0 a F 9 u Z X d f c H V s b G J h Y 2 s v Q X V 0 b 1 J l b W 9 2 Z W R D b 2 x 1 b W 5 z M S 5 7 V m F s d W U u M S w x f S Z x d W 9 0 O y w m c X V v d D t T Z W N 0 a W 9 u M S 9 m c m F t Z V 9 t b 2 R l b F 8 z X 3 R l c 3 R f Z G l j Z V 9 3 a X R o X 2 5 l d 1 9 w d W x s Y m F j a y 9 B d X R v U m V t b 3 Z l Z E N v b H V t b n M x L n t W Y W x 1 Z S 4 x M C w y f S Z x d W 9 0 O y w m c X V v d D t T Z W N 0 a W 9 u M S 9 m c m F t Z V 9 t b 2 R l b F 8 z X 3 R l c 3 R f Z G l j Z V 9 3 a X R o X 2 5 l d 1 9 w d W x s Y m F j a y 9 B d X R v U m V t b 3 Z l Z E N v b H V t b n M x L n t W Y W x 1 Z S 4 x M S w z f S Z x d W 9 0 O y w m c X V v d D t T Z W N 0 a W 9 u M S 9 m c m F t Z V 9 t b 2 R l b F 8 z X 3 R l c 3 R f Z G l j Z V 9 3 a X R o X 2 5 l d 1 9 w d W x s Y m F j a y 9 B d X R v U m V t b 3 Z l Z E N v b H V t b n M x L n t W Y W x 1 Z S 4 x M i w 0 f S Z x d W 9 0 O y w m c X V v d D t T Z W N 0 a W 9 u M S 9 m c m F t Z V 9 t b 2 R l b F 8 z X 3 R l c 3 R f Z G l j Z V 9 3 a X R o X 2 5 l d 1 9 w d W x s Y m F j a y 9 B d X R v U m V t b 3 Z l Z E N v b H V t b n M x L n t W Y W x 1 Z S 4 y L D V 9 J n F 1 b 3 Q 7 L C Z x d W 9 0 O 1 N l Y 3 R p b 2 4 x L 2 Z y Y W 1 l X 2 1 v Z G V s X z N f d G V z d F 9 k a W N l X 3 d p d G h f b m V 3 X 3 B 1 b G x i Y W N r L 0 F 1 d G 9 S Z W 1 v d m V k Q 2 9 s d W 1 u c z E u e 1 Z h b H V l L j M s N n 0 m c X V v d D s s J n F 1 b 3 Q 7 U 2 V j d G l v b j E v Z n J h b W V f b W 9 k Z W x f M 1 9 0 Z X N 0 X 2 R p Y 2 V f d 2 l 0 a F 9 u Z X d f c H V s b G J h Y 2 s v Q X V 0 b 1 J l b W 9 2 Z W R D b 2 x 1 b W 5 z M S 5 7 V m F s d W U u N C w 3 f S Z x d W 9 0 O y w m c X V v d D t T Z W N 0 a W 9 u M S 9 m c m F t Z V 9 t b 2 R l b F 8 z X 3 R l c 3 R f Z G l j Z V 9 3 a X R o X 2 5 l d 1 9 w d W x s Y m F j a y 9 B d X R v U m V t b 3 Z l Z E N v b H V t b n M x L n t W Y W x 1 Z S 4 1 L D h 9 J n F 1 b 3 Q 7 L C Z x d W 9 0 O 1 N l Y 3 R p b 2 4 x L 2 Z y Y W 1 l X 2 1 v Z G V s X z N f d G V z d F 9 k a W N l X 3 d p d G h f b m V 3 X 3 B 1 b G x i Y W N r L 0 F 1 d G 9 S Z W 1 v d m V k Q 2 9 s d W 1 u c z E u e 1 Z h b H V l L j Y s O X 0 m c X V v d D s s J n F 1 b 3 Q 7 U 2 V j d G l v b j E v Z n J h b W V f b W 9 k Z W x f M 1 9 0 Z X N 0 X 2 R p Y 2 V f d 2 l 0 a F 9 u Z X d f c H V s b G J h Y 2 s v Q X V 0 b 1 J l b W 9 2 Z W R D b 2 x 1 b W 5 z M S 5 7 V m F s d W U u N y w x M H 0 m c X V v d D s s J n F 1 b 3 Q 7 U 2 V j d G l v b j E v Z n J h b W V f b W 9 k Z W x f M 1 9 0 Z X N 0 X 2 R p Y 2 V f d 2 l 0 a F 9 u Z X d f c H V s b G J h Y 2 s v Q X V 0 b 1 J l b W 9 2 Z W R D b 2 x 1 b W 5 z M S 5 7 V m F s d W U u O C w x M X 0 m c X V v d D s s J n F 1 b 3 Q 7 U 2 V j d G l v b j E v Z n J h b W V f b W 9 k Z W x f M 1 9 0 Z X N 0 X 2 R p Y 2 V f d 2 l 0 a F 9 u Z X d f c H V s b G J h Y 2 s v Q X V 0 b 1 J l b W 9 2 Z W R D b 2 x 1 b W 5 z M S 5 7 V m F s d W U u O S w x M n 0 m c X V v d D s s J n F 1 b 3 Q 7 U 2 V j d G l v b j E v Z n J h b W V f b W 9 k Z W x f M 1 9 0 Z X N 0 X 2 R p Y 2 V f d 2 l 0 a F 9 u Z X d f c H V s b G J h Y 2 s v Q X V 0 b 1 J l b W 9 2 Z W R D b 2 x 1 b W 5 z M S 5 7 V m F s d W U u Z n J h b W U s M T N 9 J n F 1 b 3 Q 7 L C Z x d W 9 0 O 1 N l Y 3 R p b 2 4 x L 2 Z y Y W 1 l X 2 1 v Z G V s X z N f d G V z d F 9 k a W N l X 3 d p d G h f b m V 3 X 3 B 1 b G x i Y W N r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1 9 0 Z X N 0 X 2 R p Y 2 V f d 2 l 0 a F 9 u Z X d f c H V s b G J h Y 2 s v Q X V 0 b 1 J l b W 9 2 Z W R D b 2 x 1 b W 5 z M S 5 7 T m F t Z S w w f S Z x d W 9 0 O y w m c X V v d D t T Z W N 0 a W 9 u M S 9 m c m F t Z V 9 t b 2 R l b F 8 z X 3 R l c 3 R f Z G l j Z V 9 3 a X R o X 2 5 l d 1 9 w d W x s Y m F j a y 9 B d X R v U m V t b 3 Z l Z E N v b H V t b n M x L n t W Y W x 1 Z S 4 x L D F 9 J n F 1 b 3 Q 7 L C Z x d W 9 0 O 1 N l Y 3 R p b 2 4 x L 2 Z y Y W 1 l X 2 1 v Z G V s X z N f d G V z d F 9 k a W N l X 3 d p d G h f b m V 3 X 3 B 1 b G x i Y W N r L 0 F 1 d G 9 S Z W 1 v d m V k Q 2 9 s d W 1 u c z E u e 1 Z h b H V l L j E w L D J 9 J n F 1 b 3 Q 7 L C Z x d W 9 0 O 1 N l Y 3 R p b 2 4 x L 2 Z y Y W 1 l X 2 1 v Z G V s X z N f d G V z d F 9 k a W N l X 3 d p d G h f b m V 3 X 3 B 1 b G x i Y W N r L 0 F 1 d G 9 S Z W 1 v d m V k Q 2 9 s d W 1 u c z E u e 1 Z h b H V l L j E x L D N 9 J n F 1 b 3 Q 7 L C Z x d W 9 0 O 1 N l Y 3 R p b 2 4 x L 2 Z y Y W 1 l X 2 1 v Z G V s X z N f d G V z d F 9 k a W N l X 3 d p d G h f b m V 3 X 3 B 1 b G x i Y W N r L 0 F 1 d G 9 S Z W 1 v d m V k Q 2 9 s d W 1 u c z E u e 1 Z h b H V l L j E y L D R 9 J n F 1 b 3 Q 7 L C Z x d W 9 0 O 1 N l Y 3 R p b 2 4 x L 2 Z y Y W 1 l X 2 1 v Z G V s X z N f d G V z d F 9 k a W N l X 3 d p d G h f b m V 3 X 3 B 1 b G x i Y W N r L 0 F 1 d G 9 S Z W 1 v d m V k Q 2 9 s d W 1 u c z E u e 1 Z h b H V l L j I s N X 0 m c X V v d D s s J n F 1 b 3 Q 7 U 2 V j d G l v b j E v Z n J h b W V f b W 9 k Z W x f M 1 9 0 Z X N 0 X 2 R p Y 2 V f d 2 l 0 a F 9 u Z X d f c H V s b G J h Y 2 s v Q X V 0 b 1 J l b W 9 2 Z W R D b 2 x 1 b W 5 z M S 5 7 V m F s d W U u M y w 2 f S Z x d W 9 0 O y w m c X V v d D t T Z W N 0 a W 9 u M S 9 m c m F t Z V 9 t b 2 R l b F 8 z X 3 R l c 3 R f Z G l j Z V 9 3 a X R o X 2 5 l d 1 9 w d W x s Y m F j a y 9 B d X R v U m V t b 3 Z l Z E N v b H V t b n M x L n t W Y W x 1 Z S 4 0 L D d 9 J n F 1 b 3 Q 7 L C Z x d W 9 0 O 1 N l Y 3 R p b 2 4 x L 2 Z y Y W 1 l X 2 1 v Z G V s X z N f d G V z d F 9 k a W N l X 3 d p d G h f b m V 3 X 3 B 1 b G x i Y W N r L 0 F 1 d G 9 S Z W 1 v d m V k Q 2 9 s d W 1 u c z E u e 1 Z h b H V l L j U s O H 0 m c X V v d D s s J n F 1 b 3 Q 7 U 2 V j d G l v b j E v Z n J h b W V f b W 9 k Z W x f M 1 9 0 Z X N 0 X 2 R p Y 2 V f d 2 l 0 a F 9 u Z X d f c H V s b G J h Y 2 s v Q X V 0 b 1 J l b W 9 2 Z W R D b 2 x 1 b W 5 z M S 5 7 V m F s d W U u N i w 5 f S Z x d W 9 0 O y w m c X V v d D t T Z W N 0 a W 9 u M S 9 m c m F t Z V 9 t b 2 R l b F 8 z X 3 R l c 3 R f Z G l j Z V 9 3 a X R o X 2 5 l d 1 9 w d W x s Y m F j a y 9 B d X R v U m V t b 3 Z l Z E N v b H V t b n M x L n t W Y W x 1 Z S 4 3 L D E w f S Z x d W 9 0 O y w m c X V v d D t T Z W N 0 a W 9 u M S 9 m c m F t Z V 9 t b 2 R l b F 8 z X 3 R l c 3 R f Z G l j Z V 9 3 a X R o X 2 5 l d 1 9 w d W x s Y m F j a y 9 B d X R v U m V t b 3 Z l Z E N v b H V t b n M x L n t W Y W x 1 Z S 4 4 L D E x f S Z x d W 9 0 O y w m c X V v d D t T Z W N 0 a W 9 u M S 9 m c m F t Z V 9 t b 2 R l b F 8 z X 3 R l c 3 R f Z G l j Z V 9 3 a X R o X 2 5 l d 1 9 w d W x s Y m F j a y 9 B d X R v U m V t b 3 Z l Z E N v b H V t b n M x L n t W Y W x 1 Z S 4 5 L D E y f S Z x d W 9 0 O y w m c X V v d D t T Z W N 0 a W 9 u M S 9 m c m F t Z V 9 t b 2 R l b F 8 z X 3 R l c 3 R f Z G l j Z V 9 3 a X R o X 2 5 l d 1 9 w d W x s Y m F j a y 9 B d X R v U m V t b 3 Z l Z E N v b H V t b n M x L n t W Y W x 1 Z S 5 m c m F t Z S w x M 3 0 m c X V v d D s s J n F 1 b 3 Q 7 U 2 V j d G l v b j E v Z n J h b W V f b W 9 k Z W x f M 1 9 0 Z X N 0 X 2 R p Y 2 V f d 2 l 0 a F 9 u Z X d f c H V s b G J h Y 2 s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I 6 N D c 6 M j M u N z k 3 M j I 0 O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0 X 3 R l c 3 R f Z G l j Z S A o M i k v Q X V 0 b 1 J l b W 9 2 Z W R D b 2 x 1 b W 5 z M S 5 7 T m F t Z S w w f S Z x d W 9 0 O y w m c X V v d D t T Z W N 0 a W 9 u M S 9 w d W x s Y m F j a 1 9 t b 2 R l b F 8 0 X 3 R l c 3 R f Z G l j Z S A o M i k v Q X V 0 b 1 J l b W 9 2 Z W R D b 2 x 1 b W 5 z M S 5 7 V m F s d W U u M C w x f S Z x d W 9 0 O y w m c X V v d D t T Z W N 0 a W 9 u M S 9 w d W x s Y m F j a 1 9 t b 2 R l b F 8 0 X 3 R l c 3 R f Z G l j Z S A o M i k v Q X V 0 b 1 J l b W 9 2 Z W R D b 2 x 1 b W 5 z M S 5 7 V m F s d W U u M S w y f S Z x d W 9 0 O y w m c X V v d D t T Z W N 0 a W 9 u M S 9 w d W x s Y m F j a 1 9 t b 2 R l b F 8 0 X 3 R l c 3 R f Z G l j Z S A o M i k v Q X V 0 b 1 J l b W 9 2 Z W R D b 2 x 1 b W 5 z M S 5 7 V m F s d W U u M i w z f S Z x d W 9 0 O y w m c X V v d D t T Z W N 0 a W 9 u M S 9 w d W x s Y m F j a 1 9 t b 2 R l b F 8 0 X 3 R l c 3 R f Z G l j Z S A o M i k v Q X V 0 b 1 J l b W 9 2 Z W R D b 2 x 1 b W 5 z M S 5 7 V m F s d W U u M y w 0 f S Z x d W 9 0 O y w m c X V v d D t T Z W N 0 a W 9 u M S 9 w d W x s Y m F j a 1 9 t b 2 R l b F 8 0 X 3 R l c 3 R f Z G l j Z S A o M i k v Q X V 0 b 1 J l b W 9 2 Z W R D b 2 x 1 b W 5 z M S 5 7 V m F s d W U u N C w 1 f S Z x d W 9 0 O y w m c X V v d D t T Z W N 0 a W 9 u M S 9 w d W x s Y m F j a 1 9 t b 2 R l b F 8 0 X 3 R l c 3 R f Z G l j Z S A o M i k v Q X V 0 b 1 J l b W 9 2 Z W R D b 2 x 1 b W 5 z M S 5 7 V m F s d W U u N S w 2 f S Z x d W 9 0 O y w m c X V v d D t T Z W N 0 a W 9 u M S 9 w d W x s Y m F j a 1 9 t b 2 R l b F 8 0 X 3 R l c 3 R f Z G l j Z S A o M i k v Q X V 0 b 1 J l b W 9 2 Z W R D b 2 x 1 b W 5 z M S 5 7 V m F s d W U u N i w 3 f S Z x d W 9 0 O y w m c X V v d D t T Z W N 0 a W 9 u M S 9 w d W x s Y m F j a 1 9 t b 2 R l b F 8 0 X 3 R l c 3 R f Z G l j Z S A o M i k v Q X V 0 b 1 J l b W 9 2 Z W R D b 2 x 1 b W 5 z M S 5 7 V m F s d W U u N y w 4 f S Z x d W 9 0 O y w m c X V v d D t T Z W N 0 a W 9 u M S 9 w d W x s Y m F j a 1 9 t b 2 R l b F 8 0 X 3 R l c 3 R f Z G l j Z S A o M i k v Q X V 0 b 1 J l b W 9 2 Z W R D b 2 x 1 b W 5 z M S 5 7 V m F s d W U u O C w 5 f S Z x d W 9 0 O y w m c X V v d D t T Z W N 0 a W 9 u M S 9 w d W x s Y m F j a 1 9 t b 2 R l b F 8 0 X 3 R l c 3 R f Z G l j Z S A o M i k v Q X V 0 b 1 J l b W 9 2 Z W R D b 2 x 1 b W 5 z M S 5 7 V m F s d W U u O S w x M H 0 m c X V v d D s s J n F 1 b 3 Q 7 U 2 V j d G l v b j E v c H V s b G J h Y 2 t f b W 9 k Z W x f N F 9 0 Z X N 0 X 2 R p Y 2 U g K D I p L 0 F 1 d G 9 S Z W 1 v d m V k Q 2 9 s d W 1 u c z E u e 1 Z h b H V l L j E w L D E x f S Z x d W 9 0 O y w m c X V v d D t T Z W N 0 a W 9 u M S 9 w d W x s Y m F j a 1 9 t b 2 R l b F 8 0 X 3 R l c 3 R f Z G l j Z S A o M i k v Q X V 0 b 1 J l b W 9 2 Z W R D b 2 x 1 b W 5 z M S 5 7 V m F s d W U u M T E s M T J 9 J n F 1 b 3 Q 7 L C Z x d W 9 0 O 1 N l Y 3 R p b 2 4 x L 3 B 1 b G x i Y W N r X 2 1 v Z G V s X z R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R f d G V z d F 9 k a W N l I C g y K S 9 B d X R v U m V t b 3 Z l Z E N v b H V t b n M x L n t O Y W 1 l L D B 9 J n F 1 b 3 Q 7 L C Z x d W 9 0 O 1 N l Y 3 R p b 2 4 x L 3 B 1 b G x i Y W N r X 2 1 v Z G V s X z R f d G V z d F 9 k a W N l I C g y K S 9 B d X R v U m V t b 3 Z l Z E N v b H V t b n M x L n t W Y W x 1 Z S 4 w L D F 9 J n F 1 b 3 Q 7 L C Z x d W 9 0 O 1 N l Y 3 R p b 2 4 x L 3 B 1 b G x i Y W N r X 2 1 v Z G V s X z R f d G V z d F 9 k a W N l I C g y K S 9 B d X R v U m V t b 3 Z l Z E N v b H V t b n M x L n t W Y W x 1 Z S 4 x L D J 9 J n F 1 b 3 Q 7 L C Z x d W 9 0 O 1 N l Y 3 R p b 2 4 x L 3 B 1 b G x i Y W N r X 2 1 v Z G V s X z R f d G V z d F 9 k a W N l I C g y K S 9 B d X R v U m V t b 3 Z l Z E N v b H V t b n M x L n t W Y W x 1 Z S 4 y L D N 9 J n F 1 b 3 Q 7 L C Z x d W 9 0 O 1 N l Y 3 R p b 2 4 x L 3 B 1 b G x i Y W N r X 2 1 v Z G V s X z R f d G V z d F 9 k a W N l I C g y K S 9 B d X R v U m V t b 3 Z l Z E N v b H V t b n M x L n t W Y W x 1 Z S 4 z L D R 9 J n F 1 b 3 Q 7 L C Z x d W 9 0 O 1 N l Y 3 R p b 2 4 x L 3 B 1 b G x i Y W N r X 2 1 v Z G V s X z R f d G V z d F 9 k a W N l I C g y K S 9 B d X R v U m V t b 3 Z l Z E N v b H V t b n M x L n t W Y W x 1 Z S 4 0 L D V 9 J n F 1 b 3 Q 7 L C Z x d W 9 0 O 1 N l Y 3 R p b 2 4 x L 3 B 1 b G x i Y W N r X 2 1 v Z G V s X z R f d G V z d F 9 k a W N l I C g y K S 9 B d X R v U m V t b 3 Z l Z E N v b H V t b n M x L n t W Y W x 1 Z S 4 1 L D Z 9 J n F 1 b 3 Q 7 L C Z x d W 9 0 O 1 N l Y 3 R p b 2 4 x L 3 B 1 b G x i Y W N r X 2 1 v Z G V s X z R f d G V z d F 9 k a W N l I C g y K S 9 B d X R v U m V t b 3 Z l Z E N v b H V t b n M x L n t W Y W x 1 Z S 4 2 L D d 9 J n F 1 b 3 Q 7 L C Z x d W 9 0 O 1 N l Y 3 R p b 2 4 x L 3 B 1 b G x i Y W N r X 2 1 v Z G V s X z R f d G V z d F 9 k a W N l I C g y K S 9 B d X R v U m V t b 3 Z l Z E N v b H V t b n M x L n t W Y W x 1 Z S 4 3 L D h 9 J n F 1 b 3 Q 7 L C Z x d W 9 0 O 1 N l Y 3 R p b 2 4 x L 3 B 1 b G x i Y W N r X 2 1 v Z G V s X z R f d G V z d F 9 k a W N l I C g y K S 9 B d X R v U m V t b 3 Z l Z E N v b H V t b n M x L n t W Y W x 1 Z S 4 4 L D l 9 J n F 1 b 3 Q 7 L C Z x d W 9 0 O 1 N l Y 3 R p b 2 4 x L 3 B 1 b G x i Y W N r X 2 1 v Z G V s X z R f d G V z d F 9 k a W N l I C g y K S 9 B d X R v U m V t b 3 Z l Z E N v b H V t b n M x L n t W Y W x 1 Z S 4 5 L D E w f S Z x d W 9 0 O y w m c X V v d D t T Z W N 0 a W 9 u M S 9 w d W x s Y m F j a 1 9 t b 2 R l b F 8 0 X 3 R l c 3 R f Z G l j Z S A o M i k v Q X V 0 b 1 J l b W 9 2 Z W R D b 2 x 1 b W 5 z M S 5 7 V m F s d W U u M T A s M T F 9 J n F 1 b 3 Q 7 L C Z x d W 9 0 O 1 N l Y 3 R p b 2 4 x L 3 B 1 b G x i Y W N r X 2 1 v Z G V s X z R f d G V z d F 9 k a W N l I C g y K S 9 B d X R v U m V t b 3 Z l Z E N v b H V t b n M x L n t W Y W x 1 Z S 4 x M S w x M n 0 m c X V v d D s s J n F 1 b 3 Q 7 U 2 V j d G l v b j E v c H V s b G J h Y 2 t f b W 9 k Z W x f N F 9 0 Z X N 0 X 2 R p Y 2 U g K D I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M D E 6 N T g u M D U 4 N j Q x N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J f d G V z d F 9 k a W N l X 3 d p d G h f b m V 3 X 3 B 1 b G x i Y W N r L 0 F 1 d G 9 S Z W 1 v d m V k Q 2 9 s d W 1 u c z E u e 0 5 h b W U s M H 0 m c X V v d D s s J n F 1 b 3 Q 7 U 2 V j d G l v b j E v Z n J h b W V f b W 9 k Z W x f M l 9 0 Z X N 0 X 2 R p Y 2 V f d 2 l 0 a F 9 u Z X d f c H V s b G J h Y 2 s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h b W V f b W 9 k Z W x f M l 9 0 Z X N 0 X 2 R p Y 2 V f d 2 l 0 a F 9 u Z X d f c H V s b G J h Y 2 s v Q X V 0 b 1 J l b W 9 2 Z W R D b 2 x 1 b W 5 z M S 5 7 T m F t Z S w w f S Z x d W 9 0 O y w m c X V v d D t T Z W N 0 a W 9 u M S 9 m c m F t Z V 9 t b 2 R l b F 8 y X 3 R l c 3 R f Z G l j Z V 9 3 a X R o X 2 5 l d 1 9 w d W x s Y m F j a y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M D I 6 M j c u M T k w O D Y 3 M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l 9 0 Z X N 0 X 2 R p Y 2 V f d 2 l 0 a F 9 u Z X d f c H V s b G J h Y 2 s g K D I p L 0 F 1 d G 9 S Z W 1 v d m V k Q 2 9 s d W 1 u c z E u e 0 5 h b W U s M H 0 m c X V v d D s s J n F 1 b 3 Q 7 U 2 V j d G l v b j E v Z n J h b W V f b W 9 k Z W x f M l 9 0 Z X N 0 X 2 R p Y 2 V f d 2 l 0 a F 9 u Z X d f c H V s b G J h Y 2 s g K D I p L 0 F 1 d G 9 S Z W 1 v d m V k Q 2 9 s d W 1 u c z E u e 1 Z h b H V l L j E s M X 0 m c X V v d D s s J n F 1 b 3 Q 7 U 2 V j d G l v b j E v Z n J h b W V f b W 9 k Z W x f M l 9 0 Z X N 0 X 2 R p Y 2 V f d 2 l 0 a F 9 u Z X d f c H V s b G J h Y 2 s g K D I p L 0 F 1 d G 9 S Z W 1 v d m V k Q 2 9 s d W 1 u c z E u e 1 Z h b H V l L j E w L D J 9 J n F 1 b 3 Q 7 L C Z x d W 9 0 O 1 N l Y 3 R p b 2 4 x L 2 Z y Y W 1 l X 2 1 v Z G V s X z J f d G V z d F 9 k a W N l X 3 d p d G h f b m V 3 X 3 B 1 b G x i Y W N r I C g y K S 9 B d X R v U m V t b 3 Z l Z E N v b H V t b n M x L n t W Y W x 1 Z S 4 x M S w z f S Z x d W 9 0 O y w m c X V v d D t T Z W N 0 a W 9 u M S 9 m c m F t Z V 9 t b 2 R l b F 8 y X 3 R l c 3 R f Z G l j Z V 9 3 a X R o X 2 5 l d 1 9 w d W x s Y m F j a y A o M i k v Q X V 0 b 1 J l b W 9 2 Z W R D b 2 x 1 b W 5 z M S 5 7 V m F s d W U u M T I s N H 0 m c X V v d D s s J n F 1 b 3 Q 7 U 2 V j d G l v b j E v Z n J h b W V f b W 9 k Z W x f M l 9 0 Z X N 0 X 2 R p Y 2 V f d 2 l 0 a F 9 u Z X d f c H V s b G J h Y 2 s g K D I p L 0 F 1 d G 9 S Z W 1 v d m V k Q 2 9 s d W 1 u c z E u e 1 Z h b H V l L j I s N X 0 m c X V v d D s s J n F 1 b 3 Q 7 U 2 V j d G l v b j E v Z n J h b W V f b W 9 k Z W x f M l 9 0 Z X N 0 X 2 R p Y 2 V f d 2 l 0 a F 9 u Z X d f c H V s b G J h Y 2 s g K D I p L 0 F 1 d G 9 S Z W 1 v d m V k Q 2 9 s d W 1 u c z E u e 1 Z h b H V l L j M s N n 0 m c X V v d D s s J n F 1 b 3 Q 7 U 2 V j d G l v b j E v Z n J h b W V f b W 9 k Z W x f M l 9 0 Z X N 0 X 2 R p Y 2 V f d 2 l 0 a F 9 u Z X d f c H V s b G J h Y 2 s g K D I p L 0 F 1 d G 9 S Z W 1 v d m V k Q 2 9 s d W 1 u c z E u e 1 Z h b H V l L j Q s N 3 0 m c X V v d D s s J n F 1 b 3 Q 7 U 2 V j d G l v b j E v Z n J h b W V f b W 9 k Z W x f M l 9 0 Z X N 0 X 2 R p Y 2 V f d 2 l 0 a F 9 u Z X d f c H V s b G J h Y 2 s g K D I p L 0 F 1 d G 9 S Z W 1 v d m V k Q 2 9 s d W 1 u c z E u e 1 Z h b H V l L j U s O H 0 m c X V v d D s s J n F 1 b 3 Q 7 U 2 V j d G l v b j E v Z n J h b W V f b W 9 k Z W x f M l 9 0 Z X N 0 X 2 R p Y 2 V f d 2 l 0 a F 9 u Z X d f c H V s b G J h Y 2 s g K D I p L 0 F 1 d G 9 S Z W 1 v d m V k Q 2 9 s d W 1 u c z E u e 1 Z h b H V l L j Y s O X 0 m c X V v d D s s J n F 1 b 3 Q 7 U 2 V j d G l v b j E v Z n J h b W V f b W 9 k Z W x f M l 9 0 Z X N 0 X 2 R p Y 2 V f d 2 l 0 a F 9 u Z X d f c H V s b G J h Y 2 s g K D I p L 0 F 1 d G 9 S Z W 1 v d m V k Q 2 9 s d W 1 u c z E u e 1 Z h b H V l L j c s M T B 9 J n F 1 b 3 Q 7 L C Z x d W 9 0 O 1 N l Y 3 R p b 2 4 x L 2 Z y Y W 1 l X 2 1 v Z G V s X z J f d G V z d F 9 k a W N l X 3 d p d G h f b m V 3 X 3 B 1 b G x i Y W N r I C g y K S 9 B d X R v U m V t b 3 Z l Z E N v b H V t b n M x L n t W Y W x 1 Z S 4 4 L D E x f S Z x d W 9 0 O y w m c X V v d D t T Z W N 0 a W 9 u M S 9 m c m F t Z V 9 t b 2 R l b F 8 y X 3 R l c 3 R f Z G l j Z V 9 3 a X R o X 2 5 l d 1 9 w d W x s Y m F j a y A o M i k v Q X V 0 b 1 J l b W 9 2 Z W R D b 2 x 1 b W 5 z M S 5 7 V m F s d W U u O S w x M n 0 m c X V v d D s s J n F 1 b 3 Q 7 U 2 V j d G l v b j E v Z n J h b W V f b W 9 k Z W x f M l 9 0 Z X N 0 X 2 R p Y 2 V f d 2 l 0 a F 9 u Z X d f c H V s b G J h Y 2 s g K D I p L 0 F 1 d G 9 S Z W 1 v d m V k Q 2 9 s d W 1 u c z E u e 1 Z h b H V l L m Z y Y W 1 l L D E z f S Z x d W 9 0 O y w m c X V v d D t T Z W N 0 a W 9 u M S 9 m c m F t Z V 9 t b 2 R l b F 8 y X 3 R l c 3 R f Z G l j Z V 9 3 a X R o X 2 5 l d 1 9 w d W x s Y m F j a y A o M i k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y X 3 R l c 3 R f Z G l j Z V 9 3 a X R o X 2 5 l d 1 9 w d W x s Y m F j a y A o M i k v Q X V 0 b 1 J l b W 9 2 Z W R D b 2 x 1 b W 5 z M S 5 7 T m F t Z S w w f S Z x d W 9 0 O y w m c X V v d D t T Z W N 0 a W 9 u M S 9 m c m F t Z V 9 t b 2 R l b F 8 y X 3 R l c 3 R f Z G l j Z V 9 3 a X R o X 2 5 l d 1 9 w d W x s Y m F j a y A o M i k v Q X V 0 b 1 J l b W 9 2 Z W R D b 2 x 1 b W 5 z M S 5 7 V m F s d W U u M S w x f S Z x d W 9 0 O y w m c X V v d D t T Z W N 0 a W 9 u M S 9 m c m F t Z V 9 t b 2 R l b F 8 y X 3 R l c 3 R f Z G l j Z V 9 3 a X R o X 2 5 l d 1 9 w d W x s Y m F j a y A o M i k v Q X V 0 b 1 J l b W 9 2 Z W R D b 2 x 1 b W 5 z M S 5 7 V m F s d W U u M T A s M n 0 m c X V v d D s s J n F 1 b 3 Q 7 U 2 V j d G l v b j E v Z n J h b W V f b W 9 k Z W x f M l 9 0 Z X N 0 X 2 R p Y 2 V f d 2 l 0 a F 9 u Z X d f c H V s b G J h Y 2 s g K D I p L 0 F 1 d G 9 S Z W 1 v d m V k Q 2 9 s d W 1 u c z E u e 1 Z h b H V l L j E x L D N 9 J n F 1 b 3 Q 7 L C Z x d W 9 0 O 1 N l Y 3 R p b 2 4 x L 2 Z y Y W 1 l X 2 1 v Z G V s X z J f d G V z d F 9 k a W N l X 3 d p d G h f b m V 3 X 3 B 1 b G x i Y W N r I C g y K S 9 B d X R v U m V t b 3 Z l Z E N v b H V t b n M x L n t W Y W x 1 Z S 4 x M i w 0 f S Z x d W 9 0 O y w m c X V v d D t T Z W N 0 a W 9 u M S 9 m c m F t Z V 9 t b 2 R l b F 8 y X 3 R l c 3 R f Z G l j Z V 9 3 a X R o X 2 5 l d 1 9 w d W x s Y m F j a y A o M i k v Q X V 0 b 1 J l b W 9 2 Z W R D b 2 x 1 b W 5 z M S 5 7 V m F s d W U u M i w 1 f S Z x d W 9 0 O y w m c X V v d D t T Z W N 0 a W 9 u M S 9 m c m F t Z V 9 t b 2 R l b F 8 y X 3 R l c 3 R f Z G l j Z V 9 3 a X R o X 2 5 l d 1 9 w d W x s Y m F j a y A o M i k v Q X V 0 b 1 J l b W 9 2 Z W R D b 2 x 1 b W 5 z M S 5 7 V m F s d W U u M y w 2 f S Z x d W 9 0 O y w m c X V v d D t T Z W N 0 a W 9 u M S 9 m c m F t Z V 9 t b 2 R l b F 8 y X 3 R l c 3 R f Z G l j Z V 9 3 a X R o X 2 5 l d 1 9 w d W x s Y m F j a y A o M i k v Q X V 0 b 1 J l b W 9 2 Z W R D b 2 x 1 b W 5 z M S 5 7 V m F s d W U u N C w 3 f S Z x d W 9 0 O y w m c X V v d D t T Z W N 0 a W 9 u M S 9 m c m F t Z V 9 t b 2 R l b F 8 y X 3 R l c 3 R f Z G l j Z V 9 3 a X R o X 2 5 l d 1 9 w d W x s Y m F j a y A o M i k v Q X V 0 b 1 J l b W 9 2 Z W R D b 2 x 1 b W 5 z M S 5 7 V m F s d W U u N S w 4 f S Z x d W 9 0 O y w m c X V v d D t T Z W N 0 a W 9 u M S 9 m c m F t Z V 9 t b 2 R l b F 8 y X 3 R l c 3 R f Z G l j Z V 9 3 a X R o X 2 5 l d 1 9 w d W x s Y m F j a y A o M i k v Q X V 0 b 1 J l b W 9 2 Z W R D b 2 x 1 b W 5 z M S 5 7 V m F s d W U u N i w 5 f S Z x d W 9 0 O y w m c X V v d D t T Z W N 0 a W 9 u M S 9 m c m F t Z V 9 t b 2 R l b F 8 y X 3 R l c 3 R f Z G l j Z V 9 3 a X R o X 2 5 l d 1 9 w d W x s Y m F j a y A o M i k v Q X V 0 b 1 J l b W 9 2 Z W R D b 2 x 1 b W 5 z M S 5 7 V m F s d W U u N y w x M H 0 m c X V v d D s s J n F 1 b 3 Q 7 U 2 V j d G l v b j E v Z n J h b W V f b W 9 k Z W x f M l 9 0 Z X N 0 X 2 R p Y 2 V f d 2 l 0 a F 9 u Z X d f c H V s b G J h Y 2 s g K D I p L 0 F 1 d G 9 S Z W 1 v d m V k Q 2 9 s d W 1 u c z E u e 1 Z h b H V l L j g s M T F 9 J n F 1 b 3 Q 7 L C Z x d W 9 0 O 1 N l Y 3 R p b 2 4 x L 2 Z y Y W 1 l X 2 1 v Z G V s X z J f d G V z d F 9 k a W N l X 3 d p d G h f b m V 3 X 3 B 1 b G x i Y W N r I C g y K S 9 B d X R v U m V t b 3 Z l Z E N v b H V t b n M x L n t W Y W x 1 Z S 4 5 L D E y f S Z x d W 9 0 O y w m c X V v d D t T Z W N 0 a W 9 u M S 9 m c m F t Z V 9 t b 2 R l b F 8 y X 3 R l c 3 R f Z G l j Z V 9 3 a X R o X 2 5 l d 1 9 w d W x s Y m F j a y A o M i k v Q X V 0 b 1 J l b W 9 2 Z W R D b 2 x 1 b W 5 z M S 5 7 V m F s d W U u Z n J h b W U s M T N 9 J n F 1 b 3 Q 7 L C Z x d W 9 0 O 1 N l Y 3 R p b 2 4 x L 2 Z y Y W 1 l X 2 1 v Z G V s X z J f d G V z d F 9 k a W N l X 3 d p d G h f b m V 3 X 3 B 1 b G x i Y W N r I C g y K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O D o 0 N S 4 2 N j U 1 M T A w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I C g z K S 9 B d X R v U m V t b 3 Z l Z E N v b H V t b n M x L n t O Y W 1 l L D B 9 J n F 1 b 3 Q 7 L C Z x d W 9 0 O 1 N l Y 3 R p b 2 4 x L 3 B 1 b G x i Y W N r X 2 1 v Z G V s X z N f d G V z d F 9 k a W N l I C g z K S 9 B d X R v U m V t b 3 Z l Z E N v b H V t b n M x L n t W Y W x 1 Z S 4 w L D F 9 J n F 1 b 3 Q 7 L C Z x d W 9 0 O 1 N l Y 3 R p b 2 4 x L 3 B 1 b G x i Y W N r X 2 1 v Z G V s X z N f d G V z d F 9 k a W N l I C g z K S 9 B d X R v U m V t b 3 Z l Z E N v b H V t b n M x L n t W Y W x 1 Z S 4 x L D J 9 J n F 1 b 3 Q 7 L C Z x d W 9 0 O 1 N l Y 3 R p b 2 4 x L 3 B 1 b G x i Y W N r X 2 1 v Z G V s X z N f d G V z d F 9 k a W N l I C g z K S 9 B d X R v U m V t b 3 Z l Z E N v b H V t b n M x L n t W Y W x 1 Z S 4 y L D N 9 J n F 1 b 3 Q 7 L C Z x d W 9 0 O 1 N l Y 3 R p b 2 4 x L 3 B 1 b G x i Y W N r X 2 1 v Z G V s X z N f d G V z d F 9 k a W N l I C g z K S 9 B d X R v U m V t b 3 Z l Z E N v b H V t b n M x L n t W Y W x 1 Z S 4 z L D R 9 J n F 1 b 3 Q 7 L C Z x d W 9 0 O 1 N l Y 3 R p b 2 4 x L 3 B 1 b G x i Y W N r X 2 1 v Z G V s X z N f d G V z d F 9 k a W N l I C g z K S 9 B d X R v U m V t b 3 Z l Z E N v b H V t b n M x L n t W Y W x 1 Z S 4 0 L D V 9 J n F 1 b 3 Q 7 L C Z x d W 9 0 O 1 N l Y 3 R p b 2 4 x L 3 B 1 b G x i Y W N r X 2 1 v Z G V s X z N f d G V z d F 9 k a W N l I C g z K S 9 B d X R v U m V t b 3 Z l Z E N v b H V t b n M x L n t W Y W x 1 Z S 4 1 L D Z 9 J n F 1 b 3 Q 7 L C Z x d W 9 0 O 1 N l Y 3 R p b 2 4 x L 3 B 1 b G x i Y W N r X 2 1 v Z G V s X z N f d G V z d F 9 k a W N l I C g z K S 9 B d X R v U m V t b 3 Z l Z E N v b H V t b n M x L n t W Y W x 1 Z S 4 2 L D d 9 J n F 1 b 3 Q 7 L C Z x d W 9 0 O 1 N l Y 3 R p b 2 4 x L 3 B 1 b G x i Y W N r X 2 1 v Z G V s X z N f d G V z d F 9 k a W N l I C g z K S 9 B d X R v U m V t b 3 Z l Z E N v b H V t b n M x L n t W Y W x 1 Z S 4 3 L D h 9 J n F 1 b 3 Q 7 L C Z x d W 9 0 O 1 N l Y 3 R p b 2 4 x L 3 B 1 b G x i Y W N r X 2 1 v Z G V s X z N f d G V z d F 9 k a W N l I C g z K S 9 B d X R v U m V t b 3 Z l Z E N v b H V t b n M x L n t W Y W x 1 Z S 4 4 L D l 9 J n F 1 b 3 Q 7 L C Z x d W 9 0 O 1 N l Y 3 R p b 2 4 x L 3 B 1 b G x i Y W N r X 2 1 v Z G V s X z N f d G V z d F 9 k a W N l I C g z K S 9 B d X R v U m V t b 3 Z l Z E N v b H V t b n M x L n t W Y W x 1 Z S 4 5 L D E w f S Z x d W 9 0 O y w m c X V v d D t T Z W N 0 a W 9 u M S 9 w d W x s Y m F j a 1 9 t b 2 R l b F 8 z X 3 R l c 3 R f Z G l j Z S A o M y k v Q X V 0 b 1 J l b W 9 2 Z W R D b 2 x 1 b W 5 z M S 5 7 V m F s d W U u M T A s M T F 9 J n F 1 b 3 Q 7 L C Z x d W 9 0 O 1 N l Y 3 R p b 2 4 x L 3 B 1 b G x i Y W N r X 2 1 v Z G V s X z N f d G V z d F 9 k a W N l I C g z K S 9 B d X R v U m V t b 3 Z l Z E N v b H V t b n M x L n t W Y W x 1 Z S 4 x M S w x M n 0 m c X V v d D s s J n F 1 b 3 Q 7 U 2 V j d G l v b j E v c H V s b G J h Y 2 t f b W 9 k Z W x f M 1 9 0 Z X N 0 X 2 R p Y 2 U g K D M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1 9 0 Z X N 0 X 2 R p Y 2 U g K D M p L 0 F 1 d G 9 S Z W 1 v d m V k Q 2 9 s d W 1 u c z E u e 0 5 h b W U s M H 0 m c X V v d D s s J n F 1 b 3 Q 7 U 2 V j d G l v b j E v c H V s b G J h Y 2 t f b W 9 k Z W x f M 1 9 0 Z X N 0 X 2 R p Y 2 U g K D M p L 0 F 1 d G 9 S Z W 1 v d m V k Q 2 9 s d W 1 u c z E u e 1 Z h b H V l L j A s M X 0 m c X V v d D s s J n F 1 b 3 Q 7 U 2 V j d G l v b j E v c H V s b G J h Y 2 t f b W 9 k Z W x f M 1 9 0 Z X N 0 X 2 R p Y 2 U g K D M p L 0 F 1 d G 9 S Z W 1 v d m V k Q 2 9 s d W 1 u c z E u e 1 Z h b H V l L j E s M n 0 m c X V v d D s s J n F 1 b 3 Q 7 U 2 V j d G l v b j E v c H V s b G J h Y 2 t f b W 9 k Z W x f M 1 9 0 Z X N 0 X 2 R p Y 2 U g K D M p L 0 F 1 d G 9 S Z W 1 v d m V k Q 2 9 s d W 1 u c z E u e 1 Z h b H V l L j I s M 3 0 m c X V v d D s s J n F 1 b 3 Q 7 U 2 V j d G l v b j E v c H V s b G J h Y 2 t f b W 9 k Z W x f M 1 9 0 Z X N 0 X 2 R p Y 2 U g K D M p L 0 F 1 d G 9 S Z W 1 v d m V k Q 2 9 s d W 1 u c z E u e 1 Z h b H V l L j M s N H 0 m c X V v d D s s J n F 1 b 3 Q 7 U 2 V j d G l v b j E v c H V s b G J h Y 2 t f b W 9 k Z W x f M 1 9 0 Z X N 0 X 2 R p Y 2 U g K D M p L 0 F 1 d G 9 S Z W 1 v d m V k Q 2 9 s d W 1 u c z E u e 1 Z h b H V l L j Q s N X 0 m c X V v d D s s J n F 1 b 3 Q 7 U 2 V j d G l v b j E v c H V s b G J h Y 2 t f b W 9 k Z W x f M 1 9 0 Z X N 0 X 2 R p Y 2 U g K D M p L 0 F 1 d G 9 S Z W 1 v d m V k Q 2 9 s d W 1 u c z E u e 1 Z h b H V l L j U s N n 0 m c X V v d D s s J n F 1 b 3 Q 7 U 2 V j d G l v b j E v c H V s b G J h Y 2 t f b W 9 k Z W x f M 1 9 0 Z X N 0 X 2 R p Y 2 U g K D M p L 0 F 1 d G 9 S Z W 1 v d m V k Q 2 9 s d W 1 u c z E u e 1 Z h b H V l L j Y s N 3 0 m c X V v d D s s J n F 1 b 3 Q 7 U 2 V j d G l v b j E v c H V s b G J h Y 2 t f b W 9 k Z W x f M 1 9 0 Z X N 0 X 2 R p Y 2 U g K D M p L 0 F 1 d G 9 S Z W 1 v d m V k Q 2 9 s d W 1 u c z E u e 1 Z h b H V l L j c s O H 0 m c X V v d D s s J n F 1 b 3 Q 7 U 2 V j d G l v b j E v c H V s b G J h Y 2 t f b W 9 k Z W x f M 1 9 0 Z X N 0 X 2 R p Y 2 U g K D M p L 0 F 1 d G 9 S Z W 1 v d m V k Q 2 9 s d W 1 u c z E u e 1 Z h b H V l L j g s O X 0 m c X V v d D s s J n F 1 b 3 Q 7 U 2 V j d G l v b j E v c H V s b G J h Y 2 t f b W 9 k Z W x f M 1 9 0 Z X N 0 X 2 R p Y 2 U g K D M p L 0 F 1 d G 9 S Z W 1 v d m V k Q 2 9 s d W 1 u c z E u e 1 Z h b H V l L j k s M T B 9 J n F 1 b 3 Q 7 L C Z x d W 9 0 O 1 N l Y 3 R p b 2 4 x L 3 B 1 b G x i Y W N r X 2 1 v Z G V s X z N f d G V z d F 9 k a W N l I C g z K S 9 B d X R v U m V t b 3 Z l Z E N v b H V t b n M x L n t W Y W x 1 Z S 4 x M C w x M X 0 m c X V v d D s s J n F 1 b 3 Q 7 U 2 V j d G l v b j E v c H V s b G J h Y 2 t f b W 9 k Z W x f M 1 9 0 Z X N 0 X 2 R p Y 2 U g K D M p L 0 F 1 d G 9 S Z W 1 v d m V k Q 2 9 s d W 1 u c z E u e 1 Z h b H V l L j E x L D E y f S Z x d W 9 0 O y w m c X V v d D t T Z W N 0 a W 9 u M S 9 w d W x s Y m F j a 1 9 t b 2 R l b F 8 z X 3 R l c 3 R f Z G l j Z S A o M y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M j U 6 M j Y u M j g 0 M D A 0 N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I C g 0 K S 9 B d X R v U m V t b 3 Z l Z E N v b H V t b n M x L n t O Y W 1 l L D B 9 J n F 1 b 3 Q 7 L C Z x d W 9 0 O 1 N l Y 3 R p b 2 4 x L 3 B 1 b G x i Y W N r X 2 1 v Z G V s X z N f d G V z d F 9 k a W N l I C g 0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W x s Y m F j a 1 9 t b 2 R l b F 8 z X 3 R l c 3 R f Z G l j Z S A o N C k v Q X V 0 b 1 J l b W 9 2 Z W R D b 2 x 1 b W 5 z M S 5 7 T m F t Z S w w f S Z x d W 9 0 O y w m c X V v d D t T Z W N 0 a W 9 u M S 9 w d W x s Y m F j a 1 9 t b 2 R l b F 8 z X 3 R l c 3 R f Z G l j Z S A o N C k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y N T o 1 N C 4 4 M j k 2 N z I x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I C g 1 K S 9 B d X R v U m V t b 3 Z l Z E N v b H V t b n M x L n t O Y W 1 l L D B 9 J n F 1 b 3 Q 7 L C Z x d W 9 0 O 1 N l Y 3 R p b 2 4 x L 3 B 1 b G x i Y W N r X 2 1 v Z G V s X z N f d G V z d F 9 k a W N l I C g 1 K S 9 B d X R v U m V t b 3 Z l Z E N v b H V t b n M x L n t W Y W x 1 Z S 4 w L D F 9 J n F 1 b 3 Q 7 L C Z x d W 9 0 O 1 N l Y 3 R p b 2 4 x L 3 B 1 b G x i Y W N r X 2 1 v Z G V s X z N f d G V z d F 9 k a W N l I C g 1 K S 9 B d X R v U m V t b 3 Z l Z E N v b H V t b n M x L n t W Y W x 1 Z S 4 x L D J 9 J n F 1 b 3 Q 7 L C Z x d W 9 0 O 1 N l Y 3 R p b 2 4 x L 3 B 1 b G x i Y W N r X 2 1 v Z G V s X z N f d G V z d F 9 k a W N l I C g 1 K S 9 B d X R v U m V t b 3 Z l Z E N v b H V t b n M x L n t W Y W x 1 Z S 4 y L D N 9 J n F 1 b 3 Q 7 L C Z x d W 9 0 O 1 N l Y 3 R p b 2 4 x L 3 B 1 b G x i Y W N r X 2 1 v Z G V s X z N f d G V z d F 9 k a W N l I C g 1 K S 9 B d X R v U m V t b 3 Z l Z E N v b H V t b n M x L n t W Y W x 1 Z S 4 z L D R 9 J n F 1 b 3 Q 7 L C Z x d W 9 0 O 1 N l Y 3 R p b 2 4 x L 3 B 1 b G x i Y W N r X 2 1 v Z G V s X z N f d G V z d F 9 k a W N l I C g 1 K S 9 B d X R v U m V t b 3 Z l Z E N v b H V t b n M x L n t W Y W x 1 Z S 4 0 L D V 9 J n F 1 b 3 Q 7 L C Z x d W 9 0 O 1 N l Y 3 R p b 2 4 x L 3 B 1 b G x i Y W N r X 2 1 v Z G V s X z N f d G V z d F 9 k a W N l I C g 1 K S 9 B d X R v U m V t b 3 Z l Z E N v b H V t b n M x L n t W Y W x 1 Z S 4 1 L D Z 9 J n F 1 b 3 Q 7 L C Z x d W 9 0 O 1 N l Y 3 R p b 2 4 x L 3 B 1 b G x i Y W N r X 2 1 v Z G V s X z N f d G V z d F 9 k a W N l I C g 1 K S 9 B d X R v U m V t b 3 Z l Z E N v b H V t b n M x L n t W Y W x 1 Z S 4 2 L D d 9 J n F 1 b 3 Q 7 L C Z x d W 9 0 O 1 N l Y 3 R p b 2 4 x L 3 B 1 b G x i Y W N r X 2 1 v Z G V s X z N f d G V z d F 9 k a W N l I C g 1 K S 9 B d X R v U m V t b 3 Z l Z E N v b H V t b n M x L n t W Y W x 1 Z S 4 3 L D h 9 J n F 1 b 3 Q 7 L C Z x d W 9 0 O 1 N l Y 3 R p b 2 4 x L 3 B 1 b G x i Y W N r X 2 1 v Z G V s X z N f d G V z d F 9 k a W N l I C g 1 K S 9 B d X R v U m V t b 3 Z l Z E N v b H V t b n M x L n t W Y W x 1 Z S 4 4 L D l 9 J n F 1 b 3 Q 7 L C Z x d W 9 0 O 1 N l Y 3 R p b 2 4 x L 3 B 1 b G x i Y W N r X 2 1 v Z G V s X z N f d G V z d F 9 k a W N l I C g 1 K S 9 B d X R v U m V t b 3 Z l Z E N v b H V t b n M x L n t W Y W x 1 Z S 4 5 L D E w f S Z x d W 9 0 O y w m c X V v d D t T Z W N 0 a W 9 u M S 9 w d W x s Y m F j a 1 9 t b 2 R l b F 8 z X 3 R l c 3 R f Z G l j Z S A o N S k v Q X V 0 b 1 J l b W 9 2 Z W R D b 2 x 1 b W 5 z M S 5 7 V m F s d W U u M T A s M T F 9 J n F 1 b 3 Q 7 L C Z x d W 9 0 O 1 N l Y 3 R p b 2 4 x L 3 B 1 b G x i Y W N r X 2 1 v Z G V s X z N f d G V z d F 9 k a W N l I C g 1 K S 9 B d X R v U m V t b 3 Z l Z E N v b H V t b n M x L n t W Y W x 1 Z S 4 x M S w x M n 0 m c X V v d D s s J n F 1 b 3 Q 7 U 2 V j d G l v b j E v c H V s b G J h Y 2 t f b W 9 k Z W x f M 1 9 0 Z X N 0 X 2 R p Y 2 U g K D U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1 9 0 Z X N 0 X 2 R p Y 2 U g K D U p L 0 F 1 d G 9 S Z W 1 v d m V k Q 2 9 s d W 1 u c z E u e 0 5 h b W U s M H 0 m c X V v d D s s J n F 1 b 3 Q 7 U 2 V j d G l v b j E v c H V s b G J h Y 2 t f b W 9 k Z W x f M 1 9 0 Z X N 0 X 2 R p Y 2 U g K D U p L 0 F 1 d G 9 S Z W 1 v d m V k Q 2 9 s d W 1 u c z E u e 1 Z h b H V l L j A s M X 0 m c X V v d D s s J n F 1 b 3 Q 7 U 2 V j d G l v b j E v c H V s b G J h Y 2 t f b W 9 k Z W x f M 1 9 0 Z X N 0 X 2 R p Y 2 U g K D U p L 0 F 1 d G 9 S Z W 1 v d m V k Q 2 9 s d W 1 u c z E u e 1 Z h b H V l L j E s M n 0 m c X V v d D s s J n F 1 b 3 Q 7 U 2 V j d G l v b j E v c H V s b G J h Y 2 t f b W 9 k Z W x f M 1 9 0 Z X N 0 X 2 R p Y 2 U g K D U p L 0 F 1 d G 9 S Z W 1 v d m V k Q 2 9 s d W 1 u c z E u e 1 Z h b H V l L j I s M 3 0 m c X V v d D s s J n F 1 b 3 Q 7 U 2 V j d G l v b j E v c H V s b G J h Y 2 t f b W 9 k Z W x f M 1 9 0 Z X N 0 X 2 R p Y 2 U g K D U p L 0 F 1 d G 9 S Z W 1 v d m V k Q 2 9 s d W 1 u c z E u e 1 Z h b H V l L j M s N H 0 m c X V v d D s s J n F 1 b 3 Q 7 U 2 V j d G l v b j E v c H V s b G J h Y 2 t f b W 9 k Z W x f M 1 9 0 Z X N 0 X 2 R p Y 2 U g K D U p L 0 F 1 d G 9 S Z W 1 v d m V k Q 2 9 s d W 1 u c z E u e 1 Z h b H V l L j Q s N X 0 m c X V v d D s s J n F 1 b 3 Q 7 U 2 V j d G l v b j E v c H V s b G J h Y 2 t f b W 9 k Z W x f M 1 9 0 Z X N 0 X 2 R p Y 2 U g K D U p L 0 F 1 d G 9 S Z W 1 v d m V k Q 2 9 s d W 1 u c z E u e 1 Z h b H V l L j U s N n 0 m c X V v d D s s J n F 1 b 3 Q 7 U 2 V j d G l v b j E v c H V s b G J h Y 2 t f b W 9 k Z W x f M 1 9 0 Z X N 0 X 2 R p Y 2 U g K D U p L 0 F 1 d G 9 S Z W 1 v d m V k Q 2 9 s d W 1 u c z E u e 1 Z h b H V l L j Y s N 3 0 m c X V v d D s s J n F 1 b 3 Q 7 U 2 V j d G l v b j E v c H V s b G J h Y 2 t f b W 9 k Z W x f M 1 9 0 Z X N 0 X 2 R p Y 2 U g K D U p L 0 F 1 d G 9 S Z W 1 v d m V k Q 2 9 s d W 1 u c z E u e 1 Z h b H V l L j c s O H 0 m c X V v d D s s J n F 1 b 3 Q 7 U 2 V j d G l v b j E v c H V s b G J h Y 2 t f b W 9 k Z W x f M 1 9 0 Z X N 0 X 2 R p Y 2 U g K D U p L 0 F 1 d G 9 S Z W 1 v d m V k Q 2 9 s d W 1 u c z E u e 1 Z h b H V l L j g s O X 0 m c X V v d D s s J n F 1 b 3 Q 7 U 2 V j d G l v b j E v c H V s b G J h Y 2 t f b W 9 k Z W x f M 1 9 0 Z X N 0 X 2 R p Y 2 U g K D U p L 0 F 1 d G 9 S Z W 1 v d m V k Q 2 9 s d W 1 u c z E u e 1 Z h b H V l L j k s M T B 9 J n F 1 b 3 Q 7 L C Z x d W 9 0 O 1 N l Y 3 R p b 2 4 x L 3 B 1 b G x i Y W N r X 2 1 v Z G V s X z N f d G V z d F 9 k a W N l I C g 1 K S 9 B d X R v U m V t b 3 Z l Z E N v b H V t b n M x L n t W Y W x 1 Z S 4 x M C w x M X 0 m c X V v d D s s J n F 1 b 3 Q 7 U 2 V j d G l v b j E v c H V s b G J h Y 2 t f b W 9 k Z W x f M 1 9 0 Z X N 0 X 2 R p Y 2 U g K D U p L 0 F 1 d G 9 S Z W 1 v d m V k Q 2 9 s d W 1 u c z E u e 1 Z h b H V l L j E x L D E y f S Z x d W 9 0 O y w m c X V v d D t T Z W N 0 a W 9 u M S 9 w d W x s Y m F j a 1 9 t b 2 R l b F 8 z X 3 R l c 3 R f Z G l j Z S A o N S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x X 3 R l c 3 R f Z G l j Z V 9 3 a X R o X 2 5 l d 1 9 w d W x s Y m F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z M z o w O S 4 0 N T k y N T Q y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x X 3 R l c 3 R f Z G l j Z V 9 3 a X R o X 2 5 l d 1 9 w d W x s Y m F j a y 9 B d X R v U m V t b 3 Z l Z E N v b H V t b n M x L n t O Y W 1 l L D B 9 J n F 1 b 3 Q 7 L C Z x d W 9 0 O 1 N l Y 3 R p b 2 4 x L 2 Z y Y W 1 l X 2 1 v Z G V s X z F f d G V z d F 9 k a W N l X 3 d p d G h f b m V 3 X 3 B 1 b G x i Y W N r L 0 F 1 d G 9 S Z W 1 v d m V k Q 2 9 s d W 1 u c z E u e 1 Z h b H V l L j E s M X 0 m c X V v d D s s J n F 1 b 3 Q 7 U 2 V j d G l v b j E v Z n J h b W V f b W 9 k Z W x f M V 9 0 Z X N 0 X 2 R p Y 2 V f d 2 l 0 a F 9 u Z X d f c H V s b G J h Y 2 s v Q X V 0 b 1 J l b W 9 2 Z W R D b 2 x 1 b W 5 z M S 5 7 V m F s d W U u M T A s M n 0 m c X V v d D s s J n F 1 b 3 Q 7 U 2 V j d G l v b j E v Z n J h b W V f b W 9 k Z W x f M V 9 0 Z X N 0 X 2 R p Y 2 V f d 2 l 0 a F 9 u Z X d f c H V s b G J h Y 2 s v Q X V 0 b 1 J l b W 9 2 Z W R D b 2 x 1 b W 5 z M S 5 7 V m F s d W U u M T E s M 3 0 m c X V v d D s s J n F 1 b 3 Q 7 U 2 V j d G l v b j E v Z n J h b W V f b W 9 k Z W x f M V 9 0 Z X N 0 X 2 R p Y 2 V f d 2 l 0 a F 9 u Z X d f c H V s b G J h Y 2 s v Q X V 0 b 1 J l b W 9 2 Z W R D b 2 x 1 b W 5 z M S 5 7 V m F s d W U u M T I s N H 0 m c X V v d D s s J n F 1 b 3 Q 7 U 2 V j d G l v b j E v Z n J h b W V f b W 9 k Z W x f M V 9 0 Z X N 0 X 2 R p Y 2 V f d 2 l 0 a F 9 u Z X d f c H V s b G J h Y 2 s v Q X V 0 b 1 J l b W 9 2 Z W R D b 2 x 1 b W 5 z M S 5 7 V m F s d W U u M i w 1 f S Z x d W 9 0 O y w m c X V v d D t T Z W N 0 a W 9 u M S 9 m c m F t Z V 9 t b 2 R l b F 8 x X 3 R l c 3 R f Z G l j Z V 9 3 a X R o X 2 5 l d 1 9 w d W x s Y m F j a y 9 B d X R v U m V t b 3 Z l Z E N v b H V t b n M x L n t W Y W x 1 Z S 4 z L D Z 9 J n F 1 b 3 Q 7 L C Z x d W 9 0 O 1 N l Y 3 R p b 2 4 x L 2 Z y Y W 1 l X 2 1 v Z G V s X z F f d G V z d F 9 k a W N l X 3 d p d G h f b m V 3 X 3 B 1 b G x i Y W N r L 0 F 1 d G 9 S Z W 1 v d m V k Q 2 9 s d W 1 u c z E u e 1 Z h b H V l L j Q s N 3 0 m c X V v d D s s J n F 1 b 3 Q 7 U 2 V j d G l v b j E v Z n J h b W V f b W 9 k Z W x f M V 9 0 Z X N 0 X 2 R p Y 2 V f d 2 l 0 a F 9 u Z X d f c H V s b G J h Y 2 s v Q X V 0 b 1 J l b W 9 2 Z W R D b 2 x 1 b W 5 z M S 5 7 V m F s d W U u N S w 4 f S Z x d W 9 0 O y w m c X V v d D t T Z W N 0 a W 9 u M S 9 m c m F t Z V 9 t b 2 R l b F 8 x X 3 R l c 3 R f Z G l j Z V 9 3 a X R o X 2 5 l d 1 9 w d W x s Y m F j a y 9 B d X R v U m V t b 3 Z l Z E N v b H V t b n M x L n t W Y W x 1 Z S 4 2 L D l 9 J n F 1 b 3 Q 7 L C Z x d W 9 0 O 1 N l Y 3 R p b 2 4 x L 2 Z y Y W 1 l X 2 1 v Z G V s X z F f d G V z d F 9 k a W N l X 3 d p d G h f b m V 3 X 3 B 1 b G x i Y W N r L 0 F 1 d G 9 S Z W 1 v d m V k Q 2 9 s d W 1 u c z E u e 1 Z h b H V l L j c s M T B 9 J n F 1 b 3 Q 7 L C Z x d W 9 0 O 1 N l Y 3 R p b 2 4 x L 2 Z y Y W 1 l X 2 1 v Z G V s X z F f d G V z d F 9 k a W N l X 3 d p d G h f b m V 3 X 3 B 1 b G x i Y W N r L 0 F 1 d G 9 S Z W 1 v d m V k Q 2 9 s d W 1 u c z E u e 1 Z h b H V l L j g s M T F 9 J n F 1 b 3 Q 7 L C Z x d W 9 0 O 1 N l Y 3 R p b 2 4 x L 2 Z y Y W 1 l X 2 1 v Z G V s X z F f d G V z d F 9 k a W N l X 3 d p d G h f b m V 3 X 3 B 1 b G x i Y W N r L 0 F 1 d G 9 S Z W 1 v d m V k Q 2 9 s d W 1 u c z E u e 1 Z h b H V l L j k s M T J 9 J n F 1 b 3 Q 7 L C Z x d W 9 0 O 1 N l Y 3 R p b 2 4 x L 2 Z y Y W 1 l X 2 1 v Z G V s X z F f d G V z d F 9 k a W N l X 3 d p d G h f b m V 3 X 3 B 1 b G x i Y W N r L 0 F 1 d G 9 S Z W 1 v d m V k Q 2 9 s d W 1 u c z E u e 1 Z h b H V l L m Z y Y W 1 l L D E z f S Z x d W 9 0 O y w m c X V v d D t T Z W N 0 a W 9 u M S 9 m c m F t Z V 9 t b 2 R l b F 8 x X 3 R l c 3 R f Z G l j Z V 9 3 a X R o X 2 5 l d 1 9 w d W x s Y m F j a y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F f d G V z d F 9 k a W N l X 3 d p d G h f b m V 3 X 3 B 1 b G x i Y W N r L 0 F 1 d G 9 S Z W 1 v d m V k Q 2 9 s d W 1 u c z E u e 0 5 h b W U s M H 0 m c X V v d D s s J n F 1 b 3 Q 7 U 2 V j d G l v b j E v Z n J h b W V f b W 9 k Z W x f M V 9 0 Z X N 0 X 2 R p Y 2 V f d 2 l 0 a F 9 u Z X d f c H V s b G J h Y 2 s v Q X V 0 b 1 J l b W 9 2 Z W R D b 2 x 1 b W 5 z M S 5 7 V m F s d W U u M S w x f S Z x d W 9 0 O y w m c X V v d D t T Z W N 0 a W 9 u M S 9 m c m F t Z V 9 t b 2 R l b F 8 x X 3 R l c 3 R f Z G l j Z V 9 3 a X R o X 2 5 l d 1 9 w d W x s Y m F j a y 9 B d X R v U m V t b 3 Z l Z E N v b H V t b n M x L n t W Y W x 1 Z S 4 x M C w y f S Z x d W 9 0 O y w m c X V v d D t T Z W N 0 a W 9 u M S 9 m c m F t Z V 9 t b 2 R l b F 8 x X 3 R l c 3 R f Z G l j Z V 9 3 a X R o X 2 5 l d 1 9 w d W x s Y m F j a y 9 B d X R v U m V t b 3 Z l Z E N v b H V t b n M x L n t W Y W x 1 Z S 4 x M S w z f S Z x d W 9 0 O y w m c X V v d D t T Z W N 0 a W 9 u M S 9 m c m F t Z V 9 t b 2 R l b F 8 x X 3 R l c 3 R f Z G l j Z V 9 3 a X R o X 2 5 l d 1 9 w d W x s Y m F j a y 9 B d X R v U m V t b 3 Z l Z E N v b H V t b n M x L n t W Y W x 1 Z S 4 x M i w 0 f S Z x d W 9 0 O y w m c X V v d D t T Z W N 0 a W 9 u M S 9 m c m F t Z V 9 t b 2 R l b F 8 x X 3 R l c 3 R f Z G l j Z V 9 3 a X R o X 2 5 l d 1 9 w d W x s Y m F j a y 9 B d X R v U m V t b 3 Z l Z E N v b H V t b n M x L n t W Y W x 1 Z S 4 y L D V 9 J n F 1 b 3 Q 7 L C Z x d W 9 0 O 1 N l Y 3 R p b 2 4 x L 2 Z y Y W 1 l X 2 1 v Z G V s X z F f d G V z d F 9 k a W N l X 3 d p d G h f b m V 3 X 3 B 1 b G x i Y W N r L 0 F 1 d G 9 S Z W 1 v d m V k Q 2 9 s d W 1 u c z E u e 1 Z h b H V l L j M s N n 0 m c X V v d D s s J n F 1 b 3 Q 7 U 2 V j d G l v b j E v Z n J h b W V f b W 9 k Z W x f M V 9 0 Z X N 0 X 2 R p Y 2 V f d 2 l 0 a F 9 u Z X d f c H V s b G J h Y 2 s v Q X V 0 b 1 J l b W 9 2 Z W R D b 2 x 1 b W 5 z M S 5 7 V m F s d W U u N C w 3 f S Z x d W 9 0 O y w m c X V v d D t T Z W N 0 a W 9 u M S 9 m c m F t Z V 9 t b 2 R l b F 8 x X 3 R l c 3 R f Z G l j Z V 9 3 a X R o X 2 5 l d 1 9 w d W x s Y m F j a y 9 B d X R v U m V t b 3 Z l Z E N v b H V t b n M x L n t W Y W x 1 Z S 4 1 L D h 9 J n F 1 b 3 Q 7 L C Z x d W 9 0 O 1 N l Y 3 R p b 2 4 x L 2 Z y Y W 1 l X 2 1 v Z G V s X z F f d G V z d F 9 k a W N l X 3 d p d G h f b m V 3 X 3 B 1 b G x i Y W N r L 0 F 1 d G 9 S Z W 1 v d m V k Q 2 9 s d W 1 u c z E u e 1 Z h b H V l L j Y s O X 0 m c X V v d D s s J n F 1 b 3 Q 7 U 2 V j d G l v b j E v Z n J h b W V f b W 9 k Z W x f M V 9 0 Z X N 0 X 2 R p Y 2 V f d 2 l 0 a F 9 u Z X d f c H V s b G J h Y 2 s v Q X V 0 b 1 J l b W 9 2 Z W R D b 2 x 1 b W 5 z M S 5 7 V m F s d W U u N y w x M H 0 m c X V v d D s s J n F 1 b 3 Q 7 U 2 V j d G l v b j E v Z n J h b W V f b W 9 k Z W x f M V 9 0 Z X N 0 X 2 R p Y 2 V f d 2 l 0 a F 9 u Z X d f c H V s b G J h Y 2 s v Q X V 0 b 1 J l b W 9 2 Z W R D b 2 x 1 b W 5 z M S 5 7 V m F s d W U u O C w x M X 0 m c X V v d D s s J n F 1 b 3 Q 7 U 2 V j d G l v b j E v Z n J h b W V f b W 9 k Z W x f M V 9 0 Z X N 0 X 2 R p Y 2 V f d 2 l 0 a F 9 u Z X d f c H V s b G J h Y 2 s v Q X V 0 b 1 J l b W 9 2 Z W R D b 2 x 1 b W 5 z M S 5 7 V m F s d W U u O S w x M n 0 m c X V v d D s s J n F 1 b 3 Q 7 U 2 V j d G l v b j E v Z n J h b W V f b W 9 k Z W x f M V 9 0 Z X N 0 X 2 R p Y 2 V f d 2 l 0 a F 9 u Z X d f c H V s b G J h Y 2 s v Q X V 0 b 1 J l b W 9 2 Z W R D b 2 x 1 b W 5 z M S 5 7 V m F s d W U u Z n J h b W U s M T N 9 J n F 1 b 3 Q 7 L C Z x d W 9 0 O 1 N l Y 3 R p b 2 4 x L 2 Z y Y W 1 l X 2 1 v Z G V s X z F f d G V z d F 9 k a W N l X 3 d p d G h f b m V 3 X 3 B 1 b G x i Y W N r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U 0 O j U y L j g y M T g 1 N j d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0 Z X N 0 X 2 R p Y 2 U g K D I p L 0 F 1 d G 9 S Z W 1 v d m V k Q 2 9 s d W 1 u c z E u e 0 5 h b W U s M H 0 m c X V v d D s s J n F 1 b 3 Q 7 U 2 V j d G l v b j E v c H V s b G J h Y 2 t f b W 9 k Z W x f M V 9 0 Z X N 0 X 2 R p Y 2 U g K D I p L 0 F 1 d G 9 S Z W 1 v d m V k Q 2 9 s d W 1 u c z E u e 1 Z h b H V l L j A s M X 0 m c X V v d D s s J n F 1 b 3 Q 7 U 2 V j d G l v b j E v c H V s b G J h Y 2 t f b W 9 k Z W x f M V 9 0 Z X N 0 X 2 R p Y 2 U g K D I p L 0 F 1 d G 9 S Z W 1 v d m V k Q 2 9 s d W 1 u c z E u e 1 Z h b H V l L j E s M n 0 m c X V v d D s s J n F 1 b 3 Q 7 U 2 V j d G l v b j E v c H V s b G J h Y 2 t f b W 9 k Z W x f M V 9 0 Z X N 0 X 2 R p Y 2 U g K D I p L 0 F 1 d G 9 S Z W 1 v d m V k Q 2 9 s d W 1 u c z E u e 1 Z h b H V l L j I s M 3 0 m c X V v d D s s J n F 1 b 3 Q 7 U 2 V j d G l v b j E v c H V s b G J h Y 2 t f b W 9 k Z W x f M V 9 0 Z X N 0 X 2 R p Y 2 U g K D I p L 0 F 1 d G 9 S Z W 1 v d m V k Q 2 9 s d W 1 u c z E u e 1 Z h b H V l L j M s N H 0 m c X V v d D s s J n F 1 b 3 Q 7 U 2 V j d G l v b j E v c H V s b G J h Y 2 t f b W 9 k Z W x f M V 9 0 Z X N 0 X 2 R p Y 2 U g K D I p L 0 F 1 d G 9 S Z W 1 v d m V k Q 2 9 s d W 1 u c z E u e 1 Z h b H V l L j Q s N X 0 m c X V v d D s s J n F 1 b 3 Q 7 U 2 V j d G l v b j E v c H V s b G J h Y 2 t f b W 9 k Z W x f M V 9 0 Z X N 0 X 2 R p Y 2 U g K D I p L 0 F 1 d G 9 S Z W 1 v d m V k Q 2 9 s d W 1 u c z E u e 1 Z h b H V l L j U s N n 0 m c X V v d D s s J n F 1 b 3 Q 7 U 2 V j d G l v b j E v c H V s b G J h Y 2 t f b W 9 k Z W x f M V 9 0 Z X N 0 X 2 R p Y 2 U g K D I p L 0 F 1 d G 9 S Z W 1 v d m V k Q 2 9 s d W 1 u c z E u e 1 Z h b H V l L j Y s N 3 0 m c X V v d D s s J n F 1 b 3 Q 7 U 2 V j d G l v b j E v c H V s b G J h Y 2 t f b W 9 k Z W x f M V 9 0 Z X N 0 X 2 R p Y 2 U g K D I p L 0 F 1 d G 9 S Z W 1 v d m V k Q 2 9 s d W 1 u c z E u e 1 Z h b H V l L j c s O H 0 m c X V v d D s s J n F 1 b 3 Q 7 U 2 V j d G l v b j E v c H V s b G J h Y 2 t f b W 9 k Z W x f M V 9 0 Z X N 0 X 2 R p Y 2 U g K D I p L 0 F 1 d G 9 S Z W 1 v d m V k Q 2 9 s d W 1 u c z E u e 1 Z h b H V l L j g s O X 0 m c X V v d D s s J n F 1 b 3 Q 7 U 2 V j d G l v b j E v c H V s b G J h Y 2 t f b W 9 k Z W x f M V 9 0 Z X N 0 X 2 R p Y 2 U g K D I p L 0 F 1 d G 9 S Z W 1 v d m V k Q 2 9 s d W 1 u c z E u e 1 Z h b H V l L j k s M T B 9 J n F 1 b 3 Q 7 L C Z x d W 9 0 O 1 N l Y 3 R p b 2 4 x L 3 B 1 b G x i Y W N r X 2 1 v Z G V s X z F f d G V z d F 9 k a W N l I C g y K S 9 B d X R v U m V t b 3 Z l Z E N v b H V t b n M x L n t W Y W x 1 Z S 4 x M C w x M X 0 m c X V v d D s s J n F 1 b 3 Q 7 U 2 V j d G l v b j E v c H V s b G J h Y 2 t f b W 9 k Z W x f M V 9 0 Z X N 0 X 2 R p Y 2 U g K D I p L 0 F 1 d G 9 S Z W 1 v d m V k Q 2 9 s d W 1 u c z E u e 1 Z h b H V l L j E x L D E y f S Z x d W 9 0 O y w m c X V v d D t T Z W N 0 a W 9 u M S 9 w d W x s Y m F j a 1 9 t b 2 R l b F 8 x X 3 R l c 3 R f Z G l j Z S A o M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x X 3 R l c 3 R f Z G l j Z S A o M i k v Q X V 0 b 1 J l b W 9 2 Z W R D b 2 x 1 b W 5 z M S 5 7 T m F t Z S w w f S Z x d W 9 0 O y w m c X V v d D t T Z W N 0 a W 9 u M S 9 w d W x s Y m F j a 1 9 t b 2 R l b F 8 x X 3 R l c 3 R f Z G l j Z S A o M i k v Q X V 0 b 1 J l b W 9 2 Z W R D b 2 x 1 b W 5 z M S 5 7 V m F s d W U u M C w x f S Z x d W 9 0 O y w m c X V v d D t T Z W N 0 a W 9 u M S 9 w d W x s Y m F j a 1 9 t b 2 R l b F 8 x X 3 R l c 3 R f Z G l j Z S A o M i k v Q X V 0 b 1 J l b W 9 2 Z W R D b 2 x 1 b W 5 z M S 5 7 V m F s d W U u M S w y f S Z x d W 9 0 O y w m c X V v d D t T Z W N 0 a W 9 u M S 9 w d W x s Y m F j a 1 9 t b 2 R l b F 8 x X 3 R l c 3 R f Z G l j Z S A o M i k v Q X V 0 b 1 J l b W 9 2 Z W R D b 2 x 1 b W 5 z M S 5 7 V m F s d W U u M i w z f S Z x d W 9 0 O y w m c X V v d D t T Z W N 0 a W 9 u M S 9 w d W x s Y m F j a 1 9 t b 2 R l b F 8 x X 3 R l c 3 R f Z G l j Z S A o M i k v Q X V 0 b 1 J l b W 9 2 Z W R D b 2 x 1 b W 5 z M S 5 7 V m F s d W U u M y w 0 f S Z x d W 9 0 O y w m c X V v d D t T Z W N 0 a W 9 u M S 9 w d W x s Y m F j a 1 9 t b 2 R l b F 8 x X 3 R l c 3 R f Z G l j Z S A o M i k v Q X V 0 b 1 J l b W 9 2 Z W R D b 2 x 1 b W 5 z M S 5 7 V m F s d W U u N C w 1 f S Z x d W 9 0 O y w m c X V v d D t T Z W N 0 a W 9 u M S 9 w d W x s Y m F j a 1 9 t b 2 R l b F 8 x X 3 R l c 3 R f Z G l j Z S A o M i k v Q X V 0 b 1 J l b W 9 2 Z W R D b 2 x 1 b W 5 z M S 5 7 V m F s d W U u N S w 2 f S Z x d W 9 0 O y w m c X V v d D t T Z W N 0 a W 9 u M S 9 w d W x s Y m F j a 1 9 t b 2 R l b F 8 x X 3 R l c 3 R f Z G l j Z S A o M i k v Q X V 0 b 1 J l b W 9 2 Z W R D b 2 x 1 b W 5 z M S 5 7 V m F s d W U u N i w 3 f S Z x d W 9 0 O y w m c X V v d D t T Z W N 0 a W 9 u M S 9 w d W x s Y m F j a 1 9 t b 2 R l b F 8 x X 3 R l c 3 R f Z G l j Z S A o M i k v Q X V 0 b 1 J l b W 9 2 Z W R D b 2 x 1 b W 5 z M S 5 7 V m F s d W U u N y w 4 f S Z x d W 9 0 O y w m c X V v d D t T Z W N 0 a W 9 u M S 9 w d W x s Y m F j a 1 9 t b 2 R l b F 8 x X 3 R l c 3 R f Z G l j Z S A o M i k v Q X V 0 b 1 J l b W 9 2 Z W R D b 2 x 1 b W 5 z M S 5 7 V m F s d W U u O C w 5 f S Z x d W 9 0 O y w m c X V v d D t T Z W N 0 a W 9 u M S 9 w d W x s Y m F j a 1 9 t b 2 R l b F 8 x X 3 R l c 3 R f Z G l j Z S A o M i k v Q X V 0 b 1 J l b W 9 2 Z W R D b 2 x 1 b W 5 z M S 5 7 V m F s d W U u O S w x M H 0 m c X V v d D s s J n F 1 b 3 Q 7 U 2 V j d G l v b j E v c H V s b G J h Y 2 t f b W 9 k Z W x f M V 9 0 Z X N 0 X 2 R p Y 2 U g K D I p L 0 F 1 d G 9 S Z W 1 v d m V k Q 2 9 s d W 1 u c z E u e 1 Z h b H V l L j E w L D E x f S Z x d W 9 0 O y w m c X V v d D t T Z W N 0 a W 9 u M S 9 w d W x s Y m F j a 1 9 t b 2 R l b F 8 x X 3 R l c 3 R f Z G l j Z S A o M i k v Q X V 0 b 1 J l b W 9 2 Z W R D b 2 x 1 b W 5 z M S 5 7 V m F s d W U u M T E s M T J 9 J n F 1 b 3 Q 7 L C Z x d W 9 0 O 1 N l Y 3 R p b 2 4 x L 3 B 1 b G x i Y W N r X 2 1 v Z G V s X z F f d G V z d F 9 k a W N l I C g y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R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0 O j A 5 O j I y L j A x N z c 3 M z V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R f d G V z d F 9 k a W N l L 0 F 1 d G 9 S Z W 1 v d m V k Q 2 9 s d W 1 u c z E u e 0 5 h b W U s M H 0 m c X V v d D s s J n F 1 b 3 Q 7 U 2 V j d G l v b j E v Z n J h b W V f b W 9 k Z W x f N F 9 0 Z X N 0 X 2 R p Y 2 U v Q X V 0 b 1 J l b W 9 2 Z W R D b 2 x 1 b W 5 z M S 5 7 V m F s d W U u M S w x f S Z x d W 9 0 O y w m c X V v d D t T Z W N 0 a W 9 u M S 9 m c m F t Z V 9 t b 2 R l b F 8 0 X 3 R l c 3 R f Z G l j Z S 9 B d X R v U m V t b 3 Z l Z E N v b H V t b n M x L n t W Y W x 1 Z S 4 x M C w y f S Z x d W 9 0 O y w m c X V v d D t T Z W N 0 a W 9 u M S 9 m c m F t Z V 9 t b 2 R l b F 8 0 X 3 R l c 3 R f Z G l j Z S 9 B d X R v U m V t b 3 Z l Z E N v b H V t b n M x L n t W Y W x 1 Z S 4 x M S w z f S Z x d W 9 0 O y w m c X V v d D t T Z W N 0 a W 9 u M S 9 m c m F t Z V 9 t b 2 R l b F 8 0 X 3 R l c 3 R f Z G l j Z S 9 B d X R v U m V t b 3 Z l Z E N v b H V t b n M x L n t W Y W x 1 Z S 4 x M i w 0 f S Z x d W 9 0 O y w m c X V v d D t T Z W N 0 a W 9 u M S 9 m c m F t Z V 9 t b 2 R l b F 8 0 X 3 R l c 3 R f Z G l j Z S 9 B d X R v U m V t b 3 Z l Z E N v b H V t b n M x L n t W Y W x 1 Z S 4 y L D V 9 J n F 1 b 3 Q 7 L C Z x d W 9 0 O 1 N l Y 3 R p b 2 4 x L 2 Z y Y W 1 l X 2 1 v Z G V s X z R f d G V z d F 9 k a W N l L 0 F 1 d G 9 S Z W 1 v d m V k Q 2 9 s d W 1 u c z E u e 1 Z h b H V l L j M s N n 0 m c X V v d D s s J n F 1 b 3 Q 7 U 2 V j d G l v b j E v Z n J h b W V f b W 9 k Z W x f N F 9 0 Z X N 0 X 2 R p Y 2 U v Q X V 0 b 1 J l b W 9 2 Z W R D b 2 x 1 b W 5 z M S 5 7 V m F s d W U u N C w 3 f S Z x d W 9 0 O y w m c X V v d D t T Z W N 0 a W 9 u M S 9 m c m F t Z V 9 t b 2 R l b F 8 0 X 3 R l c 3 R f Z G l j Z S 9 B d X R v U m V t b 3 Z l Z E N v b H V t b n M x L n t W Y W x 1 Z S 4 1 L D h 9 J n F 1 b 3 Q 7 L C Z x d W 9 0 O 1 N l Y 3 R p b 2 4 x L 2 Z y Y W 1 l X 2 1 v Z G V s X z R f d G V z d F 9 k a W N l L 0 F 1 d G 9 S Z W 1 v d m V k Q 2 9 s d W 1 u c z E u e 1 Z h b H V l L j Y s O X 0 m c X V v d D s s J n F 1 b 3 Q 7 U 2 V j d G l v b j E v Z n J h b W V f b W 9 k Z W x f N F 9 0 Z X N 0 X 2 R p Y 2 U v Q X V 0 b 1 J l b W 9 2 Z W R D b 2 x 1 b W 5 z M S 5 7 V m F s d W U u N y w x M H 0 m c X V v d D s s J n F 1 b 3 Q 7 U 2 V j d G l v b j E v Z n J h b W V f b W 9 k Z W x f N F 9 0 Z X N 0 X 2 R p Y 2 U v Q X V 0 b 1 J l b W 9 2 Z W R D b 2 x 1 b W 5 z M S 5 7 V m F s d W U u O C w x M X 0 m c X V v d D s s J n F 1 b 3 Q 7 U 2 V j d G l v b j E v Z n J h b W V f b W 9 k Z W x f N F 9 0 Z X N 0 X 2 R p Y 2 U v Q X V 0 b 1 J l b W 9 2 Z W R D b 2 x 1 b W 5 z M S 5 7 V m F s d W U u O S w x M n 0 m c X V v d D s s J n F 1 b 3 Q 7 U 2 V j d G l v b j E v Z n J h b W V f b W 9 k Z W x f N F 9 0 Z X N 0 X 2 R p Y 2 U v Q X V 0 b 1 J l b W 9 2 Z W R D b 2 x 1 b W 5 z M S 5 7 V m F s d W U u Z n J h b W U s M T N 9 J n F 1 b 3 Q 7 L C Z x d W 9 0 O 1 N l Y 3 R p b 2 4 x L 2 Z y Y W 1 l X 2 1 v Z G V s X z R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F 9 0 Z X N 0 X 2 R p Y 2 U v Q X V 0 b 1 J l b W 9 2 Z W R D b 2 x 1 b W 5 z M S 5 7 T m F t Z S w w f S Z x d W 9 0 O y w m c X V v d D t T Z W N 0 a W 9 u M S 9 m c m F t Z V 9 t b 2 R l b F 8 0 X 3 R l c 3 R f Z G l j Z S 9 B d X R v U m V t b 3 Z l Z E N v b H V t b n M x L n t W Y W x 1 Z S 4 x L D F 9 J n F 1 b 3 Q 7 L C Z x d W 9 0 O 1 N l Y 3 R p b 2 4 x L 2 Z y Y W 1 l X 2 1 v Z G V s X z R f d G V z d F 9 k a W N l L 0 F 1 d G 9 S Z W 1 v d m V k Q 2 9 s d W 1 u c z E u e 1 Z h b H V l L j E w L D J 9 J n F 1 b 3 Q 7 L C Z x d W 9 0 O 1 N l Y 3 R p b 2 4 x L 2 Z y Y W 1 l X 2 1 v Z G V s X z R f d G V z d F 9 k a W N l L 0 F 1 d G 9 S Z W 1 v d m V k Q 2 9 s d W 1 u c z E u e 1 Z h b H V l L j E x L D N 9 J n F 1 b 3 Q 7 L C Z x d W 9 0 O 1 N l Y 3 R p b 2 4 x L 2 Z y Y W 1 l X 2 1 v Z G V s X z R f d G V z d F 9 k a W N l L 0 F 1 d G 9 S Z W 1 v d m V k Q 2 9 s d W 1 u c z E u e 1 Z h b H V l L j E y L D R 9 J n F 1 b 3 Q 7 L C Z x d W 9 0 O 1 N l Y 3 R p b 2 4 x L 2 Z y Y W 1 l X 2 1 v Z G V s X z R f d G V z d F 9 k a W N l L 0 F 1 d G 9 S Z W 1 v d m V k Q 2 9 s d W 1 u c z E u e 1 Z h b H V l L j I s N X 0 m c X V v d D s s J n F 1 b 3 Q 7 U 2 V j d G l v b j E v Z n J h b W V f b W 9 k Z W x f N F 9 0 Z X N 0 X 2 R p Y 2 U v Q X V 0 b 1 J l b W 9 2 Z W R D b 2 x 1 b W 5 z M S 5 7 V m F s d W U u M y w 2 f S Z x d W 9 0 O y w m c X V v d D t T Z W N 0 a W 9 u M S 9 m c m F t Z V 9 t b 2 R l b F 8 0 X 3 R l c 3 R f Z G l j Z S 9 B d X R v U m V t b 3 Z l Z E N v b H V t b n M x L n t W Y W x 1 Z S 4 0 L D d 9 J n F 1 b 3 Q 7 L C Z x d W 9 0 O 1 N l Y 3 R p b 2 4 x L 2 Z y Y W 1 l X 2 1 v Z G V s X z R f d G V z d F 9 k a W N l L 0 F 1 d G 9 S Z W 1 v d m V k Q 2 9 s d W 1 u c z E u e 1 Z h b H V l L j U s O H 0 m c X V v d D s s J n F 1 b 3 Q 7 U 2 V j d G l v b j E v Z n J h b W V f b W 9 k Z W x f N F 9 0 Z X N 0 X 2 R p Y 2 U v Q X V 0 b 1 J l b W 9 2 Z W R D b 2 x 1 b W 5 z M S 5 7 V m F s d W U u N i w 5 f S Z x d W 9 0 O y w m c X V v d D t T Z W N 0 a W 9 u M S 9 m c m F t Z V 9 t b 2 R l b F 8 0 X 3 R l c 3 R f Z G l j Z S 9 B d X R v U m V t b 3 Z l Z E N v b H V t b n M x L n t W Y W x 1 Z S 4 3 L D E w f S Z x d W 9 0 O y w m c X V v d D t T Z W N 0 a W 9 u M S 9 m c m F t Z V 9 t b 2 R l b F 8 0 X 3 R l c 3 R f Z G l j Z S 9 B d X R v U m V t b 3 Z l Z E N v b H V t b n M x L n t W Y W x 1 Z S 4 4 L D E x f S Z x d W 9 0 O y w m c X V v d D t T Z W N 0 a W 9 u M S 9 m c m F t Z V 9 t b 2 R l b F 8 0 X 3 R l c 3 R f Z G l j Z S 9 B d X R v U m V t b 3 Z l Z E N v b H V t b n M x L n t W Y W x 1 Z S 4 5 L D E y f S Z x d W 9 0 O y w m c X V v d D t T Z W N 0 a W 9 u M S 9 m c m F t Z V 9 t b 2 R l b F 8 0 X 3 R l c 3 R f Z G l j Z S 9 B d X R v U m V t b 3 Z l Z E N v b H V t b n M x L n t W Y W x 1 Z S 5 m c m F t Z S w x M 3 0 m c X V v d D s s J n F 1 b 3 Q 7 U 2 V j d G l v b j E v Z n J h b W V f b W 9 k Z W x f N F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Z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4 O j A w O j M z L j I z M z g 5 M T Z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N l 9 0 Z X N 0 X 2 R p Y 2 U v Q X V 0 b 1 J l b W 9 2 Z W R D b 2 x 1 b W 5 z M S 5 7 T m F t Z S w w f S Z x d W 9 0 O y w m c X V v d D t T Z W N 0 a W 9 u M S 9 m c m F t Z V 9 t b 2 R l b D Z f d G V z d F 9 k a W N l L 0 F 1 d G 9 S Z W 1 v d m V k Q 2 9 s d W 1 u c z E u e 1 Z h b H V l L j E s M X 0 m c X V v d D s s J n F 1 b 3 Q 7 U 2 V j d G l v b j E v Z n J h b W V f b W 9 k Z W w 2 X 3 R l c 3 R f Z G l j Z S 9 B d X R v U m V t b 3 Z l Z E N v b H V t b n M x L n t W Y W x 1 Z S 4 x M C w y f S Z x d W 9 0 O y w m c X V v d D t T Z W N 0 a W 9 u M S 9 m c m F t Z V 9 t b 2 R l b D Z f d G V z d F 9 k a W N l L 0 F 1 d G 9 S Z W 1 v d m V k Q 2 9 s d W 1 u c z E u e 1 Z h b H V l L j E x L D N 9 J n F 1 b 3 Q 7 L C Z x d W 9 0 O 1 N l Y 3 R p b 2 4 x L 2 Z y Y W 1 l X 2 1 v Z G V s N l 9 0 Z X N 0 X 2 R p Y 2 U v Q X V 0 b 1 J l b W 9 2 Z W R D b 2 x 1 b W 5 z M S 5 7 V m F s d W U u M T I s N H 0 m c X V v d D s s J n F 1 b 3 Q 7 U 2 V j d G l v b j E v Z n J h b W V f b W 9 k Z W w 2 X 3 R l c 3 R f Z G l j Z S 9 B d X R v U m V t b 3 Z l Z E N v b H V t b n M x L n t W Y W x 1 Z S 4 y L D V 9 J n F 1 b 3 Q 7 L C Z x d W 9 0 O 1 N l Y 3 R p b 2 4 x L 2 Z y Y W 1 l X 2 1 v Z G V s N l 9 0 Z X N 0 X 2 R p Y 2 U v Q X V 0 b 1 J l b W 9 2 Z W R D b 2 x 1 b W 5 z M S 5 7 V m F s d W U u M y w 2 f S Z x d W 9 0 O y w m c X V v d D t T Z W N 0 a W 9 u M S 9 m c m F t Z V 9 t b 2 R l b D Z f d G V z d F 9 k a W N l L 0 F 1 d G 9 S Z W 1 v d m V k Q 2 9 s d W 1 u c z E u e 1 Z h b H V l L j Q s N 3 0 m c X V v d D s s J n F 1 b 3 Q 7 U 2 V j d G l v b j E v Z n J h b W V f b W 9 k Z W w 2 X 3 R l c 3 R f Z G l j Z S 9 B d X R v U m V t b 3 Z l Z E N v b H V t b n M x L n t W Y W x 1 Z S 4 1 L D h 9 J n F 1 b 3 Q 7 L C Z x d W 9 0 O 1 N l Y 3 R p b 2 4 x L 2 Z y Y W 1 l X 2 1 v Z G V s N l 9 0 Z X N 0 X 2 R p Y 2 U v Q X V 0 b 1 J l b W 9 2 Z W R D b 2 x 1 b W 5 z M S 5 7 V m F s d W U u N i w 5 f S Z x d W 9 0 O y w m c X V v d D t T Z W N 0 a W 9 u M S 9 m c m F t Z V 9 t b 2 R l b D Z f d G V z d F 9 k a W N l L 0 F 1 d G 9 S Z W 1 v d m V k Q 2 9 s d W 1 u c z E u e 1 Z h b H V l L j c s M T B 9 J n F 1 b 3 Q 7 L C Z x d W 9 0 O 1 N l Y 3 R p b 2 4 x L 2 Z y Y W 1 l X 2 1 v Z G V s N l 9 0 Z X N 0 X 2 R p Y 2 U v Q X V 0 b 1 J l b W 9 2 Z W R D b 2 x 1 b W 5 z M S 5 7 V m F s d W U u O C w x M X 0 m c X V v d D s s J n F 1 b 3 Q 7 U 2 V j d G l v b j E v Z n J h b W V f b W 9 k Z W w 2 X 3 R l c 3 R f Z G l j Z S 9 B d X R v U m V t b 3 Z l Z E N v b H V t b n M x L n t W Y W x 1 Z S 4 5 L D E y f S Z x d W 9 0 O y w m c X V v d D t T Z W N 0 a W 9 u M S 9 m c m F t Z V 9 t b 2 R l b D Z f d G V z d F 9 k a W N l L 0 F 1 d G 9 S Z W 1 v d m V k Q 2 9 s d W 1 u c z E u e 1 Z h b H V l L m Z y Y W 1 l L D E z f S Z x d W 9 0 O y w m c X V v d D t T Z W N 0 a W 9 u M S 9 m c m F t Z V 9 t b 2 R l b D Z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w 2 X 3 R l c 3 R f Z G l j Z S 9 B d X R v U m V t b 3 Z l Z E N v b H V t b n M x L n t O Y W 1 l L D B 9 J n F 1 b 3 Q 7 L C Z x d W 9 0 O 1 N l Y 3 R p b 2 4 x L 2 Z y Y W 1 l X 2 1 v Z G V s N l 9 0 Z X N 0 X 2 R p Y 2 U v Q X V 0 b 1 J l b W 9 2 Z W R D b 2 x 1 b W 5 z M S 5 7 V m F s d W U u M S w x f S Z x d W 9 0 O y w m c X V v d D t T Z W N 0 a W 9 u M S 9 m c m F t Z V 9 t b 2 R l b D Z f d G V z d F 9 k a W N l L 0 F 1 d G 9 S Z W 1 v d m V k Q 2 9 s d W 1 u c z E u e 1 Z h b H V l L j E w L D J 9 J n F 1 b 3 Q 7 L C Z x d W 9 0 O 1 N l Y 3 R p b 2 4 x L 2 Z y Y W 1 l X 2 1 v Z G V s N l 9 0 Z X N 0 X 2 R p Y 2 U v Q X V 0 b 1 J l b W 9 2 Z W R D b 2 x 1 b W 5 z M S 5 7 V m F s d W U u M T E s M 3 0 m c X V v d D s s J n F 1 b 3 Q 7 U 2 V j d G l v b j E v Z n J h b W V f b W 9 k Z W w 2 X 3 R l c 3 R f Z G l j Z S 9 B d X R v U m V t b 3 Z l Z E N v b H V t b n M x L n t W Y W x 1 Z S 4 x M i w 0 f S Z x d W 9 0 O y w m c X V v d D t T Z W N 0 a W 9 u M S 9 m c m F t Z V 9 t b 2 R l b D Z f d G V z d F 9 k a W N l L 0 F 1 d G 9 S Z W 1 v d m V k Q 2 9 s d W 1 u c z E u e 1 Z h b H V l L j I s N X 0 m c X V v d D s s J n F 1 b 3 Q 7 U 2 V j d G l v b j E v Z n J h b W V f b W 9 k Z W w 2 X 3 R l c 3 R f Z G l j Z S 9 B d X R v U m V t b 3 Z l Z E N v b H V t b n M x L n t W Y W x 1 Z S 4 z L D Z 9 J n F 1 b 3 Q 7 L C Z x d W 9 0 O 1 N l Y 3 R p b 2 4 x L 2 Z y Y W 1 l X 2 1 v Z G V s N l 9 0 Z X N 0 X 2 R p Y 2 U v Q X V 0 b 1 J l b W 9 2 Z W R D b 2 x 1 b W 5 z M S 5 7 V m F s d W U u N C w 3 f S Z x d W 9 0 O y w m c X V v d D t T Z W N 0 a W 9 u M S 9 m c m F t Z V 9 t b 2 R l b D Z f d G V z d F 9 k a W N l L 0 F 1 d G 9 S Z W 1 v d m V k Q 2 9 s d W 1 u c z E u e 1 Z h b H V l L j U s O H 0 m c X V v d D s s J n F 1 b 3 Q 7 U 2 V j d G l v b j E v Z n J h b W V f b W 9 k Z W w 2 X 3 R l c 3 R f Z G l j Z S 9 B d X R v U m V t b 3 Z l Z E N v b H V t b n M x L n t W Y W x 1 Z S 4 2 L D l 9 J n F 1 b 3 Q 7 L C Z x d W 9 0 O 1 N l Y 3 R p b 2 4 x L 2 Z y Y W 1 l X 2 1 v Z G V s N l 9 0 Z X N 0 X 2 R p Y 2 U v Q X V 0 b 1 J l b W 9 2 Z W R D b 2 x 1 b W 5 z M S 5 7 V m F s d W U u N y w x M H 0 m c X V v d D s s J n F 1 b 3 Q 7 U 2 V j d G l v b j E v Z n J h b W V f b W 9 k Z W w 2 X 3 R l c 3 R f Z G l j Z S 9 B d X R v U m V t b 3 Z l Z E N v b H V t b n M x L n t W Y W x 1 Z S 4 4 L D E x f S Z x d W 9 0 O y w m c X V v d D t T Z W N 0 a W 9 u M S 9 m c m F t Z V 9 t b 2 R l b D Z f d G V z d F 9 k a W N l L 0 F 1 d G 9 S Z W 1 v d m V k Q 2 9 s d W 1 u c z E u e 1 Z h b H V l L j k s M T J 9 J n F 1 b 3 Q 7 L C Z x d W 9 0 O 1 N l Y 3 R p b 2 4 x L 2 Z y Y W 1 l X 2 1 v Z G V s N l 9 0 Z X N 0 X 2 R p Y 2 U v Q X V 0 b 1 J l b W 9 2 Z W R D b 2 x 1 b W 5 z M S 5 7 V m F s d W U u Z n J h b W U s M T N 9 J n F 1 b 3 Q 7 L C Z x d W 9 0 O 1 N l Y 3 R p b 2 4 x L 2 Z y Y W 1 l X 2 1 v Z G V s N l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Z f d m F s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Q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4 O j M y O j Q 1 L j U 0 N D k 0 N j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N l 9 2 Y W x f Z G l j Z S 9 B d X R v U m V t b 3 Z l Z E N v b H V t b n M x L n t O Y W 1 l L D B 9 J n F 1 b 3 Q 7 L C Z x d W 9 0 O 1 N l Y 3 R p b 2 4 x L 2 Z y Y W 1 l X 2 1 v Z G V s N l 9 2 Y W x f Z G l j Z S 9 B d X R v U m V t b 3 Z l Z E N v b H V t b n M x L n t W Y W x 1 Z S 4 x L D F 9 J n F 1 b 3 Q 7 L C Z x d W 9 0 O 1 N l Y 3 R p b 2 4 x L 2 Z y Y W 1 l X 2 1 v Z G V s N l 9 2 Y W x f Z G l j Z S 9 B d X R v U m V t b 3 Z l Z E N v b H V t b n M x L n t W Y W x 1 Z S 4 x M C w y f S Z x d W 9 0 O y w m c X V v d D t T Z W N 0 a W 9 u M S 9 m c m F t Z V 9 t b 2 R l b D Z f d m F s X 2 R p Y 2 U v Q X V 0 b 1 J l b W 9 2 Z W R D b 2 x 1 b W 5 z M S 5 7 V m F s d W U u M T E s M 3 0 m c X V v d D s s J n F 1 b 3 Q 7 U 2 V j d G l v b j E v Z n J h b W V f b W 9 k Z W w 2 X 3 Z h b F 9 k a W N l L 0 F 1 d G 9 S Z W 1 v d m V k Q 2 9 s d W 1 u c z E u e 1 Z h b H V l L j E y L D R 9 J n F 1 b 3 Q 7 L C Z x d W 9 0 O 1 N l Y 3 R p b 2 4 x L 2 Z y Y W 1 l X 2 1 v Z G V s N l 9 2 Y W x f Z G l j Z S 9 B d X R v U m V t b 3 Z l Z E N v b H V t b n M x L n t W Y W x 1 Z S 4 y L D V 9 J n F 1 b 3 Q 7 L C Z x d W 9 0 O 1 N l Y 3 R p b 2 4 x L 2 Z y Y W 1 l X 2 1 v Z G V s N l 9 2 Y W x f Z G l j Z S 9 B d X R v U m V t b 3 Z l Z E N v b H V t b n M x L n t W Y W x 1 Z S 4 z L D Z 9 J n F 1 b 3 Q 7 L C Z x d W 9 0 O 1 N l Y 3 R p b 2 4 x L 2 Z y Y W 1 l X 2 1 v Z G V s N l 9 2 Y W x f Z G l j Z S 9 B d X R v U m V t b 3 Z l Z E N v b H V t b n M x L n t W Y W x 1 Z S 4 0 L D d 9 J n F 1 b 3 Q 7 L C Z x d W 9 0 O 1 N l Y 3 R p b 2 4 x L 2 Z y Y W 1 l X 2 1 v Z G V s N l 9 2 Y W x f Z G l j Z S 9 B d X R v U m V t b 3 Z l Z E N v b H V t b n M x L n t W Y W x 1 Z S 4 1 L D h 9 J n F 1 b 3 Q 7 L C Z x d W 9 0 O 1 N l Y 3 R p b 2 4 x L 2 Z y Y W 1 l X 2 1 v Z G V s N l 9 2 Y W x f Z G l j Z S 9 B d X R v U m V t b 3 Z l Z E N v b H V t b n M x L n t W Y W x 1 Z S 4 2 L D l 9 J n F 1 b 3 Q 7 L C Z x d W 9 0 O 1 N l Y 3 R p b 2 4 x L 2 Z y Y W 1 l X 2 1 v Z G V s N l 9 2 Y W x f Z G l j Z S 9 B d X R v U m V t b 3 Z l Z E N v b H V t b n M x L n t W Y W x 1 Z S 4 3 L D E w f S Z x d W 9 0 O y w m c X V v d D t T Z W N 0 a W 9 u M S 9 m c m F t Z V 9 t b 2 R l b D Z f d m F s X 2 R p Y 2 U v Q X V 0 b 1 J l b W 9 2 Z W R D b 2 x 1 b W 5 z M S 5 7 V m F s d W U u O C w x M X 0 m c X V v d D s s J n F 1 b 3 Q 7 U 2 V j d G l v b j E v Z n J h b W V f b W 9 k Z W w 2 X 3 Z h b F 9 k a W N l L 0 F 1 d G 9 S Z W 1 v d m V k Q 2 9 s d W 1 u c z E u e 1 Z h b H V l L j k s M T J 9 J n F 1 b 3 Q 7 L C Z x d W 9 0 O 1 N l Y 3 R p b 2 4 x L 2 Z y Y W 1 l X 2 1 v Z G V s N l 9 2 Y W x f Z G l j Z S 9 B d X R v U m V t b 3 Z l Z E N v b H V t b n M x L n t W Y W x 1 Z S 5 m c m F t Z S w x M 3 0 m c X V v d D s s J n F 1 b 3 Q 7 U 2 V j d G l v b j E v Z n J h b W V f b W 9 k Z W w 2 X 3 Z h b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w 2 X 3 Z h b F 9 k a W N l L 0 F 1 d G 9 S Z W 1 v d m V k Q 2 9 s d W 1 u c z E u e 0 5 h b W U s M H 0 m c X V v d D s s J n F 1 b 3 Q 7 U 2 V j d G l v b j E v Z n J h b W V f b W 9 k Z W w 2 X 3 Z h b F 9 k a W N l L 0 F 1 d G 9 S Z W 1 v d m V k Q 2 9 s d W 1 u c z E u e 1 Z h b H V l L j E s M X 0 m c X V v d D s s J n F 1 b 3 Q 7 U 2 V j d G l v b j E v Z n J h b W V f b W 9 k Z W w 2 X 3 Z h b F 9 k a W N l L 0 F 1 d G 9 S Z W 1 v d m V k Q 2 9 s d W 1 u c z E u e 1 Z h b H V l L j E w L D J 9 J n F 1 b 3 Q 7 L C Z x d W 9 0 O 1 N l Y 3 R p b 2 4 x L 2 Z y Y W 1 l X 2 1 v Z G V s N l 9 2 Y W x f Z G l j Z S 9 B d X R v U m V t b 3 Z l Z E N v b H V t b n M x L n t W Y W x 1 Z S 4 x M S w z f S Z x d W 9 0 O y w m c X V v d D t T Z W N 0 a W 9 u M S 9 m c m F t Z V 9 t b 2 R l b D Z f d m F s X 2 R p Y 2 U v Q X V 0 b 1 J l b W 9 2 Z W R D b 2 x 1 b W 5 z M S 5 7 V m F s d W U u M T I s N H 0 m c X V v d D s s J n F 1 b 3 Q 7 U 2 V j d G l v b j E v Z n J h b W V f b W 9 k Z W w 2 X 3 Z h b F 9 k a W N l L 0 F 1 d G 9 S Z W 1 v d m V k Q 2 9 s d W 1 u c z E u e 1 Z h b H V l L j I s N X 0 m c X V v d D s s J n F 1 b 3 Q 7 U 2 V j d G l v b j E v Z n J h b W V f b W 9 k Z W w 2 X 3 Z h b F 9 k a W N l L 0 F 1 d G 9 S Z W 1 v d m V k Q 2 9 s d W 1 u c z E u e 1 Z h b H V l L j M s N n 0 m c X V v d D s s J n F 1 b 3 Q 7 U 2 V j d G l v b j E v Z n J h b W V f b W 9 k Z W w 2 X 3 Z h b F 9 k a W N l L 0 F 1 d G 9 S Z W 1 v d m V k Q 2 9 s d W 1 u c z E u e 1 Z h b H V l L j Q s N 3 0 m c X V v d D s s J n F 1 b 3 Q 7 U 2 V j d G l v b j E v Z n J h b W V f b W 9 k Z W w 2 X 3 Z h b F 9 k a W N l L 0 F 1 d G 9 S Z W 1 v d m V k Q 2 9 s d W 1 u c z E u e 1 Z h b H V l L j U s O H 0 m c X V v d D s s J n F 1 b 3 Q 7 U 2 V j d G l v b j E v Z n J h b W V f b W 9 k Z W w 2 X 3 Z h b F 9 k a W N l L 0 F 1 d G 9 S Z W 1 v d m V k Q 2 9 s d W 1 u c z E u e 1 Z h b H V l L j Y s O X 0 m c X V v d D s s J n F 1 b 3 Q 7 U 2 V j d G l v b j E v Z n J h b W V f b W 9 k Z W w 2 X 3 Z h b F 9 k a W N l L 0 F 1 d G 9 S Z W 1 v d m V k Q 2 9 s d W 1 u c z E u e 1 Z h b H V l L j c s M T B 9 J n F 1 b 3 Q 7 L C Z x d W 9 0 O 1 N l Y 3 R p b 2 4 x L 2 Z y Y W 1 l X 2 1 v Z G V s N l 9 2 Y W x f Z G l j Z S 9 B d X R v U m V t b 3 Z l Z E N v b H V t b n M x L n t W Y W x 1 Z S 4 4 L D E x f S Z x d W 9 0 O y w m c X V v d D t T Z W N 0 a W 9 u M S 9 m c m F t Z V 9 t b 2 R l b D Z f d m F s X 2 R p Y 2 U v Q X V 0 b 1 J l b W 9 2 Z W R D b 2 x 1 b W 5 z M S 5 7 V m F s d W U u O S w x M n 0 m c X V v d D s s J n F 1 b 3 Q 7 U 2 V j d G l v b j E v Z n J h b W V f b W 9 k Z W w 2 X 3 Z h b F 9 k a W N l L 0 F 1 d G 9 S Z W 1 v d m V k Q 2 9 s d W 1 u c z E u e 1 Z h b H V l L m Z y Y W 1 l L D E z f S Z x d W 9 0 O y w m c X V v d D t T Z W N 0 a W 9 u M S 9 m c m F t Z V 9 t b 2 R l b D Z f d m F s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2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x O j A y O j I 4 L j Y x N z Q 3 M j d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l 9 0 Z X N 0 X 2 R p Y 2 U v Q X V 0 b 1 J l b W 9 2 Z W R D b 2 x 1 b W 5 z M S 5 7 T m F t Z S w w f S Z x d W 9 0 O y w m c X V v d D t T Z W N 0 a W 9 u M S 9 w d W x s Y m F j a 1 9 t b 2 R l b F 8 2 X 3 R l c 3 R f Z G l j Z S 9 B d X R v U m V t b 3 Z l Z E N v b H V t b n M x L n t W Y W x 1 Z S 4 w L D F 9 J n F 1 b 3 Q 7 L C Z x d W 9 0 O 1 N l Y 3 R p b 2 4 x L 3 B 1 b G x i Y W N r X 2 1 v Z G V s X z Z f d G V z d F 9 k a W N l L 0 F 1 d G 9 S Z W 1 v d m V k Q 2 9 s d W 1 u c z E u e 1 Z h b H V l L j E s M n 0 m c X V v d D s s J n F 1 b 3 Q 7 U 2 V j d G l v b j E v c H V s b G J h Y 2 t f b W 9 k Z W x f N l 9 0 Z X N 0 X 2 R p Y 2 U v Q X V 0 b 1 J l b W 9 2 Z W R D b 2 x 1 b W 5 z M S 5 7 V m F s d W U u M i w z f S Z x d W 9 0 O y w m c X V v d D t T Z W N 0 a W 9 u M S 9 w d W x s Y m F j a 1 9 t b 2 R l b F 8 2 X 3 R l c 3 R f Z G l j Z S 9 B d X R v U m V t b 3 Z l Z E N v b H V t b n M x L n t W Y W x 1 Z S 4 z L D R 9 J n F 1 b 3 Q 7 L C Z x d W 9 0 O 1 N l Y 3 R p b 2 4 x L 3 B 1 b G x i Y W N r X 2 1 v Z G V s X z Z f d G V z d F 9 k a W N l L 0 F 1 d G 9 S Z W 1 v d m V k Q 2 9 s d W 1 u c z E u e 1 Z h b H V l L j Q s N X 0 m c X V v d D s s J n F 1 b 3 Q 7 U 2 V j d G l v b j E v c H V s b G J h Y 2 t f b W 9 k Z W x f N l 9 0 Z X N 0 X 2 R p Y 2 U v Q X V 0 b 1 J l b W 9 2 Z W R D b 2 x 1 b W 5 z M S 5 7 V m F s d W U u N S w 2 f S Z x d W 9 0 O y w m c X V v d D t T Z W N 0 a W 9 u M S 9 w d W x s Y m F j a 1 9 t b 2 R l b F 8 2 X 3 R l c 3 R f Z G l j Z S 9 B d X R v U m V t b 3 Z l Z E N v b H V t b n M x L n t W Y W x 1 Z S 4 2 L D d 9 J n F 1 b 3 Q 7 L C Z x d W 9 0 O 1 N l Y 3 R p b 2 4 x L 3 B 1 b G x i Y W N r X 2 1 v Z G V s X z Z f d G V z d F 9 k a W N l L 0 F 1 d G 9 S Z W 1 v d m V k Q 2 9 s d W 1 u c z E u e 1 Z h b H V l L j c s O H 0 m c X V v d D s s J n F 1 b 3 Q 7 U 2 V j d G l v b j E v c H V s b G J h Y 2 t f b W 9 k Z W x f N l 9 0 Z X N 0 X 2 R p Y 2 U v Q X V 0 b 1 J l b W 9 2 Z W R D b 2 x 1 b W 5 z M S 5 7 V m F s d W U u O C w 5 f S Z x d W 9 0 O y w m c X V v d D t T Z W N 0 a W 9 u M S 9 w d W x s Y m F j a 1 9 t b 2 R l b F 8 2 X 3 R l c 3 R f Z G l j Z S 9 B d X R v U m V t b 3 Z l Z E N v b H V t b n M x L n t W Y W x 1 Z S 4 5 L D E w f S Z x d W 9 0 O y w m c X V v d D t T Z W N 0 a W 9 u M S 9 w d W x s Y m F j a 1 9 t b 2 R l b F 8 2 X 3 R l c 3 R f Z G l j Z S 9 B d X R v U m V t b 3 Z l Z E N v b H V t b n M x L n t W Y W x 1 Z S 4 x M C w x M X 0 m c X V v d D s s J n F 1 b 3 Q 7 U 2 V j d G l v b j E v c H V s b G J h Y 2 t f b W 9 k Z W x f N l 9 0 Z X N 0 X 2 R p Y 2 U v Q X V 0 b 1 J l b W 9 2 Z W R D b 2 x 1 b W 5 z M S 5 7 V m F s d W U u M T E s M T J 9 J n F 1 b 3 Q 7 L C Z x d W 9 0 O 1 N l Y 3 R p b 2 4 x L 3 B 1 b G x i Y W N r X 2 1 v Z G V s X z Z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l 9 0 Z X N 0 X 2 R p Y 2 U v Q X V 0 b 1 J l b W 9 2 Z W R D b 2 x 1 b W 5 z M S 5 7 T m F t Z S w w f S Z x d W 9 0 O y w m c X V v d D t T Z W N 0 a W 9 u M S 9 w d W x s Y m F j a 1 9 t b 2 R l b F 8 2 X 3 R l c 3 R f Z G l j Z S 9 B d X R v U m V t b 3 Z l Z E N v b H V t b n M x L n t W Y W x 1 Z S 4 w L D F 9 J n F 1 b 3 Q 7 L C Z x d W 9 0 O 1 N l Y 3 R p b 2 4 x L 3 B 1 b G x i Y W N r X 2 1 v Z G V s X z Z f d G V z d F 9 k a W N l L 0 F 1 d G 9 S Z W 1 v d m V k Q 2 9 s d W 1 u c z E u e 1 Z h b H V l L j E s M n 0 m c X V v d D s s J n F 1 b 3 Q 7 U 2 V j d G l v b j E v c H V s b G J h Y 2 t f b W 9 k Z W x f N l 9 0 Z X N 0 X 2 R p Y 2 U v Q X V 0 b 1 J l b W 9 2 Z W R D b 2 x 1 b W 5 z M S 5 7 V m F s d W U u M i w z f S Z x d W 9 0 O y w m c X V v d D t T Z W N 0 a W 9 u M S 9 w d W x s Y m F j a 1 9 t b 2 R l b F 8 2 X 3 R l c 3 R f Z G l j Z S 9 B d X R v U m V t b 3 Z l Z E N v b H V t b n M x L n t W Y W x 1 Z S 4 z L D R 9 J n F 1 b 3 Q 7 L C Z x d W 9 0 O 1 N l Y 3 R p b 2 4 x L 3 B 1 b G x i Y W N r X 2 1 v Z G V s X z Z f d G V z d F 9 k a W N l L 0 F 1 d G 9 S Z W 1 v d m V k Q 2 9 s d W 1 u c z E u e 1 Z h b H V l L j Q s N X 0 m c X V v d D s s J n F 1 b 3 Q 7 U 2 V j d G l v b j E v c H V s b G J h Y 2 t f b W 9 k Z W x f N l 9 0 Z X N 0 X 2 R p Y 2 U v Q X V 0 b 1 J l b W 9 2 Z W R D b 2 x 1 b W 5 z M S 5 7 V m F s d W U u N S w 2 f S Z x d W 9 0 O y w m c X V v d D t T Z W N 0 a W 9 u M S 9 w d W x s Y m F j a 1 9 t b 2 R l b F 8 2 X 3 R l c 3 R f Z G l j Z S 9 B d X R v U m V t b 3 Z l Z E N v b H V t b n M x L n t W Y W x 1 Z S 4 2 L D d 9 J n F 1 b 3 Q 7 L C Z x d W 9 0 O 1 N l Y 3 R p b 2 4 x L 3 B 1 b G x i Y W N r X 2 1 v Z G V s X z Z f d G V z d F 9 k a W N l L 0 F 1 d G 9 S Z W 1 v d m V k Q 2 9 s d W 1 u c z E u e 1 Z h b H V l L j c s O H 0 m c X V v d D s s J n F 1 b 3 Q 7 U 2 V j d G l v b j E v c H V s b G J h Y 2 t f b W 9 k Z W x f N l 9 0 Z X N 0 X 2 R p Y 2 U v Q X V 0 b 1 J l b W 9 2 Z W R D b 2 x 1 b W 5 z M S 5 7 V m F s d W U u O C w 5 f S Z x d W 9 0 O y w m c X V v d D t T Z W N 0 a W 9 u M S 9 w d W x s Y m F j a 1 9 t b 2 R l b F 8 2 X 3 R l c 3 R f Z G l j Z S 9 B d X R v U m V t b 3 Z l Z E N v b H V t b n M x L n t W Y W x 1 Z S 4 5 L D E w f S Z x d W 9 0 O y w m c X V v d D t T Z W N 0 a W 9 u M S 9 w d W x s Y m F j a 1 9 t b 2 R l b F 8 2 X 3 R l c 3 R f Z G l j Z S 9 B d X R v U m V t b 3 Z l Z E N v b H V t b n M x L n t W Y W x 1 Z S 4 x M C w x M X 0 m c X V v d D s s J n F 1 b 3 Q 7 U 2 V j d G l v b j E v c H V s b G J h Y 2 t f b W 9 k Z W x f N l 9 0 Z X N 0 X 2 R p Y 2 U v Q X V 0 b 1 J l b W 9 2 Z W R D b 2 x 1 b W 5 z M S 5 7 V m F s d W U u M T E s M T J 9 J n F 1 b 3 Q 7 L C Z x d W 9 0 O 1 N l Y 3 R p b 2 4 x L 3 B 1 b G x i Y W N r X 2 1 v Z G V s X z Z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x M T o w M j o y O C 4 2 M T c 0 N z I 3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Z f d G V z d F 9 k a W N l L 0 F 1 d G 9 S Z W 1 v d m V k Q 2 9 s d W 1 u c z E u e 0 5 h b W U s M H 0 m c X V v d D s s J n F 1 b 3 Q 7 U 2 V j d G l v b j E v c H V s b G J h Y 2 t f b W 9 k Z W x f N l 9 0 Z X N 0 X 2 R p Y 2 U v Q X V 0 b 1 J l b W 9 2 Z W R D b 2 x 1 b W 5 z M S 5 7 V m F s d W U u M C w x f S Z x d W 9 0 O y w m c X V v d D t T Z W N 0 a W 9 u M S 9 w d W x s Y m F j a 1 9 t b 2 R l b F 8 2 X 3 R l c 3 R f Z G l j Z S 9 B d X R v U m V t b 3 Z l Z E N v b H V t b n M x L n t W Y W x 1 Z S 4 x L D J 9 J n F 1 b 3 Q 7 L C Z x d W 9 0 O 1 N l Y 3 R p b 2 4 x L 3 B 1 b G x i Y W N r X 2 1 v Z G V s X z Z f d G V z d F 9 k a W N l L 0 F 1 d G 9 S Z W 1 v d m V k Q 2 9 s d W 1 u c z E u e 1 Z h b H V l L j I s M 3 0 m c X V v d D s s J n F 1 b 3 Q 7 U 2 V j d G l v b j E v c H V s b G J h Y 2 t f b W 9 k Z W x f N l 9 0 Z X N 0 X 2 R p Y 2 U v Q X V 0 b 1 J l b W 9 2 Z W R D b 2 x 1 b W 5 z M S 5 7 V m F s d W U u M y w 0 f S Z x d W 9 0 O y w m c X V v d D t T Z W N 0 a W 9 u M S 9 w d W x s Y m F j a 1 9 t b 2 R l b F 8 2 X 3 R l c 3 R f Z G l j Z S 9 B d X R v U m V t b 3 Z l Z E N v b H V t b n M x L n t W Y W x 1 Z S 4 0 L D V 9 J n F 1 b 3 Q 7 L C Z x d W 9 0 O 1 N l Y 3 R p b 2 4 x L 3 B 1 b G x i Y W N r X 2 1 v Z G V s X z Z f d G V z d F 9 k a W N l L 0 F 1 d G 9 S Z W 1 v d m V k Q 2 9 s d W 1 u c z E u e 1 Z h b H V l L j U s N n 0 m c X V v d D s s J n F 1 b 3 Q 7 U 2 V j d G l v b j E v c H V s b G J h Y 2 t f b W 9 k Z W x f N l 9 0 Z X N 0 X 2 R p Y 2 U v Q X V 0 b 1 J l b W 9 2 Z W R D b 2 x 1 b W 5 z M S 5 7 V m F s d W U u N i w 3 f S Z x d W 9 0 O y w m c X V v d D t T Z W N 0 a W 9 u M S 9 w d W x s Y m F j a 1 9 t b 2 R l b F 8 2 X 3 R l c 3 R f Z G l j Z S 9 B d X R v U m V t b 3 Z l Z E N v b H V t b n M x L n t W Y W x 1 Z S 4 3 L D h 9 J n F 1 b 3 Q 7 L C Z x d W 9 0 O 1 N l Y 3 R p b 2 4 x L 3 B 1 b G x i Y W N r X 2 1 v Z G V s X z Z f d G V z d F 9 k a W N l L 0 F 1 d G 9 S Z W 1 v d m V k Q 2 9 s d W 1 u c z E u e 1 Z h b H V l L j g s O X 0 m c X V v d D s s J n F 1 b 3 Q 7 U 2 V j d G l v b j E v c H V s b G J h Y 2 t f b W 9 k Z W x f N l 9 0 Z X N 0 X 2 R p Y 2 U v Q X V 0 b 1 J l b W 9 2 Z W R D b 2 x 1 b W 5 z M S 5 7 V m F s d W U u O S w x M H 0 m c X V v d D s s J n F 1 b 3 Q 7 U 2 V j d G l v b j E v c H V s b G J h Y 2 t f b W 9 k Z W x f N l 9 0 Z X N 0 X 2 R p Y 2 U v Q X V 0 b 1 J l b W 9 2 Z W R D b 2 x 1 b W 5 z M S 5 7 V m F s d W U u M T A s M T F 9 J n F 1 b 3 Q 7 L C Z x d W 9 0 O 1 N l Y 3 R p b 2 4 x L 3 B 1 b G x i Y W N r X 2 1 v Z G V s X z Z f d G V z d F 9 k a W N l L 0 F 1 d G 9 S Z W 1 v d m V k Q 2 9 s d W 1 u c z E u e 1 Z h b H V l L j E x L D E y f S Z x d W 9 0 O y w m c X V v d D t T Z W N 0 a W 9 u M S 9 w d W x s Y m F j a 1 9 t b 2 R l b F 8 2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Z f d G V z d F 9 k a W N l L 0 F 1 d G 9 S Z W 1 v d m V k Q 2 9 s d W 1 u c z E u e 0 5 h b W U s M H 0 m c X V v d D s s J n F 1 b 3 Q 7 U 2 V j d G l v b j E v c H V s b G J h Y 2 t f b W 9 k Z W x f N l 9 0 Z X N 0 X 2 R p Y 2 U v Q X V 0 b 1 J l b W 9 2 Z W R D b 2 x 1 b W 5 z M S 5 7 V m F s d W U u M C w x f S Z x d W 9 0 O y w m c X V v d D t T Z W N 0 a W 9 u M S 9 w d W x s Y m F j a 1 9 t b 2 R l b F 8 2 X 3 R l c 3 R f Z G l j Z S 9 B d X R v U m V t b 3 Z l Z E N v b H V t b n M x L n t W Y W x 1 Z S 4 x L D J 9 J n F 1 b 3 Q 7 L C Z x d W 9 0 O 1 N l Y 3 R p b 2 4 x L 3 B 1 b G x i Y W N r X 2 1 v Z G V s X z Z f d G V z d F 9 k a W N l L 0 F 1 d G 9 S Z W 1 v d m V k Q 2 9 s d W 1 u c z E u e 1 Z h b H V l L j I s M 3 0 m c X V v d D s s J n F 1 b 3 Q 7 U 2 V j d G l v b j E v c H V s b G J h Y 2 t f b W 9 k Z W x f N l 9 0 Z X N 0 X 2 R p Y 2 U v Q X V 0 b 1 J l b W 9 2 Z W R D b 2 x 1 b W 5 z M S 5 7 V m F s d W U u M y w 0 f S Z x d W 9 0 O y w m c X V v d D t T Z W N 0 a W 9 u M S 9 w d W x s Y m F j a 1 9 t b 2 R l b F 8 2 X 3 R l c 3 R f Z G l j Z S 9 B d X R v U m V t b 3 Z l Z E N v b H V t b n M x L n t W Y W x 1 Z S 4 0 L D V 9 J n F 1 b 3 Q 7 L C Z x d W 9 0 O 1 N l Y 3 R p b 2 4 x L 3 B 1 b G x i Y W N r X 2 1 v Z G V s X z Z f d G V z d F 9 k a W N l L 0 F 1 d G 9 S Z W 1 v d m V k Q 2 9 s d W 1 u c z E u e 1 Z h b H V l L j U s N n 0 m c X V v d D s s J n F 1 b 3 Q 7 U 2 V j d G l v b j E v c H V s b G J h Y 2 t f b W 9 k Z W x f N l 9 0 Z X N 0 X 2 R p Y 2 U v Q X V 0 b 1 J l b W 9 2 Z W R D b 2 x 1 b W 5 z M S 5 7 V m F s d W U u N i w 3 f S Z x d W 9 0 O y w m c X V v d D t T Z W N 0 a W 9 u M S 9 w d W x s Y m F j a 1 9 t b 2 R l b F 8 2 X 3 R l c 3 R f Z G l j Z S 9 B d X R v U m V t b 3 Z l Z E N v b H V t b n M x L n t W Y W x 1 Z S 4 3 L D h 9 J n F 1 b 3 Q 7 L C Z x d W 9 0 O 1 N l Y 3 R p b 2 4 x L 3 B 1 b G x i Y W N r X 2 1 v Z G V s X z Z f d G V z d F 9 k a W N l L 0 F 1 d G 9 S Z W 1 v d m V k Q 2 9 s d W 1 u c z E u e 1 Z h b H V l L j g s O X 0 m c X V v d D s s J n F 1 b 3 Q 7 U 2 V j d G l v b j E v c H V s b G J h Y 2 t f b W 9 k Z W x f N l 9 0 Z X N 0 X 2 R p Y 2 U v Q X V 0 b 1 J l b W 9 2 Z W R D b 2 x 1 b W 5 z M S 5 7 V m F s d W U u O S w x M H 0 m c X V v d D s s J n F 1 b 3 Q 7 U 2 V j d G l v b j E v c H V s b G J h Y 2 t f b W 9 k Z W x f N l 9 0 Z X N 0 X 2 R p Y 2 U v Q X V 0 b 1 J l b W 9 2 Z W R D b 2 x 1 b W 5 z M S 5 7 V m F s d W U u M T A s M T F 9 J n F 1 b 3 Q 7 L C Z x d W 9 0 O 1 N l Y 3 R p b 2 4 x L 3 B 1 b G x i Y W N r X 2 1 v Z G V s X z Z f d G V z d F 9 k a W N l L 0 F 1 d G 9 S Z W 1 v d m V k Q 2 9 s d W 1 u c z E u e 1 Z h b H V l L j E x L D E y f S Z x d W 9 0 O y w m c X V v d D t T Z W N 0 a W 9 u M S 9 w d W x s Y m F j a 1 9 t b 2 R l b F 8 2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0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x M j o x M D o x N y 4 3 N j k 2 M j Y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0 X 3 R l c 3 R f Z G l j Z S A o M i k v Q X V 0 b 1 J l b W 9 2 Z W R D b 2 x 1 b W 5 z M S 5 7 T m F t Z S w w f S Z x d W 9 0 O y w m c X V v d D t T Z W N 0 a W 9 u M S 9 m c m F t Z V 9 t b 2 R l b F 8 0 X 3 R l c 3 R f Z G l j Z S A o M i k v Q X V 0 b 1 J l b W 9 2 Z W R D b 2 x 1 b W 5 z M S 5 7 V m F s d W U u M S w x f S Z x d W 9 0 O y w m c X V v d D t T Z W N 0 a W 9 u M S 9 m c m F t Z V 9 t b 2 R l b F 8 0 X 3 R l c 3 R f Z G l j Z S A o M i k v Q X V 0 b 1 J l b W 9 2 Z W R D b 2 x 1 b W 5 z M S 5 7 V m F s d W U u M T A s M n 0 m c X V v d D s s J n F 1 b 3 Q 7 U 2 V j d G l v b j E v Z n J h b W V f b W 9 k Z W x f N F 9 0 Z X N 0 X 2 R p Y 2 U g K D I p L 0 F 1 d G 9 S Z W 1 v d m V k Q 2 9 s d W 1 u c z E u e 1 Z h b H V l L j E x L D N 9 J n F 1 b 3 Q 7 L C Z x d W 9 0 O 1 N l Y 3 R p b 2 4 x L 2 Z y Y W 1 l X 2 1 v Z G V s X z R f d G V z d F 9 k a W N l I C g y K S 9 B d X R v U m V t b 3 Z l Z E N v b H V t b n M x L n t W Y W x 1 Z S 4 x M i w 0 f S Z x d W 9 0 O y w m c X V v d D t T Z W N 0 a W 9 u M S 9 m c m F t Z V 9 t b 2 R l b F 8 0 X 3 R l c 3 R f Z G l j Z S A o M i k v Q X V 0 b 1 J l b W 9 2 Z W R D b 2 x 1 b W 5 z M S 5 7 V m F s d W U u M i w 1 f S Z x d W 9 0 O y w m c X V v d D t T Z W N 0 a W 9 u M S 9 m c m F t Z V 9 t b 2 R l b F 8 0 X 3 R l c 3 R f Z G l j Z S A o M i k v Q X V 0 b 1 J l b W 9 2 Z W R D b 2 x 1 b W 5 z M S 5 7 V m F s d W U u M y w 2 f S Z x d W 9 0 O y w m c X V v d D t T Z W N 0 a W 9 u M S 9 m c m F t Z V 9 t b 2 R l b F 8 0 X 3 R l c 3 R f Z G l j Z S A o M i k v Q X V 0 b 1 J l b W 9 2 Z W R D b 2 x 1 b W 5 z M S 5 7 V m F s d W U u N C w 3 f S Z x d W 9 0 O y w m c X V v d D t T Z W N 0 a W 9 u M S 9 m c m F t Z V 9 t b 2 R l b F 8 0 X 3 R l c 3 R f Z G l j Z S A o M i k v Q X V 0 b 1 J l b W 9 2 Z W R D b 2 x 1 b W 5 z M S 5 7 V m F s d W U u N S w 4 f S Z x d W 9 0 O y w m c X V v d D t T Z W N 0 a W 9 u M S 9 m c m F t Z V 9 t b 2 R l b F 8 0 X 3 R l c 3 R f Z G l j Z S A o M i k v Q X V 0 b 1 J l b W 9 2 Z W R D b 2 x 1 b W 5 z M S 5 7 V m F s d W U u N i w 5 f S Z x d W 9 0 O y w m c X V v d D t T Z W N 0 a W 9 u M S 9 m c m F t Z V 9 t b 2 R l b F 8 0 X 3 R l c 3 R f Z G l j Z S A o M i k v Q X V 0 b 1 J l b W 9 2 Z W R D b 2 x 1 b W 5 z M S 5 7 V m F s d W U u N y w x M H 0 m c X V v d D s s J n F 1 b 3 Q 7 U 2 V j d G l v b j E v Z n J h b W V f b W 9 k Z W x f N F 9 0 Z X N 0 X 2 R p Y 2 U g K D I p L 0 F 1 d G 9 S Z W 1 v d m V k Q 2 9 s d W 1 u c z E u e 1 Z h b H V l L j g s M T F 9 J n F 1 b 3 Q 7 L C Z x d W 9 0 O 1 N l Y 3 R p b 2 4 x L 2 Z y Y W 1 l X 2 1 v Z G V s X z R f d G V z d F 9 k a W N l I C g y K S 9 B d X R v U m V t b 3 Z l Z E N v b H V t b n M x L n t W Y W x 1 Z S 4 5 L D E y f S Z x d W 9 0 O y w m c X V v d D t T Z W N 0 a W 9 u M S 9 m c m F t Z V 9 t b 2 R l b F 8 0 X 3 R l c 3 R f Z G l j Z S A o M i k v Q X V 0 b 1 J l b W 9 2 Z W R D b 2 x 1 b W 5 z M S 5 7 V m F s d W U u Z n J h b W U s M T N 9 J n F 1 b 3 Q 7 L C Z x d W 9 0 O 1 N l Y 3 R p b 2 4 x L 2 Z y Y W 1 l X 2 1 v Z G V s X z R f d G V z d F 9 k a W N l I C g y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R f d G V z d F 9 k a W N l I C g y K S 9 B d X R v U m V t b 3 Z l Z E N v b H V t b n M x L n t O Y W 1 l L D B 9 J n F 1 b 3 Q 7 L C Z x d W 9 0 O 1 N l Y 3 R p b 2 4 x L 2 Z y Y W 1 l X 2 1 v Z G V s X z R f d G V z d F 9 k a W N l I C g y K S 9 B d X R v U m V t b 3 Z l Z E N v b H V t b n M x L n t W Y W x 1 Z S 4 x L D F 9 J n F 1 b 3 Q 7 L C Z x d W 9 0 O 1 N l Y 3 R p b 2 4 x L 2 Z y Y W 1 l X 2 1 v Z G V s X z R f d G V z d F 9 k a W N l I C g y K S 9 B d X R v U m V t b 3 Z l Z E N v b H V t b n M x L n t W Y W x 1 Z S 4 x M C w y f S Z x d W 9 0 O y w m c X V v d D t T Z W N 0 a W 9 u M S 9 m c m F t Z V 9 t b 2 R l b F 8 0 X 3 R l c 3 R f Z G l j Z S A o M i k v Q X V 0 b 1 J l b W 9 2 Z W R D b 2 x 1 b W 5 z M S 5 7 V m F s d W U u M T E s M 3 0 m c X V v d D s s J n F 1 b 3 Q 7 U 2 V j d G l v b j E v Z n J h b W V f b W 9 k Z W x f N F 9 0 Z X N 0 X 2 R p Y 2 U g K D I p L 0 F 1 d G 9 S Z W 1 v d m V k Q 2 9 s d W 1 u c z E u e 1 Z h b H V l L j E y L D R 9 J n F 1 b 3 Q 7 L C Z x d W 9 0 O 1 N l Y 3 R p b 2 4 x L 2 Z y Y W 1 l X 2 1 v Z G V s X z R f d G V z d F 9 k a W N l I C g y K S 9 B d X R v U m V t b 3 Z l Z E N v b H V t b n M x L n t W Y W x 1 Z S 4 y L D V 9 J n F 1 b 3 Q 7 L C Z x d W 9 0 O 1 N l Y 3 R p b 2 4 x L 2 Z y Y W 1 l X 2 1 v Z G V s X z R f d G V z d F 9 k a W N l I C g y K S 9 B d X R v U m V t b 3 Z l Z E N v b H V t b n M x L n t W Y W x 1 Z S 4 z L D Z 9 J n F 1 b 3 Q 7 L C Z x d W 9 0 O 1 N l Y 3 R p b 2 4 x L 2 Z y Y W 1 l X 2 1 v Z G V s X z R f d G V z d F 9 k a W N l I C g y K S 9 B d X R v U m V t b 3 Z l Z E N v b H V t b n M x L n t W Y W x 1 Z S 4 0 L D d 9 J n F 1 b 3 Q 7 L C Z x d W 9 0 O 1 N l Y 3 R p b 2 4 x L 2 Z y Y W 1 l X 2 1 v Z G V s X z R f d G V z d F 9 k a W N l I C g y K S 9 B d X R v U m V t b 3 Z l Z E N v b H V t b n M x L n t W Y W x 1 Z S 4 1 L D h 9 J n F 1 b 3 Q 7 L C Z x d W 9 0 O 1 N l Y 3 R p b 2 4 x L 2 Z y Y W 1 l X 2 1 v Z G V s X z R f d G V z d F 9 k a W N l I C g y K S 9 B d X R v U m V t b 3 Z l Z E N v b H V t b n M x L n t W Y W x 1 Z S 4 2 L D l 9 J n F 1 b 3 Q 7 L C Z x d W 9 0 O 1 N l Y 3 R p b 2 4 x L 2 Z y Y W 1 l X 2 1 v Z G V s X z R f d G V z d F 9 k a W N l I C g y K S 9 B d X R v U m V t b 3 Z l Z E N v b H V t b n M x L n t W Y W x 1 Z S 4 3 L D E w f S Z x d W 9 0 O y w m c X V v d D t T Z W N 0 a W 9 u M S 9 m c m F t Z V 9 t b 2 R l b F 8 0 X 3 R l c 3 R f Z G l j Z S A o M i k v Q X V 0 b 1 J l b W 9 2 Z W R D b 2 x 1 b W 5 z M S 5 7 V m F s d W U u O C w x M X 0 m c X V v d D s s J n F 1 b 3 Q 7 U 2 V j d G l v b j E v Z n J h b W V f b W 9 k Z W x f N F 9 0 Z X N 0 X 2 R p Y 2 U g K D I p L 0 F 1 d G 9 S Z W 1 v d m V k Q 2 9 s d W 1 u c z E u e 1 Z h b H V l L j k s M T J 9 J n F 1 b 3 Q 7 L C Z x d W 9 0 O 1 N l Y 3 R p b 2 4 x L 2 Z y Y W 1 l X 2 1 v Z G V s X z R f d G V z d F 9 k a W N l I C g y K S 9 B d X R v U m V t b 3 Z l Z E N v b H V t b n M x L n t W Y W x 1 Z S 5 m c m F t Z S w x M 3 0 m c X V v d D s s J n F 1 b 3 Q 7 U 2 V j d G l v b j E v Z n J h b W V f b W 9 k Z W x f N F 9 0 Z X N 0 X 2 R p Y 2 U g K D I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w 2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A 5 O j E 4 O j M x L j k x M D c y M D R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w 2 X 3 R l c 3 R f Z G l j Z S 9 B d X R v U m V t b 3 Z l Z E N v b H V t b n M x L n t O Y W 1 l L D B 9 J n F 1 b 3 Q 7 L C Z x d W 9 0 O 1 N l Y 3 R p b 2 4 x L 3 B 1 b G x i Y W N r X 2 1 v Z G V s N l 9 0 Z X N 0 X 2 R p Y 2 U v Q X V 0 b 1 J l b W 9 2 Z W R D b 2 x 1 b W 5 z M S 5 7 V m F s d W U u M C w x f S Z x d W 9 0 O y w m c X V v d D t T Z W N 0 a W 9 u M S 9 w d W x s Y m F j a 1 9 t b 2 R l b D Z f d G V z d F 9 k a W N l L 0 F 1 d G 9 S Z W 1 v d m V k Q 2 9 s d W 1 u c z E u e 1 Z h b H V l L j E s M n 0 m c X V v d D s s J n F 1 b 3 Q 7 U 2 V j d G l v b j E v c H V s b G J h Y 2 t f b W 9 k Z W w 2 X 3 R l c 3 R f Z G l j Z S 9 B d X R v U m V t b 3 Z l Z E N v b H V t b n M x L n t W Y W x 1 Z S 4 y L D N 9 J n F 1 b 3 Q 7 L C Z x d W 9 0 O 1 N l Y 3 R p b 2 4 x L 3 B 1 b G x i Y W N r X 2 1 v Z G V s N l 9 0 Z X N 0 X 2 R p Y 2 U v Q X V 0 b 1 J l b W 9 2 Z W R D b 2 x 1 b W 5 z M S 5 7 V m F s d W U u M y w 0 f S Z x d W 9 0 O y w m c X V v d D t T Z W N 0 a W 9 u M S 9 w d W x s Y m F j a 1 9 t b 2 R l b D Z f d G V z d F 9 k a W N l L 0 F 1 d G 9 S Z W 1 v d m V k Q 2 9 s d W 1 u c z E u e 1 Z h b H V l L j Q s N X 0 m c X V v d D s s J n F 1 b 3 Q 7 U 2 V j d G l v b j E v c H V s b G J h Y 2 t f b W 9 k Z W w 2 X 3 R l c 3 R f Z G l j Z S 9 B d X R v U m V t b 3 Z l Z E N v b H V t b n M x L n t W Y W x 1 Z S 4 1 L D Z 9 J n F 1 b 3 Q 7 L C Z x d W 9 0 O 1 N l Y 3 R p b 2 4 x L 3 B 1 b G x i Y W N r X 2 1 v Z G V s N l 9 0 Z X N 0 X 2 R p Y 2 U v Q X V 0 b 1 J l b W 9 2 Z W R D b 2 x 1 b W 5 z M S 5 7 V m F s d W U u N i w 3 f S Z x d W 9 0 O y w m c X V v d D t T Z W N 0 a W 9 u M S 9 w d W x s Y m F j a 1 9 t b 2 R l b D Z f d G V z d F 9 k a W N l L 0 F 1 d G 9 S Z W 1 v d m V k Q 2 9 s d W 1 u c z E u e 1 Z h b H V l L j c s O H 0 m c X V v d D s s J n F 1 b 3 Q 7 U 2 V j d G l v b j E v c H V s b G J h Y 2 t f b W 9 k Z W w 2 X 3 R l c 3 R f Z G l j Z S 9 B d X R v U m V t b 3 Z l Z E N v b H V t b n M x L n t W Y W x 1 Z S 4 4 L D l 9 J n F 1 b 3 Q 7 L C Z x d W 9 0 O 1 N l Y 3 R p b 2 4 x L 3 B 1 b G x i Y W N r X 2 1 v Z G V s N l 9 0 Z X N 0 X 2 R p Y 2 U v Q X V 0 b 1 J l b W 9 2 Z W R D b 2 x 1 b W 5 z M S 5 7 V m F s d W U u O S w x M H 0 m c X V v d D s s J n F 1 b 3 Q 7 U 2 V j d G l v b j E v c H V s b G J h Y 2 t f b W 9 k Z W w 2 X 3 R l c 3 R f Z G l j Z S 9 B d X R v U m V t b 3 Z l Z E N v b H V t b n M x L n t W Y W x 1 Z S 4 x M C w x M X 0 m c X V v d D s s J n F 1 b 3 Q 7 U 2 V j d G l v b j E v c H V s b G J h Y 2 t f b W 9 k Z W w 2 X 3 R l c 3 R f Z G l j Z S 9 B d X R v U m V t b 3 Z l Z E N v b H V t b n M x L n t W Y W x 1 Z S 4 x M S w x M n 0 m c X V v d D s s J n F 1 b 3 Q 7 U 2 V j d G l v b j E v c H V s b G J h Y 2 t f b W 9 k Z W w 2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N l 9 0 Z X N 0 X 2 R p Y 2 U v Q X V 0 b 1 J l b W 9 2 Z W R D b 2 x 1 b W 5 z M S 5 7 T m F t Z S w w f S Z x d W 9 0 O y w m c X V v d D t T Z W N 0 a W 9 u M S 9 w d W x s Y m F j a 1 9 t b 2 R l b D Z f d G V z d F 9 k a W N l L 0 F 1 d G 9 S Z W 1 v d m V k Q 2 9 s d W 1 u c z E u e 1 Z h b H V l L j A s M X 0 m c X V v d D s s J n F 1 b 3 Q 7 U 2 V j d G l v b j E v c H V s b G J h Y 2 t f b W 9 k Z W w 2 X 3 R l c 3 R f Z G l j Z S 9 B d X R v U m V t b 3 Z l Z E N v b H V t b n M x L n t W Y W x 1 Z S 4 x L D J 9 J n F 1 b 3 Q 7 L C Z x d W 9 0 O 1 N l Y 3 R p b 2 4 x L 3 B 1 b G x i Y W N r X 2 1 v Z G V s N l 9 0 Z X N 0 X 2 R p Y 2 U v Q X V 0 b 1 J l b W 9 2 Z W R D b 2 x 1 b W 5 z M S 5 7 V m F s d W U u M i w z f S Z x d W 9 0 O y w m c X V v d D t T Z W N 0 a W 9 u M S 9 w d W x s Y m F j a 1 9 t b 2 R l b D Z f d G V z d F 9 k a W N l L 0 F 1 d G 9 S Z W 1 v d m V k Q 2 9 s d W 1 u c z E u e 1 Z h b H V l L j M s N H 0 m c X V v d D s s J n F 1 b 3 Q 7 U 2 V j d G l v b j E v c H V s b G J h Y 2 t f b W 9 k Z W w 2 X 3 R l c 3 R f Z G l j Z S 9 B d X R v U m V t b 3 Z l Z E N v b H V t b n M x L n t W Y W x 1 Z S 4 0 L D V 9 J n F 1 b 3 Q 7 L C Z x d W 9 0 O 1 N l Y 3 R p b 2 4 x L 3 B 1 b G x i Y W N r X 2 1 v Z G V s N l 9 0 Z X N 0 X 2 R p Y 2 U v Q X V 0 b 1 J l b W 9 2 Z W R D b 2 x 1 b W 5 z M S 5 7 V m F s d W U u N S w 2 f S Z x d W 9 0 O y w m c X V v d D t T Z W N 0 a W 9 u M S 9 w d W x s Y m F j a 1 9 t b 2 R l b D Z f d G V z d F 9 k a W N l L 0 F 1 d G 9 S Z W 1 v d m V k Q 2 9 s d W 1 u c z E u e 1 Z h b H V l L j Y s N 3 0 m c X V v d D s s J n F 1 b 3 Q 7 U 2 V j d G l v b j E v c H V s b G J h Y 2 t f b W 9 k Z W w 2 X 3 R l c 3 R f Z G l j Z S 9 B d X R v U m V t b 3 Z l Z E N v b H V t b n M x L n t W Y W x 1 Z S 4 3 L D h 9 J n F 1 b 3 Q 7 L C Z x d W 9 0 O 1 N l Y 3 R p b 2 4 x L 3 B 1 b G x i Y W N r X 2 1 v Z G V s N l 9 0 Z X N 0 X 2 R p Y 2 U v Q X V 0 b 1 J l b W 9 2 Z W R D b 2 x 1 b W 5 z M S 5 7 V m F s d W U u O C w 5 f S Z x d W 9 0 O y w m c X V v d D t T Z W N 0 a W 9 u M S 9 w d W x s Y m F j a 1 9 t b 2 R l b D Z f d G V z d F 9 k a W N l L 0 F 1 d G 9 S Z W 1 v d m V k Q 2 9 s d W 1 u c z E u e 1 Z h b H V l L j k s M T B 9 J n F 1 b 3 Q 7 L C Z x d W 9 0 O 1 N l Y 3 R p b 2 4 x L 3 B 1 b G x i Y W N r X 2 1 v Z G V s N l 9 0 Z X N 0 X 2 R p Y 2 U v Q X V 0 b 1 J l b W 9 2 Z W R D b 2 x 1 b W 5 z M S 5 7 V m F s d W U u M T A s M T F 9 J n F 1 b 3 Q 7 L C Z x d W 9 0 O 1 N l Y 3 R p b 2 4 x L 3 B 1 b G x i Y W N r X 2 1 v Z G V s N l 9 0 Z X N 0 X 2 R p Y 2 U v Q X V 0 b 1 J l b W 9 2 Z W R D b 2 x 1 b W 5 z M S 5 7 V m F s d W U u M T E s M T J 9 J n F 1 b 3 Q 7 L C Z x d W 9 0 O 1 N l Y 3 R p b 2 4 x L 3 B 1 b G x i Y W N r X 2 1 v Z G V s N l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d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5 V D E w O j I z O j U 1 L j Q y N D E 4 M z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N 1 9 0 Z X N 0 X 2 R p Y 2 U v Q X V 0 b 1 J l b W 9 2 Z W R D b 2 x 1 b W 5 z M S 5 7 T m F t Z S w w f S Z x d W 9 0 O y w m c X V v d D t T Z W N 0 a W 9 u M S 9 m c m F t Z V 9 t b 2 R l b D d f d G V z d F 9 k a W N l L 0 F 1 d G 9 S Z W 1 v d m V k Q 2 9 s d W 1 u c z E u e 1 Z h b H V l L j E s M X 0 m c X V v d D s s J n F 1 b 3 Q 7 U 2 V j d G l v b j E v Z n J h b W V f b W 9 k Z W w 3 X 3 R l c 3 R f Z G l j Z S 9 B d X R v U m V t b 3 Z l Z E N v b H V t b n M x L n t W Y W x 1 Z S 4 x M C w y f S Z x d W 9 0 O y w m c X V v d D t T Z W N 0 a W 9 u M S 9 m c m F t Z V 9 t b 2 R l b D d f d G V z d F 9 k a W N l L 0 F 1 d G 9 S Z W 1 v d m V k Q 2 9 s d W 1 u c z E u e 1 Z h b H V l L j E x L D N 9 J n F 1 b 3 Q 7 L C Z x d W 9 0 O 1 N l Y 3 R p b 2 4 x L 2 Z y Y W 1 l X 2 1 v Z G V s N 1 9 0 Z X N 0 X 2 R p Y 2 U v Q X V 0 b 1 J l b W 9 2 Z W R D b 2 x 1 b W 5 z M S 5 7 V m F s d W U u M T I s N H 0 m c X V v d D s s J n F 1 b 3 Q 7 U 2 V j d G l v b j E v Z n J h b W V f b W 9 k Z W w 3 X 3 R l c 3 R f Z G l j Z S 9 B d X R v U m V t b 3 Z l Z E N v b H V t b n M x L n t W Y W x 1 Z S 4 y L D V 9 J n F 1 b 3 Q 7 L C Z x d W 9 0 O 1 N l Y 3 R p b 2 4 x L 2 Z y Y W 1 l X 2 1 v Z G V s N 1 9 0 Z X N 0 X 2 R p Y 2 U v Q X V 0 b 1 J l b W 9 2 Z W R D b 2 x 1 b W 5 z M S 5 7 V m F s d W U u M y w 2 f S Z x d W 9 0 O y w m c X V v d D t T Z W N 0 a W 9 u M S 9 m c m F t Z V 9 t b 2 R l b D d f d G V z d F 9 k a W N l L 0 F 1 d G 9 S Z W 1 v d m V k Q 2 9 s d W 1 u c z E u e 1 Z h b H V l L j Q s N 3 0 m c X V v d D s s J n F 1 b 3 Q 7 U 2 V j d G l v b j E v Z n J h b W V f b W 9 k Z W w 3 X 3 R l c 3 R f Z G l j Z S 9 B d X R v U m V t b 3 Z l Z E N v b H V t b n M x L n t W Y W x 1 Z S 4 1 L D h 9 J n F 1 b 3 Q 7 L C Z x d W 9 0 O 1 N l Y 3 R p b 2 4 x L 2 Z y Y W 1 l X 2 1 v Z G V s N 1 9 0 Z X N 0 X 2 R p Y 2 U v Q X V 0 b 1 J l b W 9 2 Z W R D b 2 x 1 b W 5 z M S 5 7 V m F s d W U u N i w 5 f S Z x d W 9 0 O y w m c X V v d D t T Z W N 0 a W 9 u M S 9 m c m F t Z V 9 t b 2 R l b D d f d G V z d F 9 k a W N l L 0 F 1 d G 9 S Z W 1 v d m V k Q 2 9 s d W 1 u c z E u e 1 Z h b H V l L j c s M T B 9 J n F 1 b 3 Q 7 L C Z x d W 9 0 O 1 N l Y 3 R p b 2 4 x L 2 Z y Y W 1 l X 2 1 v Z G V s N 1 9 0 Z X N 0 X 2 R p Y 2 U v Q X V 0 b 1 J l b W 9 2 Z W R D b 2 x 1 b W 5 z M S 5 7 V m F s d W U u O C w x M X 0 m c X V v d D s s J n F 1 b 3 Q 7 U 2 V j d G l v b j E v Z n J h b W V f b W 9 k Z W w 3 X 3 R l c 3 R f Z G l j Z S 9 B d X R v U m V t b 3 Z l Z E N v b H V t b n M x L n t W Y W x 1 Z S 4 5 L D E y f S Z x d W 9 0 O y w m c X V v d D t T Z W N 0 a W 9 u M S 9 m c m F t Z V 9 t b 2 R l b D d f d G V z d F 9 k a W N l L 0 F 1 d G 9 S Z W 1 v d m V k Q 2 9 s d W 1 u c z E u e 1 Z h b H V l L m Z y Y W 1 l L D E z f S Z x d W 9 0 O y w m c X V v d D t T Z W N 0 a W 9 u M S 9 m c m F t Z V 9 t b 2 R l b D d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w 3 X 3 R l c 3 R f Z G l j Z S 9 B d X R v U m V t b 3 Z l Z E N v b H V t b n M x L n t O Y W 1 l L D B 9 J n F 1 b 3 Q 7 L C Z x d W 9 0 O 1 N l Y 3 R p b 2 4 x L 2 Z y Y W 1 l X 2 1 v Z G V s N 1 9 0 Z X N 0 X 2 R p Y 2 U v Q X V 0 b 1 J l b W 9 2 Z W R D b 2 x 1 b W 5 z M S 5 7 V m F s d W U u M S w x f S Z x d W 9 0 O y w m c X V v d D t T Z W N 0 a W 9 u M S 9 m c m F t Z V 9 t b 2 R l b D d f d G V z d F 9 k a W N l L 0 F 1 d G 9 S Z W 1 v d m V k Q 2 9 s d W 1 u c z E u e 1 Z h b H V l L j E w L D J 9 J n F 1 b 3 Q 7 L C Z x d W 9 0 O 1 N l Y 3 R p b 2 4 x L 2 Z y Y W 1 l X 2 1 v Z G V s N 1 9 0 Z X N 0 X 2 R p Y 2 U v Q X V 0 b 1 J l b W 9 2 Z W R D b 2 x 1 b W 5 z M S 5 7 V m F s d W U u M T E s M 3 0 m c X V v d D s s J n F 1 b 3 Q 7 U 2 V j d G l v b j E v Z n J h b W V f b W 9 k Z W w 3 X 3 R l c 3 R f Z G l j Z S 9 B d X R v U m V t b 3 Z l Z E N v b H V t b n M x L n t W Y W x 1 Z S 4 x M i w 0 f S Z x d W 9 0 O y w m c X V v d D t T Z W N 0 a W 9 u M S 9 m c m F t Z V 9 t b 2 R l b D d f d G V z d F 9 k a W N l L 0 F 1 d G 9 S Z W 1 v d m V k Q 2 9 s d W 1 u c z E u e 1 Z h b H V l L j I s N X 0 m c X V v d D s s J n F 1 b 3 Q 7 U 2 V j d G l v b j E v Z n J h b W V f b W 9 k Z W w 3 X 3 R l c 3 R f Z G l j Z S 9 B d X R v U m V t b 3 Z l Z E N v b H V t b n M x L n t W Y W x 1 Z S 4 z L D Z 9 J n F 1 b 3 Q 7 L C Z x d W 9 0 O 1 N l Y 3 R p b 2 4 x L 2 Z y Y W 1 l X 2 1 v Z G V s N 1 9 0 Z X N 0 X 2 R p Y 2 U v Q X V 0 b 1 J l b W 9 2 Z W R D b 2 x 1 b W 5 z M S 5 7 V m F s d W U u N C w 3 f S Z x d W 9 0 O y w m c X V v d D t T Z W N 0 a W 9 u M S 9 m c m F t Z V 9 t b 2 R l b D d f d G V z d F 9 k a W N l L 0 F 1 d G 9 S Z W 1 v d m V k Q 2 9 s d W 1 u c z E u e 1 Z h b H V l L j U s O H 0 m c X V v d D s s J n F 1 b 3 Q 7 U 2 V j d G l v b j E v Z n J h b W V f b W 9 k Z W w 3 X 3 R l c 3 R f Z G l j Z S 9 B d X R v U m V t b 3 Z l Z E N v b H V t b n M x L n t W Y W x 1 Z S 4 2 L D l 9 J n F 1 b 3 Q 7 L C Z x d W 9 0 O 1 N l Y 3 R p b 2 4 x L 2 Z y Y W 1 l X 2 1 v Z G V s N 1 9 0 Z X N 0 X 2 R p Y 2 U v Q X V 0 b 1 J l b W 9 2 Z W R D b 2 x 1 b W 5 z M S 5 7 V m F s d W U u N y w x M H 0 m c X V v d D s s J n F 1 b 3 Q 7 U 2 V j d G l v b j E v Z n J h b W V f b W 9 k Z W w 3 X 3 R l c 3 R f Z G l j Z S 9 B d X R v U m V t b 3 Z l Z E N v b H V t b n M x L n t W Y W x 1 Z S 4 4 L D E x f S Z x d W 9 0 O y w m c X V v d D t T Z W N 0 a W 9 u M S 9 m c m F t Z V 9 t b 2 R l b D d f d G V z d F 9 k a W N l L 0 F 1 d G 9 S Z W 1 v d m V k Q 2 9 s d W 1 u c z E u e 1 Z h b H V l L j k s M T J 9 J n F 1 b 3 Q 7 L C Z x d W 9 0 O 1 N l Y 3 R p b 2 4 x L 2 Z y Y W 1 l X 2 1 v Z G V s N 1 9 0 Z X N 0 X 2 R p Y 2 U v Q X V 0 b 1 J l b W 9 2 Z W R D b 2 x 1 b W 5 z M S 5 7 V m F s d W U u Z n J h b W U s M T N 9 J n F 1 b 3 Q 7 L C Z x d W 9 0 O 1 N l Y 3 R p b 2 4 x L 2 Z y Y W 1 l X 2 1 v Z G V s N 1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d f d m F s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Q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5 V D E w O j M y O j A z L j E 3 N D g z O D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N 1 9 2 Y W x f Z G l j Z S 9 B d X R v U m V t b 3 Z l Z E N v b H V t b n M x L n t O Y W 1 l L D B 9 J n F 1 b 3 Q 7 L C Z x d W 9 0 O 1 N l Y 3 R p b 2 4 x L 2 Z y Y W 1 l X 2 1 v Z G V s N 1 9 2 Y W x f Z G l j Z S 9 B d X R v U m V t b 3 Z l Z E N v b H V t b n M x L n t W Y W x 1 Z S 4 x L D F 9 J n F 1 b 3 Q 7 L C Z x d W 9 0 O 1 N l Y 3 R p b 2 4 x L 2 Z y Y W 1 l X 2 1 v Z G V s N 1 9 2 Y W x f Z G l j Z S 9 B d X R v U m V t b 3 Z l Z E N v b H V t b n M x L n t W Y W x 1 Z S 4 x M C w y f S Z x d W 9 0 O y w m c X V v d D t T Z W N 0 a W 9 u M S 9 m c m F t Z V 9 t b 2 R l b D d f d m F s X 2 R p Y 2 U v Q X V 0 b 1 J l b W 9 2 Z W R D b 2 x 1 b W 5 z M S 5 7 V m F s d W U u M T E s M 3 0 m c X V v d D s s J n F 1 b 3 Q 7 U 2 V j d G l v b j E v Z n J h b W V f b W 9 k Z W w 3 X 3 Z h b F 9 k a W N l L 0 F 1 d G 9 S Z W 1 v d m V k Q 2 9 s d W 1 u c z E u e 1 Z h b H V l L j E y L D R 9 J n F 1 b 3 Q 7 L C Z x d W 9 0 O 1 N l Y 3 R p b 2 4 x L 2 Z y Y W 1 l X 2 1 v Z G V s N 1 9 2 Y W x f Z G l j Z S 9 B d X R v U m V t b 3 Z l Z E N v b H V t b n M x L n t W Y W x 1 Z S 4 y L D V 9 J n F 1 b 3 Q 7 L C Z x d W 9 0 O 1 N l Y 3 R p b 2 4 x L 2 Z y Y W 1 l X 2 1 v Z G V s N 1 9 2 Y W x f Z G l j Z S 9 B d X R v U m V t b 3 Z l Z E N v b H V t b n M x L n t W Y W x 1 Z S 4 z L D Z 9 J n F 1 b 3 Q 7 L C Z x d W 9 0 O 1 N l Y 3 R p b 2 4 x L 2 Z y Y W 1 l X 2 1 v Z G V s N 1 9 2 Y W x f Z G l j Z S 9 B d X R v U m V t b 3 Z l Z E N v b H V t b n M x L n t W Y W x 1 Z S 4 0 L D d 9 J n F 1 b 3 Q 7 L C Z x d W 9 0 O 1 N l Y 3 R p b 2 4 x L 2 Z y Y W 1 l X 2 1 v Z G V s N 1 9 2 Y W x f Z G l j Z S 9 B d X R v U m V t b 3 Z l Z E N v b H V t b n M x L n t W Y W x 1 Z S 4 1 L D h 9 J n F 1 b 3 Q 7 L C Z x d W 9 0 O 1 N l Y 3 R p b 2 4 x L 2 Z y Y W 1 l X 2 1 v Z G V s N 1 9 2 Y W x f Z G l j Z S 9 B d X R v U m V t b 3 Z l Z E N v b H V t b n M x L n t W Y W x 1 Z S 4 2 L D l 9 J n F 1 b 3 Q 7 L C Z x d W 9 0 O 1 N l Y 3 R p b 2 4 x L 2 Z y Y W 1 l X 2 1 v Z G V s N 1 9 2 Y W x f Z G l j Z S 9 B d X R v U m V t b 3 Z l Z E N v b H V t b n M x L n t W Y W x 1 Z S 4 3 L D E w f S Z x d W 9 0 O y w m c X V v d D t T Z W N 0 a W 9 u M S 9 m c m F t Z V 9 t b 2 R l b D d f d m F s X 2 R p Y 2 U v Q X V 0 b 1 J l b W 9 2 Z W R D b 2 x 1 b W 5 z M S 5 7 V m F s d W U u O C w x M X 0 m c X V v d D s s J n F 1 b 3 Q 7 U 2 V j d G l v b j E v Z n J h b W V f b W 9 k Z W w 3 X 3 Z h b F 9 k a W N l L 0 F 1 d G 9 S Z W 1 v d m V k Q 2 9 s d W 1 u c z E u e 1 Z h b H V l L j k s M T J 9 J n F 1 b 3 Q 7 L C Z x d W 9 0 O 1 N l Y 3 R p b 2 4 x L 2 Z y Y W 1 l X 2 1 v Z G V s N 1 9 2 Y W x f Z G l j Z S 9 B d X R v U m V t b 3 Z l Z E N v b H V t b n M x L n t W Y W x 1 Z S 5 m c m F t Z S w x M 3 0 m c X V v d D s s J n F 1 b 3 Q 7 U 2 V j d G l v b j E v Z n J h b W V f b W 9 k Z W w 3 X 3 Z h b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w 3 X 3 Z h b F 9 k a W N l L 0 F 1 d G 9 S Z W 1 v d m V k Q 2 9 s d W 1 u c z E u e 0 5 h b W U s M H 0 m c X V v d D s s J n F 1 b 3 Q 7 U 2 V j d G l v b j E v Z n J h b W V f b W 9 k Z W w 3 X 3 Z h b F 9 k a W N l L 0 F 1 d G 9 S Z W 1 v d m V k Q 2 9 s d W 1 u c z E u e 1 Z h b H V l L j E s M X 0 m c X V v d D s s J n F 1 b 3 Q 7 U 2 V j d G l v b j E v Z n J h b W V f b W 9 k Z W w 3 X 3 Z h b F 9 k a W N l L 0 F 1 d G 9 S Z W 1 v d m V k Q 2 9 s d W 1 u c z E u e 1 Z h b H V l L j E w L D J 9 J n F 1 b 3 Q 7 L C Z x d W 9 0 O 1 N l Y 3 R p b 2 4 x L 2 Z y Y W 1 l X 2 1 v Z G V s N 1 9 2 Y W x f Z G l j Z S 9 B d X R v U m V t b 3 Z l Z E N v b H V t b n M x L n t W Y W x 1 Z S 4 x M S w z f S Z x d W 9 0 O y w m c X V v d D t T Z W N 0 a W 9 u M S 9 m c m F t Z V 9 t b 2 R l b D d f d m F s X 2 R p Y 2 U v Q X V 0 b 1 J l b W 9 2 Z W R D b 2 x 1 b W 5 z M S 5 7 V m F s d W U u M T I s N H 0 m c X V v d D s s J n F 1 b 3 Q 7 U 2 V j d G l v b j E v Z n J h b W V f b W 9 k Z W w 3 X 3 Z h b F 9 k a W N l L 0 F 1 d G 9 S Z W 1 v d m V k Q 2 9 s d W 1 u c z E u e 1 Z h b H V l L j I s N X 0 m c X V v d D s s J n F 1 b 3 Q 7 U 2 V j d G l v b j E v Z n J h b W V f b W 9 k Z W w 3 X 3 Z h b F 9 k a W N l L 0 F 1 d G 9 S Z W 1 v d m V k Q 2 9 s d W 1 u c z E u e 1 Z h b H V l L j M s N n 0 m c X V v d D s s J n F 1 b 3 Q 7 U 2 V j d G l v b j E v Z n J h b W V f b W 9 k Z W w 3 X 3 Z h b F 9 k a W N l L 0 F 1 d G 9 S Z W 1 v d m V k Q 2 9 s d W 1 u c z E u e 1 Z h b H V l L j Q s N 3 0 m c X V v d D s s J n F 1 b 3 Q 7 U 2 V j d G l v b j E v Z n J h b W V f b W 9 k Z W w 3 X 3 Z h b F 9 k a W N l L 0 F 1 d G 9 S Z W 1 v d m V k Q 2 9 s d W 1 u c z E u e 1 Z h b H V l L j U s O H 0 m c X V v d D s s J n F 1 b 3 Q 7 U 2 V j d G l v b j E v Z n J h b W V f b W 9 k Z W w 3 X 3 Z h b F 9 k a W N l L 0 F 1 d G 9 S Z W 1 v d m V k Q 2 9 s d W 1 u c z E u e 1 Z h b H V l L j Y s O X 0 m c X V v d D s s J n F 1 b 3 Q 7 U 2 V j d G l v b j E v Z n J h b W V f b W 9 k Z W w 3 X 3 Z h b F 9 k a W N l L 0 F 1 d G 9 S Z W 1 v d m V k Q 2 9 s d W 1 u c z E u e 1 Z h b H V l L j c s M T B 9 J n F 1 b 3 Q 7 L C Z x d W 9 0 O 1 N l Y 3 R p b 2 4 x L 2 Z y Y W 1 l X 2 1 v Z G V s N 1 9 2 Y W x f Z G l j Z S 9 B d X R v U m V t b 3 Z l Z E N v b H V t b n M x L n t W Y W x 1 Z S 4 4 L D E x f S Z x d W 9 0 O y w m c X V v d D t T Z W N 0 a W 9 u M S 9 m c m F t Z V 9 t b 2 R l b D d f d m F s X 2 R p Y 2 U v Q X V 0 b 1 J l b W 9 2 Z W R D b 2 x 1 b W 5 z M S 5 7 V m F s d W U u O S w x M n 0 m c X V v d D s s J n F 1 b 3 Q 7 U 2 V j d G l v b j E v Z n J h b W V f b W 9 k Z W w 3 X 3 Z h b F 9 k a W N l L 0 F 1 d G 9 S Z W 1 v d m V k Q 2 9 s d W 1 u c z E u e 1 Z h b H V l L m Z y Y W 1 l L D E z f S Z x d W 9 0 O y w m c X V v d D t T Z W N 0 a W 9 u M S 9 m c m F t Z V 9 t b 2 R l b D d f d m F s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d f d m F s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Q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5 V D E w O j M y O j A z L j E 3 N D g z O D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N 1 9 2 Y W x f Z G l j Z S 9 B d X R v U m V t b 3 Z l Z E N v b H V t b n M x L n t O Y W 1 l L D B 9 J n F 1 b 3 Q 7 L C Z x d W 9 0 O 1 N l Y 3 R p b 2 4 x L 2 Z y Y W 1 l X 2 1 v Z G V s N 1 9 2 Y W x f Z G l j Z S 9 B d X R v U m V t b 3 Z l Z E N v b H V t b n M x L n t W Y W x 1 Z S 4 x L D F 9 J n F 1 b 3 Q 7 L C Z x d W 9 0 O 1 N l Y 3 R p b 2 4 x L 2 Z y Y W 1 l X 2 1 v Z G V s N 1 9 2 Y W x f Z G l j Z S 9 B d X R v U m V t b 3 Z l Z E N v b H V t b n M x L n t W Y W x 1 Z S 4 x M C w y f S Z x d W 9 0 O y w m c X V v d D t T Z W N 0 a W 9 u M S 9 m c m F t Z V 9 t b 2 R l b D d f d m F s X 2 R p Y 2 U v Q X V 0 b 1 J l b W 9 2 Z W R D b 2 x 1 b W 5 z M S 5 7 V m F s d W U u M T E s M 3 0 m c X V v d D s s J n F 1 b 3 Q 7 U 2 V j d G l v b j E v Z n J h b W V f b W 9 k Z W w 3 X 3 Z h b F 9 k a W N l L 0 F 1 d G 9 S Z W 1 v d m V k Q 2 9 s d W 1 u c z E u e 1 Z h b H V l L j E y L D R 9 J n F 1 b 3 Q 7 L C Z x d W 9 0 O 1 N l Y 3 R p b 2 4 x L 2 Z y Y W 1 l X 2 1 v Z G V s N 1 9 2 Y W x f Z G l j Z S 9 B d X R v U m V t b 3 Z l Z E N v b H V t b n M x L n t W Y W x 1 Z S 4 y L D V 9 J n F 1 b 3 Q 7 L C Z x d W 9 0 O 1 N l Y 3 R p b 2 4 x L 2 Z y Y W 1 l X 2 1 v Z G V s N 1 9 2 Y W x f Z G l j Z S 9 B d X R v U m V t b 3 Z l Z E N v b H V t b n M x L n t W Y W x 1 Z S 4 z L D Z 9 J n F 1 b 3 Q 7 L C Z x d W 9 0 O 1 N l Y 3 R p b 2 4 x L 2 Z y Y W 1 l X 2 1 v Z G V s N 1 9 2 Y W x f Z G l j Z S 9 B d X R v U m V t b 3 Z l Z E N v b H V t b n M x L n t W Y W x 1 Z S 4 0 L D d 9 J n F 1 b 3 Q 7 L C Z x d W 9 0 O 1 N l Y 3 R p b 2 4 x L 2 Z y Y W 1 l X 2 1 v Z G V s N 1 9 2 Y W x f Z G l j Z S 9 B d X R v U m V t b 3 Z l Z E N v b H V t b n M x L n t W Y W x 1 Z S 4 1 L D h 9 J n F 1 b 3 Q 7 L C Z x d W 9 0 O 1 N l Y 3 R p b 2 4 x L 2 Z y Y W 1 l X 2 1 v Z G V s N 1 9 2 Y W x f Z G l j Z S 9 B d X R v U m V t b 3 Z l Z E N v b H V t b n M x L n t W Y W x 1 Z S 4 2 L D l 9 J n F 1 b 3 Q 7 L C Z x d W 9 0 O 1 N l Y 3 R p b 2 4 x L 2 Z y Y W 1 l X 2 1 v Z G V s N 1 9 2 Y W x f Z G l j Z S 9 B d X R v U m V t b 3 Z l Z E N v b H V t b n M x L n t W Y W x 1 Z S 4 3 L D E w f S Z x d W 9 0 O y w m c X V v d D t T Z W N 0 a W 9 u M S 9 m c m F t Z V 9 t b 2 R l b D d f d m F s X 2 R p Y 2 U v Q X V 0 b 1 J l b W 9 2 Z W R D b 2 x 1 b W 5 z M S 5 7 V m F s d W U u O C w x M X 0 m c X V v d D s s J n F 1 b 3 Q 7 U 2 V j d G l v b j E v Z n J h b W V f b W 9 k Z W w 3 X 3 Z h b F 9 k a W N l L 0 F 1 d G 9 S Z W 1 v d m V k Q 2 9 s d W 1 u c z E u e 1 Z h b H V l L j k s M T J 9 J n F 1 b 3 Q 7 L C Z x d W 9 0 O 1 N l Y 3 R p b 2 4 x L 2 Z y Y W 1 l X 2 1 v Z G V s N 1 9 2 Y W x f Z G l j Z S 9 B d X R v U m V t b 3 Z l Z E N v b H V t b n M x L n t W Y W x 1 Z S 5 m c m F t Z S w x M 3 0 m c X V v d D s s J n F 1 b 3 Q 7 U 2 V j d G l v b j E v Z n J h b W V f b W 9 k Z W w 3 X 3 Z h b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w 3 X 3 Z h b F 9 k a W N l L 0 F 1 d G 9 S Z W 1 v d m V k Q 2 9 s d W 1 u c z E u e 0 5 h b W U s M H 0 m c X V v d D s s J n F 1 b 3 Q 7 U 2 V j d G l v b j E v Z n J h b W V f b W 9 k Z W w 3 X 3 Z h b F 9 k a W N l L 0 F 1 d G 9 S Z W 1 v d m V k Q 2 9 s d W 1 u c z E u e 1 Z h b H V l L j E s M X 0 m c X V v d D s s J n F 1 b 3 Q 7 U 2 V j d G l v b j E v Z n J h b W V f b W 9 k Z W w 3 X 3 Z h b F 9 k a W N l L 0 F 1 d G 9 S Z W 1 v d m V k Q 2 9 s d W 1 u c z E u e 1 Z h b H V l L j E w L D J 9 J n F 1 b 3 Q 7 L C Z x d W 9 0 O 1 N l Y 3 R p b 2 4 x L 2 Z y Y W 1 l X 2 1 v Z G V s N 1 9 2 Y W x f Z G l j Z S 9 B d X R v U m V t b 3 Z l Z E N v b H V t b n M x L n t W Y W x 1 Z S 4 x M S w z f S Z x d W 9 0 O y w m c X V v d D t T Z W N 0 a W 9 u M S 9 m c m F t Z V 9 t b 2 R l b D d f d m F s X 2 R p Y 2 U v Q X V 0 b 1 J l b W 9 2 Z W R D b 2 x 1 b W 5 z M S 5 7 V m F s d W U u M T I s N H 0 m c X V v d D s s J n F 1 b 3 Q 7 U 2 V j d G l v b j E v Z n J h b W V f b W 9 k Z W w 3 X 3 Z h b F 9 k a W N l L 0 F 1 d G 9 S Z W 1 v d m V k Q 2 9 s d W 1 u c z E u e 1 Z h b H V l L j I s N X 0 m c X V v d D s s J n F 1 b 3 Q 7 U 2 V j d G l v b j E v Z n J h b W V f b W 9 k Z W w 3 X 3 Z h b F 9 k a W N l L 0 F 1 d G 9 S Z W 1 v d m V k Q 2 9 s d W 1 u c z E u e 1 Z h b H V l L j M s N n 0 m c X V v d D s s J n F 1 b 3 Q 7 U 2 V j d G l v b j E v Z n J h b W V f b W 9 k Z W w 3 X 3 Z h b F 9 k a W N l L 0 F 1 d G 9 S Z W 1 v d m V k Q 2 9 s d W 1 u c z E u e 1 Z h b H V l L j Q s N 3 0 m c X V v d D s s J n F 1 b 3 Q 7 U 2 V j d G l v b j E v Z n J h b W V f b W 9 k Z W w 3 X 3 Z h b F 9 k a W N l L 0 F 1 d G 9 S Z W 1 v d m V k Q 2 9 s d W 1 u c z E u e 1 Z h b H V l L j U s O H 0 m c X V v d D s s J n F 1 b 3 Q 7 U 2 V j d G l v b j E v Z n J h b W V f b W 9 k Z W w 3 X 3 Z h b F 9 k a W N l L 0 F 1 d G 9 S Z W 1 v d m V k Q 2 9 s d W 1 u c z E u e 1 Z h b H V l L j Y s O X 0 m c X V v d D s s J n F 1 b 3 Q 7 U 2 V j d G l v b j E v Z n J h b W V f b W 9 k Z W w 3 X 3 Z h b F 9 k a W N l L 0 F 1 d G 9 S Z W 1 v d m V k Q 2 9 s d W 1 u c z E u e 1 Z h b H V l L j c s M T B 9 J n F 1 b 3 Q 7 L C Z x d W 9 0 O 1 N l Y 3 R p b 2 4 x L 2 Z y Y W 1 l X 2 1 v Z G V s N 1 9 2 Y W x f Z G l j Z S 9 B d X R v U m V t b 3 Z l Z E N v b H V t b n M x L n t W Y W x 1 Z S 4 4 L D E x f S Z x d W 9 0 O y w m c X V v d D t T Z W N 0 a W 9 u M S 9 m c m F t Z V 9 t b 2 R l b D d f d m F s X 2 R p Y 2 U v Q X V 0 b 1 J l b W 9 2 Z W R D b 2 x 1 b W 5 z M S 5 7 V m F s d W U u O S w x M n 0 m c X V v d D s s J n F 1 b 3 Q 7 U 2 V j d G l v b j E v Z n J h b W V f b W 9 k Z W w 3 X 3 Z h b F 9 k a W N l L 0 F 1 d G 9 S Z W 1 v d m V k Q 2 9 s d W 1 u c z E u e 1 Z h b H V l L m Z y Y W 1 l L D E z f S Z x d W 9 0 O y w m c X V v d D t T Z W N 0 a W 9 u M S 9 m c m F t Z V 9 t b 2 R l b D d f d m F s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w 3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5 V D E w O j M 0 O j I 5 L j Q w O T Q y O D J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w 3 X 3 R l c 3 R f Z G l j Z S 9 B d X R v U m V t b 3 Z l Z E N v b H V t b n M x L n t O Y W 1 l L D B 9 J n F 1 b 3 Q 7 L C Z x d W 9 0 O 1 N l Y 3 R p b 2 4 x L 3 B 1 b G x i Y W N r X 2 1 v Z G V s N 1 9 0 Z X N 0 X 2 R p Y 2 U v Q X V 0 b 1 J l b W 9 2 Z W R D b 2 x 1 b W 5 z M S 5 7 V m F s d W U u M C w x f S Z x d W 9 0 O y w m c X V v d D t T Z W N 0 a W 9 u M S 9 w d W x s Y m F j a 1 9 t b 2 R l b D d f d G V z d F 9 k a W N l L 0 F 1 d G 9 S Z W 1 v d m V k Q 2 9 s d W 1 u c z E u e 1 Z h b H V l L j E s M n 0 m c X V v d D s s J n F 1 b 3 Q 7 U 2 V j d G l v b j E v c H V s b G J h Y 2 t f b W 9 k Z W w 3 X 3 R l c 3 R f Z G l j Z S 9 B d X R v U m V t b 3 Z l Z E N v b H V t b n M x L n t W Y W x 1 Z S 4 y L D N 9 J n F 1 b 3 Q 7 L C Z x d W 9 0 O 1 N l Y 3 R p b 2 4 x L 3 B 1 b G x i Y W N r X 2 1 v Z G V s N 1 9 0 Z X N 0 X 2 R p Y 2 U v Q X V 0 b 1 J l b W 9 2 Z W R D b 2 x 1 b W 5 z M S 5 7 V m F s d W U u M y w 0 f S Z x d W 9 0 O y w m c X V v d D t T Z W N 0 a W 9 u M S 9 w d W x s Y m F j a 1 9 t b 2 R l b D d f d G V z d F 9 k a W N l L 0 F 1 d G 9 S Z W 1 v d m V k Q 2 9 s d W 1 u c z E u e 1 Z h b H V l L j Q s N X 0 m c X V v d D s s J n F 1 b 3 Q 7 U 2 V j d G l v b j E v c H V s b G J h Y 2 t f b W 9 k Z W w 3 X 3 R l c 3 R f Z G l j Z S 9 B d X R v U m V t b 3 Z l Z E N v b H V t b n M x L n t W Y W x 1 Z S 4 1 L D Z 9 J n F 1 b 3 Q 7 L C Z x d W 9 0 O 1 N l Y 3 R p b 2 4 x L 3 B 1 b G x i Y W N r X 2 1 v Z G V s N 1 9 0 Z X N 0 X 2 R p Y 2 U v Q X V 0 b 1 J l b W 9 2 Z W R D b 2 x 1 b W 5 z M S 5 7 V m F s d W U u N i w 3 f S Z x d W 9 0 O y w m c X V v d D t T Z W N 0 a W 9 u M S 9 w d W x s Y m F j a 1 9 t b 2 R l b D d f d G V z d F 9 k a W N l L 0 F 1 d G 9 S Z W 1 v d m V k Q 2 9 s d W 1 u c z E u e 1 Z h b H V l L j c s O H 0 m c X V v d D s s J n F 1 b 3 Q 7 U 2 V j d G l v b j E v c H V s b G J h Y 2 t f b W 9 k Z W w 3 X 3 R l c 3 R f Z G l j Z S 9 B d X R v U m V t b 3 Z l Z E N v b H V t b n M x L n t W Y W x 1 Z S 4 4 L D l 9 J n F 1 b 3 Q 7 L C Z x d W 9 0 O 1 N l Y 3 R p b 2 4 x L 3 B 1 b G x i Y W N r X 2 1 v Z G V s N 1 9 0 Z X N 0 X 2 R p Y 2 U v Q X V 0 b 1 J l b W 9 2 Z W R D b 2 x 1 b W 5 z M S 5 7 V m F s d W U u O S w x M H 0 m c X V v d D s s J n F 1 b 3 Q 7 U 2 V j d G l v b j E v c H V s b G J h Y 2 t f b W 9 k Z W w 3 X 3 R l c 3 R f Z G l j Z S 9 B d X R v U m V t b 3 Z l Z E N v b H V t b n M x L n t W Y W x 1 Z S 4 x M C w x M X 0 m c X V v d D s s J n F 1 b 3 Q 7 U 2 V j d G l v b j E v c H V s b G J h Y 2 t f b W 9 k Z W w 3 X 3 R l c 3 R f Z G l j Z S 9 B d X R v U m V t b 3 Z l Z E N v b H V t b n M x L n t W Y W x 1 Z S 4 x M S w x M n 0 m c X V v d D s s J n F 1 b 3 Q 7 U 2 V j d G l v b j E v c H V s b G J h Y 2 t f b W 9 k Z W w 3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N 1 9 0 Z X N 0 X 2 R p Y 2 U v Q X V 0 b 1 J l b W 9 2 Z W R D b 2 x 1 b W 5 z M S 5 7 T m F t Z S w w f S Z x d W 9 0 O y w m c X V v d D t T Z W N 0 a W 9 u M S 9 w d W x s Y m F j a 1 9 t b 2 R l b D d f d G V z d F 9 k a W N l L 0 F 1 d G 9 S Z W 1 v d m V k Q 2 9 s d W 1 u c z E u e 1 Z h b H V l L j A s M X 0 m c X V v d D s s J n F 1 b 3 Q 7 U 2 V j d G l v b j E v c H V s b G J h Y 2 t f b W 9 k Z W w 3 X 3 R l c 3 R f Z G l j Z S 9 B d X R v U m V t b 3 Z l Z E N v b H V t b n M x L n t W Y W x 1 Z S 4 x L D J 9 J n F 1 b 3 Q 7 L C Z x d W 9 0 O 1 N l Y 3 R p b 2 4 x L 3 B 1 b G x i Y W N r X 2 1 v Z G V s N 1 9 0 Z X N 0 X 2 R p Y 2 U v Q X V 0 b 1 J l b W 9 2 Z W R D b 2 x 1 b W 5 z M S 5 7 V m F s d W U u M i w z f S Z x d W 9 0 O y w m c X V v d D t T Z W N 0 a W 9 u M S 9 w d W x s Y m F j a 1 9 t b 2 R l b D d f d G V z d F 9 k a W N l L 0 F 1 d G 9 S Z W 1 v d m V k Q 2 9 s d W 1 u c z E u e 1 Z h b H V l L j M s N H 0 m c X V v d D s s J n F 1 b 3 Q 7 U 2 V j d G l v b j E v c H V s b G J h Y 2 t f b W 9 k Z W w 3 X 3 R l c 3 R f Z G l j Z S 9 B d X R v U m V t b 3 Z l Z E N v b H V t b n M x L n t W Y W x 1 Z S 4 0 L D V 9 J n F 1 b 3 Q 7 L C Z x d W 9 0 O 1 N l Y 3 R p b 2 4 x L 3 B 1 b G x i Y W N r X 2 1 v Z G V s N 1 9 0 Z X N 0 X 2 R p Y 2 U v Q X V 0 b 1 J l b W 9 2 Z W R D b 2 x 1 b W 5 z M S 5 7 V m F s d W U u N S w 2 f S Z x d W 9 0 O y w m c X V v d D t T Z W N 0 a W 9 u M S 9 w d W x s Y m F j a 1 9 t b 2 R l b D d f d G V z d F 9 k a W N l L 0 F 1 d G 9 S Z W 1 v d m V k Q 2 9 s d W 1 u c z E u e 1 Z h b H V l L j Y s N 3 0 m c X V v d D s s J n F 1 b 3 Q 7 U 2 V j d G l v b j E v c H V s b G J h Y 2 t f b W 9 k Z W w 3 X 3 R l c 3 R f Z G l j Z S 9 B d X R v U m V t b 3 Z l Z E N v b H V t b n M x L n t W Y W x 1 Z S 4 3 L D h 9 J n F 1 b 3 Q 7 L C Z x d W 9 0 O 1 N l Y 3 R p b 2 4 x L 3 B 1 b G x i Y W N r X 2 1 v Z G V s N 1 9 0 Z X N 0 X 2 R p Y 2 U v Q X V 0 b 1 J l b W 9 2 Z W R D b 2 x 1 b W 5 z M S 5 7 V m F s d W U u O C w 5 f S Z x d W 9 0 O y w m c X V v d D t T Z W N 0 a W 9 u M S 9 w d W x s Y m F j a 1 9 t b 2 R l b D d f d G V z d F 9 k a W N l L 0 F 1 d G 9 S Z W 1 v d m V k Q 2 9 s d W 1 u c z E u e 1 Z h b H V l L j k s M T B 9 J n F 1 b 3 Q 7 L C Z x d W 9 0 O 1 N l Y 3 R p b 2 4 x L 3 B 1 b G x i Y W N r X 2 1 v Z G V s N 1 9 0 Z X N 0 X 2 R p Y 2 U v Q X V 0 b 1 J l b W 9 2 Z W R D b 2 x 1 b W 5 z M S 5 7 V m F s d W U u M T A s M T F 9 J n F 1 b 3 Q 7 L C Z x d W 9 0 O 1 N l Y 3 R p b 2 4 x L 3 B 1 b G x i Y W N r X 2 1 v Z G V s N 1 9 0 Z X N 0 X 2 R p Y 2 U v Q X V 0 b 1 J l b W 9 2 Z W R D b 2 x 1 b W 5 z M S 5 7 V m F s d W U u M T E s M T J 9 J n F 1 b 3 Q 7 L C Z x d W 9 0 O 1 N l Y 3 R p b 2 4 x L 3 B 1 b G x i Y W N r X 2 1 v Z G V s N 1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d f d m F s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N D E 6 N T M u N z I 5 N D Y 1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3 X 3 Z h b F 9 k a W N l I C g z K S 9 B d X R v U m V t b 3 Z l Z E N v b H V t b n M x L n t O Y W 1 l L D B 9 J n F 1 b 3 Q 7 L C Z x d W 9 0 O 1 N l Y 3 R p b 2 4 x L 2 Z y Y W 1 l X 2 1 v Z G V s N 1 9 2 Y W x f Z G l j Z S A o M y k v Q X V 0 b 1 J l b W 9 2 Z W R D b 2 x 1 b W 5 z M S 5 7 V m F s d W U u M S w x f S Z x d W 9 0 O y w m c X V v d D t T Z W N 0 a W 9 u M S 9 m c m F t Z V 9 t b 2 R l b D d f d m F s X 2 R p Y 2 U g K D M p L 0 F 1 d G 9 S Z W 1 v d m V k Q 2 9 s d W 1 u c z E u e 1 Z h b H V l L j E w L D J 9 J n F 1 b 3 Q 7 L C Z x d W 9 0 O 1 N l Y 3 R p b 2 4 x L 2 Z y Y W 1 l X 2 1 v Z G V s N 1 9 2 Y W x f Z G l j Z S A o M y k v Q X V 0 b 1 J l b W 9 2 Z W R D b 2 x 1 b W 5 z M S 5 7 V m F s d W U u M T E s M 3 0 m c X V v d D s s J n F 1 b 3 Q 7 U 2 V j d G l v b j E v Z n J h b W V f b W 9 k Z W w 3 X 3 Z h b F 9 k a W N l I C g z K S 9 B d X R v U m V t b 3 Z l Z E N v b H V t b n M x L n t W Y W x 1 Z S 4 x M i w 0 f S Z x d W 9 0 O y w m c X V v d D t T Z W N 0 a W 9 u M S 9 m c m F t Z V 9 t b 2 R l b D d f d m F s X 2 R p Y 2 U g K D M p L 0 F 1 d G 9 S Z W 1 v d m V k Q 2 9 s d W 1 u c z E u e 1 Z h b H V l L j I s N X 0 m c X V v d D s s J n F 1 b 3 Q 7 U 2 V j d G l v b j E v Z n J h b W V f b W 9 k Z W w 3 X 3 Z h b F 9 k a W N l I C g z K S 9 B d X R v U m V t b 3 Z l Z E N v b H V t b n M x L n t W Y W x 1 Z S 4 z L D Z 9 J n F 1 b 3 Q 7 L C Z x d W 9 0 O 1 N l Y 3 R p b 2 4 x L 2 Z y Y W 1 l X 2 1 v Z G V s N 1 9 2 Y W x f Z G l j Z S A o M y k v Q X V 0 b 1 J l b W 9 2 Z W R D b 2 x 1 b W 5 z M S 5 7 V m F s d W U u N C w 3 f S Z x d W 9 0 O y w m c X V v d D t T Z W N 0 a W 9 u M S 9 m c m F t Z V 9 t b 2 R l b D d f d m F s X 2 R p Y 2 U g K D M p L 0 F 1 d G 9 S Z W 1 v d m V k Q 2 9 s d W 1 u c z E u e 1 Z h b H V l L j U s O H 0 m c X V v d D s s J n F 1 b 3 Q 7 U 2 V j d G l v b j E v Z n J h b W V f b W 9 k Z W w 3 X 3 Z h b F 9 k a W N l I C g z K S 9 B d X R v U m V t b 3 Z l Z E N v b H V t b n M x L n t W Y W x 1 Z S 4 2 L D l 9 J n F 1 b 3 Q 7 L C Z x d W 9 0 O 1 N l Y 3 R p b 2 4 x L 2 Z y Y W 1 l X 2 1 v Z G V s N 1 9 2 Y W x f Z G l j Z S A o M y k v Q X V 0 b 1 J l b W 9 2 Z W R D b 2 x 1 b W 5 z M S 5 7 V m F s d W U u N y w x M H 0 m c X V v d D s s J n F 1 b 3 Q 7 U 2 V j d G l v b j E v Z n J h b W V f b W 9 k Z W w 3 X 3 Z h b F 9 k a W N l I C g z K S 9 B d X R v U m V t b 3 Z l Z E N v b H V t b n M x L n t W Y W x 1 Z S 4 4 L D E x f S Z x d W 9 0 O y w m c X V v d D t T Z W N 0 a W 9 u M S 9 m c m F t Z V 9 t b 2 R l b D d f d m F s X 2 R p Y 2 U g K D M p L 0 F 1 d G 9 S Z W 1 v d m V k Q 2 9 s d W 1 u c z E u e 1 Z h b H V l L j k s M T J 9 J n F 1 b 3 Q 7 L C Z x d W 9 0 O 1 N l Y 3 R p b 2 4 x L 2 Z y Y W 1 l X 2 1 v Z G V s N 1 9 2 Y W x f Z G l j Z S A o M y k v Q X V 0 b 1 J l b W 9 2 Z W R D b 2 x 1 b W 5 z M S 5 7 V m F s d W U u Z n J h b W U s M T N 9 J n F 1 b 3 Q 7 L C Z x d W 9 0 O 1 N l Y 3 R p b 2 4 x L 2 Z y Y W 1 l X 2 1 v Z G V s N 1 9 2 Y W x f Z G l j Z S A o M y k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d f d m F s X 2 R p Y 2 U g K D M p L 0 F 1 d G 9 S Z W 1 v d m V k Q 2 9 s d W 1 u c z E u e 0 5 h b W U s M H 0 m c X V v d D s s J n F 1 b 3 Q 7 U 2 V j d G l v b j E v Z n J h b W V f b W 9 k Z W w 3 X 3 Z h b F 9 k a W N l I C g z K S 9 B d X R v U m V t b 3 Z l Z E N v b H V t b n M x L n t W Y W x 1 Z S 4 x L D F 9 J n F 1 b 3 Q 7 L C Z x d W 9 0 O 1 N l Y 3 R p b 2 4 x L 2 Z y Y W 1 l X 2 1 v Z G V s N 1 9 2 Y W x f Z G l j Z S A o M y k v Q X V 0 b 1 J l b W 9 2 Z W R D b 2 x 1 b W 5 z M S 5 7 V m F s d W U u M T A s M n 0 m c X V v d D s s J n F 1 b 3 Q 7 U 2 V j d G l v b j E v Z n J h b W V f b W 9 k Z W w 3 X 3 Z h b F 9 k a W N l I C g z K S 9 B d X R v U m V t b 3 Z l Z E N v b H V t b n M x L n t W Y W x 1 Z S 4 x M S w z f S Z x d W 9 0 O y w m c X V v d D t T Z W N 0 a W 9 u M S 9 m c m F t Z V 9 t b 2 R l b D d f d m F s X 2 R p Y 2 U g K D M p L 0 F 1 d G 9 S Z W 1 v d m V k Q 2 9 s d W 1 u c z E u e 1 Z h b H V l L j E y L D R 9 J n F 1 b 3 Q 7 L C Z x d W 9 0 O 1 N l Y 3 R p b 2 4 x L 2 Z y Y W 1 l X 2 1 v Z G V s N 1 9 2 Y W x f Z G l j Z S A o M y k v Q X V 0 b 1 J l b W 9 2 Z W R D b 2 x 1 b W 5 z M S 5 7 V m F s d W U u M i w 1 f S Z x d W 9 0 O y w m c X V v d D t T Z W N 0 a W 9 u M S 9 m c m F t Z V 9 t b 2 R l b D d f d m F s X 2 R p Y 2 U g K D M p L 0 F 1 d G 9 S Z W 1 v d m V k Q 2 9 s d W 1 u c z E u e 1 Z h b H V l L j M s N n 0 m c X V v d D s s J n F 1 b 3 Q 7 U 2 V j d G l v b j E v Z n J h b W V f b W 9 k Z W w 3 X 3 Z h b F 9 k a W N l I C g z K S 9 B d X R v U m V t b 3 Z l Z E N v b H V t b n M x L n t W Y W x 1 Z S 4 0 L D d 9 J n F 1 b 3 Q 7 L C Z x d W 9 0 O 1 N l Y 3 R p b 2 4 x L 2 Z y Y W 1 l X 2 1 v Z G V s N 1 9 2 Y W x f Z G l j Z S A o M y k v Q X V 0 b 1 J l b W 9 2 Z W R D b 2 x 1 b W 5 z M S 5 7 V m F s d W U u N S w 4 f S Z x d W 9 0 O y w m c X V v d D t T Z W N 0 a W 9 u M S 9 m c m F t Z V 9 t b 2 R l b D d f d m F s X 2 R p Y 2 U g K D M p L 0 F 1 d G 9 S Z W 1 v d m V k Q 2 9 s d W 1 u c z E u e 1 Z h b H V l L j Y s O X 0 m c X V v d D s s J n F 1 b 3 Q 7 U 2 V j d G l v b j E v Z n J h b W V f b W 9 k Z W w 3 X 3 Z h b F 9 k a W N l I C g z K S 9 B d X R v U m V t b 3 Z l Z E N v b H V t b n M x L n t W Y W x 1 Z S 4 3 L D E w f S Z x d W 9 0 O y w m c X V v d D t T Z W N 0 a W 9 u M S 9 m c m F t Z V 9 t b 2 R l b D d f d m F s X 2 R p Y 2 U g K D M p L 0 F 1 d G 9 S Z W 1 v d m V k Q 2 9 s d W 1 u c z E u e 1 Z h b H V l L j g s M T F 9 J n F 1 b 3 Q 7 L C Z x d W 9 0 O 1 N l Y 3 R p b 2 4 x L 2 Z y Y W 1 l X 2 1 v Z G V s N 1 9 2 Y W x f Z G l j Z S A o M y k v Q X V 0 b 1 J l b W 9 2 Z W R D b 2 x 1 b W 5 z M S 5 7 V m F s d W U u O S w x M n 0 m c X V v d D s s J n F 1 b 3 Q 7 U 2 V j d G l v b j E v Z n J h b W V f b W 9 k Z W w 3 X 3 Z h b F 9 k a W N l I C g z K S 9 B d X R v U m V t b 3 Z l Z E N v b H V t b n M x L n t W Y W x 1 Z S 5 m c m F t Z S w x M 3 0 m c X V v d D s s J n F 1 b 3 Q 7 U 2 V j d G l v b j E v Z n J h b W V f b W 9 k Z W w 3 X 3 Z h b F 9 k a W N l I C g z K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2 x p c G l k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A 3 O j U x O j M 5 L j E z M j M x N D h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b G l w a W R f d G V z d F 9 k a W N l L 0 F 1 d G 9 S Z W 1 v d m V k Q 2 9 s d W 1 u c z E u e 0 5 h b W U s M H 0 m c X V v d D s s J n F 1 b 3 Q 7 U 2 V j d G l v b j E v c H V s b G J h Y 2 t f b W 9 k Z W x f b G l w a W R f d G V z d F 9 k a W N l L 0 F 1 d G 9 S Z W 1 v d m V k Q 2 9 s d W 1 u c z E u e 1 Z h b H V l L j A s M X 0 m c X V v d D s s J n F 1 b 3 Q 7 U 2 V j d G l v b j E v c H V s b G J h Y 2 t f b W 9 k Z W x f b G l w a W R f d G V z d F 9 k a W N l L 0 F 1 d G 9 S Z W 1 v d m V k Q 2 9 s d W 1 u c z E u e 1 Z h b H V l L j E s M n 0 m c X V v d D s s J n F 1 b 3 Q 7 U 2 V j d G l v b j E v c H V s b G J h Y 2 t f b W 9 k Z W x f b G l w a W R f d G V z d F 9 k a W N l L 0 F 1 d G 9 S Z W 1 v d m V k Q 2 9 s d W 1 u c z E u e 1 Z h b H V l L j I s M 3 0 m c X V v d D s s J n F 1 b 3 Q 7 U 2 V j d G l v b j E v c H V s b G J h Y 2 t f b W 9 k Z W x f b G l w a W R f d G V z d F 9 k a W N l L 0 F 1 d G 9 S Z W 1 v d m V k Q 2 9 s d W 1 u c z E u e 1 Z h b H V l L j M s N H 0 m c X V v d D s s J n F 1 b 3 Q 7 U 2 V j d G l v b j E v c H V s b G J h Y 2 t f b W 9 k Z W x f b G l w a W R f d G V z d F 9 k a W N l L 0 F 1 d G 9 S Z W 1 v d m V k Q 2 9 s d W 1 u c z E u e 1 Z h b H V l L j Q s N X 0 m c X V v d D s s J n F 1 b 3 Q 7 U 2 V j d G l v b j E v c H V s b G J h Y 2 t f b W 9 k Z W x f b G l w a W R f d G V z d F 9 k a W N l L 0 F 1 d G 9 S Z W 1 v d m V k Q 2 9 s d W 1 u c z E u e 1 Z h b H V l L j U s N n 0 m c X V v d D s s J n F 1 b 3 Q 7 U 2 V j d G l v b j E v c H V s b G J h Y 2 t f b W 9 k Z W x f b G l w a W R f d G V z d F 9 k a W N l L 0 F 1 d G 9 S Z W 1 v d m V k Q 2 9 s d W 1 u c z E u e 1 Z h b H V l L j Y s N 3 0 m c X V v d D s s J n F 1 b 3 Q 7 U 2 V j d G l v b j E v c H V s b G J h Y 2 t f b W 9 k Z W x f b G l w a W R f d G V z d F 9 k a W N l L 0 F 1 d G 9 S Z W 1 v d m V k Q 2 9 s d W 1 u c z E u e 1 Z h b H V l L j c s O H 0 m c X V v d D s s J n F 1 b 3 Q 7 U 2 V j d G l v b j E v c H V s b G J h Y 2 t f b W 9 k Z W x f b G l w a W R f d G V z d F 9 k a W N l L 0 F 1 d G 9 S Z W 1 v d m V k Q 2 9 s d W 1 u c z E u e 1 Z h b H V l L j g s O X 0 m c X V v d D s s J n F 1 b 3 Q 7 U 2 V j d G l v b j E v c H V s b G J h Y 2 t f b W 9 k Z W x f b G l w a W R f d G V z d F 9 k a W N l L 0 F 1 d G 9 S Z W 1 v d m V k Q 2 9 s d W 1 u c z E u e 1 Z h b H V l L j k s M T B 9 J n F 1 b 3 Q 7 L C Z x d W 9 0 O 1 N l Y 3 R p b 2 4 x L 3 B 1 b G x i Y W N r X 2 1 v Z G V s X 2 x p c G l k X 3 R l c 3 R f Z G l j Z S 9 B d X R v U m V t b 3 Z l Z E N v b H V t b n M x L n t W Y W x 1 Z S 4 x M C w x M X 0 m c X V v d D s s J n F 1 b 3 Q 7 U 2 V j d G l v b j E v c H V s b G J h Y 2 t f b W 9 k Z W x f b G l w a W R f d G V z d F 9 k a W N l L 0 F 1 d G 9 S Z W 1 v d m V k Q 2 9 s d W 1 u c z E u e 1 Z h b H V l L j E x L D E y f S Z x d W 9 0 O y w m c X V v d D t T Z W N 0 a W 9 u M S 9 w d W x s Y m F j a 1 9 t b 2 R l b F 9 s a X B p Z F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9 s a X B p Z F 9 0 Z X N 0 X 2 R p Y 2 U v Q X V 0 b 1 J l b W 9 2 Z W R D b 2 x 1 b W 5 z M S 5 7 T m F t Z S w w f S Z x d W 9 0 O y w m c X V v d D t T Z W N 0 a W 9 u M S 9 w d W x s Y m F j a 1 9 t b 2 R l b F 9 s a X B p Z F 9 0 Z X N 0 X 2 R p Y 2 U v Q X V 0 b 1 J l b W 9 2 Z W R D b 2 x 1 b W 5 z M S 5 7 V m F s d W U u M C w x f S Z x d W 9 0 O y w m c X V v d D t T Z W N 0 a W 9 u M S 9 w d W x s Y m F j a 1 9 t b 2 R l b F 9 s a X B p Z F 9 0 Z X N 0 X 2 R p Y 2 U v Q X V 0 b 1 J l b W 9 2 Z W R D b 2 x 1 b W 5 z M S 5 7 V m F s d W U u M S w y f S Z x d W 9 0 O y w m c X V v d D t T Z W N 0 a W 9 u M S 9 w d W x s Y m F j a 1 9 t b 2 R l b F 9 s a X B p Z F 9 0 Z X N 0 X 2 R p Y 2 U v Q X V 0 b 1 J l b W 9 2 Z W R D b 2 x 1 b W 5 z M S 5 7 V m F s d W U u M i w z f S Z x d W 9 0 O y w m c X V v d D t T Z W N 0 a W 9 u M S 9 w d W x s Y m F j a 1 9 t b 2 R l b F 9 s a X B p Z F 9 0 Z X N 0 X 2 R p Y 2 U v Q X V 0 b 1 J l b W 9 2 Z W R D b 2 x 1 b W 5 z M S 5 7 V m F s d W U u M y w 0 f S Z x d W 9 0 O y w m c X V v d D t T Z W N 0 a W 9 u M S 9 w d W x s Y m F j a 1 9 t b 2 R l b F 9 s a X B p Z F 9 0 Z X N 0 X 2 R p Y 2 U v Q X V 0 b 1 J l b W 9 2 Z W R D b 2 x 1 b W 5 z M S 5 7 V m F s d W U u N C w 1 f S Z x d W 9 0 O y w m c X V v d D t T Z W N 0 a W 9 u M S 9 w d W x s Y m F j a 1 9 t b 2 R l b F 9 s a X B p Z F 9 0 Z X N 0 X 2 R p Y 2 U v Q X V 0 b 1 J l b W 9 2 Z W R D b 2 x 1 b W 5 z M S 5 7 V m F s d W U u N S w 2 f S Z x d W 9 0 O y w m c X V v d D t T Z W N 0 a W 9 u M S 9 w d W x s Y m F j a 1 9 t b 2 R l b F 9 s a X B p Z F 9 0 Z X N 0 X 2 R p Y 2 U v Q X V 0 b 1 J l b W 9 2 Z W R D b 2 x 1 b W 5 z M S 5 7 V m F s d W U u N i w 3 f S Z x d W 9 0 O y w m c X V v d D t T Z W N 0 a W 9 u M S 9 w d W x s Y m F j a 1 9 t b 2 R l b F 9 s a X B p Z F 9 0 Z X N 0 X 2 R p Y 2 U v Q X V 0 b 1 J l b W 9 2 Z W R D b 2 x 1 b W 5 z M S 5 7 V m F s d W U u N y w 4 f S Z x d W 9 0 O y w m c X V v d D t T Z W N 0 a W 9 u M S 9 w d W x s Y m F j a 1 9 t b 2 R l b F 9 s a X B p Z F 9 0 Z X N 0 X 2 R p Y 2 U v Q X V 0 b 1 J l b W 9 2 Z W R D b 2 x 1 b W 5 z M S 5 7 V m F s d W U u O C w 5 f S Z x d W 9 0 O y w m c X V v d D t T Z W N 0 a W 9 u M S 9 w d W x s Y m F j a 1 9 t b 2 R l b F 9 s a X B p Z F 9 0 Z X N 0 X 2 R p Y 2 U v Q X V 0 b 1 J l b W 9 2 Z W R D b 2 x 1 b W 5 z M S 5 7 V m F s d W U u O S w x M H 0 m c X V v d D s s J n F 1 b 3 Q 7 U 2 V j d G l v b j E v c H V s b G J h Y 2 t f b W 9 k Z W x f b G l w a W R f d G V z d F 9 k a W N l L 0 F 1 d G 9 S Z W 1 v d m V k Q 2 9 s d W 1 u c z E u e 1 Z h b H V l L j E w L D E x f S Z x d W 9 0 O y w m c X V v d D t T Z W N 0 a W 9 u M S 9 w d W x s Y m F j a 1 9 t b 2 R l b F 9 s a X B p Z F 9 0 Z X N 0 X 2 R p Y 2 U v Q X V 0 b 1 J l b W 9 2 Z W R D b 2 x 1 b W 5 z M S 5 7 V m F s d W U u M T E s M T J 9 J n F 1 b 3 Q 7 L C Z x d W 9 0 O 1 N l Y 3 R p b 2 4 x L 3 B 1 b G x i Y W N r X 2 1 v Z G V s X 2 x p c G l k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2 x p c G l k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A 3 O j U y O j U z L j M 4 M z U 0 M T l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b G l w a W R f d G V z d F 9 k a W N l I C g y K S 9 B d X R v U m V t b 3 Z l Z E N v b H V t b n M x L n t O Y W 1 l L D B 9 J n F 1 b 3 Q 7 L C Z x d W 9 0 O 1 N l Y 3 R p b 2 4 x L 3 B 1 b G x i Y W N r X 2 1 v Z G V s X 2 x p c G l k X 3 R l c 3 R f Z G l j Z S A o M i k v Q X V 0 b 1 J l b W 9 2 Z W R D b 2 x 1 b W 5 z M S 5 7 V m F s d W U u M C w x f S Z x d W 9 0 O y w m c X V v d D t T Z W N 0 a W 9 u M S 9 w d W x s Y m F j a 1 9 t b 2 R l b F 9 s a X B p Z F 9 0 Z X N 0 X 2 R p Y 2 U g K D I p L 0 F 1 d G 9 S Z W 1 v d m V k Q 2 9 s d W 1 u c z E u e 1 Z h b H V l L j E s M n 0 m c X V v d D s s J n F 1 b 3 Q 7 U 2 V j d G l v b j E v c H V s b G J h Y 2 t f b W 9 k Z W x f b G l w a W R f d G V z d F 9 k a W N l I C g y K S 9 B d X R v U m V t b 3 Z l Z E N v b H V t b n M x L n t W Y W x 1 Z S 4 y L D N 9 J n F 1 b 3 Q 7 L C Z x d W 9 0 O 1 N l Y 3 R p b 2 4 x L 3 B 1 b G x i Y W N r X 2 1 v Z G V s X 2 x p c G l k X 3 R l c 3 R f Z G l j Z S A o M i k v Q X V 0 b 1 J l b W 9 2 Z W R D b 2 x 1 b W 5 z M S 5 7 V m F s d W U u M y w 0 f S Z x d W 9 0 O y w m c X V v d D t T Z W N 0 a W 9 u M S 9 w d W x s Y m F j a 1 9 t b 2 R l b F 9 s a X B p Z F 9 0 Z X N 0 X 2 R p Y 2 U g K D I p L 0 F 1 d G 9 S Z W 1 v d m V k Q 2 9 s d W 1 u c z E u e 1 Z h b H V l L j Q s N X 0 m c X V v d D s s J n F 1 b 3 Q 7 U 2 V j d G l v b j E v c H V s b G J h Y 2 t f b W 9 k Z W x f b G l w a W R f d G V z d F 9 k a W N l I C g y K S 9 B d X R v U m V t b 3 Z l Z E N v b H V t b n M x L n t W Y W x 1 Z S 4 1 L D Z 9 J n F 1 b 3 Q 7 L C Z x d W 9 0 O 1 N l Y 3 R p b 2 4 x L 3 B 1 b G x i Y W N r X 2 1 v Z G V s X 2 x p c G l k X 3 R l c 3 R f Z G l j Z S A o M i k v Q X V 0 b 1 J l b W 9 2 Z W R D b 2 x 1 b W 5 z M S 5 7 V m F s d W U u N i w 3 f S Z x d W 9 0 O y w m c X V v d D t T Z W N 0 a W 9 u M S 9 w d W x s Y m F j a 1 9 t b 2 R l b F 9 s a X B p Z F 9 0 Z X N 0 X 2 R p Y 2 U g K D I p L 0 F 1 d G 9 S Z W 1 v d m V k Q 2 9 s d W 1 u c z E u e 1 Z h b H V l L j c s O H 0 m c X V v d D s s J n F 1 b 3 Q 7 U 2 V j d G l v b j E v c H V s b G J h Y 2 t f b W 9 k Z W x f b G l w a W R f d G V z d F 9 k a W N l I C g y K S 9 B d X R v U m V t b 3 Z l Z E N v b H V t b n M x L n t W Y W x 1 Z S 4 4 L D l 9 J n F 1 b 3 Q 7 L C Z x d W 9 0 O 1 N l Y 3 R p b 2 4 x L 3 B 1 b G x i Y W N r X 2 1 v Z G V s X 2 x p c G l k X 3 R l c 3 R f Z G l j Z S A o M i k v Q X V 0 b 1 J l b W 9 2 Z W R D b 2 x 1 b W 5 z M S 5 7 V m F s d W U u O S w x M H 0 m c X V v d D s s J n F 1 b 3 Q 7 U 2 V j d G l v b j E v c H V s b G J h Y 2 t f b W 9 k Z W x f b G l w a W R f d G V z d F 9 k a W N l I C g y K S 9 B d X R v U m V t b 3 Z l Z E N v b H V t b n M x L n t W Y W x 1 Z S 4 x M C w x M X 0 m c X V v d D s s J n F 1 b 3 Q 7 U 2 V j d G l v b j E v c H V s b G J h Y 2 t f b W 9 k Z W x f b G l w a W R f d G V z d F 9 k a W N l I C g y K S 9 B d X R v U m V t b 3 Z l Z E N v b H V t b n M x L n t W Y W x 1 Z S 4 x M S w x M n 0 m c X V v d D s s J n F 1 b 3 Q 7 U 2 V j d G l v b j E v c H V s b G J h Y 2 t f b W 9 k Z W x f b G l w a W R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2 x p c G l k X 3 R l c 3 R f Z G l j Z S A o M i k v Q X V 0 b 1 J l b W 9 2 Z W R D b 2 x 1 b W 5 z M S 5 7 T m F t Z S w w f S Z x d W 9 0 O y w m c X V v d D t T Z W N 0 a W 9 u M S 9 w d W x s Y m F j a 1 9 t b 2 R l b F 9 s a X B p Z F 9 0 Z X N 0 X 2 R p Y 2 U g K D I p L 0 F 1 d G 9 S Z W 1 v d m V k Q 2 9 s d W 1 u c z E u e 1 Z h b H V l L j A s M X 0 m c X V v d D s s J n F 1 b 3 Q 7 U 2 V j d G l v b j E v c H V s b G J h Y 2 t f b W 9 k Z W x f b G l w a W R f d G V z d F 9 k a W N l I C g y K S 9 B d X R v U m V t b 3 Z l Z E N v b H V t b n M x L n t W Y W x 1 Z S 4 x L D J 9 J n F 1 b 3 Q 7 L C Z x d W 9 0 O 1 N l Y 3 R p b 2 4 x L 3 B 1 b G x i Y W N r X 2 1 v Z G V s X 2 x p c G l k X 3 R l c 3 R f Z G l j Z S A o M i k v Q X V 0 b 1 J l b W 9 2 Z W R D b 2 x 1 b W 5 z M S 5 7 V m F s d W U u M i w z f S Z x d W 9 0 O y w m c X V v d D t T Z W N 0 a W 9 u M S 9 w d W x s Y m F j a 1 9 t b 2 R l b F 9 s a X B p Z F 9 0 Z X N 0 X 2 R p Y 2 U g K D I p L 0 F 1 d G 9 S Z W 1 v d m V k Q 2 9 s d W 1 u c z E u e 1 Z h b H V l L j M s N H 0 m c X V v d D s s J n F 1 b 3 Q 7 U 2 V j d G l v b j E v c H V s b G J h Y 2 t f b W 9 k Z W x f b G l w a W R f d G V z d F 9 k a W N l I C g y K S 9 B d X R v U m V t b 3 Z l Z E N v b H V t b n M x L n t W Y W x 1 Z S 4 0 L D V 9 J n F 1 b 3 Q 7 L C Z x d W 9 0 O 1 N l Y 3 R p b 2 4 x L 3 B 1 b G x i Y W N r X 2 1 v Z G V s X 2 x p c G l k X 3 R l c 3 R f Z G l j Z S A o M i k v Q X V 0 b 1 J l b W 9 2 Z W R D b 2 x 1 b W 5 z M S 5 7 V m F s d W U u N S w 2 f S Z x d W 9 0 O y w m c X V v d D t T Z W N 0 a W 9 u M S 9 w d W x s Y m F j a 1 9 t b 2 R l b F 9 s a X B p Z F 9 0 Z X N 0 X 2 R p Y 2 U g K D I p L 0 F 1 d G 9 S Z W 1 v d m V k Q 2 9 s d W 1 u c z E u e 1 Z h b H V l L j Y s N 3 0 m c X V v d D s s J n F 1 b 3 Q 7 U 2 V j d G l v b j E v c H V s b G J h Y 2 t f b W 9 k Z W x f b G l w a W R f d G V z d F 9 k a W N l I C g y K S 9 B d X R v U m V t b 3 Z l Z E N v b H V t b n M x L n t W Y W x 1 Z S 4 3 L D h 9 J n F 1 b 3 Q 7 L C Z x d W 9 0 O 1 N l Y 3 R p b 2 4 x L 3 B 1 b G x i Y W N r X 2 1 v Z G V s X 2 x p c G l k X 3 R l c 3 R f Z G l j Z S A o M i k v Q X V 0 b 1 J l b W 9 2 Z W R D b 2 x 1 b W 5 z M S 5 7 V m F s d W U u O C w 5 f S Z x d W 9 0 O y w m c X V v d D t T Z W N 0 a W 9 u M S 9 w d W x s Y m F j a 1 9 t b 2 R l b F 9 s a X B p Z F 9 0 Z X N 0 X 2 R p Y 2 U g K D I p L 0 F 1 d G 9 S Z W 1 v d m V k Q 2 9 s d W 1 u c z E u e 1 Z h b H V l L j k s M T B 9 J n F 1 b 3 Q 7 L C Z x d W 9 0 O 1 N l Y 3 R p b 2 4 x L 3 B 1 b G x i Y W N r X 2 1 v Z G V s X 2 x p c G l k X 3 R l c 3 R f Z G l j Z S A o M i k v Q X V 0 b 1 J l b W 9 2 Z W R D b 2 x 1 b W 5 z M S 5 7 V m F s d W U u M T A s M T F 9 J n F 1 b 3 Q 7 L C Z x d W 9 0 O 1 N l Y 3 R p b 2 4 x L 3 B 1 b G x i Y W N r X 2 1 v Z G V s X 2 x p c G l k X 3 R l c 3 R f Z G l j Z S A o M i k v Q X V 0 b 1 J l b W 9 2 Z W R D b 2 x 1 b W 5 z M S 5 7 V m F s d W U u M T E s M T J 9 J n F 1 b 3 Q 7 L C Z x d W 9 0 O 1 N l Y 3 R p b 2 4 x L 3 B 1 b G x i Y W N r X 2 1 v Z G V s X 2 x p c G l k X 3 R l c 3 R f Z G l j Z S A o M i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9 s a X B p Z D J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c 6 N T M 6 N D Y u N z Y y N z Y 5 N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9 s a X B p Z D J f d G V z d F 9 k a W N l L 0 F 1 d G 9 S Z W 1 v d m V k Q 2 9 s d W 1 u c z E u e 0 5 h b W U s M H 0 m c X V v d D s s J n F 1 b 3 Q 7 U 2 V j d G l v b j E v c H V s b G J h Y 2 t f b W 9 k Z W x f b G l w a W Q y X 3 R l c 3 R f Z G l j Z S 9 B d X R v U m V t b 3 Z l Z E N v b H V t b n M x L n t W Y W x 1 Z S 4 w L D F 9 J n F 1 b 3 Q 7 L C Z x d W 9 0 O 1 N l Y 3 R p b 2 4 x L 3 B 1 b G x i Y W N r X 2 1 v Z G V s X 2 x p c G l k M l 9 0 Z X N 0 X 2 R p Y 2 U v Q X V 0 b 1 J l b W 9 2 Z W R D b 2 x 1 b W 5 z M S 5 7 V m F s d W U u M S w y f S Z x d W 9 0 O y w m c X V v d D t T Z W N 0 a W 9 u M S 9 w d W x s Y m F j a 1 9 t b 2 R l b F 9 s a X B p Z D J f d G V z d F 9 k a W N l L 0 F 1 d G 9 S Z W 1 v d m V k Q 2 9 s d W 1 u c z E u e 1 Z h b H V l L j I s M 3 0 m c X V v d D s s J n F 1 b 3 Q 7 U 2 V j d G l v b j E v c H V s b G J h Y 2 t f b W 9 k Z W x f b G l w a W Q y X 3 R l c 3 R f Z G l j Z S 9 B d X R v U m V t b 3 Z l Z E N v b H V t b n M x L n t W Y W x 1 Z S 4 z L D R 9 J n F 1 b 3 Q 7 L C Z x d W 9 0 O 1 N l Y 3 R p b 2 4 x L 3 B 1 b G x i Y W N r X 2 1 v Z G V s X 2 x p c G l k M l 9 0 Z X N 0 X 2 R p Y 2 U v Q X V 0 b 1 J l b W 9 2 Z W R D b 2 x 1 b W 5 z M S 5 7 V m F s d W U u N C w 1 f S Z x d W 9 0 O y w m c X V v d D t T Z W N 0 a W 9 u M S 9 w d W x s Y m F j a 1 9 t b 2 R l b F 9 s a X B p Z D J f d G V z d F 9 k a W N l L 0 F 1 d G 9 S Z W 1 v d m V k Q 2 9 s d W 1 u c z E u e 1 Z h b H V l L j U s N n 0 m c X V v d D s s J n F 1 b 3 Q 7 U 2 V j d G l v b j E v c H V s b G J h Y 2 t f b W 9 k Z W x f b G l w a W Q y X 3 R l c 3 R f Z G l j Z S 9 B d X R v U m V t b 3 Z l Z E N v b H V t b n M x L n t W Y W x 1 Z S 4 2 L D d 9 J n F 1 b 3 Q 7 L C Z x d W 9 0 O 1 N l Y 3 R p b 2 4 x L 3 B 1 b G x i Y W N r X 2 1 v Z G V s X 2 x p c G l k M l 9 0 Z X N 0 X 2 R p Y 2 U v Q X V 0 b 1 J l b W 9 2 Z W R D b 2 x 1 b W 5 z M S 5 7 V m F s d W U u N y w 4 f S Z x d W 9 0 O y w m c X V v d D t T Z W N 0 a W 9 u M S 9 w d W x s Y m F j a 1 9 t b 2 R l b F 9 s a X B p Z D J f d G V z d F 9 k a W N l L 0 F 1 d G 9 S Z W 1 v d m V k Q 2 9 s d W 1 u c z E u e 1 Z h b H V l L j g s O X 0 m c X V v d D s s J n F 1 b 3 Q 7 U 2 V j d G l v b j E v c H V s b G J h Y 2 t f b W 9 k Z W x f b G l w a W Q y X 3 R l c 3 R f Z G l j Z S 9 B d X R v U m V t b 3 Z l Z E N v b H V t b n M x L n t W Y W x 1 Z S 4 5 L D E w f S Z x d W 9 0 O y w m c X V v d D t T Z W N 0 a W 9 u M S 9 w d W x s Y m F j a 1 9 t b 2 R l b F 9 s a X B p Z D J f d G V z d F 9 k a W N l L 0 F 1 d G 9 S Z W 1 v d m V k Q 2 9 s d W 1 u c z E u e 1 Z h b H V l L j E w L D E x f S Z x d W 9 0 O y w m c X V v d D t T Z W N 0 a W 9 u M S 9 w d W x s Y m F j a 1 9 t b 2 R l b F 9 s a X B p Z D J f d G V z d F 9 k a W N l L 0 F 1 d G 9 S Z W 1 v d m V k Q 2 9 s d W 1 u c z E u e 1 Z h b H V l L j E x L D E y f S Z x d W 9 0 O y w m c X V v d D t T Z W N 0 a W 9 u M S 9 w d W x s Y m F j a 1 9 t b 2 R l b F 9 s a X B p Z D J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b G l w a W Q y X 3 R l c 3 R f Z G l j Z S 9 B d X R v U m V t b 3 Z l Z E N v b H V t b n M x L n t O Y W 1 l L D B 9 J n F 1 b 3 Q 7 L C Z x d W 9 0 O 1 N l Y 3 R p b 2 4 x L 3 B 1 b G x i Y W N r X 2 1 v Z G V s X 2 x p c G l k M l 9 0 Z X N 0 X 2 R p Y 2 U v Q X V 0 b 1 J l b W 9 2 Z W R D b 2 x 1 b W 5 z M S 5 7 V m F s d W U u M C w x f S Z x d W 9 0 O y w m c X V v d D t T Z W N 0 a W 9 u M S 9 w d W x s Y m F j a 1 9 t b 2 R l b F 9 s a X B p Z D J f d G V z d F 9 k a W N l L 0 F 1 d G 9 S Z W 1 v d m V k Q 2 9 s d W 1 u c z E u e 1 Z h b H V l L j E s M n 0 m c X V v d D s s J n F 1 b 3 Q 7 U 2 V j d G l v b j E v c H V s b G J h Y 2 t f b W 9 k Z W x f b G l w a W Q y X 3 R l c 3 R f Z G l j Z S 9 B d X R v U m V t b 3 Z l Z E N v b H V t b n M x L n t W Y W x 1 Z S 4 y L D N 9 J n F 1 b 3 Q 7 L C Z x d W 9 0 O 1 N l Y 3 R p b 2 4 x L 3 B 1 b G x i Y W N r X 2 1 v Z G V s X 2 x p c G l k M l 9 0 Z X N 0 X 2 R p Y 2 U v Q X V 0 b 1 J l b W 9 2 Z W R D b 2 x 1 b W 5 z M S 5 7 V m F s d W U u M y w 0 f S Z x d W 9 0 O y w m c X V v d D t T Z W N 0 a W 9 u M S 9 w d W x s Y m F j a 1 9 t b 2 R l b F 9 s a X B p Z D J f d G V z d F 9 k a W N l L 0 F 1 d G 9 S Z W 1 v d m V k Q 2 9 s d W 1 u c z E u e 1 Z h b H V l L j Q s N X 0 m c X V v d D s s J n F 1 b 3 Q 7 U 2 V j d G l v b j E v c H V s b G J h Y 2 t f b W 9 k Z W x f b G l w a W Q y X 3 R l c 3 R f Z G l j Z S 9 B d X R v U m V t b 3 Z l Z E N v b H V t b n M x L n t W Y W x 1 Z S 4 1 L D Z 9 J n F 1 b 3 Q 7 L C Z x d W 9 0 O 1 N l Y 3 R p b 2 4 x L 3 B 1 b G x i Y W N r X 2 1 v Z G V s X 2 x p c G l k M l 9 0 Z X N 0 X 2 R p Y 2 U v Q X V 0 b 1 J l b W 9 2 Z W R D b 2 x 1 b W 5 z M S 5 7 V m F s d W U u N i w 3 f S Z x d W 9 0 O y w m c X V v d D t T Z W N 0 a W 9 u M S 9 w d W x s Y m F j a 1 9 t b 2 R l b F 9 s a X B p Z D J f d G V z d F 9 k a W N l L 0 F 1 d G 9 S Z W 1 v d m V k Q 2 9 s d W 1 u c z E u e 1 Z h b H V l L j c s O H 0 m c X V v d D s s J n F 1 b 3 Q 7 U 2 V j d G l v b j E v c H V s b G J h Y 2 t f b W 9 k Z W x f b G l w a W Q y X 3 R l c 3 R f Z G l j Z S 9 B d X R v U m V t b 3 Z l Z E N v b H V t b n M x L n t W Y W x 1 Z S 4 4 L D l 9 J n F 1 b 3 Q 7 L C Z x d W 9 0 O 1 N l Y 3 R p b 2 4 x L 3 B 1 b G x i Y W N r X 2 1 v Z G V s X 2 x p c G l k M l 9 0 Z X N 0 X 2 R p Y 2 U v Q X V 0 b 1 J l b W 9 2 Z W R D b 2 x 1 b W 5 z M S 5 7 V m F s d W U u O S w x M H 0 m c X V v d D s s J n F 1 b 3 Q 7 U 2 V j d G l v b j E v c H V s b G J h Y 2 t f b W 9 k Z W x f b G l w a W Q y X 3 R l c 3 R f Z G l j Z S 9 B d X R v U m V t b 3 Z l Z E N v b H V t b n M x L n t W Y W x 1 Z S 4 x M C w x M X 0 m c X V v d D s s J n F 1 b 3 Q 7 U 2 V j d G l v b j E v c H V s b G J h Y 2 t f b W 9 k Z W x f b G l w a W Q y X 3 R l c 3 R f Z G l j Z S 9 B d X R v U m V t b 3 Z l Z E N v b H V t b n M x L n t W Y W x 1 Z S 4 x M S w x M n 0 m c X V v d D s s J n F 1 b 3 Q 7 U 2 V j d G l v b j E v c H V s b G J h Y 2 t f b W 9 k Z W x f b G l w a W Q y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x p c G l k M l 9 t b 2 R l b F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k 6 M j Q 6 M D M u O T I 0 N T g 3 O V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Z h b H V l L j E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x p c G l k M l 9 t b 2 R l b F 9 0 Z X N 0 X 2 R p Y 2 U v Q X V 0 b 1 J l b W 9 2 Z W R D b 2 x 1 b W 5 z M S 5 7 T m F t Z S w w f S Z x d W 9 0 O y w m c X V v d D t T Z W N 0 a W 9 u M S 9 m c m F t Z V 9 s a X B p Z D J f b W 9 k Z W x f d G V z d F 9 k a W N l L 0 F 1 d G 9 S Z W 1 v d m V k Q 2 9 s d W 1 u c z E u e 1 Z h b H V l L j E s M X 0 m c X V v d D s s J n F 1 b 3 Q 7 U 2 V j d G l v b j E v Z n J h b W V f b G l w a W Q y X 2 1 v Z G V s X 3 R l c 3 R f Z G l j Z S 9 B d X R v U m V t b 3 Z l Z E N v b H V t b n M x L n t W Y W x 1 Z S 5 m c m F t Z S w y f S Z x d W 9 0 O y w m c X V v d D t T Z W N 0 a W 9 u M S 9 m c m F t Z V 9 s a X B p Z D J f b W 9 k Z W x f d G V z d F 9 k a W N l L 0 F 1 d G 9 S Z W 1 v d m V k Q 2 9 s d W 1 u c z E u e 1 Z h b H V l L n B 1 b G x i Y W N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y Y W 1 l X 2 x p c G l k M l 9 t b 2 R l b F 9 0 Z X N 0 X 2 R p Y 2 U v Q X V 0 b 1 J l b W 9 2 Z W R D b 2 x 1 b W 5 z M S 5 7 T m F t Z S w w f S Z x d W 9 0 O y w m c X V v d D t T Z W N 0 a W 9 u M S 9 m c m F t Z V 9 s a X B p Z D J f b W 9 k Z W x f d G V z d F 9 k a W N l L 0 F 1 d G 9 S Z W 1 v d m V k Q 2 9 s d W 1 u c z E u e 1 Z h b H V l L j E s M X 0 m c X V v d D s s J n F 1 b 3 Q 7 U 2 V j d G l v b j E v Z n J h b W V f b G l w a W Q y X 2 1 v Z G V s X 3 R l c 3 R f Z G l j Z S 9 B d X R v U m V t b 3 Z l Z E N v b H V t b n M x L n t W Y W x 1 Z S 5 m c m F t Z S w y f S Z x d W 9 0 O y w m c X V v d D t T Z W N 0 a W 9 u M S 9 m c m F t Z V 9 s a X B p Z D J f b W 9 k Z W x f d G V z d F 9 k a W N l L 0 F 1 d G 9 S Z W 1 v d m V k Q 2 9 s d W 1 u c z E u e 1 Z h b H V l L n B 1 b G x i Y W N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F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k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I x O j M 0 L j g 1 M j E y N j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D F f d G V z d F 9 k a W N l L 0 F 1 d G 9 S Z W 1 v d m V k Q 2 9 s d W 1 u c z E u e 0 5 h b W U s M H 0 m c X V v d D s s J n F 1 b 3 Q 7 U 2 V j d G l v b j E v Z n J h b W V f b W 9 k Z W w x X 3 R l c 3 R f Z G l j Z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F t Z V 9 t b 2 R l b D F f d G V z d F 9 k a W N l L 0 F 1 d G 9 S Z W 1 v d m V k Q 2 9 s d W 1 u c z E u e 0 5 h b W U s M H 0 m c X V v d D s s J n F 1 b 3 Q 7 U 2 V j d G l v b j E v Z n J h b W V f b W 9 k Z W w x X 3 R l c 3 R f Z G l j Z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w x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z o y M T o 1 O C 4 0 M z c 0 M j E 0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D F f d G V z d F 9 k a W N l I C g y K S 9 B d X R v U m V t b 3 Z l Z E N v b H V t b n M x L n t O Y W 1 l L D B 9 J n F 1 b 3 Q 7 L C Z x d W 9 0 O 1 N l Y 3 R p b 2 4 x L 2 Z y Y W 1 l X 2 1 v Z G V s M V 9 0 Z X N 0 X 2 R p Y 2 U g K D I p L 0 F 1 d G 9 S Z W 1 v d m V k Q 2 9 s d W 1 u c z E u e 1 Z h b H V l L j E s M X 0 m c X V v d D s s J n F 1 b 3 Q 7 U 2 V j d G l v b j E v Z n J h b W V f b W 9 k Z W w x X 3 R l c 3 R f Z G l j Z S A o M i k v Q X V 0 b 1 J l b W 9 2 Z W R D b 2 x 1 b W 5 z M S 5 7 V m F s d W U u M T A s M n 0 m c X V v d D s s J n F 1 b 3 Q 7 U 2 V j d G l v b j E v Z n J h b W V f b W 9 k Z W w x X 3 R l c 3 R f Z G l j Z S A o M i k v Q X V 0 b 1 J l b W 9 2 Z W R D b 2 x 1 b W 5 z M S 5 7 V m F s d W U u M T E s M 3 0 m c X V v d D s s J n F 1 b 3 Q 7 U 2 V j d G l v b j E v Z n J h b W V f b W 9 k Z W w x X 3 R l c 3 R f Z G l j Z S A o M i k v Q X V 0 b 1 J l b W 9 2 Z W R D b 2 x 1 b W 5 z M S 5 7 V m F s d W U u M T I s N H 0 m c X V v d D s s J n F 1 b 3 Q 7 U 2 V j d G l v b j E v Z n J h b W V f b W 9 k Z W w x X 3 R l c 3 R f Z G l j Z S A o M i k v Q X V 0 b 1 J l b W 9 2 Z W R D b 2 x 1 b W 5 z M S 5 7 V m F s d W U u M i w 1 f S Z x d W 9 0 O y w m c X V v d D t T Z W N 0 a W 9 u M S 9 m c m F t Z V 9 t b 2 R l b D F f d G V z d F 9 k a W N l I C g y K S 9 B d X R v U m V t b 3 Z l Z E N v b H V t b n M x L n t W Y W x 1 Z S 4 z L D Z 9 J n F 1 b 3 Q 7 L C Z x d W 9 0 O 1 N l Y 3 R p b 2 4 x L 2 Z y Y W 1 l X 2 1 v Z G V s M V 9 0 Z X N 0 X 2 R p Y 2 U g K D I p L 0 F 1 d G 9 S Z W 1 v d m V k Q 2 9 s d W 1 u c z E u e 1 Z h b H V l L j Q s N 3 0 m c X V v d D s s J n F 1 b 3 Q 7 U 2 V j d G l v b j E v Z n J h b W V f b W 9 k Z W w x X 3 R l c 3 R f Z G l j Z S A o M i k v Q X V 0 b 1 J l b W 9 2 Z W R D b 2 x 1 b W 5 z M S 5 7 V m F s d W U u N S w 4 f S Z x d W 9 0 O y w m c X V v d D t T Z W N 0 a W 9 u M S 9 m c m F t Z V 9 t b 2 R l b D F f d G V z d F 9 k a W N l I C g y K S 9 B d X R v U m V t b 3 Z l Z E N v b H V t b n M x L n t W Y W x 1 Z S 4 2 L D l 9 J n F 1 b 3 Q 7 L C Z x d W 9 0 O 1 N l Y 3 R p b 2 4 x L 2 Z y Y W 1 l X 2 1 v Z G V s M V 9 0 Z X N 0 X 2 R p Y 2 U g K D I p L 0 F 1 d G 9 S Z W 1 v d m V k Q 2 9 s d W 1 u c z E u e 1 Z h b H V l L j c s M T B 9 J n F 1 b 3 Q 7 L C Z x d W 9 0 O 1 N l Y 3 R p b 2 4 x L 2 Z y Y W 1 l X 2 1 v Z G V s M V 9 0 Z X N 0 X 2 R p Y 2 U g K D I p L 0 F 1 d G 9 S Z W 1 v d m V k Q 2 9 s d W 1 u c z E u e 1 Z h b H V l L j g s M T F 9 J n F 1 b 3 Q 7 L C Z x d W 9 0 O 1 N l Y 3 R p b 2 4 x L 2 Z y Y W 1 l X 2 1 v Z G V s M V 9 0 Z X N 0 X 2 R p Y 2 U g K D I p L 0 F 1 d G 9 S Z W 1 v d m V k Q 2 9 s d W 1 u c z E u e 1 Z h b H V l L j k s M T J 9 J n F 1 b 3 Q 7 L C Z x d W 9 0 O 1 N l Y 3 R p b 2 4 x L 2 Z y Y W 1 l X 2 1 v Z G V s M V 9 0 Z X N 0 X 2 R p Y 2 U g K D I p L 0 F 1 d G 9 S Z W 1 v d m V k Q 2 9 s d W 1 u c z E u e 1 Z h b H V l L m Z y Y W 1 l L D E z f S Z x d W 9 0 O y w m c X V v d D t T Z W N 0 a W 9 u M S 9 m c m F t Z V 9 t b 2 R l b D F f d G V z d F 9 k a W N l I C g y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M V 9 0 Z X N 0 X 2 R p Y 2 U g K D I p L 0 F 1 d G 9 S Z W 1 v d m V k Q 2 9 s d W 1 u c z E u e 0 5 h b W U s M H 0 m c X V v d D s s J n F 1 b 3 Q 7 U 2 V j d G l v b j E v Z n J h b W V f b W 9 k Z W w x X 3 R l c 3 R f Z G l j Z S A o M i k v Q X V 0 b 1 J l b W 9 2 Z W R D b 2 x 1 b W 5 z M S 5 7 V m F s d W U u M S w x f S Z x d W 9 0 O y w m c X V v d D t T Z W N 0 a W 9 u M S 9 m c m F t Z V 9 t b 2 R l b D F f d G V z d F 9 k a W N l I C g y K S 9 B d X R v U m V t b 3 Z l Z E N v b H V t b n M x L n t W Y W x 1 Z S 4 x M C w y f S Z x d W 9 0 O y w m c X V v d D t T Z W N 0 a W 9 u M S 9 m c m F t Z V 9 t b 2 R l b D F f d G V z d F 9 k a W N l I C g y K S 9 B d X R v U m V t b 3 Z l Z E N v b H V t b n M x L n t W Y W x 1 Z S 4 x M S w z f S Z x d W 9 0 O y w m c X V v d D t T Z W N 0 a W 9 u M S 9 m c m F t Z V 9 t b 2 R l b D F f d G V z d F 9 k a W N l I C g y K S 9 B d X R v U m V t b 3 Z l Z E N v b H V t b n M x L n t W Y W x 1 Z S 4 x M i w 0 f S Z x d W 9 0 O y w m c X V v d D t T Z W N 0 a W 9 u M S 9 m c m F t Z V 9 t b 2 R l b D F f d G V z d F 9 k a W N l I C g y K S 9 B d X R v U m V t b 3 Z l Z E N v b H V t b n M x L n t W Y W x 1 Z S 4 y L D V 9 J n F 1 b 3 Q 7 L C Z x d W 9 0 O 1 N l Y 3 R p b 2 4 x L 2 Z y Y W 1 l X 2 1 v Z G V s M V 9 0 Z X N 0 X 2 R p Y 2 U g K D I p L 0 F 1 d G 9 S Z W 1 v d m V k Q 2 9 s d W 1 u c z E u e 1 Z h b H V l L j M s N n 0 m c X V v d D s s J n F 1 b 3 Q 7 U 2 V j d G l v b j E v Z n J h b W V f b W 9 k Z W w x X 3 R l c 3 R f Z G l j Z S A o M i k v Q X V 0 b 1 J l b W 9 2 Z W R D b 2 x 1 b W 5 z M S 5 7 V m F s d W U u N C w 3 f S Z x d W 9 0 O y w m c X V v d D t T Z W N 0 a W 9 u M S 9 m c m F t Z V 9 t b 2 R l b D F f d G V z d F 9 k a W N l I C g y K S 9 B d X R v U m V t b 3 Z l Z E N v b H V t b n M x L n t W Y W x 1 Z S 4 1 L D h 9 J n F 1 b 3 Q 7 L C Z x d W 9 0 O 1 N l Y 3 R p b 2 4 x L 2 Z y Y W 1 l X 2 1 v Z G V s M V 9 0 Z X N 0 X 2 R p Y 2 U g K D I p L 0 F 1 d G 9 S Z W 1 v d m V k Q 2 9 s d W 1 u c z E u e 1 Z h b H V l L j Y s O X 0 m c X V v d D s s J n F 1 b 3 Q 7 U 2 V j d G l v b j E v Z n J h b W V f b W 9 k Z W w x X 3 R l c 3 R f Z G l j Z S A o M i k v Q X V 0 b 1 J l b W 9 2 Z W R D b 2 x 1 b W 5 z M S 5 7 V m F s d W U u N y w x M H 0 m c X V v d D s s J n F 1 b 3 Q 7 U 2 V j d G l v b j E v Z n J h b W V f b W 9 k Z W w x X 3 R l c 3 R f Z G l j Z S A o M i k v Q X V 0 b 1 J l b W 9 2 Z W R D b 2 x 1 b W 5 z M S 5 7 V m F s d W U u O C w x M X 0 m c X V v d D s s J n F 1 b 3 Q 7 U 2 V j d G l v b j E v Z n J h b W V f b W 9 k Z W w x X 3 R l c 3 R f Z G l j Z S A o M i k v Q X V 0 b 1 J l b W 9 2 Z W R D b 2 x 1 b W 5 z M S 5 7 V m F s d W U u O S w x M n 0 m c X V v d D s s J n F 1 b 3 Q 7 U 2 V j d G l v b j E v Z n J h b W V f b W 9 k Z W w x X 3 R l c 3 R f Z G l j Z S A o M i k v Q X V 0 b 1 J l b W 9 2 Z W R D b 2 x 1 b W 5 z M S 5 7 V m F s d W U u Z n J h b W U s M T N 9 J n F 1 b 3 Q 7 L C Z x d W 9 0 O 1 N l Y 3 R p b 2 4 x L 2 Z y Y W 1 l X 2 1 v Z G V s M V 9 0 Z X N 0 X 2 R p Y 2 U g K D I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z o 0 N T o 1 N C 4 1 N T E z M T U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G V z d F 9 k a W N l I C g z K S 9 B d X R v U m V t b 3 Z l Z E N v b H V t b n M x L n t O Y W 1 l L D B 9 J n F 1 b 3 Q 7 L C Z x d W 9 0 O 1 N l Y 3 R p b 2 4 x L 3 B 1 b G x i Y W N r X 2 1 v Z G V s X z F f d G V z d F 9 k a W N l I C g z K S 9 B d X R v U m V t b 3 Z l Z E N v b H V t b n M x L n t W Y W x 1 Z S 4 w L D F 9 J n F 1 b 3 Q 7 L C Z x d W 9 0 O 1 N l Y 3 R p b 2 4 x L 3 B 1 b G x i Y W N r X 2 1 v Z G V s X z F f d G V z d F 9 k a W N l I C g z K S 9 B d X R v U m V t b 3 Z l Z E N v b H V t b n M x L n t W Y W x 1 Z S 4 x L D J 9 J n F 1 b 3 Q 7 L C Z x d W 9 0 O 1 N l Y 3 R p b 2 4 x L 3 B 1 b G x i Y W N r X 2 1 v Z G V s X z F f d G V z d F 9 k a W N l I C g z K S 9 B d X R v U m V t b 3 Z l Z E N v b H V t b n M x L n t W Y W x 1 Z S 4 y L D N 9 J n F 1 b 3 Q 7 L C Z x d W 9 0 O 1 N l Y 3 R p b 2 4 x L 3 B 1 b G x i Y W N r X 2 1 v Z G V s X z F f d G V z d F 9 k a W N l I C g z K S 9 B d X R v U m V t b 3 Z l Z E N v b H V t b n M x L n t W Y W x 1 Z S 4 z L D R 9 J n F 1 b 3 Q 7 L C Z x d W 9 0 O 1 N l Y 3 R p b 2 4 x L 3 B 1 b G x i Y W N r X 2 1 v Z G V s X z F f d G V z d F 9 k a W N l I C g z K S 9 B d X R v U m V t b 3 Z l Z E N v b H V t b n M x L n t W Y W x 1 Z S 4 0 L D V 9 J n F 1 b 3 Q 7 L C Z x d W 9 0 O 1 N l Y 3 R p b 2 4 x L 3 B 1 b G x i Y W N r X 2 1 v Z G V s X z F f d G V z d F 9 k a W N l I C g z K S 9 B d X R v U m V t b 3 Z l Z E N v b H V t b n M x L n t W Y W x 1 Z S 4 1 L D Z 9 J n F 1 b 3 Q 7 L C Z x d W 9 0 O 1 N l Y 3 R p b 2 4 x L 3 B 1 b G x i Y W N r X 2 1 v Z G V s X z F f d G V z d F 9 k a W N l I C g z K S 9 B d X R v U m V t b 3 Z l Z E N v b H V t b n M x L n t W Y W x 1 Z S 4 2 L D d 9 J n F 1 b 3 Q 7 L C Z x d W 9 0 O 1 N l Y 3 R p b 2 4 x L 3 B 1 b G x i Y W N r X 2 1 v Z G V s X z F f d G V z d F 9 k a W N l I C g z K S 9 B d X R v U m V t b 3 Z l Z E N v b H V t b n M x L n t W Y W x 1 Z S 4 3 L D h 9 J n F 1 b 3 Q 7 L C Z x d W 9 0 O 1 N l Y 3 R p b 2 4 x L 3 B 1 b G x i Y W N r X 2 1 v Z G V s X z F f d G V z d F 9 k a W N l I C g z K S 9 B d X R v U m V t b 3 Z l Z E N v b H V t b n M x L n t W Y W x 1 Z S 4 4 L D l 9 J n F 1 b 3 Q 7 L C Z x d W 9 0 O 1 N l Y 3 R p b 2 4 x L 3 B 1 b G x i Y W N r X 2 1 v Z G V s X z F f d G V z d F 9 k a W N l I C g z K S 9 B d X R v U m V t b 3 Z l Z E N v b H V t b n M x L n t W Y W x 1 Z S 4 5 L D E w f S Z x d W 9 0 O y w m c X V v d D t T Z W N 0 a W 9 u M S 9 w d W x s Y m F j a 1 9 t b 2 R l b F 8 x X 3 R l c 3 R f Z G l j Z S A o M y k v Q X V 0 b 1 J l b W 9 2 Z W R D b 2 x 1 b W 5 z M S 5 7 V m F s d W U u M T A s M T F 9 J n F 1 b 3 Q 7 L C Z x d W 9 0 O 1 N l Y 3 R p b 2 4 x L 3 B 1 b G x i Y W N r X 2 1 v Z G V s X z F f d G V z d F 9 k a W N l I C g z K S 9 B d X R v U m V t b 3 Z l Z E N v b H V t b n M x L n t W Y W x 1 Z S 4 x M S w x M n 0 m c X V v d D s s J n F 1 b 3 Q 7 U 2 V j d G l v b j E v c H V s b G J h Y 2 t f b W 9 k Z W x f M V 9 0 Z X N 0 X 2 R p Y 2 U g K D M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V 9 0 Z X N 0 X 2 R p Y 2 U g K D M p L 0 F 1 d G 9 S Z W 1 v d m V k Q 2 9 s d W 1 u c z E u e 0 5 h b W U s M H 0 m c X V v d D s s J n F 1 b 3 Q 7 U 2 V j d G l v b j E v c H V s b G J h Y 2 t f b W 9 k Z W x f M V 9 0 Z X N 0 X 2 R p Y 2 U g K D M p L 0 F 1 d G 9 S Z W 1 v d m V k Q 2 9 s d W 1 u c z E u e 1 Z h b H V l L j A s M X 0 m c X V v d D s s J n F 1 b 3 Q 7 U 2 V j d G l v b j E v c H V s b G J h Y 2 t f b W 9 k Z W x f M V 9 0 Z X N 0 X 2 R p Y 2 U g K D M p L 0 F 1 d G 9 S Z W 1 v d m V k Q 2 9 s d W 1 u c z E u e 1 Z h b H V l L j E s M n 0 m c X V v d D s s J n F 1 b 3 Q 7 U 2 V j d G l v b j E v c H V s b G J h Y 2 t f b W 9 k Z W x f M V 9 0 Z X N 0 X 2 R p Y 2 U g K D M p L 0 F 1 d G 9 S Z W 1 v d m V k Q 2 9 s d W 1 u c z E u e 1 Z h b H V l L j I s M 3 0 m c X V v d D s s J n F 1 b 3 Q 7 U 2 V j d G l v b j E v c H V s b G J h Y 2 t f b W 9 k Z W x f M V 9 0 Z X N 0 X 2 R p Y 2 U g K D M p L 0 F 1 d G 9 S Z W 1 v d m V k Q 2 9 s d W 1 u c z E u e 1 Z h b H V l L j M s N H 0 m c X V v d D s s J n F 1 b 3 Q 7 U 2 V j d G l v b j E v c H V s b G J h Y 2 t f b W 9 k Z W x f M V 9 0 Z X N 0 X 2 R p Y 2 U g K D M p L 0 F 1 d G 9 S Z W 1 v d m V k Q 2 9 s d W 1 u c z E u e 1 Z h b H V l L j Q s N X 0 m c X V v d D s s J n F 1 b 3 Q 7 U 2 V j d G l v b j E v c H V s b G J h Y 2 t f b W 9 k Z W x f M V 9 0 Z X N 0 X 2 R p Y 2 U g K D M p L 0 F 1 d G 9 S Z W 1 v d m V k Q 2 9 s d W 1 u c z E u e 1 Z h b H V l L j U s N n 0 m c X V v d D s s J n F 1 b 3 Q 7 U 2 V j d G l v b j E v c H V s b G J h Y 2 t f b W 9 k Z W x f M V 9 0 Z X N 0 X 2 R p Y 2 U g K D M p L 0 F 1 d G 9 S Z W 1 v d m V k Q 2 9 s d W 1 u c z E u e 1 Z h b H V l L j Y s N 3 0 m c X V v d D s s J n F 1 b 3 Q 7 U 2 V j d G l v b j E v c H V s b G J h Y 2 t f b W 9 k Z W x f M V 9 0 Z X N 0 X 2 R p Y 2 U g K D M p L 0 F 1 d G 9 S Z W 1 v d m V k Q 2 9 s d W 1 u c z E u e 1 Z h b H V l L j c s O H 0 m c X V v d D s s J n F 1 b 3 Q 7 U 2 V j d G l v b j E v c H V s b G J h Y 2 t f b W 9 k Z W x f M V 9 0 Z X N 0 X 2 R p Y 2 U g K D M p L 0 F 1 d G 9 S Z W 1 v d m V k Q 2 9 s d W 1 u c z E u e 1 Z h b H V l L j g s O X 0 m c X V v d D s s J n F 1 b 3 Q 7 U 2 V j d G l v b j E v c H V s b G J h Y 2 t f b W 9 k Z W x f M V 9 0 Z X N 0 X 2 R p Y 2 U g K D M p L 0 F 1 d G 9 S Z W 1 v d m V k Q 2 9 s d W 1 u c z E u e 1 Z h b H V l L j k s M T B 9 J n F 1 b 3 Q 7 L C Z x d W 9 0 O 1 N l Y 3 R p b 2 4 x L 3 B 1 b G x i Y W N r X 2 1 v Z G V s X z F f d G V z d F 9 k a W N l I C g z K S 9 B d X R v U m V t b 3 Z l Z E N v b H V t b n M x L n t W Y W x 1 Z S 4 x M C w x M X 0 m c X V v d D s s J n F 1 b 3 Q 7 U 2 V j d G l v b j E v c H V s b G J h Y 2 t f b W 9 k Z W x f M V 9 0 Z X N 0 X 2 R p Y 2 U g K D M p L 0 F 1 d G 9 S Z W 1 v d m V k Q 2 9 s d W 1 u c z E u e 1 Z h b H V l L j E x L D E y f S Z x d W 9 0 O y w m c X V v d D t T Z W N 0 a W 9 u M S 9 w d W x s Y m F j a 1 9 t b 2 R l b F 8 x X 3 R l c 3 R f Z G l j Z S A o M y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z o 1 M z o z N S 4 3 M z I z M j A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G V z d F 9 k a W N l I C g 0 K S 9 B d X R v U m V t b 3 Z l Z E N v b H V t b n M x L n t O Y W 1 l L D B 9 J n F 1 b 3 Q 7 L C Z x d W 9 0 O 1 N l Y 3 R p b 2 4 x L 3 B 1 b G x i Y W N r X 2 1 v Z G V s X z F f d G V z d F 9 k a W N l I C g 0 K S 9 B d X R v U m V t b 3 Z l Z E N v b H V t b n M x L n t W Y W x 1 Z S 4 w L D F 9 J n F 1 b 3 Q 7 L C Z x d W 9 0 O 1 N l Y 3 R p b 2 4 x L 3 B 1 b G x i Y W N r X 2 1 v Z G V s X z F f d G V z d F 9 k a W N l I C g 0 K S 9 B d X R v U m V t b 3 Z l Z E N v b H V t b n M x L n t W Y W x 1 Z S 4 x L D J 9 J n F 1 b 3 Q 7 L C Z x d W 9 0 O 1 N l Y 3 R p b 2 4 x L 3 B 1 b G x i Y W N r X 2 1 v Z G V s X z F f d G V z d F 9 k a W N l I C g 0 K S 9 B d X R v U m V t b 3 Z l Z E N v b H V t b n M x L n t W Y W x 1 Z S 4 y L D N 9 J n F 1 b 3 Q 7 L C Z x d W 9 0 O 1 N l Y 3 R p b 2 4 x L 3 B 1 b G x i Y W N r X 2 1 v Z G V s X z F f d G V z d F 9 k a W N l I C g 0 K S 9 B d X R v U m V t b 3 Z l Z E N v b H V t b n M x L n t W Y W x 1 Z S 4 z L D R 9 J n F 1 b 3 Q 7 L C Z x d W 9 0 O 1 N l Y 3 R p b 2 4 x L 3 B 1 b G x i Y W N r X 2 1 v Z G V s X z F f d G V z d F 9 k a W N l I C g 0 K S 9 B d X R v U m V t b 3 Z l Z E N v b H V t b n M x L n t W Y W x 1 Z S 4 0 L D V 9 J n F 1 b 3 Q 7 L C Z x d W 9 0 O 1 N l Y 3 R p b 2 4 x L 3 B 1 b G x i Y W N r X 2 1 v Z G V s X z F f d G V z d F 9 k a W N l I C g 0 K S 9 B d X R v U m V t b 3 Z l Z E N v b H V t b n M x L n t W Y W x 1 Z S 4 1 L D Z 9 J n F 1 b 3 Q 7 L C Z x d W 9 0 O 1 N l Y 3 R p b 2 4 x L 3 B 1 b G x i Y W N r X 2 1 v Z G V s X z F f d G V z d F 9 k a W N l I C g 0 K S 9 B d X R v U m V t b 3 Z l Z E N v b H V t b n M x L n t W Y W x 1 Z S 4 2 L D d 9 J n F 1 b 3 Q 7 L C Z x d W 9 0 O 1 N l Y 3 R p b 2 4 x L 3 B 1 b G x i Y W N r X 2 1 v Z G V s X z F f d G V z d F 9 k a W N l I C g 0 K S 9 B d X R v U m V t b 3 Z l Z E N v b H V t b n M x L n t W Y W x 1 Z S 4 3 L D h 9 J n F 1 b 3 Q 7 L C Z x d W 9 0 O 1 N l Y 3 R p b 2 4 x L 3 B 1 b G x i Y W N r X 2 1 v Z G V s X z F f d G V z d F 9 k a W N l I C g 0 K S 9 B d X R v U m V t b 3 Z l Z E N v b H V t b n M x L n t W Y W x 1 Z S 4 4 L D l 9 J n F 1 b 3 Q 7 L C Z x d W 9 0 O 1 N l Y 3 R p b 2 4 x L 3 B 1 b G x i Y W N r X 2 1 v Z G V s X z F f d G V z d F 9 k a W N l I C g 0 K S 9 B d X R v U m V t b 3 Z l Z E N v b H V t b n M x L n t W Y W x 1 Z S 4 5 L D E w f S Z x d W 9 0 O y w m c X V v d D t T Z W N 0 a W 9 u M S 9 w d W x s Y m F j a 1 9 t b 2 R l b F 8 x X 3 R l c 3 R f Z G l j Z S A o N C k v Q X V 0 b 1 J l b W 9 2 Z W R D b 2 x 1 b W 5 z M S 5 7 V m F s d W U u M T A s M T F 9 J n F 1 b 3 Q 7 L C Z x d W 9 0 O 1 N l Y 3 R p b 2 4 x L 3 B 1 b G x i Y W N r X 2 1 v Z G V s X z F f d G V z d F 9 k a W N l I C g 0 K S 9 B d X R v U m V t b 3 Z l Z E N v b H V t b n M x L n t W Y W x 1 Z S 4 x M S w x M n 0 m c X V v d D s s J n F 1 b 3 Q 7 U 2 V j d G l v b j E v c H V s b G J h Y 2 t f b W 9 k Z W x f M V 9 0 Z X N 0 X 2 R p Y 2 U g K D Q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V 9 0 Z X N 0 X 2 R p Y 2 U g K D Q p L 0 F 1 d G 9 S Z W 1 v d m V k Q 2 9 s d W 1 u c z E u e 0 5 h b W U s M H 0 m c X V v d D s s J n F 1 b 3 Q 7 U 2 V j d G l v b j E v c H V s b G J h Y 2 t f b W 9 k Z W x f M V 9 0 Z X N 0 X 2 R p Y 2 U g K D Q p L 0 F 1 d G 9 S Z W 1 v d m V k Q 2 9 s d W 1 u c z E u e 1 Z h b H V l L j A s M X 0 m c X V v d D s s J n F 1 b 3 Q 7 U 2 V j d G l v b j E v c H V s b G J h Y 2 t f b W 9 k Z W x f M V 9 0 Z X N 0 X 2 R p Y 2 U g K D Q p L 0 F 1 d G 9 S Z W 1 v d m V k Q 2 9 s d W 1 u c z E u e 1 Z h b H V l L j E s M n 0 m c X V v d D s s J n F 1 b 3 Q 7 U 2 V j d G l v b j E v c H V s b G J h Y 2 t f b W 9 k Z W x f M V 9 0 Z X N 0 X 2 R p Y 2 U g K D Q p L 0 F 1 d G 9 S Z W 1 v d m V k Q 2 9 s d W 1 u c z E u e 1 Z h b H V l L j I s M 3 0 m c X V v d D s s J n F 1 b 3 Q 7 U 2 V j d G l v b j E v c H V s b G J h Y 2 t f b W 9 k Z W x f M V 9 0 Z X N 0 X 2 R p Y 2 U g K D Q p L 0 F 1 d G 9 S Z W 1 v d m V k Q 2 9 s d W 1 u c z E u e 1 Z h b H V l L j M s N H 0 m c X V v d D s s J n F 1 b 3 Q 7 U 2 V j d G l v b j E v c H V s b G J h Y 2 t f b W 9 k Z W x f M V 9 0 Z X N 0 X 2 R p Y 2 U g K D Q p L 0 F 1 d G 9 S Z W 1 v d m V k Q 2 9 s d W 1 u c z E u e 1 Z h b H V l L j Q s N X 0 m c X V v d D s s J n F 1 b 3 Q 7 U 2 V j d G l v b j E v c H V s b G J h Y 2 t f b W 9 k Z W x f M V 9 0 Z X N 0 X 2 R p Y 2 U g K D Q p L 0 F 1 d G 9 S Z W 1 v d m V k Q 2 9 s d W 1 u c z E u e 1 Z h b H V l L j U s N n 0 m c X V v d D s s J n F 1 b 3 Q 7 U 2 V j d G l v b j E v c H V s b G J h Y 2 t f b W 9 k Z W x f M V 9 0 Z X N 0 X 2 R p Y 2 U g K D Q p L 0 F 1 d G 9 S Z W 1 v d m V k Q 2 9 s d W 1 u c z E u e 1 Z h b H V l L j Y s N 3 0 m c X V v d D s s J n F 1 b 3 Q 7 U 2 V j d G l v b j E v c H V s b G J h Y 2 t f b W 9 k Z W x f M V 9 0 Z X N 0 X 2 R p Y 2 U g K D Q p L 0 F 1 d G 9 S Z W 1 v d m V k Q 2 9 s d W 1 u c z E u e 1 Z h b H V l L j c s O H 0 m c X V v d D s s J n F 1 b 3 Q 7 U 2 V j d G l v b j E v c H V s b G J h Y 2 t f b W 9 k Z W x f M V 9 0 Z X N 0 X 2 R p Y 2 U g K D Q p L 0 F 1 d G 9 S Z W 1 v d m V k Q 2 9 s d W 1 u c z E u e 1 Z h b H V l L j g s O X 0 m c X V v d D s s J n F 1 b 3 Q 7 U 2 V j d G l v b j E v c H V s b G J h Y 2 t f b W 9 k Z W x f M V 9 0 Z X N 0 X 2 R p Y 2 U g K D Q p L 0 F 1 d G 9 S Z W 1 v d m V k Q 2 9 s d W 1 u c z E u e 1 Z h b H V l L j k s M T B 9 J n F 1 b 3 Q 7 L C Z x d W 9 0 O 1 N l Y 3 R p b 2 4 x L 3 B 1 b G x i Y W N r X 2 1 v Z G V s X z F f d G V z d F 9 k a W N l I C g 0 K S 9 B d X R v U m V t b 3 Z l Z E N v b H V t b n M x L n t W Y W x 1 Z S 4 x M C w x M X 0 m c X V v d D s s J n F 1 b 3 Q 7 U 2 V j d G l v b j E v c H V s b G J h Y 2 t f b W 9 k Z W x f M V 9 0 Z X N 0 X 2 R p Y 2 U g K D Q p L 0 F 1 d G 9 S Z W 1 v d m V k Q 2 9 s d W 1 u c z E u e 1 Z h b H V l L j E x L D E y f S Z x d W 9 0 O y w m c X V v d D t T Z W N 0 a W 9 u M S 9 w d W x s Y m F j a 1 9 t b 2 R l b F 8 x X 3 R l c 3 R f Z G l j Z S A o N C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Z h b F 9 m c m F t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0 N T o w M S 4 4 O T U 5 M T E 0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x X 3 Z h b F 9 m c m F t Z S 9 B d X R v U m V t b 3 Z l Z E N v b H V t b n M x L n t O Y W 1 l L D B 9 J n F 1 b 3 Q 7 L C Z x d W 9 0 O 1 N l Y 3 R p b 2 4 x L 3 B 1 b G x i Y W N r X 2 1 v Z G V s X z F f d m F s X 2 Z y Y W 1 l L 0 F 1 d G 9 S Z W 1 v d m V k Q 2 9 s d W 1 u c z E u e 1 Z h b H V l L j E s M X 0 m c X V v d D s s J n F 1 b 3 Q 7 U 2 V j d G l v b j E v c H V s b G J h Y 2 t f b W 9 k Z W x f M V 9 2 Y W x f Z n J h b W U v Q X V 0 b 1 J l b W 9 2 Z W R D b 2 x 1 b W 5 z M S 5 7 V m F s d W U u M T A s M n 0 m c X V v d D s s J n F 1 b 3 Q 7 U 2 V j d G l v b j E v c H V s b G J h Y 2 t f b W 9 k Z W x f M V 9 2 Y W x f Z n J h b W U v Q X V 0 b 1 J l b W 9 2 Z W R D b 2 x 1 b W 5 z M S 5 7 V m F s d W U u M T E s M 3 0 m c X V v d D s s J n F 1 b 3 Q 7 U 2 V j d G l v b j E v c H V s b G J h Y 2 t f b W 9 k Z W x f M V 9 2 Y W x f Z n J h b W U v Q X V 0 b 1 J l b W 9 2 Z W R D b 2 x 1 b W 5 z M S 5 7 V m F s d W U u M T I s N H 0 m c X V v d D s s J n F 1 b 3 Q 7 U 2 V j d G l v b j E v c H V s b G J h Y 2 t f b W 9 k Z W x f M V 9 2 Y W x f Z n J h b W U v Q X V 0 b 1 J l b W 9 2 Z W R D b 2 x 1 b W 5 z M S 5 7 V m F s d W U u M i w 1 f S Z x d W 9 0 O y w m c X V v d D t T Z W N 0 a W 9 u M S 9 w d W x s Y m F j a 1 9 t b 2 R l b F 8 x X 3 Z h b F 9 m c m F t Z S 9 B d X R v U m V t b 3 Z l Z E N v b H V t b n M x L n t W Y W x 1 Z S 4 z L D Z 9 J n F 1 b 3 Q 7 L C Z x d W 9 0 O 1 N l Y 3 R p b 2 4 x L 3 B 1 b G x i Y W N r X 2 1 v Z G V s X z F f d m F s X 2 Z y Y W 1 l L 0 F 1 d G 9 S Z W 1 v d m V k Q 2 9 s d W 1 u c z E u e 1 Z h b H V l L j Q s N 3 0 m c X V v d D s s J n F 1 b 3 Q 7 U 2 V j d G l v b j E v c H V s b G J h Y 2 t f b W 9 k Z W x f M V 9 2 Y W x f Z n J h b W U v Q X V 0 b 1 J l b W 9 2 Z W R D b 2 x 1 b W 5 z M S 5 7 V m F s d W U u N S w 4 f S Z x d W 9 0 O y w m c X V v d D t T Z W N 0 a W 9 u M S 9 w d W x s Y m F j a 1 9 t b 2 R l b F 8 x X 3 Z h b F 9 m c m F t Z S 9 B d X R v U m V t b 3 Z l Z E N v b H V t b n M x L n t W Y W x 1 Z S 4 2 L D l 9 J n F 1 b 3 Q 7 L C Z x d W 9 0 O 1 N l Y 3 R p b 2 4 x L 3 B 1 b G x i Y W N r X 2 1 v Z G V s X z F f d m F s X 2 Z y Y W 1 l L 0 F 1 d G 9 S Z W 1 v d m V k Q 2 9 s d W 1 u c z E u e 1 Z h b H V l L j c s M T B 9 J n F 1 b 3 Q 7 L C Z x d W 9 0 O 1 N l Y 3 R p b 2 4 x L 3 B 1 b G x i Y W N r X 2 1 v Z G V s X z F f d m F s X 2 Z y Y W 1 l L 0 F 1 d G 9 S Z W 1 v d m V k Q 2 9 s d W 1 u c z E u e 1 Z h b H V l L j g s M T F 9 J n F 1 b 3 Q 7 L C Z x d W 9 0 O 1 N l Y 3 R p b 2 4 x L 3 B 1 b G x i Y W N r X 2 1 v Z G V s X z F f d m F s X 2 Z y Y W 1 l L 0 F 1 d G 9 S Z W 1 v d m V k Q 2 9 s d W 1 u c z E u e 1 Z h b H V l L j k s M T J 9 J n F 1 b 3 Q 7 L C Z x d W 9 0 O 1 N l Y 3 R p b 2 4 x L 3 B 1 b G x i Y W N r X 2 1 v Z G V s X z F f d m F s X 2 Z y Y W 1 l L 0 F 1 d G 9 S Z W 1 v d m V k Q 2 9 s d W 1 u c z E u e 1 Z h b H V l L m Z y Y W 1 l L D E z f S Z x d W 9 0 O y w m c X V v d D t T Z W N 0 a W 9 u M S 9 w d W x s Y m F j a 1 9 t b 2 R l b F 8 x X 3 Z h b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F f d m F s X 2 Z y Y W 1 l L 0 F 1 d G 9 S Z W 1 v d m V k Q 2 9 s d W 1 u c z E u e 0 5 h b W U s M H 0 m c X V v d D s s J n F 1 b 3 Q 7 U 2 V j d G l v b j E v c H V s b G J h Y 2 t f b W 9 k Z W x f M V 9 2 Y W x f Z n J h b W U v Q X V 0 b 1 J l b W 9 2 Z W R D b 2 x 1 b W 5 z M S 5 7 V m F s d W U u M S w x f S Z x d W 9 0 O y w m c X V v d D t T Z W N 0 a W 9 u M S 9 w d W x s Y m F j a 1 9 t b 2 R l b F 8 x X 3 Z h b F 9 m c m F t Z S 9 B d X R v U m V t b 3 Z l Z E N v b H V t b n M x L n t W Y W x 1 Z S 4 x M C w y f S Z x d W 9 0 O y w m c X V v d D t T Z W N 0 a W 9 u M S 9 w d W x s Y m F j a 1 9 t b 2 R l b F 8 x X 3 Z h b F 9 m c m F t Z S 9 B d X R v U m V t b 3 Z l Z E N v b H V t b n M x L n t W Y W x 1 Z S 4 x M S w z f S Z x d W 9 0 O y w m c X V v d D t T Z W N 0 a W 9 u M S 9 w d W x s Y m F j a 1 9 t b 2 R l b F 8 x X 3 Z h b F 9 m c m F t Z S 9 B d X R v U m V t b 3 Z l Z E N v b H V t b n M x L n t W Y W x 1 Z S 4 x M i w 0 f S Z x d W 9 0 O y w m c X V v d D t T Z W N 0 a W 9 u M S 9 w d W x s Y m F j a 1 9 t b 2 R l b F 8 x X 3 Z h b F 9 m c m F t Z S 9 B d X R v U m V t b 3 Z l Z E N v b H V t b n M x L n t W Y W x 1 Z S 4 y L D V 9 J n F 1 b 3 Q 7 L C Z x d W 9 0 O 1 N l Y 3 R p b 2 4 x L 3 B 1 b G x i Y W N r X 2 1 v Z G V s X z F f d m F s X 2 Z y Y W 1 l L 0 F 1 d G 9 S Z W 1 v d m V k Q 2 9 s d W 1 u c z E u e 1 Z h b H V l L j M s N n 0 m c X V v d D s s J n F 1 b 3 Q 7 U 2 V j d G l v b j E v c H V s b G J h Y 2 t f b W 9 k Z W x f M V 9 2 Y W x f Z n J h b W U v Q X V 0 b 1 J l b W 9 2 Z W R D b 2 x 1 b W 5 z M S 5 7 V m F s d W U u N C w 3 f S Z x d W 9 0 O y w m c X V v d D t T Z W N 0 a W 9 u M S 9 w d W x s Y m F j a 1 9 t b 2 R l b F 8 x X 3 Z h b F 9 m c m F t Z S 9 B d X R v U m V t b 3 Z l Z E N v b H V t b n M x L n t W Y W x 1 Z S 4 1 L D h 9 J n F 1 b 3 Q 7 L C Z x d W 9 0 O 1 N l Y 3 R p b 2 4 x L 3 B 1 b G x i Y W N r X 2 1 v Z G V s X z F f d m F s X 2 Z y Y W 1 l L 0 F 1 d G 9 S Z W 1 v d m V k Q 2 9 s d W 1 u c z E u e 1 Z h b H V l L j Y s O X 0 m c X V v d D s s J n F 1 b 3 Q 7 U 2 V j d G l v b j E v c H V s b G J h Y 2 t f b W 9 k Z W x f M V 9 2 Y W x f Z n J h b W U v Q X V 0 b 1 J l b W 9 2 Z W R D b 2 x 1 b W 5 z M S 5 7 V m F s d W U u N y w x M H 0 m c X V v d D s s J n F 1 b 3 Q 7 U 2 V j d G l v b j E v c H V s b G J h Y 2 t f b W 9 k Z W x f M V 9 2 Y W x f Z n J h b W U v Q X V 0 b 1 J l b W 9 2 Z W R D b 2 x 1 b W 5 z M S 5 7 V m F s d W U u O C w x M X 0 m c X V v d D s s J n F 1 b 3 Q 7 U 2 V j d G l v b j E v c H V s b G J h Y 2 t f b W 9 k Z W x f M V 9 2 Y W x f Z n J h b W U v Q X V 0 b 1 J l b W 9 2 Z W R D b 2 x 1 b W 5 z M S 5 7 V m F s d W U u O S w x M n 0 m c X V v d D s s J n F 1 b 3 Q 7 U 2 V j d G l v b j E v c H V s b G J h Y 2 t f b W 9 k Z W x f M V 9 2 Y W x f Z n J h b W U v Q X V 0 b 1 J l b W 9 2 Z W R D b 2 x 1 b W 5 z M S 5 7 V m F s d W U u Z n J h b W U s M T N 9 J n F 1 b 3 Q 7 L C Z x d W 9 0 O 1 N l Y 3 R p b 2 4 x L 3 B 1 b G x i Y W N r X 2 1 v Z G V s X z F f d m F s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J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A 2 O j M x L j I y O D U 0 M T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l 9 0 Z X N 0 X 2 R p Y 2 U g K D I p L 0 F 1 d G 9 S Z W 1 v d m V k Q 2 9 s d W 1 u c z E u e 0 5 h b W U s M H 0 m c X V v d D s s J n F 1 b 3 Q 7 U 2 V j d G l v b j E v c H V s b G J h Y 2 t f b W 9 k Z W x f M l 9 0 Z X N 0 X 2 R p Y 2 U g K D I p L 0 F 1 d G 9 S Z W 1 v d m V k Q 2 9 s d W 1 u c z E u e 1 Z h b H V l L j A s M X 0 m c X V v d D s s J n F 1 b 3 Q 7 U 2 V j d G l v b j E v c H V s b G J h Y 2 t f b W 9 k Z W x f M l 9 0 Z X N 0 X 2 R p Y 2 U g K D I p L 0 F 1 d G 9 S Z W 1 v d m V k Q 2 9 s d W 1 u c z E u e 1 Z h b H V l L j E s M n 0 m c X V v d D s s J n F 1 b 3 Q 7 U 2 V j d G l v b j E v c H V s b G J h Y 2 t f b W 9 k Z W x f M l 9 0 Z X N 0 X 2 R p Y 2 U g K D I p L 0 F 1 d G 9 S Z W 1 v d m V k Q 2 9 s d W 1 u c z E u e 1 Z h b H V l L j I s M 3 0 m c X V v d D s s J n F 1 b 3 Q 7 U 2 V j d G l v b j E v c H V s b G J h Y 2 t f b W 9 k Z W x f M l 9 0 Z X N 0 X 2 R p Y 2 U g K D I p L 0 F 1 d G 9 S Z W 1 v d m V k Q 2 9 s d W 1 u c z E u e 1 Z h b H V l L j M s N H 0 m c X V v d D s s J n F 1 b 3 Q 7 U 2 V j d G l v b j E v c H V s b G J h Y 2 t f b W 9 k Z W x f M l 9 0 Z X N 0 X 2 R p Y 2 U g K D I p L 0 F 1 d G 9 S Z W 1 v d m V k Q 2 9 s d W 1 u c z E u e 1 Z h b H V l L j Q s N X 0 m c X V v d D s s J n F 1 b 3 Q 7 U 2 V j d G l v b j E v c H V s b G J h Y 2 t f b W 9 k Z W x f M l 9 0 Z X N 0 X 2 R p Y 2 U g K D I p L 0 F 1 d G 9 S Z W 1 v d m V k Q 2 9 s d W 1 u c z E u e 1 Z h b H V l L j U s N n 0 m c X V v d D s s J n F 1 b 3 Q 7 U 2 V j d G l v b j E v c H V s b G J h Y 2 t f b W 9 k Z W x f M l 9 0 Z X N 0 X 2 R p Y 2 U g K D I p L 0 F 1 d G 9 S Z W 1 v d m V k Q 2 9 s d W 1 u c z E u e 1 Z h b H V l L j Y s N 3 0 m c X V v d D s s J n F 1 b 3 Q 7 U 2 V j d G l v b j E v c H V s b G J h Y 2 t f b W 9 k Z W x f M l 9 0 Z X N 0 X 2 R p Y 2 U g K D I p L 0 F 1 d G 9 S Z W 1 v d m V k Q 2 9 s d W 1 u c z E u e 1 Z h b H V l L j c s O H 0 m c X V v d D s s J n F 1 b 3 Q 7 U 2 V j d G l v b j E v c H V s b G J h Y 2 t f b W 9 k Z W x f M l 9 0 Z X N 0 X 2 R p Y 2 U g K D I p L 0 F 1 d G 9 S Z W 1 v d m V k Q 2 9 s d W 1 u c z E u e 1 Z h b H V l L j g s O X 0 m c X V v d D s s J n F 1 b 3 Q 7 U 2 V j d G l v b j E v c H V s b G J h Y 2 t f b W 9 k Z W x f M l 9 0 Z X N 0 X 2 R p Y 2 U g K D I p L 0 F 1 d G 9 S Z W 1 v d m V k Q 2 9 s d W 1 u c z E u e 1 Z h b H V l L j k s M T B 9 J n F 1 b 3 Q 7 L C Z x d W 9 0 O 1 N l Y 3 R p b 2 4 x L 3 B 1 b G x i Y W N r X 2 1 v Z G V s X z J f d G V z d F 9 k a W N l I C g y K S 9 B d X R v U m V t b 3 Z l Z E N v b H V t b n M x L n t W Y W x 1 Z S 4 x M C w x M X 0 m c X V v d D s s J n F 1 b 3 Q 7 U 2 V j d G l v b j E v c H V s b G J h Y 2 t f b W 9 k Z W x f M l 9 0 Z X N 0 X 2 R p Y 2 U g K D I p L 0 F 1 d G 9 S Z W 1 v d m V k Q 2 9 s d W 1 u c z E u e 1 Z h b H V l L j E x L D E y f S Z x d W 9 0 O y w m c X V v d D t T Z W N 0 a W 9 u M S 9 w d W x s Y m F j a 1 9 t b 2 R l b F 8 y X 3 R l c 3 R f Z G l j Z S A o M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y X 3 R l c 3 R f Z G l j Z S A o M i k v Q X V 0 b 1 J l b W 9 2 Z W R D b 2 x 1 b W 5 z M S 5 7 T m F t Z S w w f S Z x d W 9 0 O y w m c X V v d D t T Z W N 0 a W 9 u M S 9 w d W x s Y m F j a 1 9 t b 2 R l b F 8 y X 3 R l c 3 R f Z G l j Z S A o M i k v Q X V 0 b 1 J l b W 9 2 Z W R D b 2 x 1 b W 5 z M S 5 7 V m F s d W U u M C w x f S Z x d W 9 0 O y w m c X V v d D t T Z W N 0 a W 9 u M S 9 w d W x s Y m F j a 1 9 t b 2 R l b F 8 y X 3 R l c 3 R f Z G l j Z S A o M i k v Q X V 0 b 1 J l b W 9 2 Z W R D b 2 x 1 b W 5 z M S 5 7 V m F s d W U u M S w y f S Z x d W 9 0 O y w m c X V v d D t T Z W N 0 a W 9 u M S 9 w d W x s Y m F j a 1 9 t b 2 R l b F 8 y X 3 R l c 3 R f Z G l j Z S A o M i k v Q X V 0 b 1 J l b W 9 2 Z W R D b 2 x 1 b W 5 z M S 5 7 V m F s d W U u M i w z f S Z x d W 9 0 O y w m c X V v d D t T Z W N 0 a W 9 u M S 9 w d W x s Y m F j a 1 9 t b 2 R l b F 8 y X 3 R l c 3 R f Z G l j Z S A o M i k v Q X V 0 b 1 J l b W 9 2 Z W R D b 2 x 1 b W 5 z M S 5 7 V m F s d W U u M y w 0 f S Z x d W 9 0 O y w m c X V v d D t T Z W N 0 a W 9 u M S 9 w d W x s Y m F j a 1 9 t b 2 R l b F 8 y X 3 R l c 3 R f Z G l j Z S A o M i k v Q X V 0 b 1 J l b W 9 2 Z W R D b 2 x 1 b W 5 z M S 5 7 V m F s d W U u N C w 1 f S Z x d W 9 0 O y w m c X V v d D t T Z W N 0 a W 9 u M S 9 w d W x s Y m F j a 1 9 t b 2 R l b F 8 y X 3 R l c 3 R f Z G l j Z S A o M i k v Q X V 0 b 1 J l b W 9 2 Z W R D b 2 x 1 b W 5 z M S 5 7 V m F s d W U u N S w 2 f S Z x d W 9 0 O y w m c X V v d D t T Z W N 0 a W 9 u M S 9 w d W x s Y m F j a 1 9 t b 2 R l b F 8 y X 3 R l c 3 R f Z G l j Z S A o M i k v Q X V 0 b 1 J l b W 9 2 Z W R D b 2 x 1 b W 5 z M S 5 7 V m F s d W U u N i w 3 f S Z x d W 9 0 O y w m c X V v d D t T Z W N 0 a W 9 u M S 9 w d W x s Y m F j a 1 9 t b 2 R l b F 8 y X 3 R l c 3 R f Z G l j Z S A o M i k v Q X V 0 b 1 J l b W 9 2 Z W R D b 2 x 1 b W 5 z M S 5 7 V m F s d W U u N y w 4 f S Z x d W 9 0 O y w m c X V v d D t T Z W N 0 a W 9 u M S 9 w d W x s Y m F j a 1 9 t b 2 R l b F 8 y X 3 R l c 3 R f Z G l j Z S A o M i k v Q X V 0 b 1 J l b W 9 2 Z W R D b 2 x 1 b W 5 z M S 5 7 V m F s d W U u O C w 5 f S Z x d W 9 0 O y w m c X V v d D t T Z W N 0 a W 9 u M S 9 w d W x s Y m F j a 1 9 t b 2 R l b F 8 y X 3 R l c 3 R f Z G l j Z S A o M i k v Q X V 0 b 1 J l b W 9 2 Z W R D b 2 x 1 b W 5 z M S 5 7 V m F s d W U u O S w x M H 0 m c X V v d D s s J n F 1 b 3 Q 7 U 2 V j d G l v b j E v c H V s b G J h Y 2 t f b W 9 k Z W x f M l 9 0 Z X N 0 X 2 R p Y 2 U g K D I p L 0 F 1 d G 9 S Z W 1 v d m V k Q 2 9 s d W 1 u c z E u e 1 Z h b H V l L j E w L D E x f S Z x d W 9 0 O y w m c X V v d D t T Z W N 0 a W 9 u M S 9 w d W x s Y m F j a 1 9 t b 2 R l b F 8 y X 3 R l c 3 R f Z G l j Z S A o M i k v Q X V 0 b 1 J l b W 9 2 Z W R D b 2 x 1 b W 5 z M S 5 7 V m F s d W U u M T E s M T J 9 J n F 1 b 3 Q 7 L C Z x d W 9 0 O 1 N l Y 3 R p b 2 4 x L 3 B 1 b G x i Y W N r X 2 1 v Z G V s X z J f d G V z d F 9 k a W N l I C g y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J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A 4 O j Q w L j M 3 O T I w M D F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J f d G V z d F 9 k a W N l L 0 F 1 d G 9 S Z W 1 v d m V k Q 2 9 s d W 1 u c z E u e 0 5 h b W U s M H 0 m c X V v d D s s J n F 1 b 3 Q 7 U 2 V j d G l v b j E v Z n J h b W V f b W 9 k Z W x f M l 9 0 Z X N 0 X 2 R p Y 2 U v Q X V 0 b 1 J l b W 9 2 Z W R D b 2 x 1 b W 5 z M S 5 7 V m F s d W U u M S w x f S Z x d W 9 0 O y w m c X V v d D t T Z W N 0 a W 9 u M S 9 m c m F t Z V 9 t b 2 R l b F 8 y X 3 R l c 3 R f Z G l j Z S 9 B d X R v U m V t b 3 Z l Z E N v b H V t b n M x L n t W Y W x 1 Z S 4 x M C w y f S Z x d W 9 0 O y w m c X V v d D t T Z W N 0 a W 9 u M S 9 m c m F t Z V 9 t b 2 R l b F 8 y X 3 R l c 3 R f Z G l j Z S 9 B d X R v U m V t b 3 Z l Z E N v b H V t b n M x L n t W Y W x 1 Z S 4 x M S w z f S Z x d W 9 0 O y w m c X V v d D t T Z W N 0 a W 9 u M S 9 m c m F t Z V 9 t b 2 R l b F 8 y X 3 R l c 3 R f Z G l j Z S 9 B d X R v U m V t b 3 Z l Z E N v b H V t b n M x L n t W Y W x 1 Z S 4 x M i w 0 f S Z x d W 9 0 O y w m c X V v d D t T Z W N 0 a W 9 u M S 9 m c m F t Z V 9 t b 2 R l b F 8 y X 3 R l c 3 R f Z G l j Z S 9 B d X R v U m V t b 3 Z l Z E N v b H V t b n M x L n t W Y W x 1 Z S 4 y L D V 9 J n F 1 b 3 Q 7 L C Z x d W 9 0 O 1 N l Y 3 R p b 2 4 x L 2 Z y Y W 1 l X 2 1 v Z G V s X z J f d G V z d F 9 k a W N l L 0 F 1 d G 9 S Z W 1 v d m V k Q 2 9 s d W 1 u c z E u e 1 Z h b H V l L j M s N n 0 m c X V v d D s s J n F 1 b 3 Q 7 U 2 V j d G l v b j E v Z n J h b W V f b W 9 k Z W x f M l 9 0 Z X N 0 X 2 R p Y 2 U v Q X V 0 b 1 J l b W 9 2 Z W R D b 2 x 1 b W 5 z M S 5 7 V m F s d W U u N C w 3 f S Z x d W 9 0 O y w m c X V v d D t T Z W N 0 a W 9 u M S 9 m c m F t Z V 9 t b 2 R l b F 8 y X 3 R l c 3 R f Z G l j Z S 9 B d X R v U m V t b 3 Z l Z E N v b H V t b n M x L n t W Y W x 1 Z S 4 1 L D h 9 J n F 1 b 3 Q 7 L C Z x d W 9 0 O 1 N l Y 3 R p b 2 4 x L 2 Z y Y W 1 l X 2 1 v Z G V s X z J f d G V z d F 9 k a W N l L 0 F 1 d G 9 S Z W 1 v d m V k Q 2 9 s d W 1 u c z E u e 1 Z h b H V l L j Y s O X 0 m c X V v d D s s J n F 1 b 3 Q 7 U 2 V j d G l v b j E v Z n J h b W V f b W 9 k Z W x f M l 9 0 Z X N 0 X 2 R p Y 2 U v Q X V 0 b 1 J l b W 9 2 Z W R D b 2 x 1 b W 5 z M S 5 7 V m F s d W U u N y w x M H 0 m c X V v d D s s J n F 1 b 3 Q 7 U 2 V j d G l v b j E v Z n J h b W V f b W 9 k Z W x f M l 9 0 Z X N 0 X 2 R p Y 2 U v Q X V 0 b 1 J l b W 9 2 Z W R D b 2 x 1 b W 5 z M S 5 7 V m F s d W U u O C w x M X 0 m c X V v d D s s J n F 1 b 3 Q 7 U 2 V j d G l v b j E v Z n J h b W V f b W 9 k Z W x f M l 9 0 Z X N 0 X 2 R p Y 2 U v Q X V 0 b 1 J l b W 9 2 Z W R D b 2 x 1 b W 5 z M S 5 7 V m F s d W U u O S w x M n 0 m c X V v d D s s J n F 1 b 3 Q 7 U 2 V j d G l v b j E v Z n J h b W V f b W 9 k Z W x f M l 9 0 Z X N 0 X 2 R p Y 2 U v Q X V 0 b 1 J l b W 9 2 Z W R D b 2 x 1 b W 5 z M S 5 7 V m F s d W U u Z n J h b W U s M T N 9 J n F 1 b 3 Q 7 L C Z x d W 9 0 O 1 N l Y 3 R p b 2 4 x L 2 Z y Y W 1 l X 2 1 v Z G V s X z J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l 9 0 Z X N 0 X 2 R p Y 2 U v Q X V 0 b 1 J l b W 9 2 Z W R D b 2 x 1 b W 5 z M S 5 7 T m F t Z S w w f S Z x d W 9 0 O y w m c X V v d D t T Z W N 0 a W 9 u M S 9 m c m F t Z V 9 t b 2 R l b F 8 y X 3 R l c 3 R f Z G l j Z S 9 B d X R v U m V t b 3 Z l Z E N v b H V t b n M x L n t W Y W x 1 Z S 4 x L D F 9 J n F 1 b 3 Q 7 L C Z x d W 9 0 O 1 N l Y 3 R p b 2 4 x L 2 Z y Y W 1 l X 2 1 v Z G V s X z J f d G V z d F 9 k a W N l L 0 F 1 d G 9 S Z W 1 v d m V k Q 2 9 s d W 1 u c z E u e 1 Z h b H V l L j E w L D J 9 J n F 1 b 3 Q 7 L C Z x d W 9 0 O 1 N l Y 3 R p b 2 4 x L 2 Z y Y W 1 l X 2 1 v Z G V s X z J f d G V z d F 9 k a W N l L 0 F 1 d G 9 S Z W 1 v d m V k Q 2 9 s d W 1 u c z E u e 1 Z h b H V l L j E x L D N 9 J n F 1 b 3 Q 7 L C Z x d W 9 0 O 1 N l Y 3 R p b 2 4 x L 2 Z y Y W 1 l X 2 1 v Z G V s X z J f d G V z d F 9 k a W N l L 0 F 1 d G 9 S Z W 1 v d m V k Q 2 9 s d W 1 u c z E u e 1 Z h b H V l L j E y L D R 9 J n F 1 b 3 Q 7 L C Z x d W 9 0 O 1 N l Y 3 R p b 2 4 x L 2 Z y Y W 1 l X 2 1 v Z G V s X z J f d G V z d F 9 k a W N l L 0 F 1 d G 9 S Z W 1 v d m V k Q 2 9 s d W 1 u c z E u e 1 Z h b H V l L j I s N X 0 m c X V v d D s s J n F 1 b 3 Q 7 U 2 V j d G l v b j E v Z n J h b W V f b W 9 k Z W x f M l 9 0 Z X N 0 X 2 R p Y 2 U v Q X V 0 b 1 J l b W 9 2 Z W R D b 2 x 1 b W 5 z M S 5 7 V m F s d W U u M y w 2 f S Z x d W 9 0 O y w m c X V v d D t T Z W N 0 a W 9 u M S 9 m c m F t Z V 9 t b 2 R l b F 8 y X 3 R l c 3 R f Z G l j Z S 9 B d X R v U m V t b 3 Z l Z E N v b H V t b n M x L n t W Y W x 1 Z S 4 0 L D d 9 J n F 1 b 3 Q 7 L C Z x d W 9 0 O 1 N l Y 3 R p b 2 4 x L 2 Z y Y W 1 l X 2 1 v Z G V s X z J f d G V z d F 9 k a W N l L 0 F 1 d G 9 S Z W 1 v d m V k Q 2 9 s d W 1 u c z E u e 1 Z h b H V l L j U s O H 0 m c X V v d D s s J n F 1 b 3 Q 7 U 2 V j d G l v b j E v Z n J h b W V f b W 9 k Z W x f M l 9 0 Z X N 0 X 2 R p Y 2 U v Q X V 0 b 1 J l b W 9 2 Z W R D b 2 x 1 b W 5 z M S 5 7 V m F s d W U u N i w 5 f S Z x d W 9 0 O y w m c X V v d D t T Z W N 0 a W 9 u M S 9 m c m F t Z V 9 t b 2 R l b F 8 y X 3 R l c 3 R f Z G l j Z S 9 B d X R v U m V t b 3 Z l Z E N v b H V t b n M x L n t W Y W x 1 Z S 4 3 L D E w f S Z x d W 9 0 O y w m c X V v d D t T Z W N 0 a W 9 u M S 9 m c m F t Z V 9 t b 2 R l b F 8 y X 3 R l c 3 R f Z G l j Z S 9 B d X R v U m V t b 3 Z l Z E N v b H V t b n M x L n t W Y W x 1 Z S 4 4 L D E x f S Z x d W 9 0 O y w m c X V v d D t T Z W N 0 a W 9 u M S 9 m c m F t Z V 9 t b 2 R l b F 8 y X 3 R l c 3 R f Z G l j Z S 9 B d X R v U m V t b 3 Z l Z E N v b H V t b n M x L n t W Y W x 1 Z S 4 5 L D E y f S Z x d W 9 0 O y w m c X V v d D t T Z W N 0 a W 9 u M S 9 m c m F t Z V 9 t b 2 R l b F 8 y X 3 R l c 3 R f Z G l j Z S 9 B d X R v U m V t b 3 Z l Z E N v b H V t b n M x L n t W Y W x 1 Z S 5 m c m F t Z S w x M 3 0 m c X V v d D s s J n F 1 b 3 Q 7 U 2 V j d G l v b j E v Z n J h b W V f b W 9 k Z W x f M l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x M j o x N C 4 3 N D g z N D g 0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I C g 2 K S 9 B d X R v U m V t b 3 Z l Z E N v b H V t b n M x L n t O Y W 1 l L D B 9 J n F 1 b 3 Q 7 L C Z x d W 9 0 O 1 N l Y 3 R p b 2 4 x L 3 B 1 b G x i Y W N r X 2 1 v Z G V s X z N f d G V z d F 9 k a W N l I C g 2 K S 9 B d X R v U m V t b 3 Z l Z E N v b H V t b n M x L n t W Y W x 1 Z S 4 w L D F 9 J n F 1 b 3 Q 7 L C Z x d W 9 0 O 1 N l Y 3 R p b 2 4 x L 3 B 1 b G x i Y W N r X 2 1 v Z G V s X z N f d G V z d F 9 k a W N l I C g 2 K S 9 B d X R v U m V t b 3 Z l Z E N v b H V t b n M x L n t W Y W x 1 Z S 4 x L D J 9 J n F 1 b 3 Q 7 L C Z x d W 9 0 O 1 N l Y 3 R p b 2 4 x L 3 B 1 b G x i Y W N r X 2 1 v Z G V s X z N f d G V z d F 9 k a W N l I C g 2 K S 9 B d X R v U m V t b 3 Z l Z E N v b H V t b n M x L n t W Y W x 1 Z S 4 y L D N 9 J n F 1 b 3 Q 7 L C Z x d W 9 0 O 1 N l Y 3 R p b 2 4 x L 3 B 1 b G x i Y W N r X 2 1 v Z G V s X z N f d G V z d F 9 k a W N l I C g 2 K S 9 B d X R v U m V t b 3 Z l Z E N v b H V t b n M x L n t W Y W x 1 Z S 4 z L D R 9 J n F 1 b 3 Q 7 L C Z x d W 9 0 O 1 N l Y 3 R p b 2 4 x L 3 B 1 b G x i Y W N r X 2 1 v Z G V s X z N f d G V z d F 9 k a W N l I C g 2 K S 9 B d X R v U m V t b 3 Z l Z E N v b H V t b n M x L n t W Y W x 1 Z S 4 0 L D V 9 J n F 1 b 3 Q 7 L C Z x d W 9 0 O 1 N l Y 3 R p b 2 4 x L 3 B 1 b G x i Y W N r X 2 1 v Z G V s X z N f d G V z d F 9 k a W N l I C g 2 K S 9 B d X R v U m V t b 3 Z l Z E N v b H V t b n M x L n t W Y W x 1 Z S 4 1 L D Z 9 J n F 1 b 3 Q 7 L C Z x d W 9 0 O 1 N l Y 3 R p b 2 4 x L 3 B 1 b G x i Y W N r X 2 1 v Z G V s X z N f d G V z d F 9 k a W N l I C g 2 K S 9 B d X R v U m V t b 3 Z l Z E N v b H V t b n M x L n t W Y W x 1 Z S 4 2 L D d 9 J n F 1 b 3 Q 7 L C Z x d W 9 0 O 1 N l Y 3 R p b 2 4 x L 3 B 1 b G x i Y W N r X 2 1 v Z G V s X z N f d G V z d F 9 k a W N l I C g 2 K S 9 B d X R v U m V t b 3 Z l Z E N v b H V t b n M x L n t W Y W x 1 Z S 4 3 L D h 9 J n F 1 b 3 Q 7 L C Z x d W 9 0 O 1 N l Y 3 R p b 2 4 x L 3 B 1 b G x i Y W N r X 2 1 v Z G V s X z N f d G V z d F 9 k a W N l I C g 2 K S 9 B d X R v U m V t b 3 Z l Z E N v b H V t b n M x L n t W Y W x 1 Z S 4 4 L D l 9 J n F 1 b 3 Q 7 L C Z x d W 9 0 O 1 N l Y 3 R p b 2 4 x L 3 B 1 b G x i Y W N r X 2 1 v Z G V s X z N f d G V z d F 9 k a W N l I C g 2 K S 9 B d X R v U m V t b 3 Z l Z E N v b H V t b n M x L n t W Y W x 1 Z S 4 5 L D E w f S Z x d W 9 0 O y w m c X V v d D t T Z W N 0 a W 9 u M S 9 w d W x s Y m F j a 1 9 t b 2 R l b F 8 z X 3 R l c 3 R f Z G l j Z S A o N i k v Q X V 0 b 1 J l b W 9 2 Z W R D b 2 x 1 b W 5 z M S 5 7 V m F s d W U u M T A s M T F 9 J n F 1 b 3 Q 7 L C Z x d W 9 0 O 1 N l Y 3 R p b 2 4 x L 3 B 1 b G x i Y W N r X 2 1 v Z G V s X z N f d G V z d F 9 k a W N l I C g 2 K S 9 B d X R v U m V t b 3 Z l Z E N v b H V t b n M x L n t W Y W x 1 Z S 4 x M S w x M n 0 m c X V v d D s s J n F 1 b 3 Q 7 U 2 V j d G l v b j E v c H V s b G J h Y 2 t f b W 9 k Z W x f M 1 9 0 Z X N 0 X 2 R p Y 2 U g K D Y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1 9 0 Z X N 0 X 2 R p Y 2 U g K D Y p L 0 F 1 d G 9 S Z W 1 v d m V k Q 2 9 s d W 1 u c z E u e 0 5 h b W U s M H 0 m c X V v d D s s J n F 1 b 3 Q 7 U 2 V j d G l v b j E v c H V s b G J h Y 2 t f b W 9 k Z W x f M 1 9 0 Z X N 0 X 2 R p Y 2 U g K D Y p L 0 F 1 d G 9 S Z W 1 v d m V k Q 2 9 s d W 1 u c z E u e 1 Z h b H V l L j A s M X 0 m c X V v d D s s J n F 1 b 3 Q 7 U 2 V j d G l v b j E v c H V s b G J h Y 2 t f b W 9 k Z W x f M 1 9 0 Z X N 0 X 2 R p Y 2 U g K D Y p L 0 F 1 d G 9 S Z W 1 v d m V k Q 2 9 s d W 1 u c z E u e 1 Z h b H V l L j E s M n 0 m c X V v d D s s J n F 1 b 3 Q 7 U 2 V j d G l v b j E v c H V s b G J h Y 2 t f b W 9 k Z W x f M 1 9 0 Z X N 0 X 2 R p Y 2 U g K D Y p L 0 F 1 d G 9 S Z W 1 v d m V k Q 2 9 s d W 1 u c z E u e 1 Z h b H V l L j I s M 3 0 m c X V v d D s s J n F 1 b 3 Q 7 U 2 V j d G l v b j E v c H V s b G J h Y 2 t f b W 9 k Z W x f M 1 9 0 Z X N 0 X 2 R p Y 2 U g K D Y p L 0 F 1 d G 9 S Z W 1 v d m V k Q 2 9 s d W 1 u c z E u e 1 Z h b H V l L j M s N H 0 m c X V v d D s s J n F 1 b 3 Q 7 U 2 V j d G l v b j E v c H V s b G J h Y 2 t f b W 9 k Z W x f M 1 9 0 Z X N 0 X 2 R p Y 2 U g K D Y p L 0 F 1 d G 9 S Z W 1 v d m V k Q 2 9 s d W 1 u c z E u e 1 Z h b H V l L j Q s N X 0 m c X V v d D s s J n F 1 b 3 Q 7 U 2 V j d G l v b j E v c H V s b G J h Y 2 t f b W 9 k Z W x f M 1 9 0 Z X N 0 X 2 R p Y 2 U g K D Y p L 0 F 1 d G 9 S Z W 1 v d m V k Q 2 9 s d W 1 u c z E u e 1 Z h b H V l L j U s N n 0 m c X V v d D s s J n F 1 b 3 Q 7 U 2 V j d G l v b j E v c H V s b G J h Y 2 t f b W 9 k Z W x f M 1 9 0 Z X N 0 X 2 R p Y 2 U g K D Y p L 0 F 1 d G 9 S Z W 1 v d m V k Q 2 9 s d W 1 u c z E u e 1 Z h b H V l L j Y s N 3 0 m c X V v d D s s J n F 1 b 3 Q 7 U 2 V j d G l v b j E v c H V s b G J h Y 2 t f b W 9 k Z W x f M 1 9 0 Z X N 0 X 2 R p Y 2 U g K D Y p L 0 F 1 d G 9 S Z W 1 v d m V k Q 2 9 s d W 1 u c z E u e 1 Z h b H V l L j c s O H 0 m c X V v d D s s J n F 1 b 3 Q 7 U 2 V j d G l v b j E v c H V s b G J h Y 2 t f b W 9 k Z W x f M 1 9 0 Z X N 0 X 2 R p Y 2 U g K D Y p L 0 F 1 d G 9 S Z W 1 v d m V k Q 2 9 s d W 1 u c z E u e 1 Z h b H V l L j g s O X 0 m c X V v d D s s J n F 1 b 3 Q 7 U 2 V j d G l v b j E v c H V s b G J h Y 2 t f b W 9 k Z W x f M 1 9 0 Z X N 0 X 2 R p Y 2 U g K D Y p L 0 F 1 d G 9 S Z W 1 v d m V k Q 2 9 s d W 1 u c z E u e 1 Z h b H V l L j k s M T B 9 J n F 1 b 3 Q 7 L C Z x d W 9 0 O 1 N l Y 3 R p b 2 4 x L 3 B 1 b G x i Y W N r X 2 1 v Z G V s X z N f d G V z d F 9 k a W N l I C g 2 K S 9 B d X R v U m V t b 3 Z l Z E N v b H V t b n M x L n t W Y W x 1 Z S 4 x M C w x M X 0 m c X V v d D s s J n F 1 b 3 Q 7 U 2 V j d G l v b j E v c H V s b G J h Y 2 t f b W 9 k Z W x f M 1 9 0 Z X N 0 X 2 R p Y 2 U g K D Y p L 0 F 1 d G 9 S Z W 1 v d m V k Q 2 9 s d W 1 u c z E u e 1 Z h b H V l L j E x L D E y f S Z x d W 9 0 O y w m c X V v d D t T Z W N 0 a W 9 u M S 9 w d W x s Y m F j a 1 9 t b 2 R l b F 8 z X 3 R l c 3 R f Z G l j Z S A o N i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y X 3 Z h b F 9 m c m F t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1 M T o w O S 4 0 M D I 4 O D M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y X 3 Z h b F 9 m c m F t Z S 9 B d X R v U m V t b 3 Z l Z E N v b H V t b n M x L n t O Y W 1 l L D B 9 J n F 1 b 3 Q 7 L C Z x d W 9 0 O 1 N l Y 3 R p b 2 4 x L 3 B 1 b G x i Y W N r X 2 1 v Z G V s X z J f d m F s X 2 Z y Y W 1 l L 0 F 1 d G 9 S Z W 1 v d m V k Q 2 9 s d W 1 u c z E u e 1 Z h b H V l L j E s M X 0 m c X V v d D s s J n F 1 b 3 Q 7 U 2 V j d G l v b j E v c H V s b G J h Y 2 t f b W 9 k Z W x f M l 9 2 Y W x f Z n J h b W U v Q X V 0 b 1 J l b W 9 2 Z W R D b 2 x 1 b W 5 z M S 5 7 V m F s d W U u M T A s M n 0 m c X V v d D s s J n F 1 b 3 Q 7 U 2 V j d G l v b j E v c H V s b G J h Y 2 t f b W 9 k Z W x f M l 9 2 Y W x f Z n J h b W U v Q X V 0 b 1 J l b W 9 2 Z W R D b 2 x 1 b W 5 z M S 5 7 V m F s d W U u M T E s M 3 0 m c X V v d D s s J n F 1 b 3 Q 7 U 2 V j d G l v b j E v c H V s b G J h Y 2 t f b W 9 k Z W x f M l 9 2 Y W x f Z n J h b W U v Q X V 0 b 1 J l b W 9 2 Z W R D b 2 x 1 b W 5 z M S 5 7 V m F s d W U u M T I s N H 0 m c X V v d D s s J n F 1 b 3 Q 7 U 2 V j d G l v b j E v c H V s b G J h Y 2 t f b W 9 k Z W x f M l 9 2 Y W x f Z n J h b W U v Q X V 0 b 1 J l b W 9 2 Z W R D b 2 x 1 b W 5 z M S 5 7 V m F s d W U u M i w 1 f S Z x d W 9 0 O y w m c X V v d D t T Z W N 0 a W 9 u M S 9 w d W x s Y m F j a 1 9 t b 2 R l b F 8 y X 3 Z h b F 9 m c m F t Z S 9 B d X R v U m V t b 3 Z l Z E N v b H V t b n M x L n t W Y W x 1 Z S 4 z L D Z 9 J n F 1 b 3 Q 7 L C Z x d W 9 0 O 1 N l Y 3 R p b 2 4 x L 3 B 1 b G x i Y W N r X 2 1 v Z G V s X z J f d m F s X 2 Z y Y W 1 l L 0 F 1 d G 9 S Z W 1 v d m V k Q 2 9 s d W 1 u c z E u e 1 Z h b H V l L j Q s N 3 0 m c X V v d D s s J n F 1 b 3 Q 7 U 2 V j d G l v b j E v c H V s b G J h Y 2 t f b W 9 k Z W x f M l 9 2 Y W x f Z n J h b W U v Q X V 0 b 1 J l b W 9 2 Z W R D b 2 x 1 b W 5 z M S 5 7 V m F s d W U u N S w 4 f S Z x d W 9 0 O y w m c X V v d D t T Z W N 0 a W 9 u M S 9 w d W x s Y m F j a 1 9 t b 2 R l b F 8 y X 3 Z h b F 9 m c m F t Z S 9 B d X R v U m V t b 3 Z l Z E N v b H V t b n M x L n t W Y W x 1 Z S 4 2 L D l 9 J n F 1 b 3 Q 7 L C Z x d W 9 0 O 1 N l Y 3 R p b 2 4 x L 3 B 1 b G x i Y W N r X 2 1 v Z G V s X z J f d m F s X 2 Z y Y W 1 l L 0 F 1 d G 9 S Z W 1 v d m V k Q 2 9 s d W 1 u c z E u e 1 Z h b H V l L j c s M T B 9 J n F 1 b 3 Q 7 L C Z x d W 9 0 O 1 N l Y 3 R p b 2 4 x L 3 B 1 b G x i Y W N r X 2 1 v Z G V s X z J f d m F s X 2 Z y Y W 1 l L 0 F 1 d G 9 S Z W 1 v d m V k Q 2 9 s d W 1 u c z E u e 1 Z h b H V l L j g s M T F 9 J n F 1 b 3 Q 7 L C Z x d W 9 0 O 1 N l Y 3 R p b 2 4 x L 3 B 1 b G x i Y W N r X 2 1 v Z G V s X z J f d m F s X 2 Z y Y W 1 l L 0 F 1 d G 9 S Z W 1 v d m V k Q 2 9 s d W 1 u c z E u e 1 Z h b H V l L j k s M T J 9 J n F 1 b 3 Q 7 L C Z x d W 9 0 O 1 N l Y 3 R p b 2 4 x L 3 B 1 b G x i Y W N r X 2 1 v Z G V s X z J f d m F s X 2 Z y Y W 1 l L 0 F 1 d G 9 S Z W 1 v d m V k Q 2 9 s d W 1 u c z E u e 1 Z h b H V l L m Z y Y W 1 l L D E z f S Z x d W 9 0 O y w m c X V v d D t T Z W N 0 a W 9 u M S 9 w d W x s Y m F j a 1 9 t b 2 R l b F 8 y X 3 Z h b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J f d m F s X 2 Z y Y W 1 l L 0 F 1 d G 9 S Z W 1 v d m V k Q 2 9 s d W 1 u c z E u e 0 5 h b W U s M H 0 m c X V v d D s s J n F 1 b 3 Q 7 U 2 V j d G l v b j E v c H V s b G J h Y 2 t f b W 9 k Z W x f M l 9 2 Y W x f Z n J h b W U v Q X V 0 b 1 J l b W 9 2 Z W R D b 2 x 1 b W 5 z M S 5 7 V m F s d W U u M S w x f S Z x d W 9 0 O y w m c X V v d D t T Z W N 0 a W 9 u M S 9 w d W x s Y m F j a 1 9 t b 2 R l b F 8 y X 3 Z h b F 9 m c m F t Z S 9 B d X R v U m V t b 3 Z l Z E N v b H V t b n M x L n t W Y W x 1 Z S 4 x M C w y f S Z x d W 9 0 O y w m c X V v d D t T Z W N 0 a W 9 u M S 9 w d W x s Y m F j a 1 9 t b 2 R l b F 8 y X 3 Z h b F 9 m c m F t Z S 9 B d X R v U m V t b 3 Z l Z E N v b H V t b n M x L n t W Y W x 1 Z S 4 x M S w z f S Z x d W 9 0 O y w m c X V v d D t T Z W N 0 a W 9 u M S 9 w d W x s Y m F j a 1 9 t b 2 R l b F 8 y X 3 Z h b F 9 m c m F t Z S 9 B d X R v U m V t b 3 Z l Z E N v b H V t b n M x L n t W Y W x 1 Z S 4 x M i w 0 f S Z x d W 9 0 O y w m c X V v d D t T Z W N 0 a W 9 u M S 9 w d W x s Y m F j a 1 9 t b 2 R l b F 8 y X 3 Z h b F 9 m c m F t Z S 9 B d X R v U m V t b 3 Z l Z E N v b H V t b n M x L n t W Y W x 1 Z S 4 y L D V 9 J n F 1 b 3 Q 7 L C Z x d W 9 0 O 1 N l Y 3 R p b 2 4 x L 3 B 1 b G x i Y W N r X 2 1 v Z G V s X z J f d m F s X 2 Z y Y W 1 l L 0 F 1 d G 9 S Z W 1 v d m V k Q 2 9 s d W 1 u c z E u e 1 Z h b H V l L j M s N n 0 m c X V v d D s s J n F 1 b 3 Q 7 U 2 V j d G l v b j E v c H V s b G J h Y 2 t f b W 9 k Z W x f M l 9 2 Y W x f Z n J h b W U v Q X V 0 b 1 J l b W 9 2 Z W R D b 2 x 1 b W 5 z M S 5 7 V m F s d W U u N C w 3 f S Z x d W 9 0 O y w m c X V v d D t T Z W N 0 a W 9 u M S 9 w d W x s Y m F j a 1 9 t b 2 R l b F 8 y X 3 Z h b F 9 m c m F t Z S 9 B d X R v U m V t b 3 Z l Z E N v b H V t b n M x L n t W Y W x 1 Z S 4 1 L D h 9 J n F 1 b 3 Q 7 L C Z x d W 9 0 O 1 N l Y 3 R p b 2 4 x L 3 B 1 b G x i Y W N r X 2 1 v Z G V s X z J f d m F s X 2 Z y Y W 1 l L 0 F 1 d G 9 S Z W 1 v d m V k Q 2 9 s d W 1 u c z E u e 1 Z h b H V l L j Y s O X 0 m c X V v d D s s J n F 1 b 3 Q 7 U 2 V j d G l v b j E v c H V s b G J h Y 2 t f b W 9 k Z W x f M l 9 2 Y W x f Z n J h b W U v Q X V 0 b 1 J l b W 9 2 Z W R D b 2 x 1 b W 5 z M S 5 7 V m F s d W U u N y w x M H 0 m c X V v d D s s J n F 1 b 3 Q 7 U 2 V j d G l v b j E v c H V s b G J h Y 2 t f b W 9 k Z W x f M l 9 2 Y W x f Z n J h b W U v Q X V 0 b 1 J l b W 9 2 Z W R D b 2 x 1 b W 5 z M S 5 7 V m F s d W U u O C w x M X 0 m c X V v d D s s J n F 1 b 3 Q 7 U 2 V j d G l v b j E v c H V s b G J h Y 2 t f b W 9 k Z W x f M l 9 2 Y W x f Z n J h b W U v Q X V 0 b 1 J l b W 9 2 Z W R D b 2 x 1 b W 5 z M S 5 7 V m F s d W U u O S w x M n 0 m c X V v d D s s J n F 1 b 3 Q 7 U 2 V j d G l v b j E v c H V s b G J h Y 2 t f b W 9 k Z W x f M l 9 2 Y W x f Z n J h b W U v Q X V 0 b 1 J l b W 9 2 Z W R D b 2 x 1 b W 5 z M S 5 7 V m F s d W U u Z n J h b W U s M T N 9 J n F 1 b 3 Q 7 L C Z x d W 9 0 O 1 N l Y 3 R p b 2 4 x L 3 B 1 b G x i Y W N r X 2 1 v Z G V s X z J f d m F s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N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E 5 O j E y L j c 4 N z g 3 M j V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N f d G V z d F 9 k a W N l L 0 F 1 d G 9 S Z W 1 v d m V k Q 2 9 s d W 1 u c z E u e 0 5 h b W U s M H 0 m c X V v d D s s J n F 1 b 3 Q 7 U 2 V j d G l v b j E v Z n J h b W V f b W 9 k Z W x f M 1 9 0 Z X N 0 X 2 R p Y 2 U v Q X V 0 b 1 J l b W 9 2 Z W R D b 2 x 1 b W 5 z M S 5 7 V m F s d W U u M S w x f S Z x d W 9 0 O y w m c X V v d D t T Z W N 0 a W 9 u M S 9 m c m F t Z V 9 t b 2 R l b F 8 z X 3 R l c 3 R f Z G l j Z S 9 B d X R v U m V t b 3 Z l Z E N v b H V t b n M x L n t W Y W x 1 Z S 4 x M C w y f S Z x d W 9 0 O y w m c X V v d D t T Z W N 0 a W 9 u M S 9 m c m F t Z V 9 t b 2 R l b F 8 z X 3 R l c 3 R f Z G l j Z S 9 B d X R v U m V t b 3 Z l Z E N v b H V t b n M x L n t W Y W x 1 Z S 4 x M S w z f S Z x d W 9 0 O y w m c X V v d D t T Z W N 0 a W 9 u M S 9 m c m F t Z V 9 t b 2 R l b F 8 z X 3 R l c 3 R f Z G l j Z S 9 B d X R v U m V t b 3 Z l Z E N v b H V t b n M x L n t W Y W x 1 Z S 4 x M i w 0 f S Z x d W 9 0 O y w m c X V v d D t T Z W N 0 a W 9 u M S 9 m c m F t Z V 9 t b 2 R l b F 8 z X 3 R l c 3 R f Z G l j Z S 9 B d X R v U m V t b 3 Z l Z E N v b H V t b n M x L n t W Y W x 1 Z S 4 y L D V 9 J n F 1 b 3 Q 7 L C Z x d W 9 0 O 1 N l Y 3 R p b 2 4 x L 2 Z y Y W 1 l X 2 1 v Z G V s X z N f d G V z d F 9 k a W N l L 0 F 1 d G 9 S Z W 1 v d m V k Q 2 9 s d W 1 u c z E u e 1 Z h b H V l L j M s N n 0 m c X V v d D s s J n F 1 b 3 Q 7 U 2 V j d G l v b j E v Z n J h b W V f b W 9 k Z W x f M 1 9 0 Z X N 0 X 2 R p Y 2 U v Q X V 0 b 1 J l b W 9 2 Z W R D b 2 x 1 b W 5 z M S 5 7 V m F s d W U u N C w 3 f S Z x d W 9 0 O y w m c X V v d D t T Z W N 0 a W 9 u M S 9 m c m F t Z V 9 t b 2 R l b F 8 z X 3 R l c 3 R f Z G l j Z S 9 B d X R v U m V t b 3 Z l Z E N v b H V t b n M x L n t W Y W x 1 Z S 4 1 L D h 9 J n F 1 b 3 Q 7 L C Z x d W 9 0 O 1 N l Y 3 R p b 2 4 x L 2 Z y Y W 1 l X 2 1 v Z G V s X z N f d G V z d F 9 k a W N l L 0 F 1 d G 9 S Z W 1 v d m V k Q 2 9 s d W 1 u c z E u e 1 Z h b H V l L j Y s O X 0 m c X V v d D s s J n F 1 b 3 Q 7 U 2 V j d G l v b j E v Z n J h b W V f b W 9 k Z W x f M 1 9 0 Z X N 0 X 2 R p Y 2 U v Q X V 0 b 1 J l b W 9 2 Z W R D b 2 x 1 b W 5 z M S 5 7 V m F s d W U u N y w x M H 0 m c X V v d D s s J n F 1 b 3 Q 7 U 2 V j d G l v b j E v Z n J h b W V f b W 9 k Z W x f M 1 9 0 Z X N 0 X 2 R p Y 2 U v Q X V 0 b 1 J l b W 9 2 Z W R D b 2 x 1 b W 5 z M S 5 7 V m F s d W U u O C w x M X 0 m c X V v d D s s J n F 1 b 3 Q 7 U 2 V j d G l v b j E v Z n J h b W V f b W 9 k Z W x f M 1 9 0 Z X N 0 X 2 R p Y 2 U v Q X V 0 b 1 J l b W 9 2 Z W R D b 2 x 1 b W 5 z M S 5 7 V m F s d W U u O S w x M n 0 m c X V v d D s s J n F 1 b 3 Q 7 U 2 V j d G l v b j E v Z n J h b W V f b W 9 k Z W x f M 1 9 0 Z X N 0 X 2 R p Y 2 U v Q X V 0 b 1 J l b W 9 2 Z W R D b 2 x 1 b W 5 z M S 5 7 V m F s d W U u Z n J h b W U s M T N 9 J n F 1 b 3 Q 7 L C Z x d W 9 0 O 1 N l Y 3 R p b 2 4 x L 2 Z y Y W 1 l X 2 1 v Z G V s X z N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1 9 0 Z X N 0 X 2 R p Y 2 U v Q X V 0 b 1 J l b W 9 2 Z W R D b 2 x 1 b W 5 z M S 5 7 T m F t Z S w w f S Z x d W 9 0 O y w m c X V v d D t T Z W N 0 a W 9 u M S 9 m c m F t Z V 9 t b 2 R l b F 8 z X 3 R l c 3 R f Z G l j Z S 9 B d X R v U m V t b 3 Z l Z E N v b H V t b n M x L n t W Y W x 1 Z S 4 x L D F 9 J n F 1 b 3 Q 7 L C Z x d W 9 0 O 1 N l Y 3 R p b 2 4 x L 2 Z y Y W 1 l X 2 1 v Z G V s X z N f d G V z d F 9 k a W N l L 0 F 1 d G 9 S Z W 1 v d m V k Q 2 9 s d W 1 u c z E u e 1 Z h b H V l L j E w L D J 9 J n F 1 b 3 Q 7 L C Z x d W 9 0 O 1 N l Y 3 R p b 2 4 x L 2 Z y Y W 1 l X 2 1 v Z G V s X z N f d G V z d F 9 k a W N l L 0 F 1 d G 9 S Z W 1 v d m V k Q 2 9 s d W 1 u c z E u e 1 Z h b H V l L j E x L D N 9 J n F 1 b 3 Q 7 L C Z x d W 9 0 O 1 N l Y 3 R p b 2 4 x L 2 Z y Y W 1 l X 2 1 v Z G V s X z N f d G V z d F 9 k a W N l L 0 F 1 d G 9 S Z W 1 v d m V k Q 2 9 s d W 1 u c z E u e 1 Z h b H V l L j E y L D R 9 J n F 1 b 3 Q 7 L C Z x d W 9 0 O 1 N l Y 3 R p b 2 4 x L 2 Z y Y W 1 l X 2 1 v Z G V s X z N f d G V z d F 9 k a W N l L 0 F 1 d G 9 S Z W 1 v d m V k Q 2 9 s d W 1 u c z E u e 1 Z h b H V l L j I s N X 0 m c X V v d D s s J n F 1 b 3 Q 7 U 2 V j d G l v b j E v Z n J h b W V f b W 9 k Z W x f M 1 9 0 Z X N 0 X 2 R p Y 2 U v Q X V 0 b 1 J l b W 9 2 Z W R D b 2 x 1 b W 5 z M S 5 7 V m F s d W U u M y w 2 f S Z x d W 9 0 O y w m c X V v d D t T Z W N 0 a W 9 u M S 9 m c m F t Z V 9 t b 2 R l b F 8 z X 3 R l c 3 R f Z G l j Z S 9 B d X R v U m V t b 3 Z l Z E N v b H V t b n M x L n t W Y W x 1 Z S 4 0 L D d 9 J n F 1 b 3 Q 7 L C Z x d W 9 0 O 1 N l Y 3 R p b 2 4 x L 2 Z y Y W 1 l X 2 1 v Z G V s X z N f d G V z d F 9 k a W N l L 0 F 1 d G 9 S Z W 1 v d m V k Q 2 9 s d W 1 u c z E u e 1 Z h b H V l L j U s O H 0 m c X V v d D s s J n F 1 b 3 Q 7 U 2 V j d G l v b j E v Z n J h b W V f b W 9 k Z W x f M 1 9 0 Z X N 0 X 2 R p Y 2 U v Q X V 0 b 1 J l b W 9 2 Z W R D b 2 x 1 b W 5 z M S 5 7 V m F s d W U u N i w 5 f S Z x d W 9 0 O y w m c X V v d D t T Z W N 0 a W 9 u M S 9 m c m F t Z V 9 t b 2 R l b F 8 z X 3 R l c 3 R f Z G l j Z S 9 B d X R v U m V t b 3 Z l Z E N v b H V t b n M x L n t W Y W x 1 Z S 4 3 L D E w f S Z x d W 9 0 O y w m c X V v d D t T Z W N 0 a W 9 u M S 9 m c m F t Z V 9 t b 2 R l b F 8 z X 3 R l c 3 R f Z G l j Z S 9 B d X R v U m V t b 3 Z l Z E N v b H V t b n M x L n t W Y W x 1 Z S 4 4 L D E x f S Z x d W 9 0 O y w m c X V v d D t T Z W N 0 a W 9 u M S 9 m c m F t Z V 9 t b 2 R l b F 8 z X 3 R l c 3 R f Z G l j Z S 9 B d X R v U m V t b 3 Z l Z E N v b H V t b n M x L n t W Y W x 1 Z S 4 5 L D E y f S Z x d W 9 0 O y w m c X V v d D t T Z W N 0 a W 9 u M S 9 m c m F t Z V 9 t b 2 R l b F 8 z X 3 R l c 3 R f Z G l j Z S 9 B d X R v U m V t b 3 Z l Z E N v b H V t b n M x L n t W Y W x 1 Z S 5 m c m F t Z S w x M 3 0 m c X V v d D s s J n F 1 b 3 Q 7 U 2 V j d G l v b j E v Z n J h b W V f b W 9 k Z W x f M 1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Z h b F 9 m c m F t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1 M T o 1 N S 4 w M T Q 1 M z M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Z h b F 9 m c m F t Z S 9 B d X R v U m V t b 3 Z l Z E N v b H V t b n M x L n t O Y W 1 l L D B 9 J n F 1 b 3 Q 7 L C Z x d W 9 0 O 1 N l Y 3 R p b 2 4 x L 3 B 1 b G x i Y W N r X 2 1 v Z G V s X z N f d m F s X 2 Z y Y W 1 l L 0 F 1 d G 9 S Z W 1 v d m V k Q 2 9 s d W 1 u c z E u e 1 Z h b H V l L j E s M X 0 m c X V v d D s s J n F 1 b 3 Q 7 U 2 V j d G l v b j E v c H V s b G J h Y 2 t f b W 9 k Z W x f M 1 9 2 Y W x f Z n J h b W U v Q X V 0 b 1 J l b W 9 2 Z W R D b 2 x 1 b W 5 z M S 5 7 V m F s d W U u M T A s M n 0 m c X V v d D s s J n F 1 b 3 Q 7 U 2 V j d G l v b j E v c H V s b G J h Y 2 t f b W 9 k Z W x f M 1 9 2 Y W x f Z n J h b W U v Q X V 0 b 1 J l b W 9 2 Z W R D b 2 x 1 b W 5 z M S 5 7 V m F s d W U u M T E s M 3 0 m c X V v d D s s J n F 1 b 3 Q 7 U 2 V j d G l v b j E v c H V s b G J h Y 2 t f b W 9 k Z W x f M 1 9 2 Y W x f Z n J h b W U v Q X V 0 b 1 J l b W 9 2 Z W R D b 2 x 1 b W 5 z M S 5 7 V m F s d W U u M T I s N H 0 m c X V v d D s s J n F 1 b 3 Q 7 U 2 V j d G l v b j E v c H V s b G J h Y 2 t f b W 9 k Z W x f M 1 9 2 Y W x f Z n J h b W U v Q X V 0 b 1 J l b W 9 2 Z W R D b 2 x 1 b W 5 z M S 5 7 V m F s d W U u M i w 1 f S Z x d W 9 0 O y w m c X V v d D t T Z W N 0 a W 9 u M S 9 w d W x s Y m F j a 1 9 t b 2 R l b F 8 z X 3 Z h b F 9 m c m F t Z S 9 B d X R v U m V t b 3 Z l Z E N v b H V t b n M x L n t W Y W x 1 Z S 4 z L D Z 9 J n F 1 b 3 Q 7 L C Z x d W 9 0 O 1 N l Y 3 R p b 2 4 x L 3 B 1 b G x i Y W N r X 2 1 v Z G V s X z N f d m F s X 2 Z y Y W 1 l L 0 F 1 d G 9 S Z W 1 v d m V k Q 2 9 s d W 1 u c z E u e 1 Z h b H V l L j Q s N 3 0 m c X V v d D s s J n F 1 b 3 Q 7 U 2 V j d G l v b j E v c H V s b G J h Y 2 t f b W 9 k Z W x f M 1 9 2 Y W x f Z n J h b W U v Q X V 0 b 1 J l b W 9 2 Z W R D b 2 x 1 b W 5 z M S 5 7 V m F s d W U u N S w 4 f S Z x d W 9 0 O y w m c X V v d D t T Z W N 0 a W 9 u M S 9 w d W x s Y m F j a 1 9 t b 2 R l b F 8 z X 3 Z h b F 9 m c m F t Z S 9 B d X R v U m V t b 3 Z l Z E N v b H V t b n M x L n t W Y W x 1 Z S 4 2 L D l 9 J n F 1 b 3 Q 7 L C Z x d W 9 0 O 1 N l Y 3 R p b 2 4 x L 3 B 1 b G x i Y W N r X 2 1 v Z G V s X z N f d m F s X 2 Z y Y W 1 l L 0 F 1 d G 9 S Z W 1 v d m V k Q 2 9 s d W 1 u c z E u e 1 Z h b H V l L j c s M T B 9 J n F 1 b 3 Q 7 L C Z x d W 9 0 O 1 N l Y 3 R p b 2 4 x L 3 B 1 b G x i Y W N r X 2 1 v Z G V s X z N f d m F s X 2 Z y Y W 1 l L 0 F 1 d G 9 S Z W 1 v d m V k Q 2 9 s d W 1 u c z E u e 1 Z h b H V l L j g s M T F 9 J n F 1 b 3 Q 7 L C Z x d W 9 0 O 1 N l Y 3 R p b 2 4 x L 3 B 1 b G x i Y W N r X 2 1 v Z G V s X z N f d m F s X 2 Z y Y W 1 l L 0 F 1 d G 9 S Z W 1 v d m V k Q 2 9 s d W 1 u c z E u e 1 Z h b H V l L j k s M T J 9 J n F 1 b 3 Q 7 L C Z x d W 9 0 O 1 N l Y 3 R p b 2 4 x L 3 B 1 b G x i Y W N r X 2 1 v Z G V s X z N f d m F s X 2 Z y Y W 1 l L 0 F 1 d G 9 S Z W 1 v d m V k Q 2 9 s d W 1 u c z E u e 1 Z h b H V l L m Z y Y W 1 l L D E z f S Z x d W 9 0 O y w m c X V v d D t T Z W N 0 a W 9 u M S 9 w d W x s Y m F j a 1 9 t b 2 R l b F 8 z X 3 Z h b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N f d m F s X 2 Z y Y W 1 l L 0 F 1 d G 9 S Z W 1 v d m V k Q 2 9 s d W 1 u c z E u e 0 5 h b W U s M H 0 m c X V v d D s s J n F 1 b 3 Q 7 U 2 V j d G l v b j E v c H V s b G J h Y 2 t f b W 9 k Z W x f M 1 9 2 Y W x f Z n J h b W U v Q X V 0 b 1 J l b W 9 2 Z W R D b 2 x 1 b W 5 z M S 5 7 V m F s d W U u M S w x f S Z x d W 9 0 O y w m c X V v d D t T Z W N 0 a W 9 u M S 9 w d W x s Y m F j a 1 9 t b 2 R l b F 8 z X 3 Z h b F 9 m c m F t Z S 9 B d X R v U m V t b 3 Z l Z E N v b H V t b n M x L n t W Y W x 1 Z S 4 x M C w y f S Z x d W 9 0 O y w m c X V v d D t T Z W N 0 a W 9 u M S 9 w d W x s Y m F j a 1 9 t b 2 R l b F 8 z X 3 Z h b F 9 m c m F t Z S 9 B d X R v U m V t b 3 Z l Z E N v b H V t b n M x L n t W Y W x 1 Z S 4 x M S w z f S Z x d W 9 0 O y w m c X V v d D t T Z W N 0 a W 9 u M S 9 w d W x s Y m F j a 1 9 t b 2 R l b F 8 z X 3 Z h b F 9 m c m F t Z S 9 B d X R v U m V t b 3 Z l Z E N v b H V t b n M x L n t W Y W x 1 Z S 4 x M i w 0 f S Z x d W 9 0 O y w m c X V v d D t T Z W N 0 a W 9 u M S 9 w d W x s Y m F j a 1 9 t b 2 R l b F 8 z X 3 Z h b F 9 m c m F t Z S 9 B d X R v U m V t b 3 Z l Z E N v b H V t b n M x L n t W Y W x 1 Z S 4 y L D V 9 J n F 1 b 3 Q 7 L C Z x d W 9 0 O 1 N l Y 3 R p b 2 4 x L 3 B 1 b G x i Y W N r X 2 1 v Z G V s X z N f d m F s X 2 Z y Y W 1 l L 0 F 1 d G 9 S Z W 1 v d m V k Q 2 9 s d W 1 u c z E u e 1 Z h b H V l L j M s N n 0 m c X V v d D s s J n F 1 b 3 Q 7 U 2 V j d G l v b j E v c H V s b G J h Y 2 t f b W 9 k Z W x f M 1 9 2 Y W x f Z n J h b W U v Q X V 0 b 1 J l b W 9 2 Z W R D b 2 x 1 b W 5 z M S 5 7 V m F s d W U u N C w 3 f S Z x d W 9 0 O y w m c X V v d D t T Z W N 0 a W 9 u M S 9 w d W x s Y m F j a 1 9 t b 2 R l b F 8 z X 3 Z h b F 9 m c m F t Z S 9 B d X R v U m V t b 3 Z l Z E N v b H V t b n M x L n t W Y W x 1 Z S 4 1 L D h 9 J n F 1 b 3 Q 7 L C Z x d W 9 0 O 1 N l Y 3 R p b 2 4 x L 3 B 1 b G x i Y W N r X 2 1 v Z G V s X z N f d m F s X 2 Z y Y W 1 l L 0 F 1 d G 9 S Z W 1 v d m V k Q 2 9 s d W 1 u c z E u e 1 Z h b H V l L j Y s O X 0 m c X V v d D s s J n F 1 b 3 Q 7 U 2 V j d G l v b j E v c H V s b G J h Y 2 t f b W 9 k Z W x f M 1 9 2 Y W x f Z n J h b W U v Q X V 0 b 1 J l b W 9 2 Z W R D b 2 x 1 b W 5 z M S 5 7 V m F s d W U u N y w x M H 0 m c X V v d D s s J n F 1 b 3 Q 7 U 2 V j d G l v b j E v c H V s b G J h Y 2 t f b W 9 k Z W x f M 1 9 2 Y W x f Z n J h b W U v Q X V 0 b 1 J l b W 9 2 Z W R D b 2 x 1 b W 5 z M S 5 7 V m F s d W U u O C w x M X 0 m c X V v d D s s J n F 1 b 3 Q 7 U 2 V j d G l v b j E v c H V s b G J h Y 2 t f b W 9 k Z W x f M 1 9 2 Y W x f Z n J h b W U v Q X V 0 b 1 J l b W 9 2 Z W R D b 2 x 1 b W 5 z M S 5 7 V m F s d W U u O S w x M n 0 m c X V v d D s s J n F 1 b 3 Q 7 U 2 V j d G l v b j E v c H V s b G J h Y 2 t f b W 9 k Z W x f M 1 9 2 Y W x f Z n J h b W U v Q X V 0 b 1 J l b W 9 2 Z W R D b 2 x 1 b W 5 z M S 5 7 V m F s d W U u Z n J h b W U s M T N 9 J n F 1 b 3 Q 7 L C Z x d W 9 0 O 1 N l Y 3 R p b 2 4 x L 3 B 1 b G x i Y W N r X 2 1 v Z G V s X z N f d m F s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I z O j Q x L j k 0 N T I w N D F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F 9 0 Z X N 0 X 2 R p Y 2 U g K D M p L 0 F 1 d G 9 S Z W 1 v d m V k Q 2 9 s d W 1 u c z E u e 0 5 h b W U s M H 0 m c X V v d D s s J n F 1 b 3 Q 7 U 2 V j d G l v b j E v c H V s b G J h Y 2 t f b W 9 k Z W x f N F 9 0 Z X N 0 X 2 R p Y 2 U g K D M p L 0 F 1 d G 9 S Z W 1 v d m V k Q 2 9 s d W 1 u c z E u e 1 Z h b H V l L j A s M X 0 m c X V v d D s s J n F 1 b 3 Q 7 U 2 V j d G l v b j E v c H V s b G J h Y 2 t f b W 9 k Z W x f N F 9 0 Z X N 0 X 2 R p Y 2 U g K D M p L 0 F 1 d G 9 S Z W 1 v d m V k Q 2 9 s d W 1 u c z E u e 1 Z h b H V l L j E s M n 0 m c X V v d D s s J n F 1 b 3 Q 7 U 2 V j d G l v b j E v c H V s b G J h Y 2 t f b W 9 k Z W x f N F 9 0 Z X N 0 X 2 R p Y 2 U g K D M p L 0 F 1 d G 9 S Z W 1 v d m V k Q 2 9 s d W 1 u c z E u e 1 Z h b H V l L j I s M 3 0 m c X V v d D s s J n F 1 b 3 Q 7 U 2 V j d G l v b j E v c H V s b G J h Y 2 t f b W 9 k Z W x f N F 9 0 Z X N 0 X 2 R p Y 2 U g K D M p L 0 F 1 d G 9 S Z W 1 v d m V k Q 2 9 s d W 1 u c z E u e 1 Z h b H V l L j M s N H 0 m c X V v d D s s J n F 1 b 3 Q 7 U 2 V j d G l v b j E v c H V s b G J h Y 2 t f b W 9 k Z W x f N F 9 0 Z X N 0 X 2 R p Y 2 U g K D M p L 0 F 1 d G 9 S Z W 1 v d m V k Q 2 9 s d W 1 u c z E u e 1 Z h b H V l L j Q s N X 0 m c X V v d D s s J n F 1 b 3 Q 7 U 2 V j d G l v b j E v c H V s b G J h Y 2 t f b W 9 k Z W x f N F 9 0 Z X N 0 X 2 R p Y 2 U g K D M p L 0 F 1 d G 9 S Z W 1 v d m V k Q 2 9 s d W 1 u c z E u e 1 Z h b H V l L j U s N n 0 m c X V v d D s s J n F 1 b 3 Q 7 U 2 V j d G l v b j E v c H V s b G J h Y 2 t f b W 9 k Z W x f N F 9 0 Z X N 0 X 2 R p Y 2 U g K D M p L 0 F 1 d G 9 S Z W 1 v d m V k Q 2 9 s d W 1 u c z E u e 1 Z h b H V l L j Y s N 3 0 m c X V v d D s s J n F 1 b 3 Q 7 U 2 V j d G l v b j E v c H V s b G J h Y 2 t f b W 9 k Z W x f N F 9 0 Z X N 0 X 2 R p Y 2 U g K D M p L 0 F 1 d G 9 S Z W 1 v d m V k Q 2 9 s d W 1 u c z E u e 1 Z h b H V l L j c s O H 0 m c X V v d D s s J n F 1 b 3 Q 7 U 2 V j d G l v b j E v c H V s b G J h Y 2 t f b W 9 k Z W x f N F 9 0 Z X N 0 X 2 R p Y 2 U g K D M p L 0 F 1 d G 9 S Z W 1 v d m V k Q 2 9 s d W 1 u c z E u e 1 Z h b H V l L j g s O X 0 m c X V v d D s s J n F 1 b 3 Q 7 U 2 V j d G l v b j E v c H V s b G J h Y 2 t f b W 9 k Z W x f N F 9 0 Z X N 0 X 2 R p Y 2 U g K D M p L 0 F 1 d G 9 S Z W 1 v d m V k Q 2 9 s d W 1 u c z E u e 1 Z h b H V l L j k s M T B 9 J n F 1 b 3 Q 7 L C Z x d W 9 0 O 1 N l Y 3 R p b 2 4 x L 3 B 1 b G x i Y W N r X 2 1 v Z G V s X z R f d G V z d F 9 k a W N l I C g z K S 9 B d X R v U m V t b 3 Z l Z E N v b H V t b n M x L n t W Y W x 1 Z S 4 x M C w x M X 0 m c X V v d D s s J n F 1 b 3 Q 7 U 2 V j d G l v b j E v c H V s b G J h Y 2 t f b W 9 k Z W x f N F 9 0 Z X N 0 X 2 R p Y 2 U g K D M p L 0 F 1 d G 9 S Z W 1 v d m V k Q 2 9 s d W 1 u c z E u e 1 Z h b H V l L j E x L D E y f S Z x d W 9 0 O y w m c X V v d D t T Z W N 0 a W 9 u M S 9 w d W x s Y m F j a 1 9 t b 2 R l b F 8 0 X 3 R l c 3 R f Z G l j Z S A o M y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0 X 3 R l c 3 R f Z G l j Z S A o M y k v Q X V 0 b 1 J l b W 9 2 Z W R D b 2 x 1 b W 5 z M S 5 7 T m F t Z S w w f S Z x d W 9 0 O y w m c X V v d D t T Z W N 0 a W 9 u M S 9 w d W x s Y m F j a 1 9 t b 2 R l b F 8 0 X 3 R l c 3 R f Z G l j Z S A o M y k v Q X V 0 b 1 J l b W 9 2 Z W R D b 2 x 1 b W 5 z M S 5 7 V m F s d W U u M C w x f S Z x d W 9 0 O y w m c X V v d D t T Z W N 0 a W 9 u M S 9 w d W x s Y m F j a 1 9 t b 2 R l b F 8 0 X 3 R l c 3 R f Z G l j Z S A o M y k v Q X V 0 b 1 J l b W 9 2 Z W R D b 2 x 1 b W 5 z M S 5 7 V m F s d W U u M S w y f S Z x d W 9 0 O y w m c X V v d D t T Z W N 0 a W 9 u M S 9 w d W x s Y m F j a 1 9 t b 2 R l b F 8 0 X 3 R l c 3 R f Z G l j Z S A o M y k v Q X V 0 b 1 J l b W 9 2 Z W R D b 2 x 1 b W 5 z M S 5 7 V m F s d W U u M i w z f S Z x d W 9 0 O y w m c X V v d D t T Z W N 0 a W 9 u M S 9 w d W x s Y m F j a 1 9 t b 2 R l b F 8 0 X 3 R l c 3 R f Z G l j Z S A o M y k v Q X V 0 b 1 J l b W 9 2 Z W R D b 2 x 1 b W 5 z M S 5 7 V m F s d W U u M y w 0 f S Z x d W 9 0 O y w m c X V v d D t T Z W N 0 a W 9 u M S 9 w d W x s Y m F j a 1 9 t b 2 R l b F 8 0 X 3 R l c 3 R f Z G l j Z S A o M y k v Q X V 0 b 1 J l b W 9 2 Z W R D b 2 x 1 b W 5 z M S 5 7 V m F s d W U u N C w 1 f S Z x d W 9 0 O y w m c X V v d D t T Z W N 0 a W 9 u M S 9 w d W x s Y m F j a 1 9 t b 2 R l b F 8 0 X 3 R l c 3 R f Z G l j Z S A o M y k v Q X V 0 b 1 J l b W 9 2 Z W R D b 2 x 1 b W 5 z M S 5 7 V m F s d W U u N S w 2 f S Z x d W 9 0 O y w m c X V v d D t T Z W N 0 a W 9 u M S 9 w d W x s Y m F j a 1 9 t b 2 R l b F 8 0 X 3 R l c 3 R f Z G l j Z S A o M y k v Q X V 0 b 1 J l b W 9 2 Z W R D b 2 x 1 b W 5 z M S 5 7 V m F s d W U u N i w 3 f S Z x d W 9 0 O y w m c X V v d D t T Z W N 0 a W 9 u M S 9 w d W x s Y m F j a 1 9 t b 2 R l b F 8 0 X 3 R l c 3 R f Z G l j Z S A o M y k v Q X V 0 b 1 J l b W 9 2 Z W R D b 2 x 1 b W 5 z M S 5 7 V m F s d W U u N y w 4 f S Z x d W 9 0 O y w m c X V v d D t T Z W N 0 a W 9 u M S 9 w d W x s Y m F j a 1 9 t b 2 R l b F 8 0 X 3 R l c 3 R f Z G l j Z S A o M y k v Q X V 0 b 1 J l b W 9 2 Z W R D b 2 x 1 b W 5 z M S 5 7 V m F s d W U u O C w 5 f S Z x d W 9 0 O y w m c X V v d D t T Z W N 0 a W 9 u M S 9 w d W x s Y m F j a 1 9 t b 2 R l b F 8 0 X 3 R l c 3 R f Z G l j Z S A o M y k v Q X V 0 b 1 J l b W 9 2 Z W R D b 2 x 1 b W 5 z M S 5 7 V m F s d W U u O S w x M H 0 m c X V v d D s s J n F 1 b 3 Q 7 U 2 V j d G l v b j E v c H V s b G J h Y 2 t f b W 9 k Z W x f N F 9 0 Z X N 0 X 2 R p Y 2 U g K D M p L 0 F 1 d G 9 S Z W 1 v d m V k Q 2 9 s d W 1 u c z E u e 1 Z h b H V l L j E w L D E x f S Z x d W 9 0 O y w m c X V v d D t T Z W N 0 a W 9 u M S 9 w d W x s Y m F j a 1 9 t b 2 R l b F 8 0 X 3 R l c 3 R f Z G l j Z S A o M y k v Q X V 0 b 1 J l b W 9 2 Z W R D b 2 x 1 b W 5 z M S 5 7 V m F s d W U u M T E s M T J 9 J n F 1 b 3 Q 7 L C Z x d W 9 0 O 1 N l Y 3 R p b 2 4 x L 3 B 1 b G x i Y W N r X 2 1 v Z G V s X z R f d G V z d F 9 k a W N l I C g z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j Q 6 M D I u N T Q 3 N j k z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0 X 3 R l c 3 R f Z G l j Z S A o N C k v Q X V 0 b 1 J l b W 9 2 Z W R D b 2 x 1 b W 5 z M S 5 7 T m F t Z S w w f S Z x d W 9 0 O y w m c X V v d D t T Z W N 0 a W 9 u M S 9 w d W x s Y m F j a 1 9 t b 2 R l b F 8 0 X 3 R l c 3 R f Z G l j Z S A o N C k v Q X V 0 b 1 J l b W 9 2 Z W R D b 2 x 1 b W 5 z M S 5 7 V m F s d W U u M C w x f S Z x d W 9 0 O y w m c X V v d D t T Z W N 0 a W 9 u M S 9 w d W x s Y m F j a 1 9 t b 2 R l b F 8 0 X 3 R l c 3 R f Z G l j Z S A o N C k v Q X V 0 b 1 J l b W 9 2 Z W R D b 2 x 1 b W 5 z M S 5 7 V m F s d W U u M S w y f S Z x d W 9 0 O y w m c X V v d D t T Z W N 0 a W 9 u M S 9 w d W x s Y m F j a 1 9 t b 2 R l b F 8 0 X 3 R l c 3 R f Z G l j Z S A o N C k v Q X V 0 b 1 J l b W 9 2 Z W R D b 2 x 1 b W 5 z M S 5 7 V m F s d W U u M i w z f S Z x d W 9 0 O y w m c X V v d D t T Z W N 0 a W 9 u M S 9 w d W x s Y m F j a 1 9 t b 2 R l b F 8 0 X 3 R l c 3 R f Z G l j Z S A o N C k v Q X V 0 b 1 J l b W 9 2 Z W R D b 2 x 1 b W 5 z M S 5 7 V m F s d W U u M y w 0 f S Z x d W 9 0 O y w m c X V v d D t T Z W N 0 a W 9 u M S 9 w d W x s Y m F j a 1 9 t b 2 R l b F 8 0 X 3 R l c 3 R f Z G l j Z S A o N C k v Q X V 0 b 1 J l b W 9 2 Z W R D b 2 x 1 b W 5 z M S 5 7 V m F s d W U u N C w 1 f S Z x d W 9 0 O y w m c X V v d D t T Z W N 0 a W 9 u M S 9 w d W x s Y m F j a 1 9 t b 2 R l b F 8 0 X 3 R l c 3 R f Z G l j Z S A o N C k v Q X V 0 b 1 J l b W 9 2 Z W R D b 2 x 1 b W 5 z M S 5 7 V m F s d W U u N S w 2 f S Z x d W 9 0 O y w m c X V v d D t T Z W N 0 a W 9 u M S 9 w d W x s Y m F j a 1 9 t b 2 R l b F 8 0 X 3 R l c 3 R f Z G l j Z S A o N C k v Q X V 0 b 1 J l b W 9 2 Z W R D b 2 x 1 b W 5 z M S 5 7 V m F s d W U u N i w 3 f S Z x d W 9 0 O y w m c X V v d D t T Z W N 0 a W 9 u M S 9 w d W x s Y m F j a 1 9 t b 2 R l b F 8 0 X 3 R l c 3 R f Z G l j Z S A o N C k v Q X V 0 b 1 J l b W 9 2 Z W R D b 2 x 1 b W 5 z M S 5 7 V m F s d W U u N y w 4 f S Z x d W 9 0 O y w m c X V v d D t T Z W N 0 a W 9 u M S 9 w d W x s Y m F j a 1 9 t b 2 R l b F 8 0 X 3 R l c 3 R f Z G l j Z S A o N C k v Q X V 0 b 1 J l b W 9 2 Z W R D b 2 x 1 b W 5 z M S 5 7 V m F s d W U u O C w 5 f S Z x d W 9 0 O y w m c X V v d D t T Z W N 0 a W 9 u M S 9 w d W x s Y m F j a 1 9 t b 2 R l b F 8 0 X 3 R l c 3 R f Z G l j Z S A o N C k v Q X V 0 b 1 J l b W 9 2 Z W R D b 2 x 1 b W 5 z M S 5 7 V m F s d W U u O S w x M H 0 m c X V v d D s s J n F 1 b 3 Q 7 U 2 V j d G l v b j E v c H V s b G J h Y 2 t f b W 9 k Z W x f N F 9 0 Z X N 0 X 2 R p Y 2 U g K D Q p L 0 F 1 d G 9 S Z W 1 v d m V k Q 2 9 s d W 1 u c z E u e 1 Z h b H V l L j E w L D E x f S Z x d W 9 0 O y w m c X V v d D t T Z W N 0 a W 9 u M S 9 w d W x s Y m F j a 1 9 t b 2 R l b F 8 0 X 3 R l c 3 R f Z G l j Z S A o N C k v Q X V 0 b 1 J l b W 9 2 Z W R D b 2 x 1 b W 5 z M S 5 7 V m F s d W U u M T E s M T J 9 J n F 1 b 3 Q 7 L C Z x d W 9 0 O 1 N l Y 3 R p b 2 4 x L 3 B 1 b G x i Y W N r X 2 1 v Z G V s X z R f d G V z d F 9 k a W N l I C g 0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R f d G V z d F 9 k a W N l I C g 0 K S 9 B d X R v U m V t b 3 Z l Z E N v b H V t b n M x L n t O Y W 1 l L D B 9 J n F 1 b 3 Q 7 L C Z x d W 9 0 O 1 N l Y 3 R p b 2 4 x L 3 B 1 b G x i Y W N r X 2 1 v Z G V s X z R f d G V z d F 9 k a W N l I C g 0 K S 9 B d X R v U m V t b 3 Z l Z E N v b H V t b n M x L n t W Y W x 1 Z S 4 w L D F 9 J n F 1 b 3 Q 7 L C Z x d W 9 0 O 1 N l Y 3 R p b 2 4 x L 3 B 1 b G x i Y W N r X 2 1 v Z G V s X z R f d G V z d F 9 k a W N l I C g 0 K S 9 B d X R v U m V t b 3 Z l Z E N v b H V t b n M x L n t W Y W x 1 Z S 4 x L D J 9 J n F 1 b 3 Q 7 L C Z x d W 9 0 O 1 N l Y 3 R p b 2 4 x L 3 B 1 b G x i Y W N r X 2 1 v Z G V s X z R f d G V z d F 9 k a W N l I C g 0 K S 9 B d X R v U m V t b 3 Z l Z E N v b H V t b n M x L n t W Y W x 1 Z S 4 y L D N 9 J n F 1 b 3 Q 7 L C Z x d W 9 0 O 1 N l Y 3 R p b 2 4 x L 3 B 1 b G x i Y W N r X 2 1 v Z G V s X z R f d G V z d F 9 k a W N l I C g 0 K S 9 B d X R v U m V t b 3 Z l Z E N v b H V t b n M x L n t W Y W x 1 Z S 4 z L D R 9 J n F 1 b 3 Q 7 L C Z x d W 9 0 O 1 N l Y 3 R p b 2 4 x L 3 B 1 b G x i Y W N r X 2 1 v Z G V s X z R f d G V z d F 9 k a W N l I C g 0 K S 9 B d X R v U m V t b 3 Z l Z E N v b H V t b n M x L n t W Y W x 1 Z S 4 0 L D V 9 J n F 1 b 3 Q 7 L C Z x d W 9 0 O 1 N l Y 3 R p b 2 4 x L 3 B 1 b G x i Y W N r X 2 1 v Z G V s X z R f d G V z d F 9 k a W N l I C g 0 K S 9 B d X R v U m V t b 3 Z l Z E N v b H V t b n M x L n t W Y W x 1 Z S 4 1 L D Z 9 J n F 1 b 3 Q 7 L C Z x d W 9 0 O 1 N l Y 3 R p b 2 4 x L 3 B 1 b G x i Y W N r X 2 1 v Z G V s X z R f d G V z d F 9 k a W N l I C g 0 K S 9 B d X R v U m V t b 3 Z l Z E N v b H V t b n M x L n t W Y W x 1 Z S 4 2 L D d 9 J n F 1 b 3 Q 7 L C Z x d W 9 0 O 1 N l Y 3 R p b 2 4 x L 3 B 1 b G x i Y W N r X 2 1 v Z G V s X z R f d G V z d F 9 k a W N l I C g 0 K S 9 B d X R v U m V t b 3 Z l Z E N v b H V t b n M x L n t W Y W x 1 Z S 4 3 L D h 9 J n F 1 b 3 Q 7 L C Z x d W 9 0 O 1 N l Y 3 R p b 2 4 x L 3 B 1 b G x i Y W N r X 2 1 v Z G V s X z R f d G V z d F 9 k a W N l I C g 0 K S 9 B d X R v U m V t b 3 Z l Z E N v b H V t b n M x L n t W Y W x 1 Z S 4 4 L D l 9 J n F 1 b 3 Q 7 L C Z x d W 9 0 O 1 N l Y 3 R p b 2 4 x L 3 B 1 b G x i Y W N r X 2 1 v Z G V s X z R f d G V z d F 9 k a W N l I C g 0 K S 9 B d X R v U m V t b 3 Z l Z E N v b H V t b n M x L n t W Y W x 1 Z S 4 5 L D E w f S Z x d W 9 0 O y w m c X V v d D t T Z W N 0 a W 9 u M S 9 w d W x s Y m F j a 1 9 t b 2 R l b F 8 0 X 3 R l c 3 R f Z G l j Z S A o N C k v Q X V 0 b 1 J l b W 9 2 Z W R D b 2 x 1 b W 5 z M S 5 7 V m F s d W U u M T A s M T F 9 J n F 1 b 3 Q 7 L C Z x d W 9 0 O 1 N l Y 3 R p b 2 4 x L 3 B 1 b G x i Y W N r X 2 1 v Z G V s X z R f d G V z d F 9 k a W N l I C g 0 K S 9 B d X R v U m V t b 3 Z l Z E N v b H V t b n M x L n t W Y W x 1 Z S 4 x M S w x M n 0 m c X V v d D s s J n F 1 b 3 Q 7 U 2 V j d G l v b j E v c H V s b G J h Y 2 t f b W 9 k Z W x f N F 9 0 Z X N 0 X 2 R p Y 2 U g K D Q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F 9 0 Z X N 0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j Q 6 M j k u O T A z M j M y N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F 9 0 Z X N 0 X 2 R p Y 2 U g K D M p L 0 F 1 d G 9 S Z W 1 v d m V k Q 2 9 s d W 1 u c z E u e 0 5 h b W U s M H 0 m c X V v d D s s J n F 1 b 3 Q 7 U 2 V j d G l v b j E v Z n J h b W V f b W 9 k Z W x f N F 9 0 Z X N 0 X 2 R p Y 2 U g K D M p L 0 F 1 d G 9 S Z W 1 v d m V k Q 2 9 s d W 1 u c z E u e 1 Z h b H V l L j E s M X 0 m c X V v d D s s J n F 1 b 3 Q 7 U 2 V j d G l v b j E v Z n J h b W V f b W 9 k Z W x f N F 9 0 Z X N 0 X 2 R p Y 2 U g K D M p L 0 F 1 d G 9 S Z W 1 v d m V k Q 2 9 s d W 1 u c z E u e 1 Z h b H V l L j E w L D J 9 J n F 1 b 3 Q 7 L C Z x d W 9 0 O 1 N l Y 3 R p b 2 4 x L 2 Z y Y W 1 l X 2 1 v Z G V s X z R f d G V z d F 9 k a W N l I C g z K S 9 B d X R v U m V t b 3 Z l Z E N v b H V t b n M x L n t W Y W x 1 Z S 4 x M S w z f S Z x d W 9 0 O y w m c X V v d D t T Z W N 0 a W 9 u M S 9 m c m F t Z V 9 t b 2 R l b F 8 0 X 3 R l c 3 R f Z G l j Z S A o M y k v Q X V 0 b 1 J l b W 9 2 Z W R D b 2 x 1 b W 5 z M S 5 7 V m F s d W U u M T I s N H 0 m c X V v d D s s J n F 1 b 3 Q 7 U 2 V j d G l v b j E v Z n J h b W V f b W 9 k Z W x f N F 9 0 Z X N 0 X 2 R p Y 2 U g K D M p L 0 F 1 d G 9 S Z W 1 v d m V k Q 2 9 s d W 1 u c z E u e 1 Z h b H V l L j I s N X 0 m c X V v d D s s J n F 1 b 3 Q 7 U 2 V j d G l v b j E v Z n J h b W V f b W 9 k Z W x f N F 9 0 Z X N 0 X 2 R p Y 2 U g K D M p L 0 F 1 d G 9 S Z W 1 v d m V k Q 2 9 s d W 1 u c z E u e 1 Z h b H V l L j M s N n 0 m c X V v d D s s J n F 1 b 3 Q 7 U 2 V j d G l v b j E v Z n J h b W V f b W 9 k Z W x f N F 9 0 Z X N 0 X 2 R p Y 2 U g K D M p L 0 F 1 d G 9 S Z W 1 v d m V k Q 2 9 s d W 1 u c z E u e 1 Z h b H V l L j Q s N 3 0 m c X V v d D s s J n F 1 b 3 Q 7 U 2 V j d G l v b j E v Z n J h b W V f b W 9 k Z W x f N F 9 0 Z X N 0 X 2 R p Y 2 U g K D M p L 0 F 1 d G 9 S Z W 1 v d m V k Q 2 9 s d W 1 u c z E u e 1 Z h b H V l L j U s O H 0 m c X V v d D s s J n F 1 b 3 Q 7 U 2 V j d G l v b j E v Z n J h b W V f b W 9 k Z W x f N F 9 0 Z X N 0 X 2 R p Y 2 U g K D M p L 0 F 1 d G 9 S Z W 1 v d m V k Q 2 9 s d W 1 u c z E u e 1 Z h b H V l L j Y s O X 0 m c X V v d D s s J n F 1 b 3 Q 7 U 2 V j d G l v b j E v Z n J h b W V f b W 9 k Z W x f N F 9 0 Z X N 0 X 2 R p Y 2 U g K D M p L 0 F 1 d G 9 S Z W 1 v d m V k Q 2 9 s d W 1 u c z E u e 1 Z h b H V l L j c s M T B 9 J n F 1 b 3 Q 7 L C Z x d W 9 0 O 1 N l Y 3 R p b 2 4 x L 2 Z y Y W 1 l X 2 1 v Z G V s X z R f d G V z d F 9 k a W N l I C g z K S 9 B d X R v U m V t b 3 Z l Z E N v b H V t b n M x L n t W Y W x 1 Z S 4 4 L D E x f S Z x d W 9 0 O y w m c X V v d D t T Z W N 0 a W 9 u M S 9 m c m F t Z V 9 t b 2 R l b F 8 0 X 3 R l c 3 R f Z G l j Z S A o M y k v Q X V 0 b 1 J l b W 9 2 Z W R D b 2 x 1 b W 5 z M S 5 7 V m F s d W U u O S w x M n 0 m c X V v d D s s J n F 1 b 3 Q 7 U 2 V j d G l v b j E v Z n J h b W V f b W 9 k Z W x f N F 9 0 Z X N 0 X 2 R p Y 2 U g K D M p L 0 F 1 d G 9 S Z W 1 v d m V k Q 2 9 s d W 1 u c z E u e 1 Z h b H V l L m Z y Y W 1 l L D E z f S Z x d W 9 0 O y w m c X V v d D t T Z W N 0 a W 9 u M S 9 m c m F t Z V 9 t b 2 R l b F 8 0 X 3 R l c 3 R f Z G l j Z S A o M y k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0 X 3 R l c 3 R f Z G l j Z S A o M y k v Q X V 0 b 1 J l b W 9 2 Z W R D b 2 x 1 b W 5 z M S 5 7 T m F t Z S w w f S Z x d W 9 0 O y w m c X V v d D t T Z W N 0 a W 9 u M S 9 m c m F t Z V 9 t b 2 R l b F 8 0 X 3 R l c 3 R f Z G l j Z S A o M y k v Q X V 0 b 1 J l b W 9 2 Z W R D b 2 x 1 b W 5 z M S 5 7 V m F s d W U u M S w x f S Z x d W 9 0 O y w m c X V v d D t T Z W N 0 a W 9 u M S 9 m c m F t Z V 9 t b 2 R l b F 8 0 X 3 R l c 3 R f Z G l j Z S A o M y k v Q X V 0 b 1 J l b W 9 2 Z W R D b 2 x 1 b W 5 z M S 5 7 V m F s d W U u M T A s M n 0 m c X V v d D s s J n F 1 b 3 Q 7 U 2 V j d G l v b j E v Z n J h b W V f b W 9 k Z W x f N F 9 0 Z X N 0 X 2 R p Y 2 U g K D M p L 0 F 1 d G 9 S Z W 1 v d m V k Q 2 9 s d W 1 u c z E u e 1 Z h b H V l L j E x L D N 9 J n F 1 b 3 Q 7 L C Z x d W 9 0 O 1 N l Y 3 R p b 2 4 x L 2 Z y Y W 1 l X 2 1 v Z G V s X z R f d G V z d F 9 k a W N l I C g z K S 9 B d X R v U m V t b 3 Z l Z E N v b H V t b n M x L n t W Y W x 1 Z S 4 x M i w 0 f S Z x d W 9 0 O y w m c X V v d D t T Z W N 0 a W 9 u M S 9 m c m F t Z V 9 t b 2 R l b F 8 0 X 3 R l c 3 R f Z G l j Z S A o M y k v Q X V 0 b 1 J l b W 9 2 Z W R D b 2 x 1 b W 5 z M S 5 7 V m F s d W U u M i w 1 f S Z x d W 9 0 O y w m c X V v d D t T Z W N 0 a W 9 u M S 9 m c m F t Z V 9 t b 2 R l b F 8 0 X 3 R l c 3 R f Z G l j Z S A o M y k v Q X V 0 b 1 J l b W 9 2 Z W R D b 2 x 1 b W 5 z M S 5 7 V m F s d W U u M y w 2 f S Z x d W 9 0 O y w m c X V v d D t T Z W N 0 a W 9 u M S 9 m c m F t Z V 9 t b 2 R l b F 8 0 X 3 R l c 3 R f Z G l j Z S A o M y k v Q X V 0 b 1 J l b W 9 2 Z W R D b 2 x 1 b W 5 z M S 5 7 V m F s d W U u N C w 3 f S Z x d W 9 0 O y w m c X V v d D t T Z W N 0 a W 9 u M S 9 m c m F t Z V 9 t b 2 R l b F 8 0 X 3 R l c 3 R f Z G l j Z S A o M y k v Q X V 0 b 1 J l b W 9 2 Z W R D b 2 x 1 b W 5 z M S 5 7 V m F s d W U u N S w 4 f S Z x d W 9 0 O y w m c X V v d D t T Z W N 0 a W 9 u M S 9 m c m F t Z V 9 t b 2 R l b F 8 0 X 3 R l c 3 R f Z G l j Z S A o M y k v Q X V 0 b 1 J l b W 9 2 Z W R D b 2 x 1 b W 5 z M S 5 7 V m F s d W U u N i w 5 f S Z x d W 9 0 O y w m c X V v d D t T Z W N 0 a W 9 u M S 9 m c m F t Z V 9 t b 2 R l b F 8 0 X 3 R l c 3 R f Z G l j Z S A o M y k v Q X V 0 b 1 J l b W 9 2 Z W R D b 2 x 1 b W 5 z M S 5 7 V m F s d W U u N y w x M H 0 m c X V v d D s s J n F 1 b 3 Q 7 U 2 V j d G l v b j E v Z n J h b W V f b W 9 k Z W x f N F 9 0 Z X N 0 X 2 R p Y 2 U g K D M p L 0 F 1 d G 9 S Z W 1 v d m V k Q 2 9 s d W 1 u c z E u e 1 Z h b H V l L j g s M T F 9 J n F 1 b 3 Q 7 L C Z x d W 9 0 O 1 N l Y 3 R p b 2 4 x L 2 Z y Y W 1 l X 2 1 v Z G V s X z R f d G V z d F 9 k a W N l I C g z K S 9 B d X R v U m V t b 3 Z l Z E N v b H V t b n M x L n t W Y W x 1 Z S 4 5 L D E y f S Z x d W 9 0 O y w m c X V v d D t T Z W N 0 a W 9 u M S 9 m c m F t Z V 9 t b 2 R l b F 8 0 X 3 R l c 3 R f Z G l j Z S A o M y k v Q X V 0 b 1 J l b W 9 2 Z W R D b 2 x 1 b W 5 z M S 5 7 V m F s d W U u Z n J h b W U s M T N 9 J n F 1 b 3 Q 7 L C Z x d W 9 0 O 1 N l Y 3 R p b 2 4 x L 2 Z y Y W 1 l X 2 1 v Z G V s X z R f d G V z d F 9 k a W N l I C g z K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V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k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I 5 O j M x L j U 4 N T g 2 N z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1 X 3 R l c 3 R f Z G l j Z S 9 B d X R v U m V t b 3 Z l Z E N v b H V t b n M x L n t O Y W 1 l L D B 9 J n F 1 b 3 Q 7 L C Z x d W 9 0 O 1 N l Y 3 R p b 2 4 x L 2 Z y Y W 1 l X 2 1 v Z G V s X z V f d G V z d F 9 k a W N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Y W 1 l X 2 1 v Z G V s X z V f d G V z d F 9 k a W N l L 0 F 1 d G 9 S Z W 1 v d m V k Q 2 9 s d W 1 u c z E u e 0 5 h b W U s M H 0 m c X V v d D s s J n F 1 b 3 Q 7 U 2 V j d G l v b j E v Z n J h b W V f b W 9 k Z W x f N V 9 0 Z X N 0 X 2 R p Y 2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V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M w O j A z L j g x N T g 3 O D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V f d G V z d F 9 k a W N l I C g y K S 9 B d X R v U m V t b 3 Z l Z E N v b H V t b n M x L n t O Y W 1 l L D B 9 J n F 1 b 3 Q 7 L C Z x d W 9 0 O 1 N l Y 3 R p b 2 4 x L 2 Z y Y W 1 l X 2 1 v Z G V s X z V f d G V z d F 9 k a W N l I C g y K S 9 B d X R v U m V t b 3 Z l Z E N v b H V t b n M x L n t W Y W x 1 Z S 4 x L D F 9 J n F 1 b 3 Q 7 L C Z x d W 9 0 O 1 N l Y 3 R p b 2 4 x L 2 Z y Y W 1 l X 2 1 v Z G V s X z V f d G V z d F 9 k a W N l I C g y K S 9 B d X R v U m V t b 3 Z l Z E N v b H V t b n M x L n t W Y W x 1 Z S 4 x M C w y f S Z x d W 9 0 O y w m c X V v d D t T Z W N 0 a W 9 u M S 9 m c m F t Z V 9 t b 2 R l b F 8 1 X 3 R l c 3 R f Z G l j Z S A o M i k v Q X V 0 b 1 J l b W 9 2 Z W R D b 2 x 1 b W 5 z M S 5 7 V m F s d W U u M T E s M 3 0 m c X V v d D s s J n F 1 b 3 Q 7 U 2 V j d G l v b j E v Z n J h b W V f b W 9 k Z W x f N V 9 0 Z X N 0 X 2 R p Y 2 U g K D I p L 0 F 1 d G 9 S Z W 1 v d m V k Q 2 9 s d W 1 u c z E u e 1 Z h b H V l L j E y L D R 9 J n F 1 b 3 Q 7 L C Z x d W 9 0 O 1 N l Y 3 R p b 2 4 x L 2 Z y Y W 1 l X 2 1 v Z G V s X z V f d G V z d F 9 k a W N l I C g y K S 9 B d X R v U m V t b 3 Z l Z E N v b H V t b n M x L n t W Y W x 1 Z S 4 y L D V 9 J n F 1 b 3 Q 7 L C Z x d W 9 0 O 1 N l Y 3 R p b 2 4 x L 2 Z y Y W 1 l X 2 1 v Z G V s X z V f d G V z d F 9 k a W N l I C g y K S 9 B d X R v U m V t b 3 Z l Z E N v b H V t b n M x L n t W Y W x 1 Z S 4 z L D Z 9 J n F 1 b 3 Q 7 L C Z x d W 9 0 O 1 N l Y 3 R p b 2 4 x L 2 Z y Y W 1 l X 2 1 v Z G V s X z V f d G V z d F 9 k a W N l I C g y K S 9 B d X R v U m V t b 3 Z l Z E N v b H V t b n M x L n t W Y W x 1 Z S 4 0 L D d 9 J n F 1 b 3 Q 7 L C Z x d W 9 0 O 1 N l Y 3 R p b 2 4 x L 2 Z y Y W 1 l X 2 1 v Z G V s X z V f d G V z d F 9 k a W N l I C g y K S 9 B d X R v U m V t b 3 Z l Z E N v b H V t b n M x L n t W Y W x 1 Z S 4 1 L D h 9 J n F 1 b 3 Q 7 L C Z x d W 9 0 O 1 N l Y 3 R p b 2 4 x L 2 Z y Y W 1 l X 2 1 v Z G V s X z V f d G V z d F 9 k a W N l I C g y K S 9 B d X R v U m V t b 3 Z l Z E N v b H V t b n M x L n t W Y W x 1 Z S 4 2 L D l 9 J n F 1 b 3 Q 7 L C Z x d W 9 0 O 1 N l Y 3 R p b 2 4 x L 2 Z y Y W 1 l X 2 1 v Z G V s X z V f d G V z d F 9 k a W N l I C g y K S 9 B d X R v U m V t b 3 Z l Z E N v b H V t b n M x L n t W Y W x 1 Z S 4 3 L D E w f S Z x d W 9 0 O y w m c X V v d D t T Z W N 0 a W 9 u M S 9 m c m F t Z V 9 t b 2 R l b F 8 1 X 3 R l c 3 R f Z G l j Z S A o M i k v Q X V 0 b 1 J l b W 9 2 Z W R D b 2 x 1 b W 5 z M S 5 7 V m F s d W U u O C w x M X 0 m c X V v d D s s J n F 1 b 3 Q 7 U 2 V j d G l v b j E v Z n J h b W V f b W 9 k Z W x f N V 9 0 Z X N 0 X 2 R p Y 2 U g K D I p L 0 F 1 d G 9 S Z W 1 v d m V k Q 2 9 s d W 1 u c z E u e 1 Z h b H V l L j k s M T J 9 J n F 1 b 3 Q 7 L C Z x d W 9 0 O 1 N l Y 3 R p b 2 4 x L 2 Z y Y W 1 l X 2 1 v Z G V s X z V f d G V z d F 9 k a W N l I C g y K S 9 B d X R v U m V t b 3 Z l Z E N v b H V t b n M x L n t W Y W x 1 Z S 5 m c m F t Z S w x M 3 0 m c X V v d D s s J n F 1 b 3 Q 7 U 2 V j d G l v b j E v Z n J h b W V f b W 9 k Z W x f N V 9 0 Z X N 0 X 2 R p Y 2 U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V 9 0 Z X N 0 X 2 R p Y 2 U g K D I p L 0 F 1 d G 9 S Z W 1 v d m V k Q 2 9 s d W 1 u c z E u e 0 5 h b W U s M H 0 m c X V v d D s s J n F 1 b 3 Q 7 U 2 V j d G l v b j E v Z n J h b W V f b W 9 k Z W x f N V 9 0 Z X N 0 X 2 R p Y 2 U g K D I p L 0 F 1 d G 9 S Z W 1 v d m V k Q 2 9 s d W 1 u c z E u e 1 Z h b H V l L j E s M X 0 m c X V v d D s s J n F 1 b 3 Q 7 U 2 V j d G l v b j E v Z n J h b W V f b W 9 k Z W x f N V 9 0 Z X N 0 X 2 R p Y 2 U g K D I p L 0 F 1 d G 9 S Z W 1 v d m V k Q 2 9 s d W 1 u c z E u e 1 Z h b H V l L j E w L D J 9 J n F 1 b 3 Q 7 L C Z x d W 9 0 O 1 N l Y 3 R p b 2 4 x L 2 Z y Y W 1 l X 2 1 v Z G V s X z V f d G V z d F 9 k a W N l I C g y K S 9 B d X R v U m V t b 3 Z l Z E N v b H V t b n M x L n t W Y W x 1 Z S 4 x M S w z f S Z x d W 9 0 O y w m c X V v d D t T Z W N 0 a W 9 u M S 9 m c m F t Z V 9 t b 2 R l b F 8 1 X 3 R l c 3 R f Z G l j Z S A o M i k v Q X V 0 b 1 J l b W 9 2 Z W R D b 2 x 1 b W 5 z M S 5 7 V m F s d W U u M T I s N H 0 m c X V v d D s s J n F 1 b 3 Q 7 U 2 V j d G l v b j E v Z n J h b W V f b W 9 k Z W x f N V 9 0 Z X N 0 X 2 R p Y 2 U g K D I p L 0 F 1 d G 9 S Z W 1 v d m V k Q 2 9 s d W 1 u c z E u e 1 Z h b H V l L j I s N X 0 m c X V v d D s s J n F 1 b 3 Q 7 U 2 V j d G l v b j E v Z n J h b W V f b W 9 k Z W x f N V 9 0 Z X N 0 X 2 R p Y 2 U g K D I p L 0 F 1 d G 9 S Z W 1 v d m V k Q 2 9 s d W 1 u c z E u e 1 Z h b H V l L j M s N n 0 m c X V v d D s s J n F 1 b 3 Q 7 U 2 V j d G l v b j E v Z n J h b W V f b W 9 k Z W x f N V 9 0 Z X N 0 X 2 R p Y 2 U g K D I p L 0 F 1 d G 9 S Z W 1 v d m V k Q 2 9 s d W 1 u c z E u e 1 Z h b H V l L j Q s N 3 0 m c X V v d D s s J n F 1 b 3 Q 7 U 2 V j d G l v b j E v Z n J h b W V f b W 9 k Z W x f N V 9 0 Z X N 0 X 2 R p Y 2 U g K D I p L 0 F 1 d G 9 S Z W 1 v d m V k Q 2 9 s d W 1 u c z E u e 1 Z h b H V l L j U s O H 0 m c X V v d D s s J n F 1 b 3 Q 7 U 2 V j d G l v b j E v Z n J h b W V f b W 9 k Z W x f N V 9 0 Z X N 0 X 2 R p Y 2 U g K D I p L 0 F 1 d G 9 S Z W 1 v d m V k Q 2 9 s d W 1 u c z E u e 1 Z h b H V l L j Y s O X 0 m c X V v d D s s J n F 1 b 3 Q 7 U 2 V j d G l v b j E v Z n J h b W V f b W 9 k Z W x f N V 9 0 Z X N 0 X 2 R p Y 2 U g K D I p L 0 F 1 d G 9 S Z W 1 v d m V k Q 2 9 s d W 1 u c z E u e 1 Z h b H V l L j c s M T B 9 J n F 1 b 3 Q 7 L C Z x d W 9 0 O 1 N l Y 3 R p b 2 4 x L 2 Z y Y W 1 l X 2 1 v Z G V s X z V f d G V z d F 9 k a W N l I C g y K S 9 B d X R v U m V t b 3 Z l Z E N v b H V t b n M x L n t W Y W x 1 Z S 4 4 L D E x f S Z x d W 9 0 O y w m c X V v d D t T Z W N 0 a W 9 u M S 9 m c m F t Z V 9 t b 2 R l b F 8 1 X 3 R l c 3 R f Z G l j Z S A o M i k v Q X V 0 b 1 J l b W 9 2 Z W R D b 2 x 1 b W 5 z M S 5 7 V m F s d W U u O S w x M n 0 m c X V v d D s s J n F 1 b 3 Q 7 U 2 V j d G l v b j E v Z n J h b W V f b W 9 k Z W x f N V 9 0 Z X N 0 X 2 R p Y 2 U g K D I p L 0 F 1 d G 9 S Z W 1 v d m V k Q 2 9 s d W 1 u c z E u e 1 Z h b H V l L m Z y Y W 1 l L D E z f S Z x d W 9 0 O y w m c X V v d D t T Z W N 0 a W 9 u M S 9 m c m F t Z V 9 t b 2 R l b F 8 1 X 3 R l c 3 R f Z G l j Z S A o M i k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z M D o y M y 4 2 N j U 3 N j E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V f d G V z d F 9 k a W N l I C g 3 K S 9 B d X R v U m V t b 3 Z l Z E N v b H V t b n M x L n t O Y W 1 l L D B 9 J n F 1 b 3 Q 7 L C Z x d W 9 0 O 1 N l Y 3 R p b 2 4 x L 3 B 1 b G x i Y W N r X 2 1 v Z G V s X z V f d G V z d F 9 k a W N l I C g 3 K S 9 B d X R v U m V t b 3 Z l Z E N v b H V t b n M x L n t W Y W x 1 Z S 4 w L D F 9 J n F 1 b 3 Q 7 L C Z x d W 9 0 O 1 N l Y 3 R p b 2 4 x L 3 B 1 b G x i Y W N r X 2 1 v Z G V s X z V f d G V z d F 9 k a W N l I C g 3 K S 9 B d X R v U m V t b 3 Z l Z E N v b H V t b n M x L n t W Y W x 1 Z S 4 x L D J 9 J n F 1 b 3 Q 7 L C Z x d W 9 0 O 1 N l Y 3 R p b 2 4 x L 3 B 1 b G x i Y W N r X 2 1 v Z G V s X z V f d G V z d F 9 k a W N l I C g 3 K S 9 B d X R v U m V t b 3 Z l Z E N v b H V t b n M x L n t W Y W x 1 Z S 4 y L D N 9 J n F 1 b 3 Q 7 L C Z x d W 9 0 O 1 N l Y 3 R p b 2 4 x L 3 B 1 b G x i Y W N r X 2 1 v Z G V s X z V f d G V z d F 9 k a W N l I C g 3 K S 9 B d X R v U m V t b 3 Z l Z E N v b H V t b n M x L n t W Y W x 1 Z S 4 z L D R 9 J n F 1 b 3 Q 7 L C Z x d W 9 0 O 1 N l Y 3 R p b 2 4 x L 3 B 1 b G x i Y W N r X 2 1 v Z G V s X z V f d G V z d F 9 k a W N l I C g 3 K S 9 B d X R v U m V t b 3 Z l Z E N v b H V t b n M x L n t W Y W x 1 Z S 4 0 L D V 9 J n F 1 b 3 Q 7 L C Z x d W 9 0 O 1 N l Y 3 R p b 2 4 x L 3 B 1 b G x i Y W N r X 2 1 v Z G V s X z V f d G V z d F 9 k a W N l I C g 3 K S 9 B d X R v U m V t b 3 Z l Z E N v b H V t b n M x L n t W Y W x 1 Z S 4 1 L D Z 9 J n F 1 b 3 Q 7 L C Z x d W 9 0 O 1 N l Y 3 R p b 2 4 x L 3 B 1 b G x i Y W N r X 2 1 v Z G V s X z V f d G V z d F 9 k a W N l I C g 3 K S 9 B d X R v U m V t b 3 Z l Z E N v b H V t b n M x L n t W Y W x 1 Z S 4 2 L D d 9 J n F 1 b 3 Q 7 L C Z x d W 9 0 O 1 N l Y 3 R p b 2 4 x L 3 B 1 b G x i Y W N r X 2 1 v Z G V s X z V f d G V z d F 9 k a W N l I C g 3 K S 9 B d X R v U m V t b 3 Z l Z E N v b H V t b n M x L n t W Y W x 1 Z S 4 3 L D h 9 J n F 1 b 3 Q 7 L C Z x d W 9 0 O 1 N l Y 3 R p b 2 4 x L 3 B 1 b G x i Y W N r X 2 1 v Z G V s X z V f d G V z d F 9 k a W N l I C g 3 K S 9 B d X R v U m V t b 3 Z l Z E N v b H V t b n M x L n t W Y W x 1 Z S 4 4 L D l 9 J n F 1 b 3 Q 7 L C Z x d W 9 0 O 1 N l Y 3 R p b 2 4 x L 3 B 1 b G x i Y W N r X 2 1 v Z G V s X z V f d G V z d F 9 k a W N l I C g 3 K S 9 B d X R v U m V t b 3 Z l Z E N v b H V t b n M x L n t W Y W x 1 Z S 4 5 L D E w f S Z x d W 9 0 O y w m c X V v d D t T Z W N 0 a W 9 u M S 9 w d W x s Y m F j a 1 9 t b 2 R l b F 8 1 X 3 R l c 3 R f Z G l j Z S A o N y k v Q X V 0 b 1 J l b W 9 2 Z W R D b 2 x 1 b W 5 z M S 5 7 V m F s d W U u M T A s M T F 9 J n F 1 b 3 Q 7 L C Z x d W 9 0 O 1 N l Y 3 R p b 2 4 x L 3 B 1 b G x i Y W N r X 2 1 v Z G V s X z V f d G V z d F 9 k a W N l I C g 3 K S 9 B d X R v U m V t b 3 Z l Z E N v b H V t b n M x L n t W Y W x 1 Z S 4 x M S w x M n 0 m c X V v d D s s J n F 1 b 3 Q 7 U 2 V j d G l v b j E v c H V s b G J h Y 2 t f b W 9 k Z W x f N V 9 0 Z X N 0 X 2 R p Y 2 U g K D c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V 9 0 Z X N 0 X 2 R p Y 2 U g K D c p L 0 F 1 d G 9 S Z W 1 v d m V k Q 2 9 s d W 1 u c z E u e 0 5 h b W U s M H 0 m c X V v d D s s J n F 1 b 3 Q 7 U 2 V j d G l v b j E v c H V s b G J h Y 2 t f b W 9 k Z W x f N V 9 0 Z X N 0 X 2 R p Y 2 U g K D c p L 0 F 1 d G 9 S Z W 1 v d m V k Q 2 9 s d W 1 u c z E u e 1 Z h b H V l L j A s M X 0 m c X V v d D s s J n F 1 b 3 Q 7 U 2 V j d G l v b j E v c H V s b G J h Y 2 t f b W 9 k Z W x f N V 9 0 Z X N 0 X 2 R p Y 2 U g K D c p L 0 F 1 d G 9 S Z W 1 v d m V k Q 2 9 s d W 1 u c z E u e 1 Z h b H V l L j E s M n 0 m c X V v d D s s J n F 1 b 3 Q 7 U 2 V j d G l v b j E v c H V s b G J h Y 2 t f b W 9 k Z W x f N V 9 0 Z X N 0 X 2 R p Y 2 U g K D c p L 0 F 1 d G 9 S Z W 1 v d m V k Q 2 9 s d W 1 u c z E u e 1 Z h b H V l L j I s M 3 0 m c X V v d D s s J n F 1 b 3 Q 7 U 2 V j d G l v b j E v c H V s b G J h Y 2 t f b W 9 k Z W x f N V 9 0 Z X N 0 X 2 R p Y 2 U g K D c p L 0 F 1 d G 9 S Z W 1 v d m V k Q 2 9 s d W 1 u c z E u e 1 Z h b H V l L j M s N H 0 m c X V v d D s s J n F 1 b 3 Q 7 U 2 V j d G l v b j E v c H V s b G J h Y 2 t f b W 9 k Z W x f N V 9 0 Z X N 0 X 2 R p Y 2 U g K D c p L 0 F 1 d G 9 S Z W 1 v d m V k Q 2 9 s d W 1 u c z E u e 1 Z h b H V l L j Q s N X 0 m c X V v d D s s J n F 1 b 3 Q 7 U 2 V j d G l v b j E v c H V s b G J h Y 2 t f b W 9 k Z W x f N V 9 0 Z X N 0 X 2 R p Y 2 U g K D c p L 0 F 1 d G 9 S Z W 1 v d m V k Q 2 9 s d W 1 u c z E u e 1 Z h b H V l L j U s N n 0 m c X V v d D s s J n F 1 b 3 Q 7 U 2 V j d G l v b j E v c H V s b G J h Y 2 t f b W 9 k Z W x f N V 9 0 Z X N 0 X 2 R p Y 2 U g K D c p L 0 F 1 d G 9 S Z W 1 v d m V k Q 2 9 s d W 1 u c z E u e 1 Z h b H V l L j Y s N 3 0 m c X V v d D s s J n F 1 b 3 Q 7 U 2 V j d G l v b j E v c H V s b G J h Y 2 t f b W 9 k Z W x f N V 9 0 Z X N 0 X 2 R p Y 2 U g K D c p L 0 F 1 d G 9 S Z W 1 v d m V k Q 2 9 s d W 1 u c z E u e 1 Z h b H V l L j c s O H 0 m c X V v d D s s J n F 1 b 3 Q 7 U 2 V j d G l v b j E v c H V s b G J h Y 2 t f b W 9 k Z W x f N V 9 0 Z X N 0 X 2 R p Y 2 U g K D c p L 0 F 1 d G 9 S Z W 1 v d m V k Q 2 9 s d W 1 u c z E u e 1 Z h b H V l L j g s O X 0 m c X V v d D s s J n F 1 b 3 Q 7 U 2 V j d G l v b j E v c H V s b G J h Y 2 t f b W 9 k Z W x f N V 9 0 Z X N 0 X 2 R p Y 2 U g K D c p L 0 F 1 d G 9 S Z W 1 v d m V k Q 2 9 s d W 1 u c z E u e 1 Z h b H V l L j k s M T B 9 J n F 1 b 3 Q 7 L C Z x d W 9 0 O 1 N l Y 3 R p b 2 4 x L 3 B 1 b G x i Y W N r X 2 1 v Z G V s X z V f d G V z d F 9 k a W N l I C g 3 K S 9 B d X R v U m V t b 3 Z l Z E N v b H V t b n M x L n t W Y W x 1 Z S 4 x M C w x M X 0 m c X V v d D s s J n F 1 b 3 Q 7 U 2 V j d G l v b j E v c H V s b G J h Y 2 t f b W 9 k Z W x f N V 9 0 Z X N 0 X 2 R p Y 2 U g K D c p L 0 F 1 d G 9 S Z W 1 v d m V k Q 2 9 s d W 1 u c z E u e 1 Z h b H V l L j E x L D E y f S Z x d W 9 0 O y w m c X V v d D t T Z W N 0 a W 9 u M S 9 w d W x s Y m F j a 1 9 t b 2 R l b F 8 1 X 3 R l c 3 R f Z G l j Z S A o N y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2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z N D o y N y 4 0 M T A 1 M D E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2 X 3 R l c 3 R f Z G l j Z S 9 B d X R v U m V t b 3 Z l Z E N v b H V t b n M x L n t O Y W 1 l L D B 9 J n F 1 b 3 Q 7 L C Z x d W 9 0 O 1 N l Y 3 R p b 2 4 x L 2 Z y Y W 1 l X 2 1 v Z G V s X z Z f d G V z d F 9 k a W N l L 0 F 1 d G 9 S Z W 1 v d m V k Q 2 9 s d W 1 u c z E u e 1 Z h b H V l L j E s M X 0 m c X V v d D s s J n F 1 b 3 Q 7 U 2 V j d G l v b j E v Z n J h b W V f b W 9 k Z W x f N l 9 0 Z X N 0 X 2 R p Y 2 U v Q X V 0 b 1 J l b W 9 2 Z W R D b 2 x 1 b W 5 z M S 5 7 V m F s d W U u M T A s M n 0 m c X V v d D s s J n F 1 b 3 Q 7 U 2 V j d G l v b j E v Z n J h b W V f b W 9 k Z W x f N l 9 0 Z X N 0 X 2 R p Y 2 U v Q X V 0 b 1 J l b W 9 2 Z W R D b 2 x 1 b W 5 z M S 5 7 V m F s d W U u M T E s M 3 0 m c X V v d D s s J n F 1 b 3 Q 7 U 2 V j d G l v b j E v Z n J h b W V f b W 9 k Z W x f N l 9 0 Z X N 0 X 2 R p Y 2 U v Q X V 0 b 1 J l b W 9 2 Z W R D b 2 x 1 b W 5 z M S 5 7 V m F s d W U u M T I s N H 0 m c X V v d D s s J n F 1 b 3 Q 7 U 2 V j d G l v b j E v Z n J h b W V f b W 9 k Z W x f N l 9 0 Z X N 0 X 2 R p Y 2 U v Q X V 0 b 1 J l b W 9 2 Z W R D b 2 x 1 b W 5 z M S 5 7 V m F s d W U u M i w 1 f S Z x d W 9 0 O y w m c X V v d D t T Z W N 0 a W 9 u M S 9 m c m F t Z V 9 t b 2 R l b F 8 2 X 3 R l c 3 R f Z G l j Z S 9 B d X R v U m V t b 3 Z l Z E N v b H V t b n M x L n t W Y W x 1 Z S 4 z L D Z 9 J n F 1 b 3 Q 7 L C Z x d W 9 0 O 1 N l Y 3 R p b 2 4 x L 2 Z y Y W 1 l X 2 1 v Z G V s X z Z f d G V z d F 9 k a W N l L 0 F 1 d G 9 S Z W 1 v d m V k Q 2 9 s d W 1 u c z E u e 1 Z h b H V l L j Q s N 3 0 m c X V v d D s s J n F 1 b 3 Q 7 U 2 V j d G l v b j E v Z n J h b W V f b W 9 k Z W x f N l 9 0 Z X N 0 X 2 R p Y 2 U v Q X V 0 b 1 J l b W 9 2 Z W R D b 2 x 1 b W 5 z M S 5 7 V m F s d W U u N S w 4 f S Z x d W 9 0 O y w m c X V v d D t T Z W N 0 a W 9 u M S 9 m c m F t Z V 9 t b 2 R l b F 8 2 X 3 R l c 3 R f Z G l j Z S 9 B d X R v U m V t b 3 Z l Z E N v b H V t b n M x L n t W Y W x 1 Z S 4 2 L D l 9 J n F 1 b 3 Q 7 L C Z x d W 9 0 O 1 N l Y 3 R p b 2 4 x L 2 Z y Y W 1 l X 2 1 v Z G V s X z Z f d G V z d F 9 k a W N l L 0 F 1 d G 9 S Z W 1 v d m V k Q 2 9 s d W 1 u c z E u e 1 Z h b H V l L j c s M T B 9 J n F 1 b 3 Q 7 L C Z x d W 9 0 O 1 N l Y 3 R p b 2 4 x L 2 Z y Y W 1 l X 2 1 v Z G V s X z Z f d G V z d F 9 k a W N l L 0 F 1 d G 9 S Z W 1 v d m V k Q 2 9 s d W 1 u c z E u e 1 Z h b H V l L j g s M T F 9 J n F 1 b 3 Q 7 L C Z x d W 9 0 O 1 N l Y 3 R p b 2 4 x L 2 Z y Y W 1 l X 2 1 v Z G V s X z Z f d G V z d F 9 k a W N l L 0 F 1 d G 9 S Z W 1 v d m V k Q 2 9 s d W 1 u c z E u e 1 Z h b H V l L j k s M T J 9 J n F 1 b 3 Q 7 L C Z x d W 9 0 O 1 N l Y 3 R p b 2 4 x L 2 Z y Y W 1 l X 2 1 v Z G V s X z Z f d G V z d F 9 k a W N l L 0 F 1 d G 9 S Z W 1 v d m V k Q 2 9 s d W 1 u c z E u e 1 Z h b H V l L m Z y Y W 1 l L D E z f S Z x d W 9 0 O y w m c X V v d D t T Z W N 0 a W 9 u M S 9 m c m F t Z V 9 t b 2 R l b F 8 2 X 3 R l c 3 R f Z G l j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Z f d G V z d F 9 k a W N l L 0 F 1 d G 9 S Z W 1 v d m V k Q 2 9 s d W 1 u c z E u e 0 5 h b W U s M H 0 m c X V v d D s s J n F 1 b 3 Q 7 U 2 V j d G l v b j E v Z n J h b W V f b W 9 k Z W x f N l 9 0 Z X N 0 X 2 R p Y 2 U v Q X V 0 b 1 J l b W 9 2 Z W R D b 2 x 1 b W 5 z M S 5 7 V m F s d W U u M S w x f S Z x d W 9 0 O y w m c X V v d D t T Z W N 0 a W 9 u M S 9 m c m F t Z V 9 t b 2 R l b F 8 2 X 3 R l c 3 R f Z G l j Z S 9 B d X R v U m V t b 3 Z l Z E N v b H V t b n M x L n t W Y W x 1 Z S 4 x M C w y f S Z x d W 9 0 O y w m c X V v d D t T Z W N 0 a W 9 u M S 9 m c m F t Z V 9 t b 2 R l b F 8 2 X 3 R l c 3 R f Z G l j Z S 9 B d X R v U m V t b 3 Z l Z E N v b H V t b n M x L n t W Y W x 1 Z S 4 x M S w z f S Z x d W 9 0 O y w m c X V v d D t T Z W N 0 a W 9 u M S 9 m c m F t Z V 9 t b 2 R l b F 8 2 X 3 R l c 3 R f Z G l j Z S 9 B d X R v U m V t b 3 Z l Z E N v b H V t b n M x L n t W Y W x 1 Z S 4 x M i w 0 f S Z x d W 9 0 O y w m c X V v d D t T Z W N 0 a W 9 u M S 9 m c m F t Z V 9 t b 2 R l b F 8 2 X 3 R l c 3 R f Z G l j Z S 9 B d X R v U m V t b 3 Z l Z E N v b H V t b n M x L n t W Y W x 1 Z S 4 y L D V 9 J n F 1 b 3 Q 7 L C Z x d W 9 0 O 1 N l Y 3 R p b 2 4 x L 2 Z y Y W 1 l X 2 1 v Z G V s X z Z f d G V z d F 9 k a W N l L 0 F 1 d G 9 S Z W 1 v d m V k Q 2 9 s d W 1 u c z E u e 1 Z h b H V l L j M s N n 0 m c X V v d D s s J n F 1 b 3 Q 7 U 2 V j d G l v b j E v Z n J h b W V f b W 9 k Z W x f N l 9 0 Z X N 0 X 2 R p Y 2 U v Q X V 0 b 1 J l b W 9 2 Z W R D b 2 x 1 b W 5 z M S 5 7 V m F s d W U u N C w 3 f S Z x d W 9 0 O y w m c X V v d D t T Z W N 0 a W 9 u M S 9 m c m F t Z V 9 t b 2 R l b F 8 2 X 3 R l c 3 R f Z G l j Z S 9 B d X R v U m V t b 3 Z l Z E N v b H V t b n M x L n t W Y W x 1 Z S 4 1 L D h 9 J n F 1 b 3 Q 7 L C Z x d W 9 0 O 1 N l Y 3 R p b 2 4 x L 2 Z y Y W 1 l X 2 1 v Z G V s X z Z f d G V z d F 9 k a W N l L 0 F 1 d G 9 S Z W 1 v d m V k Q 2 9 s d W 1 u c z E u e 1 Z h b H V l L j Y s O X 0 m c X V v d D s s J n F 1 b 3 Q 7 U 2 V j d G l v b j E v Z n J h b W V f b W 9 k Z W x f N l 9 0 Z X N 0 X 2 R p Y 2 U v Q X V 0 b 1 J l b W 9 2 Z W R D b 2 x 1 b W 5 z M S 5 7 V m F s d W U u N y w x M H 0 m c X V v d D s s J n F 1 b 3 Q 7 U 2 V j d G l v b j E v Z n J h b W V f b W 9 k Z W x f N l 9 0 Z X N 0 X 2 R p Y 2 U v Q X V 0 b 1 J l b W 9 2 Z W R D b 2 x 1 b W 5 z M S 5 7 V m F s d W U u O C w x M X 0 m c X V v d D s s J n F 1 b 3 Q 7 U 2 V j d G l v b j E v Z n J h b W V f b W 9 k Z W x f N l 9 0 Z X N 0 X 2 R p Y 2 U v Q X V 0 b 1 J l b W 9 2 Z W R D b 2 x 1 b W 5 z M S 5 7 V m F s d W U u O S w x M n 0 m c X V v d D s s J n F 1 b 3 Q 7 U 2 V j d G l v b j E v Z n J h b W V f b W 9 k Z W x f N l 9 0 Z X N 0 X 2 R p Y 2 U v Q X V 0 b 1 J l b W 9 2 Z W R D b 2 x 1 b W 5 z M S 5 7 V m F s d W U u Z n J h b W U s M T N 9 J n F 1 b 3 Q 7 L C Z x d W 9 0 O 1 N l Y 3 R p b 2 4 x L 2 Z y Y W 1 l X 2 1 v Z G V s X z Z f d G V z d F 9 k a W N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z Q 6 N T Q u N T c 1 N j U 5 N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2 X 3 R l c 3 R f Z G l j Z S A o M y k v Q X V 0 b 1 J l b W 9 2 Z W R D b 2 x 1 b W 5 z M S 5 7 T m F t Z S w w f S Z x d W 9 0 O y w m c X V v d D t T Z W N 0 a W 9 u M S 9 w d W x s Y m F j a 1 9 t b 2 R l b F 8 2 X 3 R l c 3 R f Z G l j Z S A o M y k v Q X V 0 b 1 J l b W 9 2 Z W R D b 2 x 1 b W 5 z M S 5 7 V m F s d W U u M C w x f S Z x d W 9 0 O y w m c X V v d D t T Z W N 0 a W 9 u M S 9 w d W x s Y m F j a 1 9 t b 2 R l b F 8 2 X 3 R l c 3 R f Z G l j Z S A o M y k v Q X V 0 b 1 J l b W 9 2 Z W R D b 2 x 1 b W 5 z M S 5 7 V m F s d W U u M S w y f S Z x d W 9 0 O y w m c X V v d D t T Z W N 0 a W 9 u M S 9 w d W x s Y m F j a 1 9 t b 2 R l b F 8 2 X 3 R l c 3 R f Z G l j Z S A o M y k v Q X V 0 b 1 J l b W 9 2 Z W R D b 2 x 1 b W 5 z M S 5 7 V m F s d W U u M i w z f S Z x d W 9 0 O y w m c X V v d D t T Z W N 0 a W 9 u M S 9 w d W x s Y m F j a 1 9 t b 2 R l b F 8 2 X 3 R l c 3 R f Z G l j Z S A o M y k v Q X V 0 b 1 J l b W 9 2 Z W R D b 2 x 1 b W 5 z M S 5 7 V m F s d W U u M y w 0 f S Z x d W 9 0 O y w m c X V v d D t T Z W N 0 a W 9 u M S 9 w d W x s Y m F j a 1 9 t b 2 R l b F 8 2 X 3 R l c 3 R f Z G l j Z S A o M y k v Q X V 0 b 1 J l b W 9 2 Z W R D b 2 x 1 b W 5 z M S 5 7 V m F s d W U u N C w 1 f S Z x d W 9 0 O y w m c X V v d D t T Z W N 0 a W 9 u M S 9 w d W x s Y m F j a 1 9 t b 2 R l b F 8 2 X 3 R l c 3 R f Z G l j Z S A o M y k v Q X V 0 b 1 J l b W 9 2 Z W R D b 2 x 1 b W 5 z M S 5 7 V m F s d W U u N S w 2 f S Z x d W 9 0 O y w m c X V v d D t T Z W N 0 a W 9 u M S 9 w d W x s Y m F j a 1 9 t b 2 R l b F 8 2 X 3 R l c 3 R f Z G l j Z S A o M y k v Q X V 0 b 1 J l b W 9 2 Z W R D b 2 x 1 b W 5 z M S 5 7 V m F s d W U u N i w 3 f S Z x d W 9 0 O y w m c X V v d D t T Z W N 0 a W 9 u M S 9 w d W x s Y m F j a 1 9 t b 2 R l b F 8 2 X 3 R l c 3 R f Z G l j Z S A o M y k v Q X V 0 b 1 J l b W 9 2 Z W R D b 2 x 1 b W 5 z M S 5 7 V m F s d W U u N y w 4 f S Z x d W 9 0 O y w m c X V v d D t T Z W N 0 a W 9 u M S 9 w d W x s Y m F j a 1 9 t b 2 R l b F 8 2 X 3 R l c 3 R f Z G l j Z S A o M y k v Q X V 0 b 1 J l b W 9 2 Z W R D b 2 x 1 b W 5 z M S 5 7 V m F s d W U u O C w 5 f S Z x d W 9 0 O y w m c X V v d D t T Z W N 0 a W 9 u M S 9 w d W x s Y m F j a 1 9 t b 2 R l b F 8 2 X 3 R l c 3 R f Z G l j Z S A o M y k v Q X V 0 b 1 J l b W 9 2 Z W R D b 2 x 1 b W 5 z M S 5 7 V m F s d W U u O S w x M H 0 m c X V v d D s s J n F 1 b 3 Q 7 U 2 V j d G l v b j E v c H V s b G J h Y 2 t f b W 9 k Z W x f N l 9 0 Z X N 0 X 2 R p Y 2 U g K D M p L 0 F 1 d G 9 S Z W 1 v d m V k Q 2 9 s d W 1 u c z E u e 1 Z h b H V l L j E w L D E x f S Z x d W 9 0 O y w m c X V v d D t T Z W N 0 a W 9 u M S 9 w d W x s Y m F j a 1 9 t b 2 R l b F 8 2 X 3 R l c 3 R f Z G l j Z S A o M y k v Q X V 0 b 1 J l b W 9 2 Z W R D b 2 x 1 b W 5 z M S 5 7 V m F s d W U u M T E s M T J 9 J n F 1 b 3 Q 7 L C Z x d W 9 0 O 1 N l Y 3 R p b 2 4 x L 3 B 1 b G x i Y W N r X 2 1 v Z G V s X z Z f d G V z d F 9 k a W N l I C g z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Z f d G V z d F 9 k a W N l I C g z K S 9 B d X R v U m V t b 3 Z l Z E N v b H V t b n M x L n t O Y W 1 l L D B 9 J n F 1 b 3 Q 7 L C Z x d W 9 0 O 1 N l Y 3 R p b 2 4 x L 3 B 1 b G x i Y W N r X 2 1 v Z G V s X z Z f d G V z d F 9 k a W N l I C g z K S 9 B d X R v U m V t b 3 Z l Z E N v b H V t b n M x L n t W Y W x 1 Z S 4 w L D F 9 J n F 1 b 3 Q 7 L C Z x d W 9 0 O 1 N l Y 3 R p b 2 4 x L 3 B 1 b G x i Y W N r X 2 1 v Z G V s X z Z f d G V z d F 9 k a W N l I C g z K S 9 B d X R v U m V t b 3 Z l Z E N v b H V t b n M x L n t W Y W x 1 Z S 4 x L D J 9 J n F 1 b 3 Q 7 L C Z x d W 9 0 O 1 N l Y 3 R p b 2 4 x L 3 B 1 b G x i Y W N r X 2 1 v Z G V s X z Z f d G V z d F 9 k a W N l I C g z K S 9 B d X R v U m V t b 3 Z l Z E N v b H V t b n M x L n t W Y W x 1 Z S 4 y L D N 9 J n F 1 b 3 Q 7 L C Z x d W 9 0 O 1 N l Y 3 R p b 2 4 x L 3 B 1 b G x i Y W N r X 2 1 v Z G V s X z Z f d G V z d F 9 k a W N l I C g z K S 9 B d X R v U m V t b 3 Z l Z E N v b H V t b n M x L n t W Y W x 1 Z S 4 z L D R 9 J n F 1 b 3 Q 7 L C Z x d W 9 0 O 1 N l Y 3 R p b 2 4 x L 3 B 1 b G x i Y W N r X 2 1 v Z G V s X z Z f d G V z d F 9 k a W N l I C g z K S 9 B d X R v U m V t b 3 Z l Z E N v b H V t b n M x L n t W Y W x 1 Z S 4 0 L D V 9 J n F 1 b 3 Q 7 L C Z x d W 9 0 O 1 N l Y 3 R p b 2 4 x L 3 B 1 b G x i Y W N r X 2 1 v Z G V s X z Z f d G V z d F 9 k a W N l I C g z K S 9 B d X R v U m V t b 3 Z l Z E N v b H V t b n M x L n t W Y W x 1 Z S 4 1 L D Z 9 J n F 1 b 3 Q 7 L C Z x d W 9 0 O 1 N l Y 3 R p b 2 4 x L 3 B 1 b G x i Y W N r X 2 1 v Z G V s X z Z f d G V z d F 9 k a W N l I C g z K S 9 B d X R v U m V t b 3 Z l Z E N v b H V t b n M x L n t W Y W x 1 Z S 4 2 L D d 9 J n F 1 b 3 Q 7 L C Z x d W 9 0 O 1 N l Y 3 R p b 2 4 x L 3 B 1 b G x i Y W N r X 2 1 v Z G V s X z Z f d G V z d F 9 k a W N l I C g z K S 9 B d X R v U m V t b 3 Z l Z E N v b H V t b n M x L n t W Y W x 1 Z S 4 3 L D h 9 J n F 1 b 3 Q 7 L C Z x d W 9 0 O 1 N l Y 3 R p b 2 4 x L 3 B 1 b G x i Y W N r X 2 1 v Z G V s X z Z f d G V z d F 9 k a W N l I C g z K S 9 B d X R v U m V t b 3 Z l Z E N v b H V t b n M x L n t W Y W x 1 Z S 4 4 L D l 9 J n F 1 b 3 Q 7 L C Z x d W 9 0 O 1 N l Y 3 R p b 2 4 x L 3 B 1 b G x i Y W N r X 2 1 v Z G V s X z Z f d G V z d F 9 k a W N l I C g z K S 9 B d X R v U m V t b 3 Z l Z E N v b H V t b n M x L n t W Y W x 1 Z S 4 5 L D E w f S Z x d W 9 0 O y w m c X V v d D t T Z W N 0 a W 9 u M S 9 w d W x s Y m F j a 1 9 t b 2 R l b F 8 2 X 3 R l c 3 R f Z G l j Z S A o M y k v Q X V 0 b 1 J l b W 9 2 Z W R D b 2 x 1 b W 5 z M S 5 7 V m F s d W U u M T A s M T F 9 J n F 1 b 3 Q 7 L C Z x d W 9 0 O 1 N l Y 3 R p b 2 4 x L 3 B 1 b G x i Y W N r X 2 1 v Z G V s X z Z f d G V z d F 9 k a W N l I C g z K S 9 B d X R v U m V t b 3 Z l Z E N v b H V t b n M x L n t W Y W x 1 Z S 4 x M S w x M n 0 m c X V v d D s s J n F 1 b 3 Q 7 U 2 V j d G l v b j E v c H V s b G J h Y 2 t f b W 9 k Z W x f N l 9 0 Z X N 0 X 2 R p Y 2 U g K D M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w 2 X 3 Z h b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4 O j M y O j Q 1 L j U 0 N D k 0 N j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N l 9 2 Y W x f Z G l j Z S 9 B d X R v U m V t b 3 Z l Z E N v b H V t b n M x L n t O Y W 1 l L D B 9 J n F 1 b 3 Q 7 L C Z x d W 9 0 O 1 N l Y 3 R p b 2 4 x L 2 Z y Y W 1 l X 2 1 v Z G V s N l 9 2 Y W x f Z G l j Z S 9 B d X R v U m V t b 3 Z l Z E N v b H V t b n M x L n t W Y W x 1 Z S 4 x L D F 9 J n F 1 b 3 Q 7 L C Z x d W 9 0 O 1 N l Y 3 R p b 2 4 x L 2 Z y Y W 1 l X 2 1 v Z G V s N l 9 2 Y W x f Z G l j Z S 9 B d X R v U m V t b 3 Z l Z E N v b H V t b n M x L n t W Y W x 1 Z S 4 x M C w y f S Z x d W 9 0 O y w m c X V v d D t T Z W N 0 a W 9 u M S 9 m c m F t Z V 9 t b 2 R l b D Z f d m F s X 2 R p Y 2 U v Q X V 0 b 1 J l b W 9 2 Z W R D b 2 x 1 b W 5 z M S 5 7 V m F s d W U u M T E s M 3 0 m c X V v d D s s J n F 1 b 3 Q 7 U 2 V j d G l v b j E v Z n J h b W V f b W 9 k Z W w 2 X 3 Z h b F 9 k a W N l L 0 F 1 d G 9 S Z W 1 v d m V k Q 2 9 s d W 1 u c z E u e 1 Z h b H V l L j E y L D R 9 J n F 1 b 3 Q 7 L C Z x d W 9 0 O 1 N l Y 3 R p b 2 4 x L 2 Z y Y W 1 l X 2 1 v Z G V s N l 9 2 Y W x f Z G l j Z S 9 B d X R v U m V t b 3 Z l Z E N v b H V t b n M x L n t W Y W x 1 Z S 4 y L D V 9 J n F 1 b 3 Q 7 L C Z x d W 9 0 O 1 N l Y 3 R p b 2 4 x L 2 Z y Y W 1 l X 2 1 v Z G V s N l 9 2 Y W x f Z G l j Z S 9 B d X R v U m V t b 3 Z l Z E N v b H V t b n M x L n t W Y W x 1 Z S 4 z L D Z 9 J n F 1 b 3 Q 7 L C Z x d W 9 0 O 1 N l Y 3 R p b 2 4 x L 2 Z y Y W 1 l X 2 1 v Z G V s N l 9 2 Y W x f Z G l j Z S 9 B d X R v U m V t b 3 Z l Z E N v b H V t b n M x L n t W Y W x 1 Z S 4 0 L D d 9 J n F 1 b 3 Q 7 L C Z x d W 9 0 O 1 N l Y 3 R p b 2 4 x L 2 Z y Y W 1 l X 2 1 v Z G V s N l 9 2 Y W x f Z G l j Z S 9 B d X R v U m V t b 3 Z l Z E N v b H V t b n M x L n t W Y W x 1 Z S 4 1 L D h 9 J n F 1 b 3 Q 7 L C Z x d W 9 0 O 1 N l Y 3 R p b 2 4 x L 2 Z y Y W 1 l X 2 1 v Z G V s N l 9 2 Y W x f Z G l j Z S 9 B d X R v U m V t b 3 Z l Z E N v b H V t b n M x L n t W Y W x 1 Z S 4 2 L D l 9 J n F 1 b 3 Q 7 L C Z x d W 9 0 O 1 N l Y 3 R p b 2 4 x L 2 Z y Y W 1 l X 2 1 v Z G V s N l 9 2 Y W x f Z G l j Z S 9 B d X R v U m V t b 3 Z l Z E N v b H V t b n M x L n t W Y W x 1 Z S 4 3 L D E w f S Z x d W 9 0 O y w m c X V v d D t T Z W N 0 a W 9 u M S 9 m c m F t Z V 9 t b 2 R l b D Z f d m F s X 2 R p Y 2 U v Q X V 0 b 1 J l b W 9 2 Z W R D b 2 x 1 b W 5 z M S 5 7 V m F s d W U u O C w x M X 0 m c X V v d D s s J n F 1 b 3 Q 7 U 2 V j d G l v b j E v Z n J h b W V f b W 9 k Z W w 2 X 3 Z h b F 9 k a W N l L 0 F 1 d G 9 S Z W 1 v d m V k Q 2 9 s d W 1 u c z E u e 1 Z h b H V l L j k s M T J 9 J n F 1 b 3 Q 7 L C Z x d W 9 0 O 1 N l Y 3 R p b 2 4 x L 2 Z y Y W 1 l X 2 1 v Z G V s N l 9 2 Y W x f Z G l j Z S 9 B d X R v U m V t b 3 Z l Z E N v b H V t b n M x L n t W Y W x 1 Z S 5 m c m F t Z S w x M 3 0 m c X V v d D s s J n F 1 b 3 Q 7 U 2 V j d G l v b j E v Z n J h b W V f b W 9 k Z W w 2 X 3 Z h b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w 2 X 3 Z h b F 9 k a W N l L 0 F 1 d G 9 S Z W 1 v d m V k Q 2 9 s d W 1 u c z E u e 0 5 h b W U s M H 0 m c X V v d D s s J n F 1 b 3 Q 7 U 2 V j d G l v b j E v Z n J h b W V f b W 9 k Z W w 2 X 3 Z h b F 9 k a W N l L 0 F 1 d G 9 S Z W 1 v d m V k Q 2 9 s d W 1 u c z E u e 1 Z h b H V l L j E s M X 0 m c X V v d D s s J n F 1 b 3 Q 7 U 2 V j d G l v b j E v Z n J h b W V f b W 9 k Z W w 2 X 3 Z h b F 9 k a W N l L 0 F 1 d G 9 S Z W 1 v d m V k Q 2 9 s d W 1 u c z E u e 1 Z h b H V l L j E w L D J 9 J n F 1 b 3 Q 7 L C Z x d W 9 0 O 1 N l Y 3 R p b 2 4 x L 2 Z y Y W 1 l X 2 1 v Z G V s N l 9 2 Y W x f Z G l j Z S 9 B d X R v U m V t b 3 Z l Z E N v b H V t b n M x L n t W Y W x 1 Z S 4 x M S w z f S Z x d W 9 0 O y w m c X V v d D t T Z W N 0 a W 9 u M S 9 m c m F t Z V 9 t b 2 R l b D Z f d m F s X 2 R p Y 2 U v Q X V 0 b 1 J l b W 9 2 Z W R D b 2 x 1 b W 5 z M S 5 7 V m F s d W U u M T I s N H 0 m c X V v d D s s J n F 1 b 3 Q 7 U 2 V j d G l v b j E v Z n J h b W V f b W 9 k Z W w 2 X 3 Z h b F 9 k a W N l L 0 F 1 d G 9 S Z W 1 v d m V k Q 2 9 s d W 1 u c z E u e 1 Z h b H V l L j I s N X 0 m c X V v d D s s J n F 1 b 3 Q 7 U 2 V j d G l v b j E v Z n J h b W V f b W 9 k Z W w 2 X 3 Z h b F 9 k a W N l L 0 F 1 d G 9 S Z W 1 v d m V k Q 2 9 s d W 1 u c z E u e 1 Z h b H V l L j M s N n 0 m c X V v d D s s J n F 1 b 3 Q 7 U 2 V j d G l v b j E v Z n J h b W V f b W 9 k Z W w 2 X 3 Z h b F 9 k a W N l L 0 F 1 d G 9 S Z W 1 v d m V k Q 2 9 s d W 1 u c z E u e 1 Z h b H V l L j Q s N 3 0 m c X V v d D s s J n F 1 b 3 Q 7 U 2 V j d G l v b j E v Z n J h b W V f b W 9 k Z W w 2 X 3 Z h b F 9 k a W N l L 0 F 1 d G 9 S Z W 1 v d m V k Q 2 9 s d W 1 u c z E u e 1 Z h b H V l L j U s O H 0 m c X V v d D s s J n F 1 b 3 Q 7 U 2 V j d G l v b j E v Z n J h b W V f b W 9 k Z W w 2 X 3 Z h b F 9 k a W N l L 0 F 1 d G 9 S Z W 1 v d m V k Q 2 9 s d W 1 u c z E u e 1 Z h b H V l L j Y s O X 0 m c X V v d D s s J n F 1 b 3 Q 7 U 2 V j d G l v b j E v Z n J h b W V f b W 9 k Z W w 2 X 3 Z h b F 9 k a W N l L 0 F 1 d G 9 S Z W 1 v d m V k Q 2 9 s d W 1 u c z E u e 1 Z h b H V l L j c s M T B 9 J n F 1 b 3 Q 7 L C Z x d W 9 0 O 1 N l Y 3 R p b 2 4 x L 2 Z y Y W 1 l X 2 1 v Z G V s N l 9 2 Y W x f Z G l j Z S 9 B d X R v U m V t b 3 Z l Z E N v b H V t b n M x L n t W Y W x 1 Z S 4 4 L D E x f S Z x d W 9 0 O y w m c X V v d D t T Z W N 0 a W 9 u M S 9 m c m F t Z V 9 t b 2 R l b D Z f d m F s X 2 R p Y 2 U v Q X V 0 b 1 J l b W 9 2 Z W R D b 2 x 1 b W 5 z M S 5 7 V m F s d W U u O S w x M n 0 m c X V v d D s s J n F 1 b 3 Q 7 U 2 V j d G l v b j E v Z n J h b W V f b W 9 k Z W w 2 X 3 Z h b F 9 k a W N l L 0 F 1 d G 9 S Z W 1 v d m V k Q 2 9 s d W 1 u c z E u e 1 Z h b H V l L m Z y Y W 1 l L D E z f S Z x d W 9 0 O y w m c X V v d D t T Z W N 0 a W 9 u M S 9 m c m F t Z V 9 t b 2 R l b D Z f d m F s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z g 6 M T Y u N D c z N D E z O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1 9 0 Z X N 0 X 2 R p Y 2 U v Q X V 0 b 1 J l b W 9 2 Z W R D b 2 x 1 b W 5 z M S 5 7 T m F t Z S w w f S Z x d W 9 0 O y w m c X V v d D t T Z W N 0 a W 9 u M S 9 m c m F t Z V 9 t b 2 R l b F 8 3 X 3 R l c 3 R f Z G l j Z S 9 B d X R v U m V t b 3 Z l Z E N v b H V t b n M x L n t W Y W x 1 Z S 4 x L D F 9 J n F 1 b 3 Q 7 L C Z x d W 9 0 O 1 N l Y 3 R p b 2 4 x L 2 Z y Y W 1 l X 2 1 v Z G V s X z d f d G V z d F 9 k a W N l L 0 F 1 d G 9 S Z W 1 v d m V k Q 2 9 s d W 1 u c z E u e 1 Z h b H V l L j E w L D J 9 J n F 1 b 3 Q 7 L C Z x d W 9 0 O 1 N l Y 3 R p b 2 4 x L 2 Z y Y W 1 l X 2 1 v Z G V s X z d f d G V z d F 9 k a W N l L 0 F 1 d G 9 S Z W 1 v d m V k Q 2 9 s d W 1 u c z E u e 1 Z h b H V l L j E x L D N 9 J n F 1 b 3 Q 7 L C Z x d W 9 0 O 1 N l Y 3 R p b 2 4 x L 2 Z y Y W 1 l X 2 1 v Z G V s X z d f d G V z d F 9 k a W N l L 0 F 1 d G 9 S Z W 1 v d m V k Q 2 9 s d W 1 u c z E u e 1 Z h b H V l L j E y L D R 9 J n F 1 b 3 Q 7 L C Z x d W 9 0 O 1 N l Y 3 R p b 2 4 x L 2 Z y Y W 1 l X 2 1 v Z G V s X z d f d G V z d F 9 k a W N l L 0 F 1 d G 9 S Z W 1 v d m V k Q 2 9 s d W 1 u c z E u e 1 Z h b H V l L j I s N X 0 m c X V v d D s s J n F 1 b 3 Q 7 U 2 V j d G l v b j E v Z n J h b W V f b W 9 k Z W x f N 1 9 0 Z X N 0 X 2 R p Y 2 U v Q X V 0 b 1 J l b W 9 2 Z W R D b 2 x 1 b W 5 z M S 5 7 V m F s d W U u M y w 2 f S Z x d W 9 0 O y w m c X V v d D t T Z W N 0 a W 9 u M S 9 m c m F t Z V 9 t b 2 R l b F 8 3 X 3 R l c 3 R f Z G l j Z S 9 B d X R v U m V t b 3 Z l Z E N v b H V t b n M x L n t W Y W x 1 Z S 4 0 L D d 9 J n F 1 b 3 Q 7 L C Z x d W 9 0 O 1 N l Y 3 R p b 2 4 x L 2 Z y Y W 1 l X 2 1 v Z G V s X z d f d G V z d F 9 k a W N l L 0 F 1 d G 9 S Z W 1 v d m V k Q 2 9 s d W 1 u c z E u e 1 Z h b H V l L j U s O H 0 m c X V v d D s s J n F 1 b 3 Q 7 U 2 V j d G l v b j E v Z n J h b W V f b W 9 k Z W x f N 1 9 0 Z X N 0 X 2 R p Y 2 U v Q X V 0 b 1 J l b W 9 2 Z W R D b 2 x 1 b W 5 z M S 5 7 V m F s d W U u N i w 5 f S Z x d W 9 0 O y w m c X V v d D t T Z W N 0 a W 9 u M S 9 m c m F t Z V 9 t b 2 R l b F 8 3 X 3 R l c 3 R f Z G l j Z S 9 B d X R v U m V t b 3 Z l Z E N v b H V t b n M x L n t W Y W x 1 Z S 4 3 L D E w f S Z x d W 9 0 O y w m c X V v d D t T Z W N 0 a W 9 u M S 9 m c m F t Z V 9 t b 2 R l b F 8 3 X 3 R l c 3 R f Z G l j Z S 9 B d X R v U m V t b 3 Z l Z E N v b H V t b n M x L n t W Y W x 1 Z S 4 4 L D E x f S Z x d W 9 0 O y w m c X V v d D t T Z W N 0 a W 9 u M S 9 m c m F t Z V 9 t b 2 R l b F 8 3 X 3 R l c 3 R f Z G l j Z S 9 B d X R v U m V t b 3 Z l Z E N v b H V t b n M x L n t W Y W x 1 Z S 4 5 L D E y f S Z x d W 9 0 O y w m c X V v d D t T Z W N 0 a W 9 u M S 9 m c m F t Z V 9 t b 2 R l b F 8 3 X 3 R l c 3 R f Z G l j Z S 9 B d X R v U m V t b 3 Z l Z E N v b H V t b n M x L n t W Y W x 1 Z S 5 m c m F t Z S w x M 3 0 m c X V v d D s s J n F 1 b 3 Q 7 U 2 V j d G l v b j E v Z n J h b W V f b W 9 k Z W x f N 1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3 X 3 R l c 3 R f Z G l j Z S 9 B d X R v U m V t b 3 Z l Z E N v b H V t b n M x L n t O Y W 1 l L D B 9 J n F 1 b 3 Q 7 L C Z x d W 9 0 O 1 N l Y 3 R p b 2 4 x L 2 Z y Y W 1 l X 2 1 v Z G V s X z d f d G V z d F 9 k a W N l L 0 F 1 d G 9 S Z W 1 v d m V k Q 2 9 s d W 1 u c z E u e 1 Z h b H V l L j E s M X 0 m c X V v d D s s J n F 1 b 3 Q 7 U 2 V j d G l v b j E v Z n J h b W V f b W 9 k Z W x f N 1 9 0 Z X N 0 X 2 R p Y 2 U v Q X V 0 b 1 J l b W 9 2 Z W R D b 2 x 1 b W 5 z M S 5 7 V m F s d W U u M T A s M n 0 m c X V v d D s s J n F 1 b 3 Q 7 U 2 V j d G l v b j E v Z n J h b W V f b W 9 k Z W x f N 1 9 0 Z X N 0 X 2 R p Y 2 U v Q X V 0 b 1 J l b W 9 2 Z W R D b 2 x 1 b W 5 z M S 5 7 V m F s d W U u M T E s M 3 0 m c X V v d D s s J n F 1 b 3 Q 7 U 2 V j d G l v b j E v Z n J h b W V f b W 9 k Z W x f N 1 9 0 Z X N 0 X 2 R p Y 2 U v Q X V 0 b 1 J l b W 9 2 Z W R D b 2 x 1 b W 5 z M S 5 7 V m F s d W U u M T I s N H 0 m c X V v d D s s J n F 1 b 3 Q 7 U 2 V j d G l v b j E v Z n J h b W V f b W 9 k Z W x f N 1 9 0 Z X N 0 X 2 R p Y 2 U v Q X V 0 b 1 J l b W 9 2 Z W R D b 2 x 1 b W 5 z M S 5 7 V m F s d W U u M i w 1 f S Z x d W 9 0 O y w m c X V v d D t T Z W N 0 a W 9 u M S 9 m c m F t Z V 9 t b 2 R l b F 8 3 X 3 R l c 3 R f Z G l j Z S 9 B d X R v U m V t b 3 Z l Z E N v b H V t b n M x L n t W Y W x 1 Z S 4 z L D Z 9 J n F 1 b 3 Q 7 L C Z x d W 9 0 O 1 N l Y 3 R p b 2 4 x L 2 Z y Y W 1 l X 2 1 v Z G V s X z d f d G V z d F 9 k a W N l L 0 F 1 d G 9 S Z W 1 v d m V k Q 2 9 s d W 1 u c z E u e 1 Z h b H V l L j Q s N 3 0 m c X V v d D s s J n F 1 b 3 Q 7 U 2 V j d G l v b j E v Z n J h b W V f b W 9 k Z W x f N 1 9 0 Z X N 0 X 2 R p Y 2 U v Q X V 0 b 1 J l b W 9 2 Z W R D b 2 x 1 b W 5 z M S 5 7 V m F s d W U u N S w 4 f S Z x d W 9 0 O y w m c X V v d D t T Z W N 0 a W 9 u M S 9 m c m F t Z V 9 t b 2 R l b F 8 3 X 3 R l c 3 R f Z G l j Z S 9 B d X R v U m V t b 3 Z l Z E N v b H V t b n M x L n t W Y W x 1 Z S 4 2 L D l 9 J n F 1 b 3 Q 7 L C Z x d W 9 0 O 1 N l Y 3 R p b 2 4 x L 2 Z y Y W 1 l X 2 1 v Z G V s X z d f d G V z d F 9 k a W N l L 0 F 1 d G 9 S Z W 1 v d m V k Q 2 9 s d W 1 u c z E u e 1 Z h b H V l L j c s M T B 9 J n F 1 b 3 Q 7 L C Z x d W 9 0 O 1 N l Y 3 R p b 2 4 x L 2 Z y Y W 1 l X 2 1 v Z G V s X z d f d G V z d F 9 k a W N l L 0 F 1 d G 9 S Z W 1 v d m V k Q 2 9 s d W 1 u c z E u e 1 Z h b H V l L j g s M T F 9 J n F 1 b 3 Q 7 L C Z x d W 9 0 O 1 N l Y 3 R p b 2 4 x L 2 Z y Y W 1 l X 2 1 v Z G V s X z d f d G V z d F 9 k a W N l L 0 F 1 d G 9 S Z W 1 v d m V k Q 2 9 s d W 1 u c z E u e 1 Z h b H V l L j k s M T J 9 J n F 1 b 3 Q 7 L C Z x d W 9 0 O 1 N l Y 3 R p b 2 4 x L 2 Z y Y W 1 l X 2 1 v Z G V s X z d f d G V z d F 9 k a W N l L 0 F 1 d G 9 S Z W 1 v d m V k Q 2 9 s d W 1 u c z E u e 1 Z h b H V l L m Z y Y W 1 l L D E z f S Z x d W 9 0 O y w m c X V v d D t T Z W N 0 a W 9 u M S 9 m c m F t Z V 9 t b 2 R l b F 8 3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d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M 4 O j M 3 L j g 5 N j E z N z B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1 9 0 Z X N 0 X 2 R p Y 2 U v Q X V 0 b 1 J l b W 9 2 Z W R D b 2 x 1 b W 5 z M S 5 7 T m F t Z S w w f S Z x d W 9 0 O y w m c X V v d D t T Z W N 0 a W 9 u M S 9 w d W x s Y m F j a 1 9 t b 2 R l b F 8 3 X 3 R l c 3 R f Z G l j Z S 9 B d X R v U m V t b 3 Z l Z E N v b H V t b n M x L n t W Y W x 1 Z S 4 w L D F 9 J n F 1 b 3 Q 7 L C Z x d W 9 0 O 1 N l Y 3 R p b 2 4 x L 3 B 1 b G x i Y W N r X 2 1 v Z G V s X z d f d G V z d F 9 k a W N l L 0 F 1 d G 9 S Z W 1 v d m V k Q 2 9 s d W 1 u c z E u e 1 Z h b H V l L j E s M n 0 m c X V v d D s s J n F 1 b 3 Q 7 U 2 V j d G l v b j E v c H V s b G J h Y 2 t f b W 9 k Z W x f N 1 9 0 Z X N 0 X 2 R p Y 2 U v Q X V 0 b 1 J l b W 9 2 Z W R D b 2 x 1 b W 5 z M S 5 7 V m F s d W U u M i w z f S Z x d W 9 0 O y w m c X V v d D t T Z W N 0 a W 9 u M S 9 w d W x s Y m F j a 1 9 t b 2 R l b F 8 3 X 3 R l c 3 R f Z G l j Z S 9 B d X R v U m V t b 3 Z l Z E N v b H V t b n M x L n t W Y W x 1 Z S 4 z L D R 9 J n F 1 b 3 Q 7 L C Z x d W 9 0 O 1 N l Y 3 R p b 2 4 x L 3 B 1 b G x i Y W N r X 2 1 v Z G V s X z d f d G V z d F 9 k a W N l L 0 F 1 d G 9 S Z W 1 v d m V k Q 2 9 s d W 1 u c z E u e 1 Z h b H V l L j Q s N X 0 m c X V v d D s s J n F 1 b 3 Q 7 U 2 V j d G l v b j E v c H V s b G J h Y 2 t f b W 9 k Z W x f N 1 9 0 Z X N 0 X 2 R p Y 2 U v Q X V 0 b 1 J l b W 9 2 Z W R D b 2 x 1 b W 5 z M S 5 7 V m F s d W U u N S w 2 f S Z x d W 9 0 O y w m c X V v d D t T Z W N 0 a W 9 u M S 9 w d W x s Y m F j a 1 9 t b 2 R l b F 8 3 X 3 R l c 3 R f Z G l j Z S 9 B d X R v U m V t b 3 Z l Z E N v b H V t b n M x L n t W Y W x 1 Z S 4 2 L D d 9 J n F 1 b 3 Q 7 L C Z x d W 9 0 O 1 N l Y 3 R p b 2 4 x L 3 B 1 b G x i Y W N r X 2 1 v Z G V s X z d f d G V z d F 9 k a W N l L 0 F 1 d G 9 S Z W 1 v d m V k Q 2 9 s d W 1 u c z E u e 1 Z h b H V l L j c s O H 0 m c X V v d D s s J n F 1 b 3 Q 7 U 2 V j d G l v b j E v c H V s b G J h Y 2 t f b W 9 k Z W x f N 1 9 0 Z X N 0 X 2 R p Y 2 U v Q X V 0 b 1 J l b W 9 2 Z W R D b 2 x 1 b W 5 z M S 5 7 V m F s d W U u O C w 5 f S Z x d W 9 0 O y w m c X V v d D t T Z W N 0 a W 9 u M S 9 w d W x s Y m F j a 1 9 t b 2 R l b F 8 3 X 3 R l c 3 R f Z G l j Z S 9 B d X R v U m V t b 3 Z l Z E N v b H V t b n M x L n t W Y W x 1 Z S 4 5 L D E w f S Z x d W 9 0 O y w m c X V v d D t T Z W N 0 a W 9 u M S 9 w d W x s Y m F j a 1 9 t b 2 R l b F 8 3 X 3 R l c 3 R f Z G l j Z S 9 B d X R v U m V t b 3 Z l Z E N v b H V t b n M x L n t W Y W x 1 Z S 4 x M C w x M X 0 m c X V v d D s s J n F 1 b 3 Q 7 U 2 V j d G l v b j E v c H V s b G J h Y 2 t f b W 9 k Z W x f N 1 9 0 Z X N 0 X 2 R p Y 2 U v Q X V 0 b 1 J l b W 9 2 Z W R D b 2 x 1 b W 5 z M S 5 7 V m F s d W U u M T E s M T J 9 J n F 1 b 3 Q 7 L C Z x d W 9 0 O 1 N l Y 3 R p b 2 4 x L 3 B 1 b G x i Y W N r X 2 1 v Z G V s X z d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1 9 0 Z X N 0 X 2 R p Y 2 U v Q X V 0 b 1 J l b W 9 2 Z W R D b 2 x 1 b W 5 z M S 5 7 T m F t Z S w w f S Z x d W 9 0 O y w m c X V v d D t T Z W N 0 a W 9 u M S 9 w d W x s Y m F j a 1 9 t b 2 R l b F 8 3 X 3 R l c 3 R f Z G l j Z S 9 B d X R v U m V t b 3 Z l Z E N v b H V t b n M x L n t W Y W x 1 Z S 4 w L D F 9 J n F 1 b 3 Q 7 L C Z x d W 9 0 O 1 N l Y 3 R p b 2 4 x L 3 B 1 b G x i Y W N r X 2 1 v Z G V s X z d f d G V z d F 9 k a W N l L 0 F 1 d G 9 S Z W 1 v d m V k Q 2 9 s d W 1 u c z E u e 1 Z h b H V l L j E s M n 0 m c X V v d D s s J n F 1 b 3 Q 7 U 2 V j d G l v b j E v c H V s b G J h Y 2 t f b W 9 k Z W x f N 1 9 0 Z X N 0 X 2 R p Y 2 U v Q X V 0 b 1 J l b W 9 2 Z W R D b 2 x 1 b W 5 z M S 5 7 V m F s d W U u M i w z f S Z x d W 9 0 O y w m c X V v d D t T Z W N 0 a W 9 u M S 9 w d W x s Y m F j a 1 9 t b 2 R l b F 8 3 X 3 R l c 3 R f Z G l j Z S 9 B d X R v U m V t b 3 Z l Z E N v b H V t b n M x L n t W Y W x 1 Z S 4 z L D R 9 J n F 1 b 3 Q 7 L C Z x d W 9 0 O 1 N l Y 3 R p b 2 4 x L 3 B 1 b G x i Y W N r X 2 1 v Z G V s X z d f d G V z d F 9 k a W N l L 0 F 1 d G 9 S Z W 1 v d m V k Q 2 9 s d W 1 u c z E u e 1 Z h b H V l L j Q s N X 0 m c X V v d D s s J n F 1 b 3 Q 7 U 2 V j d G l v b j E v c H V s b G J h Y 2 t f b W 9 k Z W x f N 1 9 0 Z X N 0 X 2 R p Y 2 U v Q X V 0 b 1 J l b W 9 2 Z W R D b 2 x 1 b W 5 z M S 5 7 V m F s d W U u N S w 2 f S Z x d W 9 0 O y w m c X V v d D t T Z W N 0 a W 9 u M S 9 w d W x s Y m F j a 1 9 t b 2 R l b F 8 3 X 3 R l c 3 R f Z G l j Z S 9 B d X R v U m V t b 3 Z l Z E N v b H V t b n M x L n t W Y W x 1 Z S 4 2 L D d 9 J n F 1 b 3 Q 7 L C Z x d W 9 0 O 1 N l Y 3 R p b 2 4 x L 3 B 1 b G x i Y W N r X 2 1 v Z G V s X z d f d G V z d F 9 k a W N l L 0 F 1 d G 9 S Z W 1 v d m V k Q 2 9 s d W 1 u c z E u e 1 Z h b H V l L j c s O H 0 m c X V v d D s s J n F 1 b 3 Q 7 U 2 V j d G l v b j E v c H V s b G J h Y 2 t f b W 9 k Z W x f N 1 9 0 Z X N 0 X 2 R p Y 2 U v Q X V 0 b 1 J l b W 9 2 Z W R D b 2 x 1 b W 5 z M S 5 7 V m F s d W U u O C w 5 f S Z x d W 9 0 O y w m c X V v d D t T Z W N 0 a W 9 u M S 9 w d W x s Y m F j a 1 9 t b 2 R l b F 8 3 X 3 R l c 3 R f Z G l j Z S 9 B d X R v U m V t b 3 Z l Z E N v b H V t b n M x L n t W Y W x 1 Z S 4 5 L D E w f S Z x d W 9 0 O y w m c X V v d D t T Z W N 0 a W 9 u M S 9 w d W x s Y m F j a 1 9 t b 2 R l b F 8 3 X 3 R l c 3 R f Z G l j Z S 9 B d X R v U m V t b 3 Z l Z E N v b H V t b n M x L n t W Y W x 1 Z S 4 x M C w x M X 0 m c X V v d D s s J n F 1 b 3 Q 7 U 2 V j d G l v b j E v c H V s b G J h Y 2 t f b W 9 k Z W x f N 1 9 0 Z X N 0 X 2 R p Y 2 U v Q X V 0 b 1 J l b W 9 2 Z W R D b 2 x 1 b W 5 z M S 5 7 V m F s d W U u M T E s M T J 9 J n F 1 b 3 Q 7 L C Z x d W 9 0 O 1 N l Y 3 R p b 2 4 x L 3 B 1 b G x i Y W N r X 2 1 v Z G V s X z d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k Z W w 4 X 2 Z y Y W 1 l X 2 x l d m V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A 3 O j U y O j E 1 L j E 5 M z E y M z l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O F 9 m c m F t Z V 9 s Z X Z l b C 9 B d X R v U m V t b 3 Z l Z E N v b H V t b n M x L n t O Y W 1 l L D B 9 J n F 1 b 3 Q 7 L C Z x d W 9 0 O 1 N l Y 3 R p b 2 4 x L 2 1 v Z G V s O F 9 m c m F t Z V 9 s Z X Z l b C 9 B d X R v U m V t b 3 Z l Z E N v b H V t b n M x L n t W Y W x 1 Z S 4 x L D F 9 J n F 1 b 3 Q 7 L C Z x d W 9 0 O 1 N l Y 3 R p b 2 4 x L 2 1 v Z G V s O F 9 m c m F t Z V 9 s Z X Z l b C 9 B d X R v U m V t b 3 Z l Z E N v b H V t b n M x L n t W Y W x 1 Z S 4 x M C w y f S Z x d W 9 0 O y w m c X V v d D t T Z W N 0 a W 9 u M S 9 t b 2 R l b D h f Z n J h b W V f b G V 2 Z W w v Q X V 0 b 1 J l b W 9 2 Z W R D b 2 x 1 b W 5 z M S 5 7 V m F s d W U u M T E s M 3 0 m c X V v d D s s J n F 1 b 3 Q 7 U 2 V j d G l v b j E v b W 9 k Z W w 4 X 2 Z y Y W 1 l X 2 x l d m V s L 0 F 1 d G 9 S Z W 1 v d m V k Q 2 9 s d W 1 u c z E u e 1 Z h b H V l L j E y L D R 9 J n F 1 b 3 Q 7 L C Z x d W 9 0 O 1 N l Y 3 R p b 2 4 x L 2 1 v Z G V s O F 9 m c m F t Z V 9 s Z X Z l b C 9 B d X R v U m V t b 3 Z l Z E N v b H V t b n M x L n t W Y W x 1 Z S 4 y L D V 9 J n F 1 b 3 Q 7 L C Z x d W 9 0 O 1 N l Y 3 R p b 2 4 x L 2 1 v Z G V s O F 9 m c m F t Z V 9 s Z X Z l b C 9 B d X R v U m V t b 3 Z l Z E N v b H V t b n M x L n t W Y W x 1 Z S 4 z L D Z 9 J n F 1 b 3 Q 7 L C Z x d W 9 0 O 1 N l Y 3 R p b 2 4 x L 2 1 v Z G V s O F 9 m c m F t Z V 9 s Z X Z l b C 9 B d X R v U m V t b 3 Z l Z E N v b H V t b n M x L n t W Y W x 1 Z S 4 0 L D d 9 J n F 1 b 3 Q 7 L C Z x d W 9 0 O 1 N l Y 3 R p b 2 4 x L 2 1 v Z G V s O F 9 m c m F t Z V 9 s Z X Z l b C 9 B d X R v U m V t b 3 Z l Z E N v b H V t b n M x L n t W Y W x 1 Z S 4 1 L D h 9 J n F 1 b 3 Q 7 L C Z x d W 9 0 O 1 N l Y 3 R p b 2 4 x L 2 1 v Z G V s O F 9 m c m F t Z V 9 s Z X Z l b C 9 B d X R v U m V t b 3 Z l Z E N v b H V t b n M x L n t W Y W x 1 Z S 4 2 L D l 9 J n F 1 b 3 Q 7 L C Z x d W 9 0 O 1 N l Y 3 R p b 2 4 x L 2 1 v Z G V s O F 9 m c m F t Z V 9 s Z X Z l b C 9 B d X R v U m V t b 3 Z l Z E N v b H V t b n M x L n t W Y W x 1 Z S 4 3 L D E w f S Z x d W 9 0 O y w m c X V v d D t T Z W N 0 a W 9 u M S 9 t b 2 R l b D h f Z n J h b W V f b G V 2 Z W w v Q X V 0 b 1 J l b W 9 2 Z W R D b 2 x 1 b W 5 z M S 5 7 V m F s d W U u O C w x M X 0 m c X V v d D s s J n F 1 b 3 Q 7 U 2 V j d G l v b j E v b W 9 k Z W w 4 X 2 Z y Y W 1 l X 2 x l d m V s L 0 F 1 d G 9 S Z W 1 v d m V k Q 2 9 s d W 1 u c z E u e 1 Z h b H V l L j k s M T J 9 J n F 1 b 3 Q 7 L C Z x d W 9 0 O 1 N l Y 3 R p b 2 4 x L 2 1 v Z G V s O F 9 m c m F t Z V 9 s Z X Z l b C 9 B d X R v U m V t b 3 Z l Z E N v b H V t b n M x L n t W Y W x 1 Z S 5 m c m F t Z S w x M 3 0 m c X V v d D s s J n F 1 b 3 Q 7 U 2 V j d G l v b j E v b W 9 k Z W w 4 X 2 Z y Y W 1 l X 2 x l d m V s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k Z W w 4 X 2 Z y Y W 1 l X 2 x l d m V s L 0 F 1 d G 9 S Z W 1 v d m V k Q 2 9 s d W 1 u c z E u e 0 5 h b W U s M H 0 m c X V v d D s s J n F 1 b 3 Q 7 U 2 V j d G l v b j E v b W 9 k Z W w 4 X 2 Z y Y W 1 l X 2 x l d m V s L 0 F 1 d G 9 S Z W 1 v d m V k Q 2 9 s d W 1 u c z E u e 1 Z h b H V l L j E s M X 0 m c X V v d D s s J n F 1 b 3 Q 7 U 2 V j d G l v b j E v b W 9 k Z W w 4 X 2 Z y Y W 1 l X 2 x l d m V s L 0 F 1 d G 9 S Z W 1 v d m V k Q 2 9 s d W 1 u c z E u e 1 Z h b H V l L j E w L D J 9 J n F 1 b 3 Q 7 L C Z x d W 9 0 O 1 N l Y 3 R p b 2 4 x L 2 1 v Z G V s O F 9 m c m F t Z V 9 s Z X Z l b C 9 B d X R v U m V t b 3 Z l Z E N v b H V t b n M x L n t W Y W x 1 Z S 4 x M S w z f S Z x d W 9 0 O y w m c X V v d D t T Z W N 0 a W 9 u M S 9 t b 2 R l b D h f Z n J h b W V f b G V 2 Z W w v Q X V 0 b 1 J l b W 9 2 Z W R D b 2 x 1 b W 5 z M S 5 7 V m F s d W U u M T I s N H 0 m c X V v d D s s J n F 1 b 3 Q 7 U 2 V j d G l v b j E v b W 9 k Z W w 4 X 2 Z y Y W 1 l X 2 x l d m V s L 0 F 1 d G 9 S Z W 1 v d m V k Q 2 9 s d W 1 u c z E u e 1 Z h b H V l L j I s N X 0 m c X V v d D s s J n F 1 b 3 Q 7 U 2 V j d G l v b j E v b W 9 k Z W w 4 X 2 Z y Y W 1 l X 2 x l d m V s L 0 F 1 d G 9 S Z W 1 v d m V k Q 2 9 s d W 1 u c z E u e 1 Z h b H V l L j M s N n 0 m c X V v d D s s J n F 1 b 3 Q 7 U 2 V j d G l v b j E v b W 9 k Z W w 4 X 2 Z y Y W 1 l X 2 x l d m V s L 0 F 1 d G 9 S Z W 1 v d m V k Q 2 9 s d W 1 u c z E u e 1 Z h b H V l L j Q s N 3 0 m c X V v d D s s J n F 1 b 3 Q 7 U 2 V j d G l v b j E v b W 9 k Z W w 4 X 2 Z y Y W 1 l X 2 x l d m V s L 0 F 1 d G 9 S Z W 1 v d m V k Q 2 9 s d W 1 u c z E u e 1 Z h b H V l L j U s O H 0 m c X V v d D s s J n F 1 b 3 Q 7 U 2 V j d G l v b j E v b W 9 k Z W w 4 X 2 Z y Y W 1 l X 2 x l d m V s L 0 F 1 d G 9 S Z W 1 v d m V k Q 2 9 s d W 1 u c z E u e 1 Z h b H V l L j Y s O X 0 m c X V v d D s s J n F 1 b 3 Q 7 U 2 V j d G l v b j E v b W 9 k Z W w 4 X 2 Z y Y W 1 l X 2 x l d m V s L 0 F 1 d G 9 S Z W 1 v d m V k Q 2 9 s d W 1 u c z E u e 1 Z h b H V l L j c s M T B 9 J n F 1 b 3 Q 7 L C Z x d W 9 0 O 1 N l Y 3 R p b 2 4 x L 2 1 v Z G V s O F 9 m c m F t Z V 9 s Z X Z l b C 9 B d X R v U m V t b 3 Z l Z E N v b H V t b n M x L n t W Y W x 1 Z S 4 4 L D E x f S Z x d W 9 0 O y w m c X V v d D t T Z W N 0 a W 9 u M S 9 t b 2 R l b D h f Z n J h b W V f b G V 2 Z W w v Q X V 0 b 1 J l b W 9 2 Z W R D b 2 x 1 b W 5 z M S 5 7 V m F s d W U u O S w x M n 0 m c X V v d D s s J n F 1 b 3 Q 7 U 2 V j d G l v b j E v b W 9 k Z W w 4 X 2 Z y Y W 1 l X 2 x l d m V s L 0 F 1 d G 9 S Z W 1 v d m V k Q 2 9 s d W 1 u c z E u e 1 Z h b H V l L m Z y Y W 1 l L D E z f S Z x d W 9 0 O y w m c X V v d D t T Z W N 0 a W 9 u M S 9 t b 2 R l b D h f Z n J h b W V f b G V 2 Z W w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D h f c H V s b G J h Y 2 t f b G V 2 Z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D c 6 N T k 6 N D U u N T c x M D c 5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h f c H V s b G J h Y 2 t f b G V 2 Z W w v Q X V 0 b 1 J l b W 9 2 Z W R D b 2 x 1 b W 5 z M S 5 7 T m F t Z S w w f S Z x d W 9 0 O y w m c X V v d D t T Z W N 0 a W 9 u M S 9 t b 2 R l b D h f c H V s b G J h Y 2 t f b G V 2 Z W w v Q X V 0 b 1 J l b W 9 2 Z W R D b 2 x 1 b W 5 z M S 5 7 V m F s d W U u M C w x f S Z x d W 9 0 O y w m c X V v d D t T Z W N 0 a W 9 u M S 9 t b 2 R l b D h f c H V s b G J h Y 2 t f b G V 2 Z W w v Q X V 0 b 1 J l b W 9 2 Z W R D b 2 x 1 b W 5 z M S 5 7 V m F s d W U u M S w y f S Z x d W 9 0 O y w m c X V v d D t T Z W N 0 a W 9 u M S 9 t b 2 R l b D h f c H V s b G J h Y 2 t f b G V 2 Z W w v Q X V 0 b 1 J l b W 9 2 Z W R D b 2 x 1 b W 5 z M S 5 7 V m F s d W U u M i w z f S Z x d W 9 0 O y w m c X V v d D t T Z W N 0 a W 9 u M S 9 t b 2 R l b D h f c H V s b G J h Y 2 t f b G V 2 Z W w v Q X V 0 b 1 J l b W 9 2 Z W R D b 2 x 1 b W 5 z M S 5 7 V m F s d W U u M y w 0 f S Z x d W 9 0 O y w m c X V v d D t T Z W N 0 a W 9 u M S 9 t b 2 R l b D h f c H V s b G J h Y 2 t f b G V 2 Z W w v Q X V 0 b 1 J l b W 9 2 Z W R D b 2 x 1 b W 5 z M S 5 7 V m F s d W U u N C w 1 f S Z x d W 9 0 O y w m c X V v d D t T Z W N 0 a W 9 u M S 9 t b 2 R l b D h f c H V s b G J h Y 2 t f b G V 2 Z W w v Q X V 0 b 1 J l b W 9 2 Z W R D b 2 x 1 b W 5 z M S 5 7 V m F s d W U u N S w 2 f S Z x d W 9 0 O y w m c X V v d D t T Z W N 0 a W 9 u M S 9 t b 2 R l b D h f c H V s b G J h Y 2 t f b G V 2 Z W w v Q X V 0 b 1 J l b W 9 2 Z W R D b 2 x 1 b W 5 z M S 5 7 V m F s d W U u N i w 3 f S Z x d W 9 0 O y w m c X V v d D t T Z W N 0 a W 9 u M S 9 t b 2 R l b D h f c H V s b G J h Y 2 t f b G V 2 Z W w v Q X V 0 b 1 J l b W 9 2 Z W R D b 2 x 1 b W 5 z M S 5 7 V m F s d W U u N y w 4 f S Z x d W 9 0 O y w m c X V v d D t T Z W N 0 a W 9 u M S 9 t b 2 R l b D h f c H V s b G J h Y 2 t f b G V 2 Z W w v Q X V 0 b 1 J l b W 9 2 Z W R D b 2 x 1 b W 5 z M S 5 7 V m F s d W U u O C w 5 f S Z x d W 9 0 O y w m c X V v d D t T Z W N 0 a W 9 u M S 9 t b 2 R l b D h f c H V s b G J h Y 2 t f b G V 2 Z W w v Q X V 0 b 1 J l b W 9 2 Z W R D b 2 x 1 b W 5 z M S 5 7 V m F s d W U u O S w x M H 0 m c X V v d D s s J n F 1 b 3 Q 7 U 2 V j d G l v b j E v b W 9 k Z W w 4 X 3 B 1 b G x i Y W N r X 2 x l d m V s L 0 F 1 d G 9 S Z W 1 v d m V k Q 2 9 s d W 1 u c z E u e 1 Z h b H V l L j E w L D E x f S Z x d W 9 0 O y w m c X V v d D t T Z W N 0 a W 9 u M S 9 t b 2 R l b D h f c H V s b G J h Y 2 t f b G V 2 Z W w v Q X V 0 b 1 J l b W 9 2 Z W R D b 2 x 1 b W 5 z M S 5 7 V m F s d W U u M T E s M T J 9 J n F 1 b 3 Q 7 L C Z x d W 9 0 O 1 N l Y 3 R p b 2 4 x L 2 1 v Z G V s O F 9 w d W x s Y m F j a 1 9 s Z X Z l b C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v Z G V s O F 9 w d W x s Y m F j a 1 9 s Z X Z l b C 9 B d X R v U m V t b 3 Z l Z E N v b H V t b n M x L n t O Y W 1 l L D B 9 J n F 1 b 3 Q 7 L C Z x d W 9 0 O 1 N l Y 3 R p b 2 4 x L 2 1 v Z G V s O F 9 w d W x s Y m F j a 1 9 s Z X Z l b C 9 B d X R v U m V t b 3 Z l Z E N v b H V t b n M x L n t W Y W x 1 Z S 4 w L D F 9 J n F 1 b 3 Q 7 L C Z x d W 9 0 O 1 N l Y 3 R p b 2 4 x L 2 1 v Z G V s O F 9 w d W x s Y m F j a 1 9 s Z X Z l b C 9 B d X R v U m V t b 3 Z l Z E N v b H V t b n M x L n t W Y W x 1 Z S 4 x L D J 9 J n F 1 b 3 Q 7 L C Z x d W 9 0 O 1 N l Y 3 R p b 2 4 x L 2 1 v Z G V s O F 9 w d W x s Y m F j a 1 9 s Z X Z l b C 9 B d X R v U m V t b 3 Z l Z E N v b H V t b n M x L n t W Y W x 1 Z S 4 y L D N 9 J n F 1 b 3 Q 7 L C Z x d W 9 0 O 1 N l Y 3 R p b 2 4 x L 2 1 v Z G V s O F 9 w d W x s Y m F j a 1 9 s Z X Z l b C 9 B d X R v U m V t b 3 Z l Z E N v b H V t b n M x L n t W Y W x 1 Z S 4 z L D R 9 J n F 1 b 3 Q 7 L C Z x d W 9 0 O 1 N l Y 3 R p b 2 4 x L 2 1 v Z G V s O F 9 w d W x s Y m F j a 1 9 s Z X Z l b C 9 B d X R v U m V t b 3 Z l Z E N v b H V t b n M x L n t W Y W x 1 Z S 4 0 L D V 9 J n F 1 b 3 Q 7 L C Z x d W 9 0 O 1 N l Y 3 R p b 2 4 x L 2 1 v Z G V s O F 9 w d W x s Y m F j a 1 9 s Z X Z l b C 9 B d X R v U m V t b 3 Z l Z E N v b H V t b n M x L n t W Y W x 1 Z S 4 1 L D Z 9 J n F 1 b 3 Q 7 L C Z x d W 9 0 O 1 N l Y 3 R p b 2 4 x L 2 1 v Z G V s O F 9 w d W x s Y m F j a 1 9 s Z X Z l b C 9 B d X R v U m V t b 3 Z l Z E N v b H V t b n M x L n t W Y W x 1 Z S 4 2 L D d 9 J n F 1 b 3 Q 7 L C Z x d W 9 0 O 1 N l Y 3 R p b 2 4 x L 2 1 v Z G V s O F 9 w d W x s Y m F j a 1 9 s Z X Z l b C 9 B d X R v U m V t b 3 Z l Z E N v b H V t b n M x L n t W Y W x 1 Z S 4 3 L D h 9 J n F 1 b 3 Q 7 L C Z x d W 9 0 O 1 N l Y 3 R p b 2 4 x L 2 1 v Z G V s O F 9 w d W x s Y m F j a 1 9 s Z X Z l b C 9 B d X R v U m V t b 3 Z l Z E N v b H V t b n M x L n t W Y W x 1 Z S 4 4 L D l 9 J n F 1 b 3 Q 7 L C Z x d W 9 0 O 1 N l Y 3 R p b 2 4 x L 2 1 v Z G V s O F 9 w d W x s Y m F j a 1 9 s Z X Z l b C 9 B d X R v U m V t b 3 Z l Z E N v b H V t b n M x L n t W Y W x 1 Z S 4 5 L D E w f S Z x d W 9 0 O y w m c X V v d D t T Z W N 0 a W 9 u M S 9 t b 2 R l b D h f c H V s b G J h Y 2 t f b G V 2 Z W w v Q X V 0 b 1 J l b W 9 2 Z W R D b 2 x 1 b W 5 z M S 5 7 V m F s d W U u M T A s M T F 9 J n F 1 b 3 Q 7 L C Z x d W 9 0 O 1 N l Y 3 R p b 2 4 x L 2 1 v Z G V s O F 9 w d W x s Y m F j a 1 9 s Z X Z l b C 9 B d X R v U m V t b 3 Z l Z E N v b H V t b n M x L n t W Y W x 1 Z S 4 x M S w x M n 0 m c X V v d D s s J n F 1 b 3 Q 7 U 2 V j d G l v b j E v b W 9 k Z W w 4 X 3 B 1 b G x i Y W N r X 2 x l d m V s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k Z W w 4 X 2 Z y Y W 1 l X 2 x l d m V s X 3 Z h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w O D o 0 N T o 0 O S 4 x O D A x O D c 3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h f Z n J h b W V f b G V 2 Z W x f d m F s L 0 F 1 d G 9 S Z W 1 v d m V k Q 2 9 s d W 1 u c z E u e 0 5 h b W U s M H 0 m c X V v d D s s J n F 1 b 3 Q 7 U 2 V j d G l v b j E v b W 9 k Z W w 4 X 2 Z y Y W 1 l X 2 x l d m V s X 3 Z h b C 9 B d X R v U m V t b 3 Z l Z E N v b H V t b n M x L n t W Y W x 1 Z S 4 x L D F 9 J n F 1 b 3 Q 7 L C Z x d W 9 0 O 1 N l Y 3 R p b 2 4 x L 2 1 v Z G V s O F 9 m c m F t Z V 9 s Z X Z l b F 9 2 Y W w v Q X V 0 b 1 J l b W 9 2 Z W R D b 2 x 1 b W 5 z M S 5 7 V m F s d W U u M T A s M n 0 m c X V v d D s s J n F 1 b 3 Q 7 U 2 V j d G l v b j E v b W 9 k Z W w 4 X 2 Z y Y W 1 l X 2 x l d m V s X 3 Z h b C 9 B d X R v U m V t b 3 Z l Z E N v b H V t b n M x L n t W Y W x 1 Z S 4 x M S w z f S Z x d W 9 0 O y w m c X V v d D t T Z W N 0 a W 9 u M S 9 t b 2 R l b D h f Z n J h b W V f b G V 2 Z W x f d m F s L 0 F 1 d G 9 S Z W 1 v d m V k Q 2 9 s d W 1 u c z E u e 1 Z h b H V l L j E y L D R 9 J n F 1 b 3 Q 7 L C Z x d W 9 0 O 1 N l Y 3 R p b 2 4 x L 2 1 v Z G V s O F 9 m c m F t Z V 9 s Z X Z l b F 9 2 Y W w v Q X V 0 b 1 J l b W 9 2 Z W R D b 2 x 1 b W 5 z M S 5 7 V m F s d W U u M i w 1 f S Z x d W 9 0 O y w m c X V v d D t T Z W N 0 a W 9 u M S 9 t b 2 R l b D h f Z n J h b W V f b G V 2 Z W x f d m F s L 0 F 1 d G 9 S Z W 1 v d m V k Q 2 9 s d W 1 u c z E u e 1 Z h b H V l L j M s N n 0 m c X V v d D s s J n F 1 b 3 Q 7 U 2 V j d G l v b j E v b W 9 k Z W w 4 X 2 Z y Y W 1 l X 2 x l d m V s X 3 Z h b C 9 B d X R v U m V t b 3 Z l Z E N v b H V t b n M x L n t W Y W x 1 Z S 4 0 L D d 9 J n F 1 b 3 Q 7 L C Z x d W 9 0 O 1 N l Y 3 R p b 2 4 x L 2 1 v Z G V s O F 9 m c m F t Z V 9 s Z X Z l b F 9 2 Y W w v Q X V 0 b 1 J l b W 9 2 Z W R D b 2 x 1 b W 5 z M S 5 7 V m F s d W U u N S w 4 f S Z x d W 9 0 O y w m c X V v d D t T Z W N 0 a W 9 u M S 9 t b 2 R l b D h f Z n J h b W V f b G V 2 Z W x f d m F s L 0 F 1 d G 9 S Z W 1 v d m V k Q 2 9 s d W 1 u c z E u e 1 Z h b H V l L j Y s O X 0 m c X V v d D s s J n F 1 b 3 Q 7 U 2 V j d G l v b j E v b W 9 k Z W w 4 X 2 Z y Y W 1 l X 2 x l d m V s X 3 Z h b C 9 B d X R v U m V t b 3 Z l Z E N v b H V t b n M x L n t W Y W x 1 Z S 4 3 L D E w f S Z x d W 9 0 O y w m c X V v d D t T Z W N 0 a W 9 u M S 9 t b 2 R l b D h f Z n J h b W V f b G V 2 Z W x f d m F s L 0 F 1 d G 9 S Z W 1 v d m V k Q 2 9 s d W 1 u c z E u e 1 Z h b H V l L j g s M T F 9 J n F 1 b 3 Q 7 L C Z x d W 9 0 O 1 N l Y 3 R p b 2 4 x L 2 1 v Z G V s O F 9 m c m F t Z V 9 s Z X Z l b F 9 2 Y W w v Q X V 0 b 1 J l b W 9 2 Z W R D b 2 x 1 b W 5 z M S 5 7 V m F s d W U u O S w x M n 0 m c X V v d D s s J n F 1 b 3 Q 7 U 2 V j d G l v b j E v b W 9 k Z W w 4 X 2 Z y Y W 1 l X 2 x l d m V s X 3 Z h b C 9 B d X R v U m V t b 3 Z l Z E N v b H V t b n M x L n t W Y W x 1 Z S 5 m c m F t Z S w x M 3 0 m c X V v d D s s J n F 1 b 3 Q 7 U 2 V j d G l v b j E v b W 9 k Z W w 4 X 2 Z y Y W 1 l X 2 x l d m V s X 3 Z h b C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O F 9 m c m F t Z V 9 s Z X Z l b F 9 2 Y W w v Q X V 0 b 1 J l b W 9 2 Z W R D b 2 x 1 b W 5 z M S 5 7 T m F t Z S w w f S Z x d W 9 0 O y w m c X V v d D t T Z W N 0 a W 9 u M S 9 t b 2 R l b D h f Z n J h b W V f b G V 2 Z W x f d m F s L 0 F 1 d G 9 S Z W 1 v d m V k Q 2 9 s d W 1 u c z E u e 1 Z h b H V l L j E s M X 0 m c X V v d D s s J n F 1 b 3 Q 7 U 2 V j d G l v b j E v b W 9 k Z W w 4 X 2 Z y Y W 1 l X 2 x l d m V s X 3 Z h b C 9 B d X R v U m V t b 3 Z l Z E N v b H V t b n M x L n t W Y W x 1 Z S 4 x M C w y f S Z x d W 9 0 O y w m c X V v d D t T Z W N 0 a W 9 u M S 9 t b 2 R l b D h f Z n J h b W V f b G V 2 Z W x f d m F s L 0 F 1 d G 9 S Z W 1 v d m V k Q 2 9 s d W 1 u c z E u e 1 Z h b H V l L j E x L D N 9 J n F 1 b 3 Q 7 L C Z x d W 9 0 O 1 N l Y 3 R p b 2 4 x L 2 1 v Z G V s O F 9 m c m F t Z V 9 s Z X Z l b F 9 2 Y W w v Q X V 0 b 1 J l b W 9 2 Z W R D b 2 x 1 b W 5 z M S 5 7 V m F s d W U u M T I s N H 0 m c X V v d D s s J n F 1 b 3 Q 7 U 2 V j d G l v b j E v b W 9 k Z W w 4 X 2 Z y Y W 1 l X 2 x l d m V s X 3 Z h b C 9 B d X R v U m V t b 3 Z l Z E N v b H V t b n M x L n t W Y W x 1 Z S 4 y L D V 9 J n F 1 b 3 Q 7 L C Z x d W 9 0 O 1 N l Y 3 R p b 2 4 x L 2 1 v Z G V s O F 9 m c m F t Z V 9 s Z X Z l b F 9 2 Y W w v Q X V 0 b 1 J l b W 9 2 Z W R D b 2 x 1 b W 5 z M S 5 7 V m F s d W U u M y w 2 f S Z x d W 9 0 O y w m c X V v d D t T Z W N 0 a W 9 u M S 9 t b 2 R l b D h f Z n J h b W V f b G V 2 Z W x f d m F s L 0 F 1 d G 9 S Z W 1 v d m V k Q 2 9 s d W 1 u c z E u e 1 Z h b H V l L j Q s N 3 0 m c X V v d D s s J n F 1 b 3 Q 7 U 2 V j d G l v b j E v b W 9 k Z W w 4 X 2 Z y Y W 1 l X 2 x l d m V s X 3 Z h b C 9 B d X R v U m V t b 3 Z l Z E N v b H V t b n M x L n t W Y W x 1 Z S 4 1 L D h 9 J n F 1 b 3 Q 7 L C Z x d W 9 0 O 1 N l Y 3 R p b 2 4 x L 2 1 v Z G V s O F 9 m c m F t Z V 9 s Z X Z l b F 9 2 Y W w v Q X V 0 b 1 J l b W 9 2 Z W R D b 2 x 1 b W 5 z M S 5 7 V m F s d W U u N i w 5 f S Z x d W 9 0 O y w m c X V v d D t T Z W N 0 a W 9 u M S 9 t b 2 R l b D h f Z n J h b W V f b G V 2 Z W x f d m F s L 0 F 1 d G 9 S Z W 1 v d m V k Q 2 9 s d W 1 u c z E u e 1 Z h b H V l L j c s M T B 9 J n F 1 b 3 Q 7 L C Z x d W 9 0 O 1 N l Y 3 R p b 2 4 x L 2 1 v Z G V s O F 9 m c m F t Z V 9 s Z X Z l b F 9 2 Y W w v Q X V 0 b 1 J l b W 9 2 Z W R D b 2 x 1 b W 5 z M S 5 7 V m F s d W U u O C w x M X 0 m c X V v d D s s J n F 1 b 3 Q 7 U 2 V j d G l v b j E v b W 9 k Z W w 4 X 2 Z y Y W 1 l X 2 x l d m V s X 3 Z h b C 9 B d X R v U m V t b 3 Z l Z E N v b H V t b n M x L n t W Y W x 1 Z S 4 5 L D E y f S Z x d W 9 0 O y w m c X V v d D t T Z W N 0 a W 9 u M S 9 t b 2 R l b D h f Z n J h b W V f b G V 2 Z W x f d m F s L 0 F 1 d G 9 S Z W 1 v d m V k Q 2 9 s d W 1 u c z E u e 1 Z h b H V l L m Z y Y W 1 l L D E z f S Z x d W 9 0 O y w m c X V v d D t T Z W N 0 a W 9 u M S 9 t b 2 R l b D h f Z n J h b W V f b G V 2 Z W x f d m F s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k Z W w 5 X 2 Z y Y W 1 l X 2 x l d m V s X 3 R l c 3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d U M D g 6 M T M 6 M z A u M D c w M j Y w M l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5 X 2 Z y Y W 1 l X 2 x l d m V s X 3 R l c 3 Q v Q X V 0 b 1 J l b W 9 2 Z W R D b 2 x 1 b W 5 z M S 5 7 T m F t Z S w w f S Z x d W 9 0 O y w m c X V v d D t T Z W N 0 a W 9 u M S 9 t b 2 R l b D l f Z n J h b W V f b G V 2 Z W x f d G V z d C 9 B d X R v U m V t b 3 Z l Z E N v b H V t b n M x L n t W Y W x 1 Z S 4 x L D F 9 J n F 1 b 3 Q 7 L C Z x d W 9 0 O 1 N l Y 3 R p b 2 4 x L 2 1 v Z G V s O V 9 m c m F t Z V 9 s Z X Z l b F 9 0 Z X N 0 L 0 F 1 d G 9 S Z W 1 v d m V k Q 2 9 s d W 1 u c z E u e 1 Z h b H V l L j E w L D J 9 J n F 1 b 3 Q 7 L C Z x d W 9 0 O 1 N l Y 3 R p b 2 4 x L 2 1 v Z G V s O V 9 m c m F t Z V 9 s Z X Z l b F 9 0 Z X N 0 L 0 F 1 d G 9 S Z W 1 v d m V k Q 2 9 s d W 1 u c z E u e 1 Z h b H V l L j E x L D N 9 J n F 1 b 3 Q 7 L C Z x d W 9 0 O 1 N l Y 3 R p b 2 4 x L 2 1 v Z G V s O V 9 m c m F t Z V 9 s Z X Z l b F 9 0 Z X N 0 L 0 F 1 d G 9 S Z W 1 v d m V k Q 2 9 s d W 1 u c z E u e 1 Z h b H V l L j E y L D R 9 J n F 1 b 3 Q 7 L C Z x d W 9 0 O 1 N l Y 3 R p b 2 4 x L 2 1 v Z G V s O V 9 m c m F t Z V 9 s Z X Z l b F 9 0 Z X N 0 L 0 F 1 d G 9 S Z W 1 v d m V k Q 2 9 s d W 1 u c z E u e 1 Z h b H V l L j I s N X 0 m c X V v d D s s J n F 1 b 3 Q 7 U 2 V j d G l v b j E v b W 9 k Z W w 5 X 2 Z y Y W 1 l X 2 x l d m V s X 3 R l c 3 Q v Q X V 0 b 1 J l b W 9 2 Z W R D b 2 x 1 b W 5 z M S 5 7 V m F s d W U u M y w 2 f S Z x d W 9 0 O y w m c X V v d D t T Z W N 0 a W 9 u M S 9 t b 2 R l b D l f Z n J h b W V f b G V 2 Z W x f d G V z d C 9 B d X R v U m V t b 3 Z l Z E N v b H V t b n M x L n t W Y W x 1 Z S 4 0 L D d 9 J n F 1 b 3 Q 7 L C Z x d W 9 0 O 1 N l Y 3 R p b 2 4 x L 2 1 v Z G V s O V 9 m c m F t Z V 9 s Z X Z l b F 9 0 Z X N 0 L 0 F 1 d G 9 S Z W 1 v d m V k Q 2 9 s d W 1 u c z E u e 1 Z h b H V l L j U s O H 0 m c X V v d D s s J n F 1 b 3 Q 7 U 2 V j d G l v b j E v b W 9 k Z W w 5 X 2 Z y Y W 1 l X 2 x l d m V s X 3 R l c 3 Q v Q X V 0 b 1 J l b W 9 2 Z W R D b 2 x 1 b W 5 z M S 5 7 V m F s d W U u N i w 5 f S Z x d W 9 0 O y w m c X V v d D t T Z W N 0 a W 9 u M S 9 t b 2 R l b D l f Z n J h b W V f b G V 2 Z W x f d G V z d C 9 B d X R v U m V t b 3 Z l Z E N v b H V t b n M x L n t W Y W x 1 Z S 4 3 L D E w f S Z x d W 9 0 O y w m c X V v d D t T Z W N 0 a W 9 u M S 9 t b 2 R l b D l f Z n J h b W V f b G V 2 Z W x f d G V z d C 9 B d X R v U m V t b 3 Z l Z E N v b H V t b n M x L n t W Y W x 1 Z S 4 4 L D E x f S Z x d W 9 0 O y w m c X V v d D t T Z W N 0 a W 9 u M S 9 t b 2 R l b D l f Z n J h b W V f b G V 2 Z W x f d G V z d C 9 B d X R v U m V t b 3 Z l Z E N v b H V t b n M x L n t W Y W x 1 Z S 4 5 L D E y f S Z x d W 9 0 O y w m c X V v d D t T Z W N 0 a W 9 u M S 9 t b 2 R l b D l f Z n J h b W V f b G V 2 Z W x f d G V z d C 9 B d X R v U m V t b 3 Z l Z E N v b H V t b n M x L n t W Y W x 1 Z S 5 m c m F t Z S w x M 3 0 m c X V v d D s s J n F 1 b 3 Q 7 U 2 V j d G l v b j E v b W 9 k Z W w 5 X 2 Z y Y W 1 l X 2 x l d m V s X 3 R l c 3 Q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b 2 R l b D l f Z n J h b W V f b G V 2 Z W x f d G V z d C 9 B d X R v U m V t b 3 Z l Z E N v b H V t b n M x L n t O Y W 1 l L D B 9 J n F 1 b 3 Q 7 L C Z x d W 9 0 O 1 N l Y 3 R p b 2 4 x L 2 1 v Z G V s O V 9 m c m F t Z V 9 s Z X Z l b F 9 0 Z X N 0 L 0 F 1 d G 9 S Z W 1 v d m V k Q 2 9 s d W 1 u c z E u e 1 Z h b H V l L j E s M X 0 m c X V v d D s s J n F 1 b 3 Q 7 U 2 V j d G l v b j E v b W 9 k Z W w 5 X 2 Z y Y W 1 l X 2 x l d m V s X 3 R l c 3 Q v Q X V 0 b 1 J l b W 9 2 Z W R D b 2 x 1 b W 5 z M S 5 7 V m F s d W U u M T A s M n 0 m c X V v d D s s J n F 1 b 3 Q 7 U 2 V j d G l v b j E v b W 9 k Z W w 5 X 2 Z y Y W 1 l X 2 x l d m V s X 3 R l c 3 Q v Q X V 0 b 1 J l b W 9 2 Z W R D b 2 x 1 b W 5 z M S 5 7 V m F s d W U u M T E s M 3 0 m c X V v d D s s J n F 1 b 3 Q 7 U 2 V j d G l v b j E v b W 9 k Z W w 5 X 2 Z y Y W 1 l X 2 x l d m V s X 3 R l c 3 Q v Q X V 0 b 1 J l b W 9 2 Z W R D b 2 x 1 b W 5 z M S 5 7 V m F s d W U u M T I s N H 0 m c X V v d D s s J n F 1 b 3 Q 7 U 2 V j d G l v b j E v b W 9 k Z W w 5 X 2 Z y Y W 1 l X 2 x l d m V s X 3 R l c 3 Q v Q X V 0 b 1 J l b W 9 2 Z W R D b 2 x 1 b W 5 z M S 5 7 V m F s d W U u M i w 1 f S Z x d W 9 0 O y w m c X V v d D t T Z W N 0 a W 9 u M S 9 t b 2 R l b D l f Z n J h b W V f b G V 2 Z W x f d G V z d C 9 B d X R v U m V t b 3 Z l Z E N v b H V t b n M x L n t W Y W x 1 Z S 4 z L D Z 9 J n F 1 b 3 Q 7 L C Z x d W 9 0 O 1 N l Y 3 R p b 2 4 x L 2 1 v Z G V s O V 9 m c m F t Z V 9 s Z X Z l b F 9 0 Z X N 0 L 0 F 1 d G 9 S Z W 1 v d m V k Q 2 9 s d W 1 u c z E u e 1 Z h b H V l L j Q s N 3 0 m c X V v d D s s J n F 1 b 3 Q 7 U 2 V j d G l v b j E v b W 9 k Z W w 5 X 2 Z y Y W 1 l X 2 x l d m V s X 3 R l c 3 Q v Q X V 0 b 1 J l b W 9 2 Z W R D b 2 x 1 b W 5 z M S 5 7 V m F s d W U u N S w 4 f S Z x d W 9 0 O y w m c X V v d D t T Z W N 0 a W 9 u M S 9 t b 2 R l b D l f Z n J h b W V f b G V 2 Z W x f d G V z d C 9 B d X R v U m V t b 3 Z l Z E N v b H V t b n M x L n t W Y W x 1 Z S 4 2 L D l 9 J n F 1 b 3 Q 7 L C Z x d W 9 0 O 1 N l Y 3 R p b 2 4 x L 2 1 v Z G V s O V 9 m c m F t Z V 9 s Z X Z l b F 9 0 Z X N 0 L 0 F 1 d G 9 S Z W 1 v d m V k Q 2 9 s d W 1 u c z E u e 1 Z h b H V l L j c s M T B 9 J n F 1 b 3 Q 7 L C Z x d W 9 0 O 1 N l Y 3 R p b 2 4 x L 2 1 v Z G V s O V 9 m c m F t Z V 9 s Z X Z l b F 9 0 Z X N 0 L 0 F 1 d G 9 S Z W 1 v d m V k Q 2 9 s d W 1 u c z E u e 1 Z h b H V l L j g s M T F 9 J n F 1 b 3 Q 7 L C Z x d W 9 0 O 1 N l Y 3 R p b 2 4 x L 2 1 v Z G V s O V 9 m c m F t Z V 9 s Z X Z l b F 9 0 Z X N 0 L 0 F 1 d G 9 S Z W 1 v d m V k Q 2 9 s d W 1 u c z E u e 1 Z h b H V l L j k s M T J 9 J n F 1 b 3 Q 7 L C Z x d W 9 0 O 1 N l Y 3 R p b 2 4 x L 2 1 v Z G V s O V 9 m c m F t Z V 9 s Z X Z l b F 9 0 Z X N 0 L 0 F 1 d G 9 S Z W 1 v d m V k Q 2 9 s d W 1 u c z E u e 1 Z h b H V l L m Z y Y W 1 l L D E z f S Z x d W 9 0 O y w m c X V v d D t T Z W N 0 a W 9 u M S 9 t b 2 R l b D l f Z n J h b W V f b G V 2 Z W x f d G V z d C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O V 9 w d W x s Y m F j a 1 9 s Z X Z l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1 Q w O D o x N j o y N i 4 2 M j g z M T M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O V 9 w d W x s Y m F j a 1 9 s Z X Z l b C 9 B d X R v U m V t b 3 Z l Z E N v b H V t b n M x L n t O Y W 1 l L D B 9 J n F 1 b 3 Q 7 L C Z x d W 9 0 O 1 N l Y 3 R p b 2 4 x L 2 1 v Z G V s O V 9 w d W x s Y m F j a 1 9 s Z X Z l b C 9 B d X R v U m V t b 3 Z l Z E N v b H V t b n M x L n t W Y W x 1 Z S 4 w L D F 9 J n F 1 b 3 Q 7 L C Z x d W 9 0 O 1 N l Y 3 R p b 2 4 x L 2 1 v Z G V s O V 9 w d W x s Y m F j a 1 9 s Z X Z l b C 9 B d X R v U m V t b 3 Z l Z E N v b H V t b n M x L n t W Y W x 1 Z S 4 x L D J 9 J n F 1 b 3 Q 7 L C Z x d W 9 0 O 1 N l Y 3 R p b 2 4 x L 2 1 v Z G V s O V 9 w d W x s Y m F j a 1 9 s Z X Z l b C 9 B d X R v U m V t b 3 Z l Z E N v b H V t b n M x L n t W Y W x 1 Z S 4 y L D N 9 J n F 1 b 3 Q 7 L C Z x d W 9 0 O 1 N l Y 3 R p b 2 4 x L 2 1 v Z G V s O V 9 w d W x s Y m F j a 1 9 s Z X Z l b C 9 B d X R v U m V t b 3 Z l Z E N v b H V t b n M x L n t W Y W x 1 Z S 4 z L D R 9 J n F 1 b 3 Q 7 L C Z x d W 9 0 O 1 N l Y 3 R p b 2 4 x L 2 1 v Z G V s O V 9 w d W x s Y m F j a 1 9 s Z X Z l b C 9 B d X R v U m V t b 3 Z l Z E N v b H V t b n M x L n t W Y W x 1 Z S 4 0 L D V 9 J n F 1 b 3 Q 7 L C Z x d W 9 0 O 1 N l Y 3 R p b 2 4 x L 2 1 v Z G V s O V 9 w d W x s Y m F j a 1 9 s Z X Z l b C 9 B d X R v U m V t b 3 Z l Z E N v b H V t b n M x L n t W Y W x 1 Z S 4 1 L D Z 9 J n F 1 b 3 Q 7 L C Z x d W 9 0 O 1 N l Y 3 R p b 2 4 x L 2 1 v Z G V s O V 9 w d W x s Y m F j a 1 9 s Z X Z l b C 9 B d X R v U m V t b 3 Z l Z E N v b H V t b n M x L n t W Y W x 1 Z S 4 2 L D d 9 J n F 1 b 3 Q 7 L C Z x d W 9 0 O 1 N l Y 3 R p b 2 4 x L 2 1 v Z G V s O V 9 w d W x s Y m F j a 1 9 s Z X Z l b C 9 B d X R v U m V t b 3 Z l Z E N v b H V t b n M x L n t W Y W x 1 Z S 4 3 L D h 9 J n F 1 b 3 Q 7 L C Z x d W 9 0 O 1 N l Y 3 R p b 2 4 x L 2 1 v Z G V s O V 9 w d W x s Y m F j a 1 9 s Z X Z l b C 9 B d X R v U m V t b 3 Z l Z E N v b H V t b n M x L n t W Y W x 1 Z S 4 4 L D l 9 J n F 1 b 3 Q 7 L C Z x d W 9 0 O 1 N l Y 3 R p b 2 4 x L 2 1 v Z G V s O V 9 w d W x s Y m F j a 1 9 s Z X Z l b C 9 B d X R v U m V t b 3 Z l Z E N v b H V t b n M x L n t W Y W x 1 Z S 4 5 L D E w f S Z x d W 9 0 O y w m c X V v d D t T Z W N 0 a W 9 u M S 9 t b 2 R l b D l f c H V s b G J h Y 2 t f b G V 2 Z W w v Q X V 0 b 1 J l b W 9 2 Z W R D b 2 x 1 b W 5 z M S 5 7 V m F s d W U u M T A s M T F 9 J n F 1 b 3 Q 7 L C Z x d W 9 0 O 1 N l Y 3 R p b 2 4 x L 2 1 v Z G V s O V 9 w d W x s Y m F j a 1 9 s Z X Z l b C 9 B d X R v U m V t b 3 Z l Z E N v b H V t b n M x L n t W Y W x 1 Z S 4 x M S w x M n 0 m c X V v d D s s J n F 1 b 3 Q 7 U 2 V j d G l v b j E v b W 9 k Z W w 5 X 3 B 1 b G x i Y W N r X 2 x l d m V s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9 k Z W w 5 X 3 B 1 b G x i Y W N r X 2 x l d m V s L 0 F 1 d G 9 S Z W 1 v d m V k Q 2 9 s d W 1 u c z E u e 0 5 h b W U s M H 0 m c X V v d D s s J n F 1 b 3 Q 7 U 2 V j d G l v b j E v b W 9 k Z W w 5 X 3 B 1 b G x i Y W N r X 2 x l d m V s L 0 F 1 d G 9 S Z W 1 v d m V k Q 2 9 s d W 1 u c z E u e 1 Z h b H V l L j A s M X 0 m c X V v d D s s J n F 1 b 3 Q 7 U 2 V j d G l v b j E v b W 9 k Z W w 5 X 3 B 1 b G x i Y W N r X 2 x l d m V s L 0 F 1 d G 9 S Z W 1 v d m V k Q 2 9 s d W 1 u c z E u e 1 Z h b H V l L j E s M n 0 m c X V v d D s s J n F 1 b 3 Q 7 U 2 V j d G l v b j E v b W 9 k Z W w 5 X 3 B 1 b G x i Y W N r X 2 x l d m V s L 0 F 1 d G 9 S Z W 1 v d m V k Q 2 9 s d W 1 u c z E u e 1 Z h b H V l L j I s M 3 0 m c X V v d D s s J n F 1 b 3 Q 7 U 2 V j d G l v b j E v b W 9 k Z W w 5 X 3 B 1 b G x i Y W N r X 2 x l d m V s L 0 F 1 d G 9 S Z W 1 v d m V k Q 2 9 s d W 1 u c z E u e 1 Z h b H V l L j M s N H 0 m c X V v d D s s J n F 1 b 3 Q 7 U 2 V j d G l v b j E v b W 9 k Z W w 5 X 3 B 1 b G x i Y W N r X 2 x l d m V s L 0 F 1 d G 9 S Z W 1 v d m V k Q 2 9 s d W 1 u c z E u e 1 Z h b H V l L j Q s N X 0 m c X V v d D s s J n F 1 b 3 Q 7 U 2 V j d G l v b j E v b W 9 k Z W w 5 X 3 B 1 b G x i Y W N r X 2 x l d m V s L 0 F 1 d G 9 S Z W 1 v d m V k Q 2 9 s d W 1 u c z E u e 1 Z h b H V l L j U s N n 0 m c X V v d D s s J n F 1 b 3 Q 7 U 2 V j d G l v b j E v b W 9 k Z W w 5 X 3 B 1 b G x i Y W N r X 2 x l d m V s L 0 F 1 d G 9 S Z W 1 v d m V k Q 2 9 s d W 1 u c z E u e 1 Z h b H V l L j Y s N 3 0 m c X V v d D s s J n F 1 b 3 Q 7 U 2 V j d G l v b j E v b W 9 k Z W w 5 X 3 B 1 b G x i Y W N r X 2 x l d m V s L 0 F 1 d G 9 S Z W 1 v d m V k Q 2 9 s d W 1 u c z E u e 1 Z h b H V l L j c s O H 0 m c X V v d D s s J n F 1 b 3 Q 7 U 2 V j d G l v b j E v b W 9 k Z W w 5 X 3 B 1 b G x i Y W N r X 2 x l d m V s L 0 F 1 d G 9 S Z W 1 v d m V k Q 2 9 s d W 1 u c z E u e 1 Z h b H V l L j g s O X 0 m c X V v d D s s J n F 1 b 3 Q 7 U 2 V j d G l v b j E v b W 9 k Z W w 5 X 3 B 1 b G x i Y W N r X 2 x l d m V s L 0 F 1 d G 9 S Z W 1 v d m V k Q 2 9 s d W 1 u c z E u e 1 Z h b H V l L j k s M T B 9 J n F 1 b 3 Q 7 L C Z x d W 9 0 O 1 N l Y 3 R p b 2 4 x L 2 1 v Z G V s O V 9 w d W x s Y m F j a 1 9 s Z X Z l b C 9 B d X R v U m V t b 3 Z l Z E N v b H V t b n M x L n t W Y W x 1 Z S 4 x M C w x M X 0 m c X V v d D s s J n F 1 b 3 Q 7 U 2 V j d G l v b j E v b W 9 k Z W w 5 X 3 B 1 b G x i Y W N r X 2 x l d m V s L 0 F 1 d G 9 S Z W 1 v d m V k Q 2 9 s d W 1 u c z E u e 1 Z h b H V l L j E x L D E y f S Z x d W 9 0 O y w m c X V v d D t T Z W N 0 a W 9 u M S 9 t b 2 R l b D l f c H V s b G J h Y 2 t f b G V 2 Z W w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D l f Z n J h b W V f b G V 2 Z W x f d m F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A 4 O j E 5 O j E 5 L j c 0 N T c 2 M z N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O V 9 m c m F t Z V 9 s Z X Z l b F 9 2 Y W w v Q X V 0 b 1 J l b W 9 2 Z W R D b 2 x 1 b W 5 z M S 5 7 T m F t Z S w w f S Z x d W 9 0 O y w m c X V v d D t T Z W N 0 a W 9 u M S 9 t b 2 R l b D l f Z n J h b W V f b G V 2 Z W x f d m F s L 0 F 1 d G 9 S Z W 1 v d m V k Q 2 9 s d W 1 u c z E u e 1 Z h b H V l L j E s M X 0 m c X V v d D s s J n F 1 b 3 Q 7 U 2 V j d G l v b j E v b W 9 k Z W w 5 X 2 Z y Y W 1 l X 2 x l d m V s X 3 Z h b C 9 B d X R v U m V t b 3 Z l Z E N v b H V t b n M x L n t W Y W x 1 Z S 4 x M C w y f S Z x d W 9 0 O y w m c X V v d D t T Z W N 0 a W 9 u M S 9 t b 2 R l b D l f Z n J h b W V f b G V 2 Z W x f d m F s L 0 F 1 d G 9 S Z W 1 v d m V k Q 2 9 s d W 1 u c z E u e 1 Z h b H V l L j E x L D N 9 J n F 1 b 3 Q 7 L C Z x d W 9 0 O 1 N l Y 3 R p b 2 4 x L 2 1 v Z G V s O V 9 m c m F t Z V 9 s Z X Z l b F 9 2 Y W w v Q X V 0 b 1 J l b W 9 2 Z W R D b 2 x 1 b W 5 z M S 5 7 V m F s d W U u M T I s N H 0 m c X V v d D s s J n F 1 b 3 Q 7 U 2 V j d G l v b j E v b W 9 k Z W w 5 X 2 Z y Y W 1 l X 2 x l d m V s X 3 Z h b C 9 B d X R v U m V t b 3 Z l Z E N v b H V t b n M x L n t W Y W x 1 Z S 4 y L D V 9 J n F 1 b 3 Q 7 L C Z x d W 9 0 O 1 N l Y 3 R p b 2 4 x L 2 1 v Z G V s O V 9 m c m F t Z V 9 s Z X Z l b F 9 2 Y W w v Q X V 0 b 1 J l b W 9 2 Z W R D b 2 x 1 b W 5 z M S 5 7 V m F s d W U u M y w 2 f S Z x d W 9 0 O y w m c X V v d D t T Z W N 0 a W 9 u M S 9 t b 2 R l b D l f Z n J h b W V f b G V 2 Z W x f d m F s L 0 F 1 d G 9 S Z W 1 v d m V k Q 2 9 s d W 1 u c z E u e 1 Z h b H V l L j Q s N 3 0 m c X V v d D s s J n F 1 b 3 Q 7 U 2 V j d G l v b j E v b W 9 k Z W w 5 X 2 Z y Y W 1 l X 2 x l d m V s X 3 Z h b C 9 B d X R v U m V t b 3 Z l Z E N v b H V t b n M x L n t W Y W x 1 Z S 4 1 L D h 9 J n F 1 b 3 Q 7 L C Z x d W 9 0 O 1 N l Y 3 R p b 2 4 x L 2 1 v Z G V s O V 9 m c m F t Z V 9 s Z X Z l b F 9 2 Y W w v Q X V 0 b 1 J l b W 9 2 Z W R D b 2 x 1 b W 5 z M S 5 7 V m F s d W U u N i w 5 f S Z x d W 9 0 O y w m c X V v d D t T Z W N 0 a W 9 u M S 9 t b 2 R l b D l f Z n J h b W V f b G V 2 Z W x f d m F s L 0 F 1 d G 9 S Z W 1 v d m V k Q 2 9 s d W 1 u c z E u e 1 Z h b H V l L j c s M T B 9 J n F 1 b 3 Q 7 L C Z x d W 9 0 O 1 N l Y 3 R p b 2 4 x L 2 1 v Z G V s O V 9 m c m F t Z V 9 s Z X Z l b F 9 2 Y W w v Q X V 0 b 1 J l b W 9 2 Z W R D b 2 x 1 b W 5 z M S 5 7 V m F s d W U u O C w x M X 0 m c X V v d D s s J n F 1 b 3 Q 7 U 2 V j d G l v b j E v b W 9 k Z W w 5 X 2 Z y Y W 1 l X 2 x l d m V s X 3 Z h b C 9 B d X R v U m V t b 3 Z l Z E N v b H V t b n M x L n t W Y W x 1 Z S 4 5 L D E y f S Z x d W 9 0 O y w m c X V v d D t T Z W N 0 a W 9 u M S 9 t b 2 R l b D l f Z n J h b W V f b G V 2 Z W x f d m F s L 0 F 1 d G 9 S Z W 1 v d m V k Q 2 9 s d W 1 u c z E u e 1 Z h b H V l L m Z y Y W 1 l L D E z f S Z x d W 9 0 O y w m c X V v d D t T Z W N 0 a W 9 u M S 9 t b 2 R l b D l f Z n J h b W V f b G V 2 Z W x f d m F s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k Z W w 5 X 2 Z y Y W 1 l X 2 x l d m V s X 3 Z h b C 9 B d X R v U m V t b 3 Z l Z E N v b H V t b n M x L n t O Y W 1 l L D B 9 J n F 1 b 3 Q 7 L C Z x d W 9 0 O 1 N l Y 3 R p b 2 4 x L 2 1 v Z G V s O V 9 m c m F t Z V 9 s Z X Z l b F 9 2 Y W w v Q X V 0 b 1 J l b W 9 2 Z W R D b 2 x 1 b W 5 z M S 5 7 V m F s d W U u M S w x f S Z x d W 9 0 O y w m c X V v d D t T Z W N 0 a W 9 u M S 9 t b 2 R l b D l f Z n J h b W V f b G V 2 Z W x f d m F s L 0 F 1 d G 9 S Z W 1 v d m V k Q 2 9 s d W 1 u c z E u e 1 Z h b H V l L j E w L D J 9 J n F 1 b 3 Q 7 L C Z x d W 9 0 O 1 N l Y 3 R p b 2 4 x L 2 1 v Z G V s O V 9 m c m F t Z V 9 s Z X Z l b F 9 2 Y W w v Q X V 0 b 1 J l b W 9 2 Z W R D b 2 x 1 b W 5 z M S 5 7 V m F s d W U u M T E s M 3 0 m c X V v d D s s J n F 1 b 3 Q 7 U 2 V j d G l v b j E v b W 9 k Z W w 5 X 2 Z y Y W 1 l X 2 x l d m V s X 3 Z h b C 9 B d X R v U m V t b 3 Z l Z E N v b H V t b n M x L n t W Y W x 1 Z S 4 x M i w 0 f S Z x d W 9 0 O y w m c X V v d D t T Z W N 0 a W 9 u M S 9 t b 2 R l b D l f Z n J h b W V f b G V 2 Z W x f d m F s L 0 F 1 d G 9 S Z W 1 v d m V k Q 2 9 s d W 1 u c z E u e 1 Z h b H V l L j I s N X 0 m c X V v d D s s J n F 1 b 3 Q 7 U 2 V j d G l v b j E v b W 9 k Z W w 5 X 2 Z y Y W 1 l X 2 x l d m V s X 3 Z h b C 9 B d X R v U m V t b 3 Z l Z E N v b H V t b n M x L n t W Y W x 1 Z S 4 z L D Z 9 J n F 1 b 3 Q 7 L C Z x d W 9 0 O 1 N l Y 3 R p b 2 4 x L 2 1 v Z G V s O V 9 m c m F t Z V 9 s Z X Z l b F 9 2 Y W w v Q X V 0 b 1 J l b W 9 2 Z W R D b 2 x 1 b W 5 z M S 5 7 V m F s d W U u N C w 3 f S Z x d W 9 0 O y w m c X V v d D t T Z W N 0 a W 9 u M S 9 t b 2 R l b D l f Z n J h b W V f b G V 2 Z W x f d m F s L 0 F 1 d G 9 S Z W 1 v d m V k Q 2 9 s d W 1 u c z E u e 1 Z h b H V l L j U s O H 0 m c X V v d D s s J n F 1 b 3 Q 7 U 2 V j d G l v b j E v b W 9 k Z W w 5 X 2 Z y Y W 1 l X 2 x l d m V s X 3 Z h b C 9 B d X R v U m V t b 3 Z l Z E N v b H V t b n M x L n t W Y W x 1 Z S 4 2 L D l 9 J n F 1 b 3 Q 7 L C Z x d W 9 0 O 1 N l Y 3 R p b 2 4 x L 2 1 v Z G V s O V 9 m c m F t Z V 9 s Z X Z l b F 9 2 Y W w v Q X V 0 b 1 J l b W 9 2 Z W R D b 2 x 1 b W 5 z M S 5 7 V m F s d W U u N y w x M H 0 m c X V v d D s s J n F 1 b 3 Q 7 U 2 V j d G l v b j E v b W 9 k Z W w 5 X 2 Z y Y W 1 l X 2 x l d m V s X 3 Z h b C 9 B d X R v U m V t b 3 Z l Z E N v b H V t b n M x L n t W Y W x 1 Z S 4 4 L D E x f S Z x d W 9 0 O y w m c X V v d D t T Z W N 0 a W 9 u M S 9 t b 2 R l b D l f Z n J h b W V f b G V 2 Z W x f d m F s L 0 F 1 d G 9 S Z W 1 v d m V k Q 2 9 s d W 1 u c z E u e 1 Z h b H V l L j k s M T J 9 J n F 1 b 3 Q 7 L C Z x d W 9 0 O 1 N l Y 3 R p b 2 4 x L 2 1 v Z G V s O V 9 m c m F t Z V 9 s Z X Z l b F 9 2 Y W w v Q X V 0 b 1 J l b W 9 2 Z W R D b 2 x 1 b W 5 z M S 5 7 V m F s d W U u Z n J h b W U s M T N 9 J n F 1 b 3 Q 7 L C Z x d W 9 0 O 1 N l Y 3 R p b 2 4 x L 2 1 v Z G V s O V 9 m c m F t Z V 9 s Z X Z l b F 9 2 Y W w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R f Y m V z d D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B U M T M 6 N T I 6 M z Q u M z Q 1 M T k z M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c m d i X z J k X 2 J l c 3 Q v Q X V 0 b 1 J l b W 9 2 Z W R D b 2 x 1 b W 5 z M S 5 7 T m F t Z S w w f S Z x d W 9 0 O y w m c X V v d D t T Z W N 0 a W 9 u M S 9 t b 2 R l b F 9 y Z 2 J f M m R f Y m V z d C 9 B d X R v U m V t b 3 Z l Z E N v b H V t b n M x L n t W Y W x 1 Z S 4 x L D F 9 J n F 1 b 3 Q 7 L C Z x d W 9 0 O 1 N l Y 3 R p b 2 4 x L 2 1 v Z G V s X 3 J n Y l 8 y Z F 9 i Z X N 0 L 0 F 1 d G 9 S Z W 1 v d m V k Q 2 9 s d W 1 u c z E u e 1 Z h b H V l L j E w L D J 9 J n F 1 b 3 Q 7 L C Z x d W 9 0 O 1 N l Y 3 R p b 2 4 x L 2 1 v Z G V s X 3 J n Y l 8 y Z F 9 i Z X N 0 L 0 F 1 d G 9 S Z W 1 v d m V k Q 2 9 s d W 1 u c z E u e 1 Z h b H V l L j E x L D N 9 J n F 1 b 3 Q 7 L C Z x d W 9 0 O 1 N l Y 3 R p b 2 4 x L 2 1 v Z G V s X 3 J n Y l 8 y Z F 9 i Z X N 0 L 0 F 1 d G 9 S Z W 1 v d m V k Q 2 9 s d W 1 u c z E u e 1 Z h b H V l L j E y L D R 9 J n F 1 b 3 Q 7 L C Z x d W 9 0 O 1 N l Y 3 R p b 2 4 x L 2 1 v Z G V s X 3 J n Y l 8 y Z F 9 i Z X N 0 L 0 F 1 d G 9 S Z W 1 v d m V k Q 2 9 s d W 1 u c z E u e 1 Z h b H V l L j I s N X 0 m c X V v d D s s J n F 1 b 3 Q 7 U 2 V j d G l v b j E v b W 9 k Z W x f c m d i X z J k X 2 J l c 3 Q v Q X V 0 b 1 J l b W 9 2 Z W R D b 2 x 1 b W 5 z M S 5 7 V m F s d W U u M y w 2 f S Z x d W 9 0 O y w m c X V v d D t T Z W N 0 a W 9 u M S 9 t b 2 R l b F 9 y Z 2 J f M m R f Y m V z d C 9 B d X R v U m V t b 3 Z l Z E N v b H V t b n M x L n t W Y W x 1 Z S 4 0 L D d 9 J n F 1 b 3 Q 7 L C Z x d W 9 0 O 1 N l Y 3 R p b 2 4 x L 2 1 v Z G V s X 3 J n Y l 8 y Z F 9 i Z X N 0 L 0 F 1 d G 9 S Z W 1 v d m V k Q 2 9 s d W 1 u c z E u e 1 Z h b H V l L j U s O H 0 m c X V v d D s s J n F 1 b 3 Q 7 U 2 V j d G l v b j E v b W 9 k Z W x f c m d i X z J k X 2 J l c 3 Q v Q X V 0 b 1 J l b W 9 2 Z W R D b 2 x 1 b W 5 z M S 5 7 V m F s d W U u N i w 5 f S Z x d W 9 0 O y w m c X V v d D t T Z W N 0 a W 9 u M S 9 t b 2 R l b F 9 y Z 2 J f M m R f Y m V z d C 9 B d X R v U m V t b 3 Z l Z E N v b H V t b n M x L n t W Y W x 1 Z S 4 3 L D E w f S Z x d W 9 0 O y w m c X V v d D t T Z W N 0 a W 9 u M S 9 t b 2 R l b F 9 y Z 2 J f M m R f Y m V z d C 9 B d X R v U m V t b 3 Z l Z E N v b H V t b n M x L n t W Y W x 1 Z S 4 4 L D E x f S Z x d W 9 0 O y w m c X V v d D t T Z W N 0 a W 9 u M S 9 t b 2 R l b F 9 y Z 2 J f M m R f Y m V z d C 9 B d X R v U m V t b 3 Z l Z E N v b H V t b n M x L n t W Y W x 1 Z S 4 5 L D E y f S Z x d W 9 0 O y w m c X V v d D t T Z W N 0 a W 9 u M S 9 t b 2 R l b F 9 y Z 2 J f M m R f Y m V z d C 9 B d X R v U m V t b 3 Z l Z E N v b H V t b n M x L n t W Y W x 1 Z S 5 m c m F t Z S w x M 3 0 m c X V v d D s s J n F 1 b 3 Q 7 U 2 V j d G l v b j E v b W 9 k Z W x f c m d i X z J k X 2 J l c 3 Q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b 2 R l b F 9 y Z 2 J f M m R f Y m V z d C 9 B d X R v U m V t b 3 Z l Z E N v b H V t b n M x L n t O Y W 1 l L D B 9 J n F 1 b 3 Q 7 L C Z x d W 9 0 O 1 N l Y 3 R p b 2 4 x L 2 1 v Z G V s X 3 J n Y l 8 y Z F 9 i Z X N 0 L 0 F 1 d G 9 S Z W 1 v d m V k Q 2 9 s d W 1 u c z E u e 1 Z h b H V l L j E s M X 0 m c X V v d D s s J n F 1 b 3 Q 7 U 2 V j d G l v b j E v b W 9 k Z W x f c m d i X z J k X 2 J l c 3 Q v Q X V 0 b 1 J l b W 9 2 Z W R D b 2 x 1 b W 5 z M S 5 7 V m F s d W U u M T A s M n 0 m c X V v d D s s J n F 1 b 3 Q 7 U 2 V j d G l v b j E v b W 9 k Z W x f c m d i X z J k X 2 J l c 3 Q v Q X V 0 b 1 J l b W 9 2 Z W R D b 2 x 1 b W 5 z M S 5 7 V m F s d W U u M T E s M 3 0 m c X V v d D s s J n F 1 b 3 Q 7 U 2 V j d G l v b j E v b W 9 k Z W x f c m d i X z J k X 2 J l c 3 Q v Q X V 0 b 1 J l b W 9 2 Z W R D b 2 x 1 b W 5 z M S 5 7 V m F s d W U u M T I s N H 0 m c X V v d D s s J n F 1 b 3 Q 7 U 2 V j d G l v b j E v b W 9 k Z W x f c m d i X z J k X 2 J l c 3 Q v Q X V 0 b 1 J l b W 9 2 Z W R D b 2 x 1 b W 5 z M S 5 7 V m F s d W U u M i w 1 f S Z x d W 9 0 O y w m c X V v d D t T Z W N 0 a W 9 u M S 9 t b 2 R l b F 9 y Z 2 J f M m R f Y m V z d C 9 B d X R v U m V t b 3 Z l Z E N v b H V t b n M x L n t W Y W x 1 Z S 4 z L D Z 9 J n F 1 b 3 Q 7 L C Z x d W 9 0 O 1 N l Y 3 R p b 2 4 x L 2 1 v Z G V s X 3 J n Y l 8 y Z F 9 i Z X N 0 L 0 F 1 d G 9 S Z W 1 v d m V k Q 2 9 s d W 1 u c z E u e 1 Z h b H V l L j Q s N 3 0 m c X V v d D s s J n F 1 b 3 Q 7 U 2 V j d G l v b j E v b W 9 k Z W x f c m d i X z J k X 2 J l c 3 Q v Q X V 0 b 1 J l b W 9 2 Z W R D b 2 x 1 b W 5 z M S 5 7 V m F s d W U u N S w 4 f S Z x d W 9 0 O y w m c X V v d D t T Z W N 0 a W 9 u M S 9 t b 2 R l b F 9 y Z 2 J f M m R f Y m V z d C 9 B d X R v U m V t b 3 Z l Z E N v b H V t b n M x L n t W Y W x 1 Z S 4 2 L D l 9 J n F 1 b 3 Q 7 L C Z x d W 9 0 O 1 N l Y 3 R p b 2 4 x L 2 1 v Z G V s X 3 J n Y l 8 y Z F 9 i Z X N 0 L 0 F 1 d G 9 S Z W 1 v d m V k Q 2 9 s d W 1 u c z E u e 1 Z h b H V l L j c s M T B 9 J n F 1 b 3 Q 7 L C Z x d W 9 0 O 1 N l Y 3 R p b 2 4 x L 2 1 v Z G V s X 3 J n Y l 8 y Z F 9 i Z X N 0 L 0 F 1 d G 9 S Z W 1 v d m V k Q 2 9 s d W 1 u c z E u e 1 Z h b H V l L j g s M T F 9 J n F 1 b 3 Q 7 L C Z x d W 9 0 O 1 N l Y 3 R p b 2 4 x L 2 1 v Z G V s X 3 J n Y l 8 y Z F 9 i Z X N 0 L 0 F 1 d G 9 S Z W 1 v d m V k Q 2 9 s d W 1 u c z E u e 1 Z h b H V l L j k s M T J 9 J n F 1 b 3 Q 7 L C Z x d W 9 0 O 1 N l Y 3 R p b 2 4 x L 2 1 v Z G V s X 3 J n Y l 8 y Z F 9 i Z X N 0 L 0 F 1 d G 9 S Z W 1 v d m V k Q 2 9 s d W 1 u c z E u e 1 Z h b H V l L m Z y Y W 1 l L D E z f S Z x d W 9 0 O y w m c X V v d D t T Z W N 0 a W 9 u M S 9 t b 2 R l b F 9 y Z 2 J f M m R f Y m V z d C 9 B d X R v U m V t b 3 Z l Z E N v b H V t b n M x L n t W Y W x 1 Z S 5 w d W x s Y m F j a y w x N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V 9 2 Y W x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m F s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Z h b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2 Y W x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2 Y W x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m F s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0 Z X N 0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m c m F t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B z Z X V k b z N k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Z h b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S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U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Z h b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V f d 2 l 0 a F 9 u Z X d f c H V s b G J h Y 2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V f d 2 l 0 a F 9 u Z X d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Y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2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V f d 2 l 0 a F 9 u Z X d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V f d 2 l 0 a F 9 u Z X d f c H V s b G J h Y 2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X 3 d p d G h f b m V 3 X 3 B 1 b G x i Y W N r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V 9 3 a X R o X 2 5 l d 1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R p Y 2 V f d 2 l 0 a F 9 u Z X d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X 3 d p d G h f b m V 3 X 3 B 1 b G x i Y W N r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X 3 d p d G h f b m V 3 X 3 B 1 b G x i Y W N r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0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S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U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G l j Z V 9 3 a X R o X 2 5 l d 1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0 Z X N 0 X 2 R p Y 2 V f d 2 l 0 a F 9 u Z X d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Z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2 Y W x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Z f d m F s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2 Y W x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w 2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D Z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D Z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d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2 Y W x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d f d m F s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2 Y W x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2 Y W x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D d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N 1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N 1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2 Y W x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d f d m F s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2 Y W x f Z G l j Z S U y M C g z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2 x p c G l k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F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F 9 0 Z X N 0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2 x p c G l k M l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b G l w a W Q y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b G l w a W Q y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G l w a W Q y X 2 1 v Z G V s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s a X B p Z D J f b W 9 k Z W x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s a X B p Z D J f b W 9 k Z W x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F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M V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M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x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x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0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N C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m F s X 2 Z y Y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m F s X 2 Z y Y W 1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Z h b F 9 m c m F t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Y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2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2 Y W x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2 Y W x f Z n J h b W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m F s X 2 Z y Y W 1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Z h b F 9 m c m F t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0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N C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U y M C g z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G V z d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c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2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2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z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2 Y W x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3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3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1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d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d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3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4 X 2 Z y Y W 1 l X 2 x l d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F 9 m c m F t Z V 9 s Z X Z l b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4 X 2 Z y Y W 1 l X 2 x l d m V s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c H V s b G J h Y 2 t f b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4 X 3 B 1 b G x i Y W N r X 2 x l d m V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c H V s b G J h Y 2 t f b G V 2 Z W w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F 9 m c m F t Z V 9 s Z X Z l b F 9 2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4 X 2 Z y Y W 1 l X 2 x l d m V s X 3 Z h b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4 X 2 Z y Y W 1 l X 2 x l d m V s X 3 Z h b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5 X 2 Z y Y W 1 l X 2 x l d m V s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5 X 2 Z y Y W 1 l X 2 x l d m V s X 3 R l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V 9 m c m F t Z V 9 s Z X Z l b F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c H V s b G J h Y 2 t f b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5 X 3 B 1 b G x i Y W N r X 2 x l d m V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c H V s b G J h Y 2 t f b G V 2 Z W w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V 9 m c m F t Z V 9 s Z X Z l b F 9 2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5 X 2 Z y Y W 1 l X 2 x l d m V s X 3 Z h b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5 X 2 Z y Y W 1 l X 2 x l d m V s X 3 Z h b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2 J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2 J l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F 9 i Z X N 0 L 0 V 4 c G F u Z G V k J T I w V m F s d W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9 k Z W x f c m d i X z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t b 2 R l b F 9 y Z 2 J f M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4 O j U 4 O j U 0 L j g y N T k 0 N j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y Z 2 J f M m Q v Q X V 0 b 1 J l b W 9 2 Z W R D b 2 x 1 b W 5 z M S 5 7 T m F t Z S w w f S Z x d W 9 0 O y w m c X V v d D t T Z W N 0 a W 9 u M S 9 t b 2 R l b F 9 y Z 2 J f M m Q v Q X V 0 b 1 J l b W 9 2 Z W R D b 2 x 1 b W 5 z M S 5 7 V m F s d W U u M S w x f S Z x d W 9 0 O y w m c X V v d D t T Z W N 0 a W 9 u M S 9 t b 2 R l b F 9 y Z 2 J f M m Q v Q X V 0 b 1 J l b W 9 2 Z W R D b 2 x 1 b W 5 z M S 5 7 V m F s d W U u M T A s M n 0 m c X V v d D s s J n F 1 b 3 Q 7 U 2 V j d G l v b j E v b W 9 k Z W x f c m d i X z J k L 0 F 1 d G 9 S Z W 1 v d m V k Q 2 9 s d W 1 u c z E u e 1 Z h b H V l L j E x L D N 9 J n F 1 b 3 Q 7 L C Z x d W 9 0 O 1 N l Y 3 R p b 2 4 x L 2 1 v Z G V s X 3 J n Y l 8 y Z C 9 B d X R v U m V t b 3 Z l Z E N v b H V t b n M x L n t W Y W x 1 Z S 4 x M i w 0 f S Z x d W 9 0 O y w m c X V v d D t T Z W N 0 a W 9 u M S 9 t b 2 R l b F 9 y Z 2 J f M m Q v Q X V 0 b 1 J l b W 9 2 Z W R D b 2 x 1 b W 5 z M S 5 7 V m F s d W U u M i w 1 f S Z x d W 9 0 O y w m c X V v d D t T Z W N 0 a W 9 u M S 9 t b 2 R l b F 9 y Z 2 J f M m Q v Q X V 0 b 1 J l b W 9 2 Z W R D b 2 x 1 b W 5 z M S 5 7 V m F s d W U u M y w 2 f S Z x d W 9 0 O y w m c X V v d D t T Z W N 0 a W 9 u M S 9 t b 2 R l b F 9 y Z 2 J f M m Q v Q X V 0 b 1 J l b W 9 2 Z W R D b 2 x 1 b W 5 z M S 5 7 V m F s d W U u N C w 3 f S Z x d W 9 0 O y w m c X V v d D t T Z W N 0 a W 9 u M S 9 t b 2 R l b F 9 y Z 2 J f M m Q v Q X V 0 b 1 J l b W 9 2 Z W R D b 2 x 1 b W 5 z M S 5 7 V m F s d W U u N S w 4 f S Z x d W 9 0 O y w m c X V v d D t T Z W N 0 a W 9 u M S 9 t b 2 R l b F 9 y Z 2 J f M m Q v Q X V 0 b 1 J l b W 9 2 Z W R D b 2 x 1 b W 5 z M S 5 7 V m F s d W U u N i w 5 f S Z x d W 9 0 O y w m c X V v d D t T Z W N 0 a W 9 u M S 9 t b 2 R l b F 9 y Z 2 J f M m Q v Q X V 0 b 1 J l b W 9 2 Z W R D b 2 x 1 b W 5 z M S 5 7 V m F s d W U u N y w x M H 0 m c X V v d D s s J n F 1 b 3 Q 7 U 2 V j d G l v b j E v b W 9 k Z W x f c m d i X z J k L 0 F 1 d G 9 S Z W 1 v d m V k Q 2 9 s d W 1 u c z E u e 1 Z h b H V l L j g s M T F 9 J n F 1 b 3 Q 7 L C Z x d W 9 0 O 1 N l Y 3 R p b 2 4 x L 2 1 v Z G V s X 3 J n Y l 8 y Z C 9 B d X R v U m V t b 3 Z l Z E N v b H V t b n M x L n t W Y W x 1 Z S 4 5 L D E y f S Z x d W 9 0 O y w m c X V v d D t T Z W N 0 a W 9 u M S 9 t b 2 R l b F 9 y Z 2 J f M m Q v Q X V 0 b 1 J l b W 9 2 Z W R D b 2 x 1 b W 5 z M S 5 7 V m F s d W U u Z n J h b W U s M T N 9 J n F 1 b 3 Q 7 L C Z x d W 9 0 O 1 N l Y 3 R p b 2 4 x L 2 1 v Z G V s X 3 J n Y l 8 y Z C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X 3 J n Y l 8 y Z C 9 B d X R v U m V t b 3 Z l Z E N v b H V t b n M x L n t O Y W 1 l L D B 9 J n F 1 b 3 Q 7 L C Z x d W 9 0 O 1 N l Y 3 R p b 2 4 x L 2 1 v Z G V s X 3 J n Y l 8 y Z C 9 B d X R v U m V t b 3 Z l Z E N v b H V t b n M x L n t W Y W x 1 Z S 4 x L D F 9 J n F 1 b 3 Q 7 L C Z x d W 9 0 O 1 N l Y 3 R p b 2 4 x L 2 1 v Z G V s X 3 J n Y l 8 y Z C 9 B d X R v U m V t b 3 Z l Z E N v b H V t b n M x L n t W Y W x 1 Z S 4 x M C w y f S Z x d W 9 0 O y w m c X V v d D t T Z W N 0 a W 9 u M S 9 t b 2 R l b F 9 y Z 2 J f M m Q v Q X V 0 b 1 J l b W 9 2 Z W R D b 2 x 1 b W 5 z M S 5 7 V m F s d W U u M T E s M 3 0 m c X V v d D s s J n F 1 b 3 Q 7 U 2 V j d G l v b j E v b W 9 k Z W x f c m d i X z J k L 0 F 1 d G 9 S Z W 1 v d m V k Q 2 9 s d W 1 u c z E u e 1 Z h b H V l L j E y L D R 9 J n F 1 b 3 Q 7 L C Z x d W 9 0 O 1 N l Y 3 R p b 2 4 x L 2 1 v Z G V s X 3 J n Y l 8 y Z C 9 B d X R v U m V t b 3 Z l Z E N v b H V t b n M x L n t W Y W x 1 Z S 4 y L D V 9 J n F 1 b 3 Q 7 L C Z x d W 9 0 O 1 N l Y 3 R p b 2 4 x L 2 1 v Z G V s X 3 J n Y l 8 y Z C 9 B d X R v U m V t b 3 Z l Z E N v b H V t b n M x L n t W Y W x 1 Z S 4 z L D Z 9 J n F 1 b 3 Q 7 L C Z x d W 9 0 O 1 N l Y 3 R p b 2 4 x L 2 1 v Z G V s X 3 J n Y l 8 y Z C 9 B d X R v U m V t b 3 Z l Z E N v b H V t b n M x L n t W Y W x 1 Z S 4 0 L D d 9 J n F 1 b 3 Q 7 L C Z x d W 9 0 O 1 N l Y 3 R p b 2 4 x L 2 1 v Z G V s X 3 J n Y l 8 y Z C 9 B d X R v U m V t b 3 Z l Z E N v b H V t b n M x L n t W Y W x 1 Z S 4 1 L D h 9 J n F 1 b 3 Q 7 L C Z x d W 9 0 O 1 N l Y 3 R p b 2 4 x L 2 1 v Z G V s X 3 J n Y l 8 y Z C 9 B d X R v U m V t b 3 Z l Z E N v b H V t b n M x L n t W Y W x 1 Z S 4 2 L D l 9 J n F 1 b 3 Q 7 L C Z x d W 9 0 O 1 N l Y 3 R p b 2 4 x L 2 1 v Z G V s X 3 J n Y l 8 y Z C 9 B d X R v U m V t b 3 Z l Z E N v b H V t b n M x L n t W Y W x 1 Z S 4 3 L D E w f S Z x d W 9 0 O y w m c X V v d D t T Z W N 0 a W 9 u M S 9 t b 2 R l b F 9 y Z 2 J f M m Q v Q X V 0 b 1 J l b W 9 2 Z W R D b 2 x 1 b W 5 z M S 5 7 V m F s d W U u O C w x M X 0 m c X V v d D s s J n F 1 b 3 Q 7 U 2 V j d G l v b j E v b W 9 k Z W x f c m d i X z J k L 0 F 1 d G 9 S Z W 1 v d m V k Q 2 9 s d W 1 u c z E u e 1 Z h b H V l L j k s M T J 9 J n F 1 b 3 Q 7 L C Z x d W 9 0 O 1 N l Y 3 R p b 2 4 x L 2 1 v Z G V s X 3 J n Y l 8 y Z C 9 B d X R v U m V t b 3 Z l Z E N v b H V t b n M x L n t W Y W x 1 Z S 5 m c m F t Z S w x M 3 0 m c X V v d D s s J n F 1 b 3 Q 7 U 2 V j d G l v b j E v b W 9 k Z W x f c m d i X z J k L 0 F 1 d G 9 S Z W 1 v d m V k Q 2 9 s d W 1 u c z E u e 1 Z h b H V l L n B 1 b G x i Y W N r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m d i X z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c H V s b G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2 1 v Z G V s X 3 J n Y l 8 y Z F 9 w d W x s Y m F j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w O T o w N D o x M i 4 3 M T Q y M j E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y Z 2 J f M m R f c H V s b G J h Y 2 s v Q X V 0 b 1 J l b W 9 2 Z W R D b 2 x 1 b W 5 z M S 5 7 T m F t Z S w w f S Z x d W 9 0 O y w m c X V v d D t T Z W N 0 a W 9 u M S 9 t b 2 R l b F 9 y Z 2 J f M m R f c H V s b G J h Y 2 s v Q X V 0 b 1 J l b W 9 2 Z W R D b 2 x 1 b W 5 z M S 5 7 V m F s d W U u M C w x f S Z x d W 9 0 O y w m c X V v d D t T Z W N 0 a W 9 u M S 9 t b 2 R l b F 9 y Z 2 J f M m R f c H V s b G J h Y 2 s v Q X V 0 b 1 J l b W 9 2 Z W R D b 2 x 1 b W 5 z M S 5 7 V m F s d W U u M S w y f S Z x d W 9 0 O y w m c X V v d D t T Z W N 0 a W 9 u M S 9 t b 2 R l b F 9 y Z 2 J f M m R f c H V s b G J h Y 2 s v Q X V 0 b 1 J l b W 9 2 Z W R D b 2 x 1 b W 5 z M S 5 7 V m F s d W U u M i w z f S Z x d W 9 0 O y w m c X V v d D t T Z W N 0 a W 9 u M S 9 t b 2 R l b F 9 y Z 2 J f M m R f c H V s b G J h Y 2 s v Q X V 0 b 1 J l b W 9 2 Z W R D b 2 x 1 b W 5 z M S 5 7 V m F s d W U u M y w 0 f S Z x d W 9 0 O y w m c X V v d D t T Z W N 0 a W 9 u M S 9 t b 2 R l b F 9 y Z 2 J f M m R f c H V s b G J h Y 2 s v Q X V 0 b 1 J l b W 9 2 Z W R D b 2 x 1 b W 5 z M S 5 7 V m F s d W U u N C w 1 f S Z x d W 9 0 O y w m c X V v d D t T Z W N 0 a W 9 u M S 9 t b 2 R l b F 9 y Z 2 J f M m R f c H V s b G J h Y 2 s v Q X V 0 b 1 J l b W 9 2 Z W R D b 2 x 1 b W 5 z M S 5 7 V m F s d W U u N S w 2 f S Z x d W 9 0 O y w m c X V v d D t T Z W N 0 a W 9 u M S 9 t b 2 R l b F 9 y Z 2 J f M m R f c H V s b G J h Y 2 s v Q X V 0 b 1 J l b W 9 2 Z W R D b 2 x 1 b W 5 z M S 5 7 V m F s d W U u N i w 3 f S Z x d W 9 0 O y w m c X V v d D t T Z W N 0 a W 9 u M S 9 t b 2 R l b F 9 y Z 2 J f M m R f c H V s b G J h Y 2 s v Q X V 0 b 1 J l b W 9 2 Z W R D b 2 x 1 b W 5 z M S 5 7 V m F s d W U u N y w 4 f S Z x d W 9 0 O y w m c X V v d D t T Z W N 0 a W 9 u M S 9 t b 2 R l b F 9 y Z 2 J f M m R f c H V s b G J h Y 2 s v Q X V 0 b 1 J l b W 9 2 Z W R D b 2 x 1 b W 5 z M S 5 7 V m F s d W U u O C w 5 f S Z x d W 9 0 O y w m c X V v d D t T Z W N 0 a W 9 u M S 9 t b 2 R l b F 9 y Z 2 J f M m R f c H V s b G J h Y 2 s v Q X V 0 b 1 J l b W 9 2 Z W R D b 2 x 1 b W 5 z M S 5 7 V m F s d W U u O S w x M H 0 m c X V v d D s s J n F 1 b 3 Q 7 U 2 V j d G l v b j E v b W 9 k Z W x f c m d i X z J k X 3 B 1 b G x i Y W N r L 0 F 1 d G 9 S Z W 1 v d m V k Q 2 9 s d W 1 u c z E u e 1 Z h b H V l L j E w L D E x f S Z x d W 9 0 O y w m c X V v d D t T Z W N 0 a W 9 u M S 9 t b 2 R l b F 9 y Z 2 J f M m R f c H V s b G J h Y 2 s v Q X V 0 b 1 J l b W 9 2 Z W R D b 2 x 1 b W 5 z M S 5 7 V m F s d W U u M T E s M T J 9 J n F 1 b 3 Q 7 L C Z x d W 9 0 O 1 N l Y 3 R p b 2 4 x L 2 1 v Z G V s X 3 J n Y l 8 y Z F 9 w d W x s Y m F j a y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v Z G V s X 3 J n Y l 8 y Z F 9 w d W x s Y m F j a y 9 B d X R v U m V t b 3 Z l Z E N v b H V t b n M x L n t O Y W 1 l L D B 9 J n F 1 b 3 Q 7 L C Z x d W 9 0 O 1 N l Y 3 R p b 2 4 x L 2 1 v Z G V s X 3 J n Y l 8 y Z F 9 w d W x s Y m F j a y 9 B d X R v U m V t b 3 Z l Z E N v b H V t b n M x L n t W Y W x 1 Z S 4 w L D F 9 J n F 1 b 3 Q 7 L C Z x d W 9 0 O 1 N l Y 3 R p b 2 4 x L 2 1 v Z G V s X 3 J n Y l 8 y Z F 9 w d W x s Y m F j a y 9 B d X R v U m V t b 3 Z l Z E N v b H V t b n M x L n t W Y W x 1 Z S 4 x L D J 9 J n F 1 b 3 Q 7 L C Z x d W 9 0 O 1 N l Y 3 R p b 2 4 x L 2 1 v Z G V s X 3 J n Y l 8 y Z F 9 w d W x s Y m F j a y 9 B d X R v U m V t b 3 Z l Z E N v b H V t b n M x L n t W Y W x 1 Z S 4 y L D N 9 J n F 1 b 3 Q 7 L C Z x d W 9 0 O 1 N l Y 3 R p b 2 4 x L 2 1 v Z G V s X 3 J n Y l 8 y Z F 9 w d W x s Y m F j a y 9 B d X R v U m V t b 3 Z l Z E N v b H V t b n M x L n t W Y W x 1 Z S 4 z L D R 9 J n F 1 b 3 Q 7 L C Z x d W 9 0 O 1 N l Y 3 R p b 2 4 x L 2 1 v Z G V s X 3 J n Y l 8 y Z F 9 w d W x s Y m F j a y 9 B d X R v U m V t b 3 Z l Z E N v b H V t b n M x L n t W Y W x 1 Z S 4 0 L D V 9 J n F 1 b 3 Q 7 L C Z x d W 9 0 O 1 N l Y 3 R p b 2 4 x L 2 1 v Z G V s X 3 J n Y l 8 y Z F 9 w d W x s Y m F j a y 9 B d X R v U m V t b 3 Z l Z E N v b H V t b n M x L n t W Y W x 1 Z S 4 1 L D Z 9 J n F 1 b 3 Q 7 L C Z x d W 9 0 O 1 N l Y 3 R p b 2 4 x L 2 1 v Z G V s X 3 J n Y l 8 y Z F 9 w d W x s Y m F j a y 9 B d X R v U m V t b 3 Z l Z E N v b H V t b n M x L n t W Y W x 1 Z S 4 2 L D d 9 J n F 1 b 3 Q 7 L C Z x d W 9 0 O 1 N l Y 3 R p b 2 4 x L 2 1 v Z G V s X 3 J n Y l 8 y Z F 9 w d W x s Y m F j a y 9 B d X R v U m V t b 3 Z l Z E N v b H V t b n M x L n t W Y W x 1 Z S 4 3 L D h 9 J n F 1 b 3 Q 7 L C Z x d W 9 0 O 1 N l Y 3 R p b 2 4 x L 2 1 v Z G V s X 3 J n Y l 8 y Z F 9 w d W x s Y m F j a y 9 B d X R v U m V t b 3 Z l Z E N v b H V t b n M x L n t W Y W x 1 Z S 4 4 L D l 9 J n F 1 b 3 Q 7 L C Z x d W 9 0 O 1 N l Y 3 R p b 2 4 x L 2 1 v Z G V s X 3 J n Y l 8 y Z F 9 w d W x s Y m F j a y 9 B d X R v U m V t b 3 Z l Z E N v b H V t b n M x L n t W Y W x 1 Z S 4 5 L D E w f S Z x d W 9 0 O y w m c X V v d D t T Z W N 0 a W 9 u M S 9 t b 2 R l b F 9 y Z 2 J f M m R f c H V s b G J h Y 2 s v Q X V 0 b 1 J l b W 9 2 Z W R D b 2 x 1 b W 5 z M S 5 7 V m F s d W U u M T A s M T F 9 J n F 1 b 3 Q 7 L C Z x d W 9 0 O 1 N l Y 3 R p b 2 4 x L 2 1 v Z G V s X 3 J n Y l 8 y Z F 9 w d W x s Y m F j a y 9 B d X R v U m V t b 3 Z l Z E N v b H V t b n M x L n t W Y W x 1 Z S 4 x M S w x M n 0 m c X V v d D s s J n F 1 b 3 Q 7 U 2 V j d G l v b j E v b W 9 k Z W x f c m d i X z J k X 3 B 1 b G x i Y W N r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m d i X z J k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F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3 B 1 b G x i Y W N r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D k 6 M T g 6 N D A u M D A z N T M w O V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Z h b H V l L l B y Z W N p c 2 l v b i Z x d W 9 0 O y w m c X V v d D t W Y W x 1 Z S 5 S Z W N h b G w m c X V v d D s s J n F 1 b 3 Q 7 V m F s d W U u U 3 B l Y 2 l m a W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G h l c l 9 t Z X R y a W N z X z J k X 3 J n Y i 9 B d X R v U m V t b 3 Z l Z E N v b H V t b n M x L n t O Y W 1 l L D B 9 J n F 1 b 3 Q 7 L C Z x d W 9 0 O 1 N l Y 3 R p b 2 4 x L 2 9 0 a G V y X 2 1 l d H J p Y 3 N f M m R f c m d i L 0 F 1 d G 9 S Z W 1 v d m V k Q 2 9 s d W 1 u c z E u e 1 Z h b H V l L l B y Z W N p c 2 l v b i w x f S Z x d W 9 0 O y w m c X V v d D t T Z W N 0 a W 9 u M S 9 v d G h l c l 9 t Z X R y a W N z X z J k X 3 J n Y i 9 B d X R v U m V t b 3 Z l Z E N v b H V t b n M x L n t W Y W x 1 Z S 5 S Z W N h b G w s M n 0 m c X V v d D s s J n F 1 b 3 Q 7 U 2 V j d G l v b j E v b 3 R o Z X J f b W V 0 c m l j c 1 8 y Z F 9 y Z 2 I v Q X V 0 b 1 J l b W 9 2 Z W R D b 2 x 1 b W 5 z M S 5 7 V m F s d W U u U 3 B l Y 2 l m a W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R o Z X J f b W V 0 c m l j c 1 8 y Z F 9 y Z 2 I v Q X V 0 b 1 J l b W 9 2 Z W R D b 2 x 1 b W 5 z M S 5 7 T m F t Z S w w f S Z x d W 9 0 O y w m c X V v d D t T Z W N 0 a W 9 u M S 9 v d G h l c l 9 t Z X R y a W N z X z J k X 3 J n Y i 9 B d X R v U m V t b 3 Z l Z E N v b H V t b n M x L n t W Y W x 1 Z S 5 Q c m V j a X N p b 2 4 s M X 0 m c X V v d D s s J n F 1 b 3 Q 7 U 2 V j d G l v b j E v b 3 R o Z X J f b W V 0 c m l j c 1 8 y Z F 9 y Z 2 I v Q X V 0 b 1 J l b W 9 2 Z W R D b 2 x 1 b W 5 z M S 5 7 V m F s d W U u U m V j Y W x s L D J 9 J n F 1 b 3 Q 7 L C Z x d W 9 0 O 1 N l Y 3 R p b 2 4 x L 2 9 0 a G V y X 2 1 l d H J p Y 3 N f M m R f c m d i L 0 F 1 d G 9 S Z W 1 v d m V k Q 2 9 s d W 1 u c z E u e 1 Z h b H V l L l N w Z W N p Z m l j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G h l c l 9 t Z X R y a W N z X z J k X 3 J n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b W V 0 c m l j c 1 8 y Z F 9 y Z 2 I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E z O j Q 3 O j E y L j g z N z Y 0 O D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y Z 2 J f M m Q g K D I p L 0 F 1 d G 9 S Z W 1 v d m V k Q 2 9 s d W 1 u c z E u e 0 5 h b W U s M H 0 m c X V v d D s s J n F 1 b 3 Q 7 U 2 V j d G l v b j E v b W 9 k Z W x f c m d i X z J k I C g y K S 9 B d X R v U m V t b 3 Z l Z E N v b H V t b n M x L n t W Y W x 1 Z S 4 x L D F 9 J n F 1 b 3 Q 7 L C Z x d W 9 0 O 1 N l Y 3 R p b 2 4 x L 2 1 v Z G V s X 3 J n Y l 8 y Z C A o M i k v Q X V 0 b 1 J l b W 9 2 Z W R D b 2 x 1 b W 5 z M S 5 7 V m F s d W U u M T A s M n 0 m c X V v d D s s J n F 1 b 3 Q 7 U 2 V j d G l v b j E v b W 9 k Z W x f c m d i X z J k I C g y K S 9 B d X R v U m V t b 3 Z l Z E N v b H V t b n M x L n t W Y W x 1 Z S 4 x M S w z f S Z x d W 9 0 O y w m c X V v d D t T Z W N 0 a W 9 u M S 9 t b 2 R l b F 9 y Z 2 J f M m Q g K D I p L 0 F 1 d G 9 S Z W 1 v d m V k Q 2 9 s d W 1 u c z E u e 1 Z h b H V l L j E y L D R 9 J n F 1 b 3 Q 7 L C Z x d W 9 0 O 1 N l Y 3 R p b 2 4 x L 2 1 v Z G V s X 3 J n Y l 8 y Z C A o M i k v Q X V 0 b 1 J l b W 9 2 Z W R D b 2 x 1 b W 5 z M S 5 7 V m F s d W U u M i w 1 f S Z x d W 9 0 O y w m c X V v d D t T Z W N 0 a W 9 u M S 9 t b 2 R l b F 9 y Z 2 J f M m Q g K D I p L 0 F 1 d G 9 S Z W 1 v d m V k Q 2 9 s d W 1 u c z E u e 1 Z h b H V l L j M s N n 0 m c X V v d D s s J n F 1 b 3 Q 7 U 2 V j d G l v b j E v b W 9 k Z W x f c m d i X z J k I C g y K S 9 B d X R v U m V t b 3 Z l Z E N v b H V t b n M x L n t W Y W x 1 Z S 4 0 L D d 9 J n F 1 b 3 Q 7 L C Z x d W 9 0 O 1 N l Y 3 R p b 2 4 x L 2 1 v Z G V s X 3 J n Y l 8 y Z C A o M i k v Q X V 0 b 1 J l b W 9 2 Z W R D b 2 x 1 b W 5 z M S 5 7 V m F s d W U u N S w 4 f S Z x d W 9 0 O y w m c X V v d D t T Z W N 0 a W 9 u M S 9 t b 2 R l b F 9 y Z 2 J f M m Q g K D I p L 0 F 1 d G 9 S Z W 1 v d m V k Q 2 9 s d W 1 u c z E u e 1 Z h b H V l L j Y s O X 0 m c X V v d D s s J n F 1 b 3 Q 7 U 2 V j d G l v b j E v b W 9 k Z W x f c m d i X z J k I C g y K S 9 B d X R v U m V t b 3 Z l Z E N v b H V t b n M x L n t W Y W x 1 Z S 4 3 L D E w f S Z x d W 9 0 O y w m c X V v d D t T Z W N 0 a W 9 u M S 9 t b 2 R l b F 9 y Z 2 J f M m Q g K D I p L 0 F 1 d G 9 S Z W 1 v d m V k Q 2 9 s d W 1 u c z E u e 1 Z h b H V l L j g s M T F 9 J n F 1 b 3 Q 7 L C Z x d W 9 0 O 1 N l Y 3 R p b 2 4 x L 2 1 v Z G V s X 3 J n Y l 8 y Z C A o M i k v Q X V 0 b 1 J l b W 9 2 Z W R D b 2 x 1 b W 5 z M S 5 7 V m F s d W U u O S w x M n 0 m c X V v d D s s J n F 1 b 3 Q 7 U 2 V j d G l v b j E v b W 9 k Z W x f c m d i X z J k I C g y K S 9 B d X R v U m V t b 3 Z l Z E N v b H V t b n M x L n t W Y W x 1 Z S 5 m c m F t Z S w x M 3 0 m c X V v d D s s J n F 1 b 3 Q 7 U 2 V j d G l v b j E v b W 9 k Z W x f c m d i X z J k I C g y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X 3 J n Y l 8 y Z C A o M i k v Q X V 0 b 1 J l b W 9 2 Z W R D b 2 x 1 b W 5 z M S 5 7 T m F t Z S w w f S Z x d W 9 0 O y w m c X V v d D t T Z W N 0 a W 9 u M S 9 t b 2 R l b F 9 y Z 2 J f M m Q g K D I p L 0 F 1 d G 9 S Z W 1 v d m V k Q 2 9 s d W 1 u c z E u e 1 Z h b H V l L j E s M X 0 m c X V v d D s s J n F 1 b 3 Q 7 U 2 V j d G l v b j E v b W 9 k Z W x f c m d i X z J k I C g y K S 9 B d X R v U m V t b 3 Z l Z E N v b H V t b n M x L n t W Y W x 1 Z S 4 x M C w y f S Z x d W 9 0 O y w m c X V v d D t T Z W N 0 a W 9 u M S 9 t b 2 R l b F 9 y Z 2 J f M m Q g K D I p L 0 F 1 d G 9 S Z W 1 v d m V k Q 2 9 s d W 1 u c z E u e 1 Z h b H V l L j E x L D N 9 J n F 1 b 3 Q 7 L C Z x d W 9 0 O 1 N l Y 3 R p b 2 4 x L 2 1 v Z G V s X 3 J n Y l 8 y Z C A o M i k v Q X V 0 b 1 J l b W 9 2 Z W R D b 2 x 1 b W 5 z M S 5 7 V m F s d W U u M T I s N H 0 m c X V v d D s s J n F 1 b 3 Q 7 U 2 V j d G l v b j E v b W 9 k Z W x f c m d i X z J k I C g y K S 9 B d X R v U m V t b 3 Z l Z E N v b H V t b n M x L n t W Y W x 1 Z S 4 y L D V 9 J n F 1 b 3 Q 7 L C Z x d W 9 0 O 1 N l Y 3 R p b 2 4 x L 2 1 v Z G V s X 3 J n Y l 8 y Z C A o M i k v Q X V 0 b 1 J l b W 9 2 Z W R D b 2 x 1 b W 5 z M S 5 7 V m F s d W U u M y w 2 f S Z x d W 9 0 O y w m c X V v d D t T Z W N 0 a W 9 u M S 9 t b 2 R l b F 9 y Z 2 J f M m Q g K D I p L 0 F 1 d G 9 S Z W 1 v d m V k Q 2 9 s d W 1 u c z E u e 1 Z h b H V l L j Q s N 3 0 m c X V v d D s s J n F 1 b 3 Q 7 U 2 V j d G l v b j E v b W 9 k Z W x f c m d i X z J k I C g y K S 9 B d X R v U m V t b 3 Z l Z E N v b H V t b n M x L n t W Y W x 1 Z S 4 1 L D h 9 J n F 1 b 3 Q 7 L C Z x d W 9 0 O 1 N l Y 3 R p b 2 4 x L 2 1 v Z G V s X 3 J n Y l 8 y Z C A o M i k v Q X V 0 b 1 J l b W 9 2 Z W R D b 2 x 1 b W 5 z M S 5 7 V m F s d W U u N i w 5 f S Z x d W 9 0 O y w m c X V v d D t T Z W N 0 a W 9 u M S 9 t b 2 R l b F 9 y Z 2 J f M m Q g K D I p L 0 F 1 d G 9 S Z W 1 v d m V k Q 2 9 s d W 1 u c z E u e 1 Z h b H V l L j c s M T B 9 J n F 1 b 3 Q 7 L C Z x d W 9 0 O 1 N l Y 3 R p b 2 4 x L 2 1 v Z G V s X 3 J n Y l 8 y Z C A o M i k v Q X V 0 b 1 J l b W 9 2 Z W R D b 2 x 1 b W 5 z M S 5 7 V m F s d W U u O C w x M X 0 m c X V v d D s s J n F 1 b 3 Q 7 U 2 V j d G l v b j E v b W 9 k Z W x f c m d i X z J k I C g y K S 9 B d X R v U m V t b 3 Z l Z E N v b H V t b n M x L n t W Y W x 1 Z S 4 5 L D E y f S Z x d W 9 0 O y w m c X V v d D t T Z W N 0 a W 9 u M S 9 t b 2 R l b F 9 y Z 2 J f M m Q g K D I p L 0 F 1 d G 9 S Z W 1 v d m V k Q 2 9 s d W 1 u c z E u e 1 Z h b H V l L m Z y Y W 1 l L D E z f S Z x d W 9 0 O y w m c X V v d D t T Z W N 0 a W 9 u M S 9 t b 2 R l b F 9 y Z 2 J f M m Q g K D I p L 0 F 1 d G 9 S Z W 1 v d m V k Q 2 9 s d W 1 u c z E u e 1 Z h b H V l L n B 1 b G x i Y W N r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m d i X z J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C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c H V s b G J h Y 2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E z O j U w O j I 0 L j Q 0 O T Q 5 N D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J n Y l 8 y Z F 9 w d W x s Y m F j a y A o M i k v Q X V 0 b 1 J l b W 9 2 Z W R D b 2 x 1 b W 5 z M S 5 7 T m F t Z S w w f S Z x d W 9 0 O y w m c X V v d D t T Z W N 0 a W 9 u M S 9 t b 2 R l b F 9 y Z 2 J f M m R f c H V s b G J h Y 2 s g K D I p L 0 F 1 d G 9 S Z W 1 v d m V k Q 2 9 s d W 1 u c z E u e 1 Z h b H V l L j A s M X 0 m c X V v d D s s J n F 1 b 3 Q 7 U 2 V j d G l v b j E v b W 9 k Z W x f c m d i X z J k X 3 B 1 b G x i Y W N r I C g y K S 9 B d X R v U m V t b 3 Z l Z E N v b H V t b n M x L n t W Y W x 1 Z S 4 x L D J 9 J n F 1 b 3 Q 7 L C Z x d W 9 0 O 1 N l Y 3 R p b 2 4 x L 2 1 v Z G V s X 3 J n Y l 8 y Z F 9 w d W x s Y m F j a y A o M i k v Q X V 0 b 1 J l b W 9 2 Z W R D b 2 x 1 b W 5 z M S 5 7 V m F s d W U u M i w z f S Z x d W 9 0 O y w m c X V v d D t T Z W N 0 a W 9 u M S 9 t b 2 R l b F 9 y Z 2 J f M m R f c H V s b G J h Y 2 s g K D I p L 0 F 1 d G 9 S Z W 1 v d m V k Q 2 9 s d W 1 u c z E u e 1 Z h b H V l L j M s N H 0 m c X V v d D s s J n F 1 b 3 Q 7 U 2 V j d G l v b j E v b W 9 k Z W x f c m d i X z J k X 3 B 1 b G x i Y W N r I C g y K S 9 B d X R v U m V t b 3 Z l Z E N v b H V t b n M x L n t W Y W x 1 Z S 4 0 L D V 9 J n F 1 b 3 Q 7 L C Z x d W 9 0 O 1 N l Y 3 R p b 2 4 x L 2 1 v Z G V s X 3 J n Y l 8 y Z F 9 w d W x s Y m F j a y A o M i k v Q X V 0 b 1 J l b W 9 2 Z W R D b 2 x 1 b W 5 z M S 5 7 V m F s d W U u N S w 2 f S Z x d W 9 0 O y w m c X V v d D t T Z W N 0 a W 9 u M S 9 t b 2 R l b F 9 y Z 2 J f M m R f c H V s b G J h Y 2 s g K D I p L 0 F 1 d G 9 S Z W 1 v d m V k Q 2 9 s d W 1 u c z E u e 1 Z h b H V l L j Y s N 3 0 m c X V v d D s s J n F 1 b 3 Q 7 U 2 V j d G l v b j E v b W 9 k Z W x f c m d i X z J k X 3 B 1 b G x i Y W N r I C g y K S 9 B d X R v U m V t b 3 Z l Z E N v b H V t b n M x L n t W Y W x 1 Z S 4 3 L D h 9 J n F 1 b 3 Q 7 L C Z x d W 9 0 O 1 N l Y 3 R p b 2 4 x L 2 1 v Z G V s X 3 J n Y l 8 y Z F 9 w d W x s Y m F j a y A o M i k v Q X V 0 b 1 J l b W 9 2 Z W R D b 2 x 1 b W 5 z M S 5 7 V m F s d W U u O C w 5 f S Z x d W 9 0 O y w m c X V v d D t T Z W N 0 a W 9 u M S 9 t b 2 R l b F 9 y Z 2 J f M m R f c H V s b G J h Y 2 s g K D I p L 0 F 1 d G 9 S Z W 1 v d m V k Q 2 9 s d W 1 u c z E u e 1 Z h b H V l L j k s M T B 9 J n F 1 b 3 Q 7 L C Z x d W 9 0 O 1 N l Y 3 R p b 2 4 x L 2 1 v Z G V s X 3 J n Y l 8 y Z F 9 w d W x s Y m F j a y A o M i k v Q X V 0 b 1 J l b W 9 2 Z W R D b 2 x 1 b W 5 z M S 5 7 V m F s d W U u M T A s M T F 9 J n F 1 b 3 Q 7 L C Z x d W 9 0 O 1 N l Y 3 R p b 2 4 x L 2 1 v Z G V s X 3 J n Y l 8 y Z F 9 w d W x s Y m F j a y A o M i k v Q X V 0 b 1 J l b W 9 2 Z W R D b 2 x 1 b W 5 z M S 5 7 V m F s d W U u M T E s M T J 9 J n F 1 b 3 Q 7 L C Z x d W 9 0 O 1 N l Y 3 R p b 2 4 x L 2 1 v Z G V s X 3 J n Y l 8 y Z F 9 w d W x s Y m F j a y A o M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b 2 R l b F 9 y Z 2 J f M m R f c H V s b G J h Y 2 s g K D I p L 0 F 1 d G 9 S Z W 1 v d m V k Q 2 9 s d W 1 u c z E u e 0 5 h b W U s M H 0 m c X V v d D s s J n F 1 b 3 Q 7 U 2 V j d G l v b j E v b W 9 k Z W x f c m d i X z J k X 3 B 1 b G x i Y W N r I C g y K S 9 B d X R v U m V t b 3 Z l Z E N v b H V t b n M x L n t W Y W x 1 Z S 4 w L D F 9 J n F 1 b 3 Q 7 L C Z x d W 9 0 O 1 N l Y 3 R p b 2 4 x L 2 1 v Z G V s X 3 J n Y l 8 y Z F 9 w d W x s Y m F j a y A o M i k v Q X V 0 b 1 J l b W 9 2 Z W R D b 2 x 1 b W 5 z M S 5 7 V m F s d W U u M S w y f S Z x d W 9 0 O y w m c X V v d D t T Z W N 0 a W 9 u M S 9 t b 2 R l b F 9 y Z 2 J f M m R f c H V s b G J h Y 2 s g K D I p L 0 F 1 d G 9 S Z W 1 v d m V k Q 2 9 s d W 1 u c z E u e 1 Z h b H V l L j I s M 3 0 m c X V v d D s s J n F 1 b 3 Q 7 U 2 V j d G l v b j E v b W 9 k Z W x f c m d i X z J k X 3 B 1 b G x i Y W N r I C g y K S 9 B d X R v U m V t b 3 Z l Z E N v b H V t b n M x L n t W Y W x 1 Z S 4 z L D R 9 J n F 1 b 3 Q 7 L C Z x d W 9 0 O 1 N l Y 3 R p b 2 4 x L 2 1 v Z G V s X 3 J n Y l 8 y Z F 9 w d W x s Y m F j a y A o M i k v Q X V 0 b 1 J l b W 9 2 Z W R D b 2 x 1 b W 5 z M S 5 7 V m F s d W U u N C w 1 f S Z x d W 9 0 O y w m c X V v d D t T Z W N 0 a W 9 u M S 9 t b 2 R l b F 9 y Z 2 J f M m R f c H V s b G J h Y 2 s g K D I p L 0 F 1 d G 9 S Z W 1 v d m V k Q 2 9 s d W 1 u c z E u e 1 Z h b H V l L j U s N n 0 m c X V v d D s s J n F 1 b 3 Q 7 U 2 V j d G l v b j E v b W 9 k Z W x f c m d i X z J k X 3 B 1 b G x i Y W N r I C g y K S 9 B d X R v U m V t b 3 Z l Z E N v b H V t b n M x L n t W Y W x 1 Z S 4 2 L D d 9 J n F 1 b 3 Q 7 L C Z x d W 9 0 O 1 N l Y 3 R p b 2 4 x L 2 1 v Z G V s X 3 J n Y l 8 y Z F 9 w d W x s Y m F j a y A o M i k v Q X V 0 b 1 J l b W 9 2 Z W R D b 2 x 1 b W 5 z M S 5 7 V m F s d W U u N y w 4 f S Z x d W 9 0 O y w m c X V v d D t T Z W N 0 a W 9 u M S 9 t b 2 R l b F 9 y Z 2 J f M m R f c H V s b G J h Y 2 s g K D I p L 0 F 1 d G 9 S Z W 1 v d m V k Q 2 9 s d W 1 u c z E u e 1 Z h b H V l L j g s O X 0 m c X V v d D s s J n F 1 b 3 Q 7 U 2 V j d G l v b j E v b W 9 k Z W x f c m d i X z J k X 3 B 1 b G x i Y W N r I C g y K S 9 B d X R v U m V t b 3 Z l Z E N v b H V t b n M x L n t W Y W x 1 Z S 4 5 L D E w f S Z x d W 9 0 O y w m c X V v d D t T Z W N 0 a W 9 u M S 9 t b 2 R l b F 9 y Z 2 J f M m R f c H V s b G J h Y 2 s g K D I p L 0 F 1 d G 9 S Z W 1 v d m V k Q 2 9 s d W 1 u c z E u e 1 Z h b H V l L j E w L D E x f S Z x d W 9 0 O y w m c X V v d D t T Z W N 0 a W 9 u M S 9 t b 2 R l b F 9 y Z 2 J f M m R f c H V s b G J h Y 2 s g K D I p L 0 F 1 d G 9 S Z W 1 v d m V k Q 2 9 s d W 1 u c z E u e 1 Z h b H V l L j E x L D E y f S Z x d W 9 0 O y w m c X V v d D t T Z W N 0 a W 9 u M S 9 t b 2 R l b F 9 y Z 2 J f M m R f c H V s b G J h Y 2 s g K D I p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m d i X z J k X 3 B 1 b G x i Y W N r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F 9 w d W x s Y m F j a y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3 B 1 b G x i Y W N r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M 6 N T I 6 M T I u M j Q 3 M j Q 4 O V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Z h b H V l L l B y Z W N p c 2 l v b i Z x d W 9 0 O y w m c X V v d D t W Y W x 1 Z S 5 S Z W N h b G w m c X V v d D s s J n F 1 b 3 Q 7 V m F s d W U u U 3 B l Y 2 l m a W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G h l c l 9 t Z X R y a W N z X z J k X 3 J n Y i A o M i k v Q X V 0 b 1 J l b W 9 2 Z W R D b 2 x 1 b W 5 z M S 5 7 T m F t Z S w w f S Z x d W 9 0 O y w m c X V v d D t T Z W N 0 a W 9 u M S 9 v d G h l c l 9 t Z X R y a W N z X z J k X 3 J n Y i A o M i k v Q X V 0 b 1 J l b W 9 2 Z W R D b 2 x 1 b W 5 z M S 5 7 V m F s d W U u U H J l Y 2 l z a W 9 u L D F 9 J n F 1 b 3 Q 7 L C Z x d W 9 0 O 1 N l Y 3 R p b 2 4 x L 2 9 0 a G V y X 2 1 l d H J p Y 3 N f M m R f c m d i I C g y K S 9 B d X R v U m V t b 3 Z l Z E N v b H V t b n M x L n t W Y W x 1 Z S 5 S Z W N h b G w s M n 0 m c X V v d D s s J n F 1 b 3 Q 7 U 2 V j d G l v b j E v b 3 R o Z X J f b W V 0 c m l j c 1 8 y Z F 9 y Z 2 I g K D I p L 0 F 1 d G 9 S Z W 1 v d m V k Q 2 9 s d W 1 u c z E u e 1 Z h b H V l L l N w Z W N p Z m l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0 a G V y X 2 1 l d H J p Y 3 N f M m R f c m d i I C g y K S 9 B d X R v U m V t b 3 Z l Z E N v b H V t b n M x L n t O Y W 1 l L D B 9 J n F 1 b 3 Q 7 L C Z x d W 9 0 O 1 N l Y 3 R p b 2 4 x L 2 9 0 a G V y X 2 1 l d H J p Y 3 N f M m R f c m d i I C g y K S 9 B d X R v U m V t b 3 Z l Z E N v b H V t b n M x L n t W Y W x 1 Z S 5 Q c m V j a X N p b 2 4 s M X 0 m c X V v d D s s J n F 1 b 3 Q 7 U 2 V j d G l v b j E v b 3 R o Z X J f b W V 0 c m l j c 1 8 y Z F 9 y Z 2 I g K D I p L 0 F 1 d G 9 S Z W 1 v d m V k Q 2 9 s d W 1 u c z E u e 1 Z h b H V l L l J l Y 2 F s b C w y f S Z x d W 9 0 O y w m c X V v d D t T Z W N 0 a W 9 u M S 9 v d G h l c l 9 t Z X R y a W N z X z J k X 3 J n Y i A o M i k v Q X V 0 b 1 J l b W 9 2 Z W R D b 2 x 1 b W 5 z M S 5 7 V m F s d W U u U 3 B l Y 2 l m a W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a G V y X 2 1 l d H J p Y 3 N f M m R f c m d i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b W V 0 c m l j c 1 8 y Z F 9 y Z 2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1 V D E y O j E x O j I z L j g 2 O D E y N j l a I i A v P j x F b n R y e S B U e X B l P S J G a W x s Q 2 9 s d W 1 u V H l w Z X M i I F Z h b H V l P S J z Q m d B Q U F B Q U E i I C 8 + P E V u d H J 5 I F R 5 c G U 9 I k Z p b G x D b 2 x 1 b W 5 O Y W 1 l c y I g V m F s d W U 9 I n N b J n F 1 b 3 Q 7 T m F t Z S Z x d W 9 0 O y w m c X V v d D t W Y W x 1 Z S 5 Q U F Y m c X V v d D s s J n F 1 b 3 Q 7 V m F s d W U u T l B W J n F 1 b 3 Q 7 L C Z x d W 9 0 O 1 Z h b H V l L l N l b n N p Y m l s a X R 5 J n F 1 b 3 Q 7 L C Z x d W 9 0 O 1 Z h b H V l L l N w Z W N p Z m l j a X R 5 J n F 1 b 3 Q 7 L C Z x d W 9 0 O 1 Z h b H V l L k t h c H B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R o Z X J f b W V 0 c m l j c 1 8 y Z F 9 y Z 2 I g K D M p L 0 F 1 d G 9 S Z W 1 v d m V k Q 2 9 s d W 1 u c z E u e 0 5 h b W U s M H 0 m c X V v d D s s J n F 1 b 3 Q 7 U 2 V j d G l v b j E v b 3 R o Z X J f b W V 0 c m l j c 1 8 y Z F 9 y Z 2 I g K D M p L 0 F 1 d G 9 S Z W 1 v d m V k Q 2 9 s d W 1 u c z E u e 1 Z h b H V l L l B Q V i w x f S Z x d W 9 0 O y w m c X V v d D t T Z W N 0 a W 9 u M S 9 v d G h l c l 9 t Z X R y a W N z X z J k X 3 J n Y i A o M y k v Q X V 0 b 1 J l b W 9 2 Z W R D b 2 x 1 b W 5 z M S 5 7 V m F s d W U u T l B W L D J 9 J n F 1 b 3 Q 7 L C Z x d W 9 0 O 1 N l Y 3 R p b 2 4 x L 2 9 0 a G V y X 2 1 l d H J p Y 3 N f M m R f c m d i I C g z K S 9 B d X R v U m V t b 3 Z l Z E N v b H V t b n M x L n t W Y W x 1 Z S 5 T Z W 5 z a W J p b G l 0 e S w z f S Z x d W 9 0 O y w m c X V v d D t T Z W N 0 a W 9 u M S 9 v d G h l c l 9 t Z X R y a W N z X z J k X 3 J n Y i A o M y k v Q X V 0 b 1 J l b W 9 2 Z W R D b 2 x 1 b W 5 z M S 5 7 V m F s d W U u U 3 B l Y 2 l m a W N p d H k s N H 0 m c X V v d D s s J n F 1 b 3 Q 7 U 2 V j d G l v b j E v b 3 R o Z X J f b W V 0 c m l j c 1 8 y Z F 9 y Z 2 I g K D M p L 0 F 1 d G 9 S Z W 1 v d m V k Q 2 9 s d W 1 u c z E u e 1 Z h b H V l L k t h c H B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0 a G V y X 2 1 l d H J p Y 3 N f M m R f c m d i I C g z K S 9 B d X R v U m V t b 3 Z l Z E N v b H V t b n M x L n t O Y W 1 l L D B 9 J n F 1 b 3 Q 7 L C Z x d W 9 0 O 1 N l Y 3 R p b 2 4 x L 2 9 0 a G V y X 2 1 l d H J p Y 3 N f M m R f c m d i I C g z K S 9 B d X R v U m V t b 3 Z l Z E N v b H V t b n M x L n t W Y W x 1 Z S 5 Q U F Y s M X 0 m c X V v d D s s J n F 1 b 3 Q 7 U 2 V j d G l v b j E v b 3 R o Z X J f b W V 0 c m l j c 1 8 y Z F 9 y Z 2 I g K D M p L 0 F 1 d G 9 S Z W 1 v d m V k Q 2 9 s d W 1 u c z E u e 1 Z h b H V l L k 5 Q V i w y f S Z x d W 9 0 O y w m c X V v d D t T Z W N 0 a W 9 u M S 9 v d G h l c l 9 t Z X R y a W N z X z J k X 3 J n Y i A o M y k v Q X V 0 b 1 J l b W 9 2 Z W R D b 2 x 1 b W 5 z M S 5 7 V m F s d W U u U 2 V u c 2 l i a W x p d H k s M 3 0 m c X V v d D s s J n F 1 b 3 Q 7 U 2 V j d G l v b j E v b 3 R o Z X J f b W V 0 c m l j c 1 8 y Z F 9 y Z 2 I g K D M p L 0 F 1 d G 9 S Z W 1 v d m V k Q 2 9 s d W 1 u c z E u e 1 Z h b H V l L l N w Z W N p Z m l j a X R 5 L D R 9 J n F 1 b 3 Q 7 L C Z x d W 9 0 O 1 N l Y 3 R p b 2 4 x L 2 9 0 a G V y X 2 1 l d H J p Y 3 N f M m R f c m d i I C g z K S 9 B d X R v U m V t b 3 Z l Z E N v b H V t b n M x L n t W Y W x 1 Z S 5 L Y X B w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R o Z X J f b W V 0 c m l j c 1 8 y Z F 9 y Z 2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b W V 0 c m l j c 1 8 y Z F 9 y Z 2 I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c H N l d W R v M 2 R f M V 9 m c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b W 9 k Z W x f c m d i X 3 B z Z X V k b z N k X z F f Z n J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A 5 O j A 4 O j M 1 L j E 5 M D Q y M z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y Z 2 J f c H N l d W R v M 2 R f M V 9 m c m F t Z S 9 B d X R v U m V t b 3 Z l Z E N v b H V t b n M x L n t O Y W 1 l L D B 9 J n F 1 b 3 Q 7 L C Z x d W 9 0 O 1 N l Y 3 R p b 2 4 x L 2 1 v Z G V s X 3 J n Y l 9 w c 2 V 1 Z G 8 z Z F 8 x X 2 Z y Y W 1 l L 0 F 1 d G 9 S Z W 1 v d m V k Q 2 9 s d W 1 u c z E u e 1 Z h b H V l L j E s M X 0 m c X V v d D s s J n F 1 b 3 Q 7 U 2 V j d G l v b j E v b W 9 k Z W x f c m d i X 3 B z Z X V k b z N k X z F f Z n J h b W U v Q X V 0 b 1 J l b W 9 2 Z W R D b 2 x 1 b W 5 z M S 5 7 V m F s d W U u M T A s M n 0 m c X V v d D s s J n F 1 b 3 Q 7 U 2 V j d G l v b j E v b W 9 k Z W x f c m d i X 3 B z Z X V k b z N k X z F f Z n J h b W U v Q X V 0 b 1 J l b W 9 2 Z W R D b 2 x 1 b W 5 z M S 5 7 V m F s d W U u M T E s M 3 0 m c X V v d D s s J n F 1 b 3 Q 7 U 2 V j d G l v b j E v b W 9 k Z W x f c m d i X 3 B z Z X V k b z N k X z F f Z n J h b W U v Q X V 0 b 1 J l b W 9 2 Z W R D b 2 x 1 b W 5 z M S 5 7 V m F s d W U u M T I s N H 0 m c X V v d D s s J n F 1 b 3 Q 7 U 2 V j d G l v b j E v b W 9 k Z W x f c m d i X 3 B z Z X V k b z N k X z F f Z n J h b W U v Q X V 0 b 1 J l b W 9 2 Z W R D b 2 x 1 b W 5 z M S 5 7 V m F s d W U u M i w 1 f S Z x d W 9 0 O y w m c X V v d D t T Z W N 0 a W 9 u M S 9 t b 2 R l b F 9 y Z 2 J f c H N l d W R v M 2 R f M V 9 m c m F t Z S 9 B d X R v U m V t b 3 Z l Z E N v b H V t b n M x L n t W Y W x 1 Z S 4 z L D Z 9 J n F 1 b 3 Q 7 L C Z x d W 9 0 O 1 N l Y 3 R p b 2 4 x L 2 1 v Z G V s X 3 J n Y l 9 w c 2 V 1 Z G 8 z Z F 8 x X 2 Z y Y W 1 l L 0 F 1 d G 9 S Z W 1 v d m V k Q 2 9 s d W 1 u c z E u e 1 Z h b H V l L j Q s N 3 0 m c X V v d D s s J n F 1 b 3 Q 7 U 2 V j d G l v b j E v b W 9 k Z W x f c m d i X 3 B z Z X V k b z N k X z F f Z n J h b W U v Q X V 0 b 1 J l b W 9 2 Z W R D b 2 x 1 b W 5 z M S 5 7 V m F s d W U u N S w 4 f S Z x d W 9 0 O y w m c X V v d D t T Z W N 0 a W 9 u M S 9 t b 2 R l b F 9 y Z 2 J f c H N l d W R v M 2 R f M V 9 m c m F t Z S 9 B d X R v U m V t b 3 Z l Z E N v b H V t b n M x L n t W Y W x 1 Z S 4 2 L D l 9 J n F 1 b 3 Q 7 L C Z x d W 9 0 O 1 N l Y 3 R p b 2 4 x L 2 1 v Z G V s X 3 J n Y l 9 w c 2 V 1 Z G 8 z Z F 8 x X 2 Z y Y W 1 l L 0 F 1 d G 9 S Z W 1 v d m V k Q 2 9 s d W 1 u c z E u e 1 Z h b H V l L j c s M T B 9 J n F 1 b 3 Q 7 L C Z x d W 9 0 O 1 N l Y 3 R p b 2 4 x L 2 1 v Z G V s X 3 J n Y l 9 w c 2 V 1 Z G 8 z Z F 8 x X 2 Z y Y W 1 l L 0 F 1 d G 9 S Z W 1 v d m V k Q 2 9 s d W 1 u c z E u e 1 Z h b H V l L j g s M T F 9 J n F 1 b 3 Q 7 L C Z x d W 9 0 O 1 N l Y 3 R p b 2 4 x L 2 1 v Z G V s X 3 J n Y l 9 w c 2 V 1 Z G 8 z Z F 8 x X 2 Z y Y W 1 l L 0 F 1 d G 9 S Z W 1 v d m V k Q 2 9 s d W 1 u c z E u e 1 Z h b H V l L j k s M T J 9 J n F 1 b 3 Q 7 L C Z x d W 9 0 O 1 N l Y 3 R p b 2 4 x L 2 1 v Z G V s X 3 J n Y l 9 w c 2 V 1 Z G 8 z Z F 8 x X 2 Z y Y W 1 l L 0 F 1 d G 9 S Z W 1 v d m V k Q 2 9 s d W 1 u c z E u e 1 Z h b H V l L m Z y Y W 1 l L D E z f S Z x d W 9 0 O y w m c X V v d D t T Z W N 0 a W 9 u M S 9 t b 2 R l b F 9 y Z 2 J f c H N l d W R v M 2 R f M V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X 3 J n Y l 9 w c 2 V 1 Z G 8 z Z F 8 x X 2 Z y Y W 1 l L 0 F 1 d G 9 S Z W 1 v d m V k Q 2 9 s d W 1 u c z E u e 0 5 h b W U s M H 0 m c X V v d D s s J n F 1 b 3 Q 7 U 2 V j d G l v b j E v b W 9 k Z W x f c m d i X 3 B z Z X V k b z N k X z F f Z n J h b W U v Q X V 0 b 1 J l b W 9 2 Z W R D b 2 x 1 b W 5 z M S 5 7 V m F s d W U u M S w x f S Z x d W 9 0 O y w m c X V v d D t T Z W N 0 a W 9 u M S 9 t b 2 R l b F 9 y Z 2 J f c H N l d W R v M 2 R f M V 9 m c m F t Z S 9 B d X R v U m V t b 3 Z l Z E N v b H V t b n M x L n t W Y W x 1 Z S 4 x M C w y f S Z x d W 9 0 O y w m c X V v d D t T Z W N 0 a W 9 u M S 9 t b 2 R l b F 9 y Z 2 J f c H N l d W R v M 2 R f M V 9 m c m F t Z S 9 B d X R v U m V t b 3 Z l Z E N v b H V t b n M x L n t W Y W x 1 Z S 4 x M S w z f S Z x d W 9 0 O y w m c X V v d D t T Z W N 0 a W 9 u M S 9 t b 2 R l b F 9 y Z 2 J f c H N l d W R v M 2 R f M V 9 m c m F t Z S 9 B d X R v U m V t b 3 Z l Z E N v b H V t b n M x L n t W Y W x 1 Z S 4 x M i w 0 f S Z x d W 9 0 O y w m c X V v d D t T Z W N 0 a W 9 u M S 9 t b 2 R l b F 9 y Z 2 J f c H N l d W R v M 2 R f M V 9 m c m F t Z S 9 B d X R v U m V t b 3 Z l Z E N v b H V t b n M x L n t W Y W x 1 Z S 4 y L D V 9 J n F 1 b 3 Q 7 L C Z x d W 9 0 O 1 N l Y 3 R p b 2 4 x L 2 1 v Z G V s X 3 J n Y l 9 w c 2 V 1 Z G 8 z Z F 8 x X 2 Z y Y W 1 l L 0 F 1 d G 9 S Z W 1 v d m V k Q 2 9 s d W 1 u c z E u e 1 Z h b H V l L j M s N n 0 m c X V v d D s s J n F 1 b 3 Q 7 U 2 V j d G l v b j E v b W 9 k Z W x f c m d i X 3 B z Z X V k b z N k X z F f Z n J h b W U v Q X V 0 b 1 J l b W 9 2 Z W R D b 2 x 1 b W 5 z M S 5 7 V m F s d W U u N C w 3 f S Z x d W 9 0 O y w m c X V v d D t T Z W N 0 a W 9 u M S 9 t b 2 R l b F 9 y Z 2 J f c H N l d W R v M 2 R f M V 9 m c m F t Z S 9 B d X R v U m V t b 3 Z l Z E N v b H V t b n M x L n t W Y W x 1 Z S 4 1 L D h 9 J n F 1 b 3 Q 7 L C Z x d W 9 0 O 1 N l Y 3 R p b 2 4 x L 2 1 v Z G V s X 3 J n Y l 9 w c 2 V 1 Z G 8 z Z F 8 x X 2 Z y Y W 1 l L 0 F 1 d G 9 S Z W 1 v d m V k Q 2 9 s d W 1 u c z E u e 1 Z h b H V l L j Y s O X 0 m c X V v d D s s J n F 1 b 3 Q 7 U 2 V j d G l v b j E v b W 9 k Z W x f c m d i X 3 B z Z X V k b z N k X z F f Z n J h b W U v Q X V 0 b 1 J l b W 9 2 Z W R D b 2 x 1 b W 5 z M S 5 7 V m F s d W U u N y w x M H 0 m c X V v d D s s J n F 1 b 3 Q 7 U 2 V j d G l v b j E v b W 9 k Z W x f c m d i X 3 B z Z X V k b z N k X z F f Z n J h b W U v Q X V 0 b 1 J l b W 9 2 Z W R D b 2 x 1 b W 5 z M S 5 7 V m F s d W U u O C w x M X 0 m c X V v d D s s J n F 1 b 3 Q 7 U 2 V j d G l v b j E v b W 9 k Z W x f c m d i X 3 B z Z X V k b z N k X z F f Z n J h b W U v Q X V 0 b 1 J l b W 9 2 Z W R D b 2 x 1 b W 5 z M S 5 7 V m F s d W U u O S w x M n 0 m c X V v d D s s J n F 1 b 3 Q 7 U 2 V j d G l v b j E v b W 9 k Z W x f c m d i X 3 B z Z X V k b z N k X z F f Z n J h b W U v Q X V 0 b 1 J l b W 9 2 Z W R D b 2 x 1 b W 5 z M S 5 7 V m F s d W U u Z n J h b W U s M T N 9 J n F 1 b 3 Q 7 L C Z x d W 9 0 O 1 N l Y 3 R p b 2 4 x L 2 1 v Z G V s X 3 J n Y l 9 w c 2 V 1 Z G 8 z Z F 8 x X 2 Z y Y W 1 l L 0 F 1 d G 9 S Z W 1 v d m V k Q 2 9 s d W 1 u c z E u e 1 Z h b H V l L n B 1 b G x i Y W N r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m d i X 3 B z Z X V k b z N k X z F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3 B z Z X V k b z N k X z F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9 w c 2 V 1 Z G 8 z Z F 8 x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x X 3 B 1 b G x i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t b 2 R l b F 9 w c 2 V 1 Z G 8 z Z F 8 x X 3 B 1 b G x i Y W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A 5 O j E z O j A 3 L j c y O D U z N z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B z Z X V k b z N k X z F f c H V s b G J h Y 2 s v Q X V 0 b 1 J l b W 9 2 Z W R D b 2 x 1 b W 5 z M S 5 7 T m F t Z S w w f S Z x d W 9 0 O y w m c X V v d D t T Z W N 0 a W 9 u M S 9 t b 2 R l b F 9 w c 2 V 1 Z G 8 z Z F 8 x X 3 B 1 b G x i Y W N r L 0 F 1 d G 9 S Z W 1 v d m V k Q 2 9 s d W 1 u c z E u e 1 Z h b H V l L j A s M X 0 m c X V v d D s s J n F 1 b 3 Q 7 U 2 V j d G l v b j E v b W 9 k Z W x f c H N l d W R v M 2 R f M V 9 w d W x s Y m F j a y 9 B d X R v U m V t b 3 Z l Z E N v b H V t b n M x L n t W Y W x 1 Z S 4 x L D J 9 J n F 1 b 3 Q 7 L C Z x d W 9 0 O 1 N l Y 3 R p b 2 4 x L 2 1 v Z G V s X 3 B z Z X V k b z N k X z F f c H V s b G J h Y 2 s v Q X V 0 b 1 J l b W 9 2 Z W R D b 2 x 1 b W 5 z M S 5 7 V m F s d W U u M i w z f S Z x d W 9 0 O y w m c X V v d D t T Z W N 0 a W 9 u M S 9 t b 2 R l b F 9 w c 2 V 1 Z G 8 z Z F 8 x X 3 B 1 b G x i Y W N r L 0 F 1 d G 9 S Z W 1 v d m V k Q 2 9 s d W 1 u c z E u e 1 Z h b H V l L j M s N H 0 m c X V v d D s s J n F 1 b 3 Q 7 U 2 V j d G l v b j E v b W 9 k Z W x f c H N l d W R v M 2 R f M V 9 w d W x s Y m F j a y 9 B d X R v U m V t b 3 Z l Z E N v b H V t b n M x L n t W Y W x 1 Z S 4 0 L D V 9 J n F 1 b 3 Q 7 L C Z x d W 9 0 O 1 N l Y 3 R p b 2 4 x L 2 1 v Z G V s X 3 B z Z X V k b z N k X z F f c H V s b G J h Y 2 s v Q X V 0 b 1 J l b W 9 2 Z W R D b 2 x 1 b W 5 z M S 5 7 V m F s d W U u N S w 2 f S Z x d W 9 0 O y w m c X V v d D t T Z W N 0 a W 9 u M S 9 t b 2 R l b F 9 w c 2 V 1 Z G 8 z Z F 8 x X 3 B 1 b G x i Y W N r L 0 F 1 d G 9 S Z W 1 v d m V k Q 2 9 s d W 1 u c z E u e 1 Z h b H V l L j Y s N 3 0 m c X V v d D s s J n F 1 b 3 Q 7 U 2 V j d G l v b j E v b W 9 k Z W x f c H N l d W R v M 2 R f M V 9 w d W x s Y m F j a y 9 B d X R v U m V t b 3 Z l Z E N v b H V t b n M x L n t W Y W x 1 Z S 4 3 L D h 9 J n F 1 b 3 Q 7 L C Z x d W 9 0 O 1 N l Y 3 R p b 2 4 x L 2 1 v Z G V s X 3 B z Z X V k b z N k X z F f c H V s b G J h Y 2 s v Q X V 0 b 1 J l b W 9 2 Z W R D b 2 x 1 b W 5 z M S 5 7 V m F s d W U u O C w 5 f S Z x d W 9 0 O y w m c X V v d D t T Z W N 0 a W 9 u M S 9 t b 2 R l b F 9 w c 2 V 1 Z G 8 z Z F 8 x X 3 B 1 b G x i Y W N r L 0 F 1 d G 9 S Z W 1 v d m V k Q 2 9 s d W 1 u c z E u e 1 Z h b H V l L j k s M T B 9 J n F 1 b 3 Q 7 L C Z x d W 9 0 O 1 N l Y 3 R p b 2 4 x L 2 1 v Z G V s X 3 B z Z X V k b z N k X z F f c H V s b G J h Y 2 s v Q X V 0 b 1 J l b W 9 2 Z W R D b 2 x 1 b W 5 z M S 5 7 V m F s d W U u M T A s M T F 9 J n F 1 b 3 Q 7 L C Z x d W 9 0 O 1 N l Y 3 R p b 2 4 x L 2 1 v Z G V s X 3 B z Z X V k b z N k X z F f c H V s b G J h Y 2 s v Q X V 0 b 1 J l b W 9 2 Z W R D b 2 x 1 b W 5 z M S 5 7 V m F s d W U u M T E s M T J 9 J n F 1 b 3 Q 7 L C Z x d W 9 0 O 1 N l Y 3 R p b 2 4 x L 2 1 v Z G V s X 3 B z Z X V k b z N k X z F f c H V s b G J h Y 2 s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b 2 R l b F 9 w c 2 V 1 Z G 8 z Z F 8 x X 3 B 1 b G x i Y W N r L 0 F 1 d G 9 S Z W 1 v d m V k Q 2 9 s d W 1 u c z E u e 0 5 h b W U s M H 0 m c X V v d D s s J n F 1 b 3 Q 7 U 2 V j d G l v b j E v b W 9 k Z W x f c H N l d W R v M 2 R f M V 9 w d W x s Y m F j a y 9 B d X R v U m V t b 3 Z l Z E N v b H V t b n M x L n t W Y W x 1 Z S 4 w L D F 9 J n F 1 b 3 Q 7 L C Z x d W 9 0 O 1 N l Y 3 R p b 2 4 x L 2 1 v Z G V s X 3 B z Z X V k b z N k X z F f c H V s b G J h Y 2 s v Q X V 0 b 1 J l b W 9 2 Z W R D b 2 x 1 b W 5 z M S 5 7 V m F s d W U u M S w y f S Z x d W 9 0 O y w m c X V v d D t T Z W N 0 a W 9 u M S 9 t b 2 R l b F 9 w c 2 V 1 Z G 8 z Z F 8 x X 3 B 1 b G x i Y W N r L 0 F 1 d G 9 S Z W 1 v d m V k Q 2 9 s d W 1 u c z E u e 1 Z h b H V l L j I s M 3 0 m c X V v d D s s J n F 1 b 3 Q 7 U 2 V j d G l v b j E v b W 9 k Z W x f c H N l d W R v M 2 R f M V 9 w d W x s Y m F j a y 9 B d X R v U m V t b 3 Z l Z E N v b H V t b n M x L n t W Y W x 1 Z S 4 z L D R 9 J n F 1 b 3 Q 7 L C Z x d W 9 0 O 1 N l Y 3 R p b 2 4 x L 2 1 v Z G V s X 3 B z Z X V k b z N k X z F f c H V s b G J h Y 2 s v Q X V 0 b 1 J l b W 9 2 Z W R D b 2 x 1 b W 5 z M S 5 7 V m F s d W U u N C w 1 f S Z x d W 9 0 O y w m c X V v d D t T Z W N 0 a W 9 u M S 9 t b 2 R l b F 9 w c 2 V 1 Z G 8 z Z F 8 x X 3 B 1 b G x i Y W N r L 0 F 1 d G 9 S Z W 1 v d m V k Q 2 9 s d W 1 u c z E u e 1 Z h b H V l L j U s N n 0 m c X V v d D s s J n F 1 b 3 Q 7 U 2 V j d G l v b j E v b W 9 k Z W x f c H N l d W R v M 2 R f M V 9 w d W x s Y m F j a y 9 B d X R v U m V t b 3 Z l Z E N v b H V t b n M x L n t W Y W x 1 Z S 4 2 L D d 9 J n F 1 b 3 Q 7 L C Z x d W 9 0 O 1 N l Y 3 R p b 2 4 x L 2 1 v Z G V s X 3 B z Z X V k b z N k X z F f c H V s b G J h Y 2 s v Q X V 0 b 1 J l b W 9 2 Z W R D b 2 x 1 b W 5 z M S 5 7 V m F s d W U u N y w 4 f S Z x d W 9 0 O y w m c X V v d D t T Z W N 0 a W 9 u M S 9 t b 2 R l b F 9 w c 2 V 1 Z G 8 z Z F 8 x X 3 B 1 b G x i Y W N r L 0 F 1 d G 9 S Z W 1 v d m V k Q 2 9 s d W 1 u c z E u e 1 Z h b H V l L j g s O X 0 m c X V v d D s s J n F 1 b 3 Q 7 U 2 V j d G l v b j E v b W 9 k Z W x f c H N l d W R v M 2 R f M V 9 w d W x s Y m F j a y 9 B d X R v U m V t b 3 Z l Z E N v b H V t b n M x L n t W Y W x 1 Z S 4 5 L D E w f S Z x d W 9 0 O y w m c X V v d D t T Z W N 0 a W 9 u M S 9 t b 2 R l b F 9 w c 2 V 1 Z G 8 z Z F 8 x X 3 B 1 b G x i Y W N r L 0 F 1 d G 9 S Z W 1 v d m V k Q 2 9 s d W 1 u c z E u e 1 Z h b H V l L j E w L D E x f S Z x d W 9 0 O y w m c X V v d D t T Z W N 0 a W 9 u M S 9 t b 2 R l b F 9 w c 2 V 1 Z G 8 z Z F 8 x X 3 B 1 b G x i Y W N r L 0 F 1 d G 9 S Z W 1 v d m V k Q 2 9 s d W 1 u c z E u e 1 Z h b H V l L j E x L D E y f S Z x d W 9 0 O y w m c X V v d D t T Z W N 0 a W 9 u M S 9 t b 2 R l b F 9 w c 2 V 1 Z G 8 z Z F 8 x X 3 B 1 b G x i Y W N r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H N l d W R v M 2 R f M V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x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x X 3 B 1 b G x i Y W N r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3 B z Z X V k b z N k X z F f Z G V 0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l Q w O T o y N T o x M y 4 y N D U 0 O D E 1 W i I g L z 4 8 R W 5 0 c n k g V H l w Z T 0 i R m l s b E N v b H V t b l R 5 c G V z I i B W Y W x 1 Z T 0 i c 0 J n Q U F B Q U F B I i A v P j x F b n R y e S B U e X B l P S J G a W x s Q 2 9 s d W 1 u T m F t Z X M i I F Z h b H V l P S J z W y Z x d W 9 0 O 0 5 h b W U m c X V v d D s s J n F 1 b 3 Q 7 V m F s d W U u U F B W J n F 1 b 3 Q 7 L C Z x d W 9 0 O 1 Z h b H V l L k 5 Q V i Z x d W 9 0 O y w m c X V v d D t W Y W x 1 Z S 5 T Z W 5 z a W J p b G l 0 e S Z x d W 9 0 O y w m c X V v d D t W Y W x 1 Z S 5 T c G V j a W Z p Y 2 l 0 e S Z x d W 9 0 O y w m c X V v d D t W Y W x 1 Z S 5 L Y X B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X 2 1 l d H J p Y 3 N f c H N l d W R v M 2 R f M V 9 k Z X R l Y 3 R p b 2 4 v Q X V 0 b 1 J l b W 9 2 Z W R D b 2 x 1 b W 5 z M S 5 7 T m F t Z S w w f S Z x d W 9 0 O y w m c X V v d D t T Z W N 0 a W 9 u M S 9 v d G h l c l 9 t Z X R y a W N z X 3 B z Z X V k b z N k X z F f Z G V 0 Z W N 0 a W 9 u L 0 F 1 d G 9 S Z W 1 v d m V k Q 2 9 s d W 1 u c z E u e 1 Z h b H V l L l B Q V i w x f S Z x d W 9 0 O y w m c X V v d D t T Z W N 0 a W 9 u M S 9 v d G h l c l 9 t Z X R y a W N z X 3 B z Z X V k b z N k X z F f Z G V 0 Z W N 0 a W 9 u L 0 F 1 d G 9 S Z W 1 v d m V k Q 2 9 s d W 1 u c z E u e 1 Z h b H V l L k 5 Q V i w y f S Z x d W 9 0 O y w m c X V v d D t T Z W N 0 a W 9 u M S 9 v d G h l c l 9 t Z X R y a W N z X 3 B z Z X V k b z N k X z F f Z G V 0 Z W N 0 a W 9 u L 0 F 1 d G 9 S Z W 1 v d m V k Q 2 9 s d W 1 u c z E u e 1 Z h b H V l L l N l b n N p Y m l s a X R 5 L D N 9 J n F 1 b 3 Q 7 L C Z x d W 9 0 O 1 N l Y 3 R p b 2 4 x L 2 9 0 a G V y X 2 1 l d H J p Y 3 N f c H N l d W R v M 2 R f M V 9 k Z X R l Y 3 R p b 2 4 v Q X V 0 b 1 J l b W 9 2 Z W R D b 2 x 1 b W 5 z M S 5 7 V m F s d W U u U 3 B l Y 2 l m a W N p d H k s N H 0 m c X V v d D s s J n F 1 b 3 Q 7 U 2 V j d G l v b j E v b 3 R o Z X J f b W V 0 c m l j c 1 9 w c 2 V 1 Z G 8 z Z F 8 x X 2 R l d G V j d G l v b i 9 B d X R v U m V t b 3 Z l Z E N v b H V t b n M x L n t W Y W x 1 Z S 5 L Y X B w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G h l c l 9 t Z X R y a W N z X 3 B z Z X V k b z N k X z F f Z G V 0 Z W N 0 a W 9 u L 0 F 1 d G 9 S Z W 1 v d m V k Q 2 9 s d W 1 u c z E u e 0 5 h b W U s M H 0 m c X V v d D s s J n F 1 b 3 Q 7 U 2 V j d G l v b j E v b 3 R o Z X J f b W V 0 c m l j c 1 9 w c 2 V 1 Z G 8 z Z F 8 x X 2 R l d G V j d G l v b i 9 B d X R v U m V t b 3 Z l Z E N v b H V t b n M x L n t W Y W x 1 Z S 5 Q U F Y s M X 0 m c X V v d D s s J n F 1 b 3 Q 7 U 2 V j d G l v b j E v b 3 R o Z X J f b W V 0 c m l j c 1 9 w c 2 V 1 Z G 8 z Z F 8 x X 2 R l d G V j d G l v b i 9 B d X R v U m V t b 3 Z l Z E N v b H V t b n M x L n t W Y W x 1 Z S 5 O U F Y s M n 0 m c X V v d D s s J n F 1 b 3 Q 7 U 2 V j d G l v b j E v b 3 R o Z X J f b W V 0 c m l j c 1 9 w c 2 V 1 Z G 8 z Z F 8 x X 2 R l d G V j d G l v b i 9 B d X R v U m V t b 3 Z l Z E N v b H V t b n M x L n t W Y W x 1 Z S 5 T Z W 5 z a W J p b G l 0 e S w z f S Z x d W 9 0 O y w m c X V v d D t T Z W N 0 a W 9 u M S 9 v d G h l c l 9 t Z X R y a W N z X 3 B z Z X V k b z N k X z F f Z G V 0 Z W N 0 a W 9 u L 0 F 1 d G 9 S Z W 1 v d m V k Q 2 9 s d W 1 u c z E u e 1 Z h b H V l L l N w Z W N p Z m l j a X R 5 L D R 9 J n F 1 b 3 Q 7 L C Z x d W 9 0 O 1 N l Y 3 R p b 2 4 x L 2 9 0 a G V y X 2 1 l d H J p Y 3 N f c H N l d W R v M 2 R f M V 9 k Z X R l Y 3 R p b 2 4 v Q X V 0 b 1 J l b W 9 2 Z W R D b 2 x 1 b W 5 z M S 5 7 V m F s d W U u S 2 F w c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a G V y X 2 1 l d H J p Y 3 N f c H N l d W R v M 2 R f M V 9 k Z X R l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b W V 0 c m l j c 1 9 w c 2 V 1 Z G 8 z Z F 8 x X 2 R l d G V j d G l v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b W V 0 c m l j c 1 9 w c 2 V 1 Z G 8 z Z F 8 x X 2 R l d G V j d G l v b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l 9 k a W N l X 2 Z y Y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b 2 R l b F 9 w c 2 V 1 Z G 8 z Z F 8 y X 2 R p Y 2 V f Z n J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3 V D E x O j Q w O j Q 3 L j M w N T Q 5 N D V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G c m F t Z S Z x d W 9 0 O y w m c X V v d D t W Y W x 1 Z S 5 Q d W x s Y m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w c 2 V 1 Z G 8 z Z F 8 y X 2 R p Y 2 V f Z n J h b W U v Q X V 0 b 1 J l b W 9 2 Z W R D b 2 x 1 b W 5 z M S 5 7 T m F t Z S w w f S Z x d W 9 0 O y w m c X V v d D t T Z W N 0 a W 9 u M S 9 t b 2 R l b F 9 w c 2 V 1 Z G 8 z Z F 8 y X 2 R p Y 2 V f Z n J h b W U v Q X V 0 b 1 J l b W 9 2 Z W R D b 2 x 1 b W 5 z M S 5 7 V m F s d W U u M S w x f S Z x d W 9 0 O y w m c X V v d D t T Z W N 0 a W 9 u M S 9 t b 2 R l b F 9 w c 2 V 1 Z G 8 z Z F 8 y X 2 R p Y 2 V f Z n J h b W U v Q X V 0 b 1 J l b W 9 2 Z W R D b 2 x 1 b W 5 z M S 5 7 V m F s d W U u M T A s M n 0 m c X V v d D s s J n F 1 b 3 Q 7 U 2 V j d G l v b j E v b W 9 k Z W x f c H N l d W R v M 2 R f M l 9 k a W N l X 2 Z y Y W 1 l L 0 F 1 d G 9 S Z W 1 v d m V k Q 2 9 s d W 1 u c z E u e 1 Z h b H V l L j E x L D N 9 J n F 1 b 3 Q 7 L C Z x d W 9 0 O 1 N l Y 3 R p b 2 4 x L 2 1 v Z G V s X 3 B z Z X V k b z N k X z J f Z G l j Z V 9 m c m F t Z S 9 B d X R v U m V t b 3 Z l Z E N v b H V t b n M x L n t W Y W x 1 Z S 4 x M i w 0 f S Z x d W 9 0 O y w m c X V v d D t T Z W N 0 a W 9 u M S 9 t b 2 R l b F 9 w c 2 V 1 Z G 8 z Z F 8 y X 2 R p Y 2 V f Z n J h b W U v Q X V 0 b 1 J l b W 9 2 Z W R D b 2 x 1 b W 5 z M S 5 7 V m F s d W U u M i w 1 f S Z x d W 9 0 O y w m c X V v d D t T Z W N 0 a W 9 u M S 9 t b 2 R l b F 9 w c 2 V 1 Z G 8 z Z F 8 y X 2 R p Y 2 V f Z n J h b W U v Q X V 0 b 1 J l b W 9 2 Z W R D b 2 x 1 b W 5 z M S 5 7 V m F s d W U u M y w 2 f S Z x d W 9 0 O y w m c X V v d D t T Z W N 0 a W 9 u M S 9 t b 2 R l b F 9 w c 2 V 1 Z G 8 z Z F 8 y X 2 R p Y 2 V f Z n J h b W U v Q X V 0 b 1 J l b W 9 2 Z W R D b 2 x 1 b W 5 z M S 5 7 V m F s d W U u N C w 3 f S Z x d W 9 0 O y w m c X V v d D t T Z W N 0 a W 9 u M S 9 t b 2 R l b F 9 w c 2 V 1 Z G 8 z Z F 8 y X 2 R p Y 2 V f Z n J h b W U v Q X V 0 b 1 J l b W 9 2 Z W R D b 2 x 1 b W 5 z M S 5 7 V m F s d W U u N S w 4 f S Z x d W 9 0 O y w m c X V v d D t T Z W N 0 a W 9 u M S 9 t b 2 R l b F 9 w c 2 V 1 Z G 8 z Z F 8 y X 2 R p Y 2 V f Z n J h b W U v Q X V 0 b 1 J l b W 9 2 Z W R D b 2 x 1 b W 5 z M S 5 7 V m F s d W U u N i w 5 f S Z x d W 9 0 O y w m c X V v d D t T Z W N 0 a W 9 u M S 9 t b 2 R l b F 9 w c 2 V 1 Z G 8 z Z F 8 y X 2 R p Y 2 V f Z n J h b W U v Q X V 0 b 1 J l b W 9 2 Z W R D b 2 x 1 b W 5 z M S 5 7 V m F s d W U u N y w x M H 0 m c X V v d D s s J n F 1 b 3 Q 7 U 2 V j d G l v b j E v b W 9 k Z W x f c H N l d W R v M 2 R f M l 9 k a W N l X 2 Z y Y W 1 l L 0 F 1 d G 9 S Z W 1 v d m V k Q 2 9 s d W 1 u c z E u e 1 Z h b H V l L j g s M T F 9 J n F 1 b 3 Q 7 L C Z x d W 9 0 O 1 N l Y 3 R p b 2 4 x L 2 1 v Z G V s X 3 B z Z X V k b z N k X z J f Z G l j Z V 9 m c m F t Z S 9 B d X R v U m V t b 3 Z l Z E N v b H V t b n M x L n t W Y W x 1 Z S 4 5 L D E y f S Z x d W 9 0 O y w m c X V v d D t T Z W N 0 a W 9 u M S 9 t b 2 R l b F 9 w c 2 V 1 Z G 8 z Z F 8 y X 2 R p Y 2 V f Z n J h b W U v Q X V 0 b 1 J l b W 9 2 Z W R D b 2 x 1 b W 5 z M S 5 7 V m F s d W U u R n J h b W U s M T N 9 J n F 1 b 3 Q 7 L C Z x d W 9 0 O 1 N l Y 3 R p b 2 4 x L 2 1 v Z G V s X 3 B z Z X V k b z N k X z J f Z G l j Z V 9 m c m F t Z S 9 B d X R v U m V t b 3 Z l Z E N v b H V t b n M x L n t W Y W x 1 Z S 5 Q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X 3 B z Z X V k b z N k X z J f Z G l j Z V 9 m c m F t Z S 9 B d X R v U m V t b 3 Z l Z E N v b H V t b n M x L n t O Y W 1 l L D B 9 J n F 1 b 3 Q 7 L C Z x d W 9 0 O 1 N l Y 3 R p b 2 4 x L 2 1 v Z G V s X 3 B z Z X V k b z N k X z J f Z G l j Z V 9 m c m F t Z S 9 B d X R v U m V t b 3 Z l Z E N v b H V t b n M x L n t W Y W x 1 Z S 4 x L D F 9 J n F 1 b 3 Q 7 L C Z x d W 9 0 O 1 N l Y 3 R p b 2 4 x L 2 1 v Z G V s X 3 B z Z X V k b z N k X z J f Z G l j Z V 9 m c m F t Z S 9 B d X R v U m V t b 3 Z l Z E N v b H V t b n M x L n t W Y W x 1 Z S 4 x M C w y f S Z x d W 9 0 O y w m c X V v d D t T Z W N 0 a W 9 u M S 9 t b 2 R l b F 9 w c 2 V 1 Z G 8 z Z F 8 y X 2 R p Y 2 V f Z n J h b W U v Q X V 0 b 1 J l b W 9 2 Z W R D b 2 x 1 b W 5 z M S 5 7 V m F s d W U u M T E s M 3 0 m c X V v d D s s J n F 1 b 3 Q 7 U 2 V j d G l v b j E v b W 9 k Z W x f c H N l d W R v M 2 R f M l 9 k a W N l X 2 Z y Y W 1 l L 0 F 1 d G 9 S Z W 1 v d m V k Q 2 9 s d W 1 u c z E u e 1 Z h b H V l L j E y L D R 9 J n F 1 b 3 Q 7 L C Z x d W 9 0 O 1 N l Y 3 R p b 2 4 x L 2 1 v Z G V s X 3 B z Z X V k b z N k X z J f Z G l j Z V 9 m c m F t Z S 9 B d X R v U m V t b 3 Z l Z E N v b H V t b n M x L n t W Y W x 1 Z S 4 y L D V 9 J n F 1 b 3 Q 7 L C Z x d W 9 0 O 1 N l Y 3 R p b 2 4 x L 2 1 v Z G V s X 3 B z Z X V k b z N k X z J f Z G l j Z V 9 m c m F t Z S 9 B d X R v U m V t b 3 Z l Z E N v b H V t b n M x L n t W Y W x 1 Z S 4 z L D Z 9 J n F 1 b 3 Q 7 L C Z x d W 9 0 O 1 N l Y 3 R p b 2 4 x L 2 1 v Z G V s X 3 B z Z X V k b z N k X z J f Z G l j Z V 9 m c m F t Z S 9 B d X R v U m V t b 3 Z l Z E N v b H V t b n M x L n t W Y W x 1 Z S 4 0 L D d 9 J n F 1 b 3 Q 7 L C Z x d W 9 0 O 1 N l Y 3 R p b 2 4 x L 2 1 v Z G V s X 3 B z Z X V k b z N k X z J f Z G l j Z V 9 m c m F t Z S 9 B d X R v U m V t b 3 Z l Z E N v b H V t b n M x L n t W Y W x 1 Z S 4 1 L D h 9 J n F 1 b 3 Q 7 L C Z x d W 9 0 O 1 N l Y 3 R p b 2 4 x L 2 1 v Z G V s X 3 B z Z X V k b z N k X z J f Z G l j Z V 9 m c m F t Z S 9 B d X R v U m V t b 3 Z l Z E N v b H V t b n M x L n t W Y W x 1 Z S 4 2 L D l 9 J n F 1 b 3 Q 7 L C Z x d W 9 0 O 1 N l Y 3 R p b 2 4 x L 2 1 v Z G V s X 3 B z Z X V k b z N k X z J f Z G l j Z V 9 m c m F t Z S 9 B d X R v U m V t b 3 Z l Z E N v b H V t b n M x L n t W Y W x 1 Z S 4 3 L D E w f S Z x d W 9 0 O y w m c X V v d D t T Z W N 0 a W 9 u M S 9 t b 2 R l b F 9 w c 2 V 1 Z G 8 z Z F 8 y X 2 R p Y 2 V f Z n J h b W U v Q X V 0 b 1 J l b W 9 2 Z W R D b 2 x 1 b W 5 z M S 5 7 V m F s d W U u O C w x M X 0 m c X V v d D s s J n F 1 b 3 Q 7 U 2 V j d G l v b j E v b W 9 k Z W x f c H N l d W R v M 2 R f M l 9 k a W N l X 2 Z y Y W 1 l L 0 F 1 d G 9 S Z W 1 v d m V k Q 2 9 s d W 1 u c z E u e 1 Z h b H V l L j k s M T J 9 J n F 1 b 3 Q 7 L C Z x d W 9 0 O 1 N l Y 3 R p b 2 4 x L 2 1 v Z G V s X 3 B z Z X V k b z N k X z J f Z G l j Z V 9 m c m F t Z S 9 B d X R v U m V t b 3 Z l Z E N v b H V t b n M x L n t W Y W x 1 Z S 5 G c m F t Z S w x M 3 0 m c X V v d D s s J n F 1 b 3 Q 7 U 2 V j d G l v b j E v b W 9 k Z W x f c H N l d W R v M 2 R f M l 9 k a W N l X 2 Z y Y W 1 l L 0 F 1 d G 9 S Z W 1 v d m V k Q 2 9 s d W 1 u c z E u e 1 Z h b H V l L l B 1 b G x i Y W N r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H N l d W R v M 2 R f M l 9 k a W N l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B z Z X V k b z N k X z J f Z G l j Z V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l 9 k a W N l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y X 2 R p Y 2 V f c H V s b G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v Z G V s X 3 B z Z X V k b z N k X z J f Z G l j Z V 9 w d W x s Y m F j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1 Q x M T o 0 M j o 1 O S 4 y O D g 4 O T A 3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c H N l d W R v M 2 R f M l 9 k a W N l X 3 B 1 b G x i Y W N r L 0 F 1 d G 9 S Z W 1 v d m V k Q 2 9 s d W 1 u c z E u e 0 5 h b W U s M H 0 m c X V v d D s s J n F 1 b 3 Q 7 U 2 V j d G l v b j E v b W 9 k Z W x f c H N l d W R v M 2 R f M l 9 k a W N l X 3 B 1 b G x i Y W N r L 0 F 1 d G 9 S Z W 1 v d m V k Q 2 9 s d W 1 u c z E u e 1 Z h b H V l L j E s M X 0 m c X V v d D s s J n F 1 b 3 Q 7 U 2 V j d G l v b j E v b W 9 k Z W x f c H N l d W R v M 2 R f M l 9 k a W N l X 3 B 1 b G x i Y W N r L 0 F 1 d G 9 S Z W 1 v d m V k Q 2 9 s d W 1 u c z E u e 1 Z h b H V l L j I s M n 0 m c X V v d D s s J n F 1 b 3 Q 7 U 2 V j d G l v b j E v b W 9 k Z W x f c H N l d W R v M 2 R f M l 9 k a W N l X 3 B 1 b G x i Y W N r L 0 F 1 d G 9 S Z W 1 v d m V k Q 2 9 s d W 1 u c z E u e 1 Z h b H V l L j M s M 3 0 m c X V v d D s s J n F 1 b 3 Q 7 U 2 V j d G l v b j E v b W 9 k Z W x f c H N l d W R v M 2 R f M l 9 k a W N l X 3 B 1 b G x i Y W N r L 0 F 1 d G 9 S Z W 1 v d m V k Q 2 9 s d W 1 u c z E u e 1 Z h b H V l L j Q s N H 0 m c X V v d D s s J n F 1 b 3 Q 7 U 2 V j d G l v b j E v b W 9 k Z W x f c H N l d W R v M 2 R f M l 9 k a W N l X 3 B 1 b G x i Y W N r L 0 F 1 d G 9 S Z W 1 v d m V k Q 2 9 s d W 1 u c z E u e 1 Z h b H V l L j U s N X 0 m c X V v d D s s J n F 1 b 3 Q 7 U 2 V j d G l v b j E v b W 9 k Z W x f c H N l d W R v M 2 R f M l 9 k a W N l X 3 B 1 b G x i Y W N r L 0 F 1 d G 9 S Z W 1 v d m V k Q 2 9 s d W 1 u c z E u e 1 Z h b H V l L j Y s N n 0 m c X V v d D s s J n F 1 b 3 Q 7 U 2 V j d G l v b j E v b W 9 k Z W x f c H N l d W R v M 2 R f M l 9 k a W N l X 3 B 1 b G x i Y W N r L 0 F 1 d G 9 S Z W 1 v d m V k Q 2 9 s d W 1 u c z E u e 1 Z h b H V l L j c s N 3 0 m c X V v d D s s J n F 1 b 3 Q 7 U 2 V j d G l v b j E v b W 9 k Z W x f c H N l d W R v M 2 R f M l 9 k a W N l X 3 B 1 b G x i Y W N r L 0 F 1 d G 9 S Z W 1 v d m V k Q 2 9 s d W 1 u c z E u e 1 Z h b H V l L j g s O H 0 m c X V v d D s s J n F 1 b 3 Q 7 U 2 V j d G l v b j E v b W 9 k Z W x f c H N l d W R v M 2 R f M l 9 k a W N l X 3 B 1 b G x i Y W N r L 0 F 1 d G 9 S Z W 1 v d m V k Q 2 9 s d W 1 u c z E u e 1 Z h b H V l L j k s O X 0 m c X V v d D s s J n F 1 b 3 Q 7 U 2 V j d G l v b j E v b W 9 k Z W x f c H N l d W R v M 2 R f M l 9 k a W N l X 3 B 1 b G x i Y W N r L 0 F 1 d G 9 S Z W 1 v d m V k Q 2 9 s d W 1 u c z E u e 1 Z h b H V l L j E w L D E w f S Z x d W 9 0 O y w m c X V v d D t T Z W N 0 a W 9 u M S 9 t b 2 R l b F 9 w c 2 V 1 Z G 8 z Z F 8 y X 2 R p Y 2 V f c H V s b G J h Y 2 s v Q X V 0 b 1 J l b W 9 2 Z W R D b 2 x 1 b W 5 z M S 5 7 V m F s d W U u M T E s M T F 9 J n F 1 b 3 Q 7 L C Z x d W 9 0 O 1 N l Y 3 R p b 2 4 x L 2 1 v Z G V s X 3 B z Z X V k b z N k X z J f Z G l j Z V 9 w d W x s Y m F j a y 9 B d X R v U m V t b 3 Z l Z E N v b H V t b n M x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1 v Z G V s X 3 B z Z X V k b z N k X z J f Z G l j Z V 9 w d W x s Y m F j a y 9 B d X R v U m V t b 3 Z l Z E N v b H V t b n M x L n t O Y W 1 l L D B 9 J n F 1 b 3 Q 7 L C Z x d W 9 0 O 1 N l Y 3 R p b 2 4 x L 2 1 v Z G V s X 3 B z Z X V k b z N k X z J f Z G l j Z V 9 w d W x s Y m F j a y 9 B d X R v U m V t b 3 Z l Z E N v b H V t b n M x L n t W Y W x 1 Z S 4 x L D F 9 J n F 1 b 3 Q 7 L C Z x d W 9 0 O 1 N l Y 3 R p b 2 4 x L 2 1 v Z G V s X 3 B z Z X V k b z N k X z J f Z G l j Z V 9 w d W x s Y m F j a y 9 B d X R v U m V t b 3 Z l Z E N v b H V t b n M x L n t W Y W x 1 Z S 4 y L D J 9 J n F 1 b 3 Q 7 L C Z x d W 9 0 O 1 N l Y 3 R p b 2 4 x L 2 1 v Z G V s X 3 B z Z X V k b z N k X z J f Z G l j Z V 9 w d W x s Y m F j a y 9 B d X R v U m V t b 3 Z l Z E N v b H V t b n M x L n t W Y W x 1 Z S 4 z L D N 9 J n F 1 b 3 Q 7 L C Z x d W 9 0 O 1 N l Y 3 R p b 2 4 x L 2 1 v Z G V s X 3 B z Z X V k b z N k X z J f Z G l j Z V 9 w d W x s Y m F j a y 9 B d X R v U m V t b 3 Z l Z E N v b H V t b n M x L n t W Y W x 1 Z S 4 0 L D R 9 J n F 1 b 3 Q 7 L C Z x d W 9 0 O 1 N l Y 3 R p b 2 4 x L 2 1 v Z G V s X 3 B z Z X V k b z N k X z J f Z G l j Z V 9 w d W x s Y m F j a y 9 B d X R v U m V t b 3 Z l Z E N v b H V t b n M x L n t W Y W x 1 Z S 4 1 L D V 9 J n F 1 b 3 Q 7 L C Z x d W 9 0 O 1 N l Y 3 R p b 2 4 x L 2 1 v Z G V s X 3 B z Z X V k b z N k X z J f Z G l j Z V 9 w d W x s Y m F j a y 9 B d X R v U m V t b 3 Z l Z E N v b H V t b n M x L n t W Y W x 1 Z S 4 2 L D Z 9 J n F 1 b 3 Q 7 L C Z x d W 9 0 O 1 N l Y 3 R p b 2 4 x L 2 1 v Z G V s X 3 B z Z X V k b z N k X z J f Z G l j Z V 9 w d W x s Y m F j a y 9 B d X R v U m V t b 3 Z l Z E N v b H V t b n M x L n t W Y W x 1 Z S 4 3 L D d 9 J n F 1 b 3 Q 7 L C Z x d W 9 0 O 1 N l Y 3 R p b 2 4 x L 2 1 v Z G V s X 3 B z Z X V k b z N k X z J f Z G l j Z V 9 w d W x s Y m F j a y 9 B d X R v U m V t b 3 Z l Z E N v b H V t b n M x L n t W Y W x 1 Z S 4 4 L D h 9 J n F 1 b 3 Q 7 L C Z x d W 9 0 O 1 N l Y 3 R p b 2 4 x L 2 1 v Z G V s X 3 B z Z X V k b z N k X z J f Z G l j Z V 9 w d W x s Y m F j a y 9 B d X R v U m V t b 3 Z l Z E N v b H V t b n M x L n t W Y W x 1 Z S 4 5 L D l 9 J n F 1 b 3 Q 7 L C Z x d W 9 0 O 1 N l Y 3 R p b 2 4 x L 2 1 v Z G V s X 3 B z Z X V k b z N k X z J f Z G l j Z V 9 w d W x s Y m F j a y 9 B d X R v U m V t b 3 Z l Z E N v b H V t b n M x L n t W Y W x 1 Z S 4 x M C w x M H 0 m c X V v d D s s J n F 1 b 3 Q 7 U 2 V j d G l v b j E v b W 9 k Z W x f c H N l d W R v M 2 R f M l 9 k a W N l X 3 B 1 b G x i Y W N r L 0 F 1 d G 9 S Z W 1 v d m V k Q 2 9 s d W 1 u c z E u e 1 Z h b H V l L j E x L D E x f S Z x d W 9 0 O y w m c X V v d D t T Z W N 0 a W 9 u M S 9 t b 2 R l b F 9 w c 2 V 1 Z G 8 z Z F 8 y X 2 R p Y 2 V f c H V s b G J h Y 2 s v Q X V 0 b 1 J l b W 9 2 Z W R D b 2 x 1 b W 5 z M S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w c 2 V 1 Z G 8 z Z F 8 y X 2 R p Y 2 V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l 9 k a W N l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y X 2 R p Y 2 V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B z Z X V k b z N k X z J f b 3 R o Z X J f b W V 0 c m l j c 1 9 k Z X R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3 V D E x O j U w O j I z L j I 2 O T E y N T R a I i A v P j x F b n R y e S B U e X B l P S J G a W x s Q 2 9 s d W 1 u V H l w Z X M i I F Z h b H V l P S J z Q m d B Q U F B Q U E i I C 8 + P E V u d H J 5 I F R 5 c G U 9 I k Z p b G x D b 2 x 1 b W 5 O Y W 1 l c y I g V m F s d W U 9 I n N b J n F 1 b 3 Q 7 T m F t Z S Z x d W 9 0 O y w m c X V v d D t W Y W x 1 Z S 5 Q U F Y m c X V v d D s s J n F 1 b 3 Q 7 V m F s d W U u T l B W J n F 1 b 3 Q 7 L C Z x d W 9 0 O 1 Z h b H V l L l N l b n N p Y m l s a X R 5 J n F 1 b 3 Q 7 L C Z x d W 9 0 O 1 Z h b H V l L l N w Z W N p Z m l j a X R 5 J n F 1 b 3 Q 7 L C Z x d W 9 0 O 1 Z h b H V l L k t h c H B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c H N l d W R v M 2 R f M l 9 v d G h l c l 9 t Z X R y a W N z X 2 R l d G V j d G l v b i 9 B d X R v U m V t b 3 Z l Z E N v b H V t b n M x L n t O Y W 1 l L D B 9 J n F 1 b 3 Q 7 L C Z x d W 9 0 O 1 N l Y 3 R p b 2 4 x L 2 1 v Z G V s X 3 B z Z X V k b z N k X z J f b 3 R o Z X J f b W V 0 c m l j c 1 9 k Z X R l Y 3 R p b 2 4 v Q X V 0 b 1 J l b W 9 2 Z W R D b 2 x 1 b W 5 z M S 5 7 V m F s d W U u U F B W L D F 9 J n F 1 b 3 Q 7 L C Z x d W 9 0 O 1 N l Y 3 R p b 2 4 x L 2 1 v Z G V s X 3 B z Z X V k b z N k X z J f b 3 R o Z X J f b W V 0 c m l j c 1 9 k Z X R l Y 3 R p b 2 4 v Q X V 0 b 1 J l b W 9 2 Z W R D b 2 x 1 b W 5 z M S 5 7 V m F s d W U u T l B W L D J 9 J n F 1 b 3 Q 7 L C Z x d W 9 0 O 1 N l Y 3 R p b 2 4 x L 2 1 v Z G V s X 3 B z Z X V k b z N k X z J f b 3 R o Z X J f b W V 0 c m l j c 1 9 k Z X R l Y 3 R p b 2 4 v Q X V 0 b 1 J l b W 9 2 Z W R D b 2 x 1 b W 5 z M S 5 7 V m F s d W U u U 2 V u c 2 l i a W x p d H k s M 3 0 m c X V v d D s s J n F 1 b 3 Q 7 U 2 V j d G l v b j E v b W 9 k Z W x f c H N l d W R v M 2 R f M l 9 v d G h l c l 9 t Z X R y a W N z X 2 R l d G V j d G l v b i 9 B d X R v U m V t b 3 Z l Z E N v b H V t b n M x L n t W Y W x 1 Z S 5 T c G V j a W Z p Y 2 l 0 e S w 0 f S Z x d W 9 0 O y w m c X V v d D t T Z W N 0 a W 9 u M S 9 t b 2 R l b F 9 w c 2 V 1 Z G 8 z Z F 8 y X 2 9 0 a G V y X 2 1 l d H J p Y 3 N f Z G V 0 Z W N 0 a W 9 u L 0 F 1 d G 9 S Z W 1 v d m V k Q 2 9 s d W 1 u c z E u e 1 Z h b H V l L k t h c H B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v Z G V s X 3 B z Z X V k b z N k X z J f b 3 R o Z X J f b W V 0 c m l j c 1 9 k Z X R l Y 3 R p b 2 4 v Q X V 0 b 1 J l b W 9 2 Z W R D b 2 x 1 b W 5 z M S 5 7 T m F t Z S w w f S Z x d W 9 0 O y w m c X V v d D t T Z W N 0 a W 9 u M S 9 t b 2 R l b F 9 w c 2 V 1 Z G 8 z Z F 8 y X 2 9 0 a G V y X 2 1 l d H J p Y 3 N f Z G V 0 Z W N 0 a W 9 u L 0 F 1 d G 9 S Z W 1 v d m V k Q 2 9 s d W 1 u c z E u e 1 Z h b H V l L l B Q V i w x f S Z x d W 9 0 O y w m c X V v d D t T Z W N 0 a W 9 u M S 9 t b 2 R l b F 9 w c 2 V 1 Z G 8 z Z F 8 y X 2 9 0 a G V y X 2 1 l d H J p Y 3 N f Z G V 0 Z W N 0 a W 9 u L 0 F 1 d G 9 S Z W 1 v d m V k Q 2 9 s d W 1 u c z E u e 1 Z h b H V l L k 5 Q V i w y f S Z x d W 9 0 O y w m c X V v d D t T Z W N 0 a W 9 u M S 9 t b 2 R l b F 9 w c 2 V 1 Z G 8 z Z F 8 y X 2 9 0 a G V y X 2 1 l d H J p Y 3 N f Z G V 0 Z W N 0 a W 9 u L 0 F 1 d G 9 S Z W 1 v d m V k Q 2 9 s d W 1 u c z E u e 1 Z h b H V l L l N l b n N p Y m l s a X R 5 L D N 9 J n F 1 b 3 Q 7 L C Z x d W 9 0 O 1 N l Y 3 R p b 2 4 x L 2 1 v Z G V s X 3 B z Z X V k b z N k X z J f b 3 R o Z X J f b W V 0 c m l j c 1 9 k Z X R l Y 3 R p b 2 4 v Q X V 0 b 1 J l b W 9 2 Z W R D b 2 x 1 b W 5 z M S 5 7 V m F s d W U u U 3 B l Y 2 l m a W N p d H k s N H 0 m c X V v d D s s J n F 1 b 3 Q 7 U 2 V j d G l v b j E v b W 9 k Z W x f c H N l d W R v M 2 R f M l 9 v d G h l c l 9 t Z X R y a W N z X 2 R l d G V j d G l v b i 9 B d X R v U m V t b 3 Z l Z E N v b H V t b n M x L n t W Y W x 1 Z S 5 L Y X B w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H N l d W R v M 2 R f M l 9 v d G h l c l 9 t Z X R y a W N z X 2 R l d G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y X 2 9 0 a G V y X 2 1 l d H J p Y 3 N f Z G V 0 Z W N 0 a W 9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y X 2 9 0 a G V y X 2 1 l d H J p Y 3 N f Z G V 0 Z W N 0 a W 9 u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z X 2 R p Y 2 V f Z n J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9 k Z W x f c H N l d W R v M 2 R f M 1 9 k a W N l X 2 Z y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F Q x M T o y M z o z O C 4 y N T E 3 O D k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b H V t Z W 4 m c X V v d D s s J n F 1 b 3 Q 7 V m F s d W U u Z 3 V p Z G V 3 a X J l J n F 1 b 3 Q 7 L C Z x d W 9 0 O 1 Z h b H V l L n d h b G w m c X V v d D s s J n F 1 b 3 Q 7 V m F s d W U u b G l w a W Q m c X V v d D s s J n F 1 b 3 Q 7 V m F s d W U u Y 2 F s Y 2 l 1 b S Z x d W 9 0 O y w m c X V v d D t W Y W x 1 Z S 5 t Z W R p Y S Z x d W 9 0 O y w m c X V v d D t W Y W x 1 Z S 5 j Y X R o Z X R l c i Z x d W 9 0 O y w m c X V v d D t W Y W x 1 Z S 5 z a W R l Y n J h b m N o J n F 1 b 3 Q 7 L C Z x d W 9 0 O 1 Z h b H V l L n J 0 a H J v b W J 1 c y Z x d W 9 0 O y w m c X V v d D t W Y W x 1 Z S 5 3 d G h y b 2 1 i d X M m c X V v d D s s J n F 1 b 3 Q 7 V m F s d W U u Z G l z c 2 V j d G l v b i Z x d W 9 0 O y w m c X V v d D t W Y W x 1 Z S 5 y d X B 0 d X J l J n F 1 b 3 Q 7 L C Z x d W 9 0 O 1 Z h b H V l L l B 1 b G x i Y W N r J n F 1 b 3 Q 7 L C Z x d W 9 0 O 1 Z h b H V l L k Z y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B z Z X V k b z N k X z N f Z G l j Z V 9 m c m F t Z S 9 B d X R v U m V t b 3 Z l Z E N v b H V t b n M x L n t O Y W 1 l L D B 9 J n F 1 b 3 Q 7 L C Z x d W 9 0 O 1 N l Y 3 R p b 2 4 x L 2 1 v Z G V s X 3 B z Z X V k b z N k X z N f Z G l j Z V 9 m c m F t Z S 9 B d X R v U m V t b 3 Z l Z E N v b H V t b n M x L n t W Y W x 1 Z S 5 s d W 1 l b i w x f S Z x d W 9 0 O y w m c X V v d D t T Z W N 0 a W 9 u M S 9 t b 2 R l b F 9 w c 2 V 1 Z G 8 z Z F 8 z X 2 R p Y 2 V f Z n J h b W U v Q X V 0 b 1 J l b W 9 2 Z W R D b 2 x 1 b W 5 z M S 5 7 V m F s d W U u Z 3 V p Z G V 3 a X J l L D J 9 J n F 1 b 3 Q 7 L C Z x d W 9 0 O 1 N l Y 3 R p b 2 4 x L 2 1 v Z G V s X 3 B z Z X V k b z N k X z N f Z G l j Z V 9 m c m F t Z S 9 B d X R v U m V t b 3 Z l Z E N v b H V t b n M x L n t W Y W x 1 Z S 5 3 Y W x s L D N 9 J n F 1 b 3 Q 7 L C Z x d W 9 0 O 1 N l Y 3 R p b 2 4 x L 2 1 v Z G V s X 3 B z Z X V k b z N k X z N f Z G l j Z V 9 m c m F t Z S 9 B d X R v U m V t b 3 Z l Z E N v b H V t b n M x L n t W Y W x 1 Z S 5 s a X B p Z C w 0 f S Z x d W 9 0 O y w m c X V v d D t T Z W N 0 a W 9 u M S 9 t b 2 R l b F 9 w c 2 V 1 Z G 8 z Z F 8 z X 2 R p Y 2 V f Z n J h b W U v Q X V 0 b 1 J l b W 9 2 Z W R D b 2 x 1 b W 5 z M S 5 7 V m F s d W U u Y 2 F s Y 2 l 1 b S w 1 f S Z x d W 9 0 O y w m c X V v d D t T Z W N 0 a W 9 u M S 9 t b 2 R l b F 9 w c 2 V 1 Z G 8 z Z F 8 z X 2 R p Y 2 V f Z n J h b W U v Q X V 0 b 1 J l b W 9 2 Z W R D b 2 x 1 b W 5 z M S 5 7 V m F s d W U u b W V k a W E s N n 0 m c X V v d D s s J n F 1 b 3 Q 7 U 2 V j d G l v b j E v b W 9 k Z W x f c H N l d W R v M 2 R f M 1 9 k a W N l X 2 Z y Y W 1 l L 0 F 1 d G 9 S Z W 1 v d m V k Q 2 9 s d W 1 u c z E u e 1 Z h b H V l L m N h d G h l d G V y L D d 9 J n F 1 b 3 Q 7 L C Z x d W 9 0 O 1 N l Y 3 R p b 2 4 x L 2 1 v Z G V s X 3 B z Z X V k b z N k X z N f Z G l j Z V 9 m c m F t Z S 9 B d X R v U m V t b 3 Z l Z E N v b H V t b n M x L n t W Y W x 1 Z S 5 z a W R l Y n J h b m N o L D h 9 J n F 1 b 3 Q 7 L C Z x d W 9 0 O 1 N l Y 3 R p b 2 4 x L 2 1 v Z G V s X 3 B z Z X V k b z N k X z N f Z G l j Z V 9 m c m F t Z S 9 B d X R v U m V t b 3 Z l Z E N v b H V t b n M x L n t W Y W x 1 Z S 5 y d G h y b 2 1 i d X M s O X 0 m c X V v d D s s J n F 1 b 3 Q 7 U 2 V j d G l v b j E v b W 9 k Z W x f c H N l d W R v M 2 R f M 1 9 k a W N l X 2 Z y Y W 1 l L 0 F 1 d G 9 S Z W 1 v d m V k Q 2 9 s d W 1 u c z E u e 1 Z h b H V l L n d 0 a H J v b W J 1 c y w x M H 0 m c X V v d D s s J n F 1 b 3 Q 7 U 2 V j d G l v b j E v b W 9 k Z W x f c H N l d W R v M 2 R f M 1 9 k a W N l X 2 Z y Y W 1 l L 0 F 1 d G 9 S Z W 1 v d m V k Q 2 9 s d W 1 u c z E u e 1 Z h b H V l L m R p c 3 N l Y 3 R p b 2 4 s M T F 9 J n F 1 b 3 Q 7 L C Z x d W 9 0 O 1 N l Y 3 R p b 2 4 x L 2 1 v Z G V s X 3 B z Z X V k b z N k X z N f Z G l j Z V 9 m c m F t Z S 9 B d X R v U m V t b 3 Z l Z E N v b H V t b n M x L n t W Y W x 1 Z S 5 y d X B 0 d X J l L D E y f S Z x d W 9 0 O y w m c X V v d D t T Z W N 0 a W 9 u M S 9 t b 2 R l b F 9 w c 2 V 1 Z G 8 z Z F 8 z X 2 R p Y 2 V f Z n J h b W U v Q X V 0 b 1 J l b W 9 2 Z W R D b 2 x 1 b W 5 z M S 5 7 V m F s d W U u U H V s b G J h Y 2 s s M T N 9 J n F 1 b 3 Q 7 L C Z x d W 9 0 O 1 N l Y 3 R p b 2 4 x L 2 1 v Z G V s X 3 B z Z X V k b z N k X z N f Z G l j Z V 9 m c m F t Z S 9 B d X R v U m V t b 3 Z l Z E N v b H V t b n M x L n t W Y W x 1 Z S 5 G c m F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X 3 B z Z X V k b z N k X z N f Z G l j Z V 9 m c m F t Z S 9 B d X R v U m V t b 3 Z l Z E N v b H V t b n M x L n t O Y W 1 l L D B 9 J n F 1 b 3 Q 7 L C Z x d W 9 0 O 1 N l Y 3 R p b 2 4 x L 2 1 v Z G V s X 3 B z Z X V k b z N k X z N f Z G l j Z V 9 m c m F t Z S 9 B d X R v U m V t b 3 Z l Z E N v b H V t b n M x L n t W Y W x 1 Z S 5 s d W 1 l b i w x f S Z x d W 9 0 O y w m c X V v d D t T Z W N 0 a W 9 u M S 9 t b 2 R l b F 9 w c 2 V 1 Z G 8 z Z F 8 z X 2 R p Y 2 V f Z n J h b W U v Q X V 0 b 1 J l b W 9 2 Z W R D b 2 x 1 b W 5 z M S 5 7 V m F s d W U u Z 3 V p Z G V 3 a X J l L D J 9 J n F 1 b 3 Q 7 L C Z x d W 9 0 O 1 N l Y 3 R p b 2 4 x L 2 1 v Z G V s X 3 B z Z X V k b z N k X z N f Z G l j Z V 9 m c m F t Z S 9 B d X R v U m V t b 3 Z l Z E N v b H V t b n M x L n t W Y W x 1 Z S 5 3 Y W x s L D N 9 J n F 1 b 3 Q 7 L C Z x d W 9 0 O 1 N l Y 3 R p b 2 4 x L 2 1 v Z G V s X 3 B z Z X V k b z N k X z N f Z G l j Z V 9 m c m F t Z S 9 B d X R v U m V t b 3 Z l Z E N v b H V t b n M x L n t W Y W x 1 Z S 5 s a X B p Z C w 0 f S Z x d W 9 0 O y w m c X V v d D t T Z W N 0 a W 9 u M S 9 t b 2 R l b F 9 w c 2 V 1 Z G 8 z Z F 8 z X 2 R p Y 2 V f Z n J h b W U v Q X V 0 b 1 J l b W 9 2 Z W R D b 2 x 1 b W 5 z M S 5 7 V m F s d W U u Y 2 F s Y 2 l 1 b S w 1 f S Z x d W 9 0 O y w m c X V v d D t T Z W N 0 a W 9 u M S 9 t b 2 R l b F 9 w c 2 V 1 Z G 8 z Z F 8 z X 2 R p Y 2 V f Z n J h b W U v Q X V 0 b 1 J l b W 9 2 Z W R D b 2 x 1 b W 5 z M S 5 7 V m F s d W U u b W V k a W E s N n 0 m c X V v d D s s J n F 1 b 3 Q 7 U 2 V j d G l v b j E v b W 9 k Z W x f c H N l d W R v M 2 R f M 1 9 k a W N l X 2 Z y Y W 1 l L 0 F 1 d G 9 S Z W 1 v d m V k Q 2 9 s d W 1 u c z E u e 1 Z h b H V l L m N h d G h l d G V y L D d 9 J n F 1 b 3 Q 7 L C Z x d W 9 0 O 1 N l Y 3 R p b 2 4 x L 2 1 v Z G V s X 3 B z Z X V k b z N k X z N f Z G l j Z V 9 m c m F t Z S 9 B d X R v U m V t b 3 Z l Z E N v b H V t b n M x L n t W Y W x 1 Z S 5 z a W R l Y n J h b m N o L D h 9 J n F 1 b 3 Q 7 L C Z x d W 9 0 O 1 N l Y 3 R p b 2 4 x L 2 1 v Z G V s X 3 B z Z X V k b z N k X z N f Z G l j Z V 9 m c m F t Z S 9 B d X R v U m V t b 3 Z l Z E N v b H V t b n M x L n t W Y W x 1 Z S 5 y d G h y b 2 1 i d X M s O X 0 m c X V v d D s s J n F 1 b 3 Q 7 U 2 V j d G l v b j E v b W 9 k Z W x f c H N l d W R v M 2 R f M 1 9 k a W N l X 2 Z y Y W 1 l L 0 F 1 d G 9 S Z W 1 v d m V k Q 2 9 s d W 1 u c z E u e 1 Z h b H V l L n d 0 a H J v b W J 1 c y w x M H 0 m c X V v d D s s J n F 1 b 3 Q 7 U 2 V j d G l v b j E v b W 9 k Z W x f c H N l d W R v M 2 R f M 1 9 k a W N l X 2 Z y Y W 1 l L 0 F 1 d G 9 S Z W 1 v d m V k Q 2 9 s d W 1 u c z E u e 1 Z h b H V l L m R p c 3 N l Y 3 R p b 2 4 s M T F 9 J n F 1 b 3 Q 7 L C Z x d W 9 0 O 1 N l Y 3 R p b 2 4 x L 2 1 v Z G V s X 3 B z Z X V k b z N k X z N f Z G l j Z V 9 m c m F t Z S 9 B d X R v U m V t b 3 Z l Z E N v b H V t b n M x L n t W Y W x 1 Z S 5 y d X B 0 d X J l L D E y f S Z x d W 9 0 O y w m c X V v d D t T Z W N 0 a W 9 u M S 9 t b 2 R l b F 9 w c 2 V 1 Z G 8 z Z F 8 z X 2 R p Y 2 V f Z n J h b W U v Q X V 0 b 1 J l b W 9 2 Z W R D b 2 x 1 b W 5 z M S 5 7 V m F s d W U u U H V s b G J h Y 2 s s M T N 9 J n F 1 b 3 Q 7 L C Z x d W 9 0 O 1 N l Y 3 R p b 2 4 x L 2 1 v Z G V s X 3 B z Z X V k b z N k X z N f Z G l j Z V 9 m c m F t Z S 9 B d X R v U m V t b 3 Z l Z E N v b H V t b n M x L n t W Y W x 1 Z S 5 G c m F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X 3 B z Z X V k b z N k X z N f Z G l j Z V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z X 2 R p Y 2 V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B z Z X V k b z N k X z N f Z G l j Z V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1 9 k a W N l X 3 B 1 b G x i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0 V D E x O j I 1 O j A 4 L j c 1 N T I 5 N j R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w c 2 V 1 Z G 8 z Z F 8 z X 2 R p Y 2 V f c H V s b G J h Y 2 s v Q X V 0 b 1 J l b W 9 2 Z W R D b 2 x 1 b W 5 z M S 5 7 T m F t Z S w w f S Z x d W 9 0 O y w m c X V v d D t T Z W N 0 a W 9 u M S 9 t b 2 R l b F 9 w c 2 V 1 Z G 8 z Z F 8 z X 2 R p Y 2 V f c H V s b G J h Y 2 s v Q X V 0 b 1 J l b W 9 2 Z W R D b 2 x 1 b W 5 z M S 5 7 V m F s d W U u M S w x f S Z x d W 9 0 O y w m c X V v d D t T Z W N 0 a W 9 u M S 9 t b 2 R l b F 9 w c 2 V 1 Z G 8 z Z F 8 z X 2 R p Y 2 V f c H V s b G J h Y 2 s v Q X V 0 b 1 J l b W 9 2 Z W R D b 2 x 1 b W 5 z M S 5 7 V m F s d W U u M i w y f S Z x d W 9 0 O y w m c X V v d D t T Z W N 0 a W 9 u M S 9 t b 2 R l b F 9 w c 2 V 1 Z G 8 z Z F 8 z X 2 R p Y 2 V f c H V s b G J h Y 2 s v Q X V 0 b 1 J l b W 9 2 Z W R D b 2 x 1 b W 5 z M S 5 7 V m F s d W U u M y w z f S Z x d W 9 0 O y w m c X V v d D t T Z W N 0 a W 9 u M S 9 t b 2 R l b F 9 w c 2 V 1 Z G 8 z Z F 8 z X 2 R p Y 2 V f c H V s b G J h Y 2 s v Q X V 0 b 1 J l b W 9 2 Z W R D b 2 x 1 b W 5 z M S 5 7 V m F s d W U u N C w 0 f S Z x d W 9 0 O y w m c X V v d D t T Z W N 0 a W 9 u M S 9 t b 2 R l b F 9 w c 2 V 1 Z G 8 z Z F 8 z X 2 R p Y 2 V f c H V s b G J h Y 2 s v Q X V 0 b 1 J l b W 9 2 Z W R D b 2 x 1 b W 5 z M S 5 7 V m F s d W U u N S w 1 f S Z x d W 9 0 O y w m c X V v d D t T Z W N 0 a W 9 u M S 9 t b 2 R l b F 9 w c 2 V 1 Z G 8 z Z F 8 z X 2 R p Y 2 V f c H V s b G J h Y 2 s v Q X V 0 b 1 J l b W 9 2 Z W R D b 2 x 1 b W 5 z M S 5 7 V m F s d W U u N i w 2 f S Z x d W 9 0 O y w m c X V v d D t T Z W N 0 a W 9 u M S 9 t b 2 R l b F 9 w c 2 V 1 Z G 8 z Z F 8 z X 2 R p Y 2 V f c H V s b G J h Y 2 s v Q X V 0 b 1 J l b W 9 2 Z W R D b 2 x 1 b W 5 z M S 5 7 V m F s d W U u N y w 3 f S Z x d W 9 0 O y w m c X V v d D t T Z W N 0 a W 9 u M S 9 t b 2 R l b F 9 w c 2 V 1 Z G 8 z Z F 8 z X 2 R p Y 2 V f c H V s b G J h Y 2 s v Q X V 0 b 1 J l b W 9 2 Z W R D b 2 x 1 b W 5 z M S 5 7 V m F s d W U u O C w 4 f S Z x d W 9 0 O y w m c X V v d D t T Z W N 0 a W 9 u M S 9 t b 2 R l b F 9 w c 2 V 1 Z G 8 z Z F 8 z X 2 R p Y 2 V f c H V s b G J h Y 2 s v Q X V 0 b 1 J l b W 9 2 Z W R D b 2 x 1 b W 5 z M S 5 7 V m F s d W U u O S w 5 f S Z x d W 9 0 O y w m c X V v d D t T Z W N 0 a W 9 u M S 9 t b 2 R l b F 9 w c 2 V 1 Z G 8 z Z F 8 z X 2 R p Y 2 V f c H V s b G J h Y 2 s v Q X V 0 b 1 J l b W 9 2 Z W R D b 2 x 1 b W 5 z M S 5 7 V m F s d W U u M T A s M T B 9 J n F 1 b 3 Q 7 L C Z x d W 9 0 O 1 N l Y 3 R p b 2 4 x L 2 1 v Z G V s X 3 B z Z X V k b z N k X z N f Z G l j Z V 9 w d W x s Y m F j a y 9 B d X R v U m V t b 3 Z l Z E N v b H V t b n M x L n t W Y W x 1 Z S 4 x M S w x M X 0 m c X V v d D s s J n F 1 b 3 Q 7 U 2 V j d G l v b j E v b W 9 k Z W x f c H N l d W R v M 2 R f M 1 9 k a W N l X 3 B 1 b G x i Y W N r L 0 F 1 d G 9 S Z W 1 v d m V k Q 2 9 s d W 1 u c z E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9 k Z W x f c H N l d W R v M 2 R f M 1 9 k a W N l X 3 B 1 b G x i Y W N r L 0 F 1 d G 9 S Z W 1 v d m V k Q 2 9 s d W 1 u c z E u e 0 5 h b W U s M H 0 m c X V v d D s s J n F 1 b 3 Q 7 U 2 V j d G l v b j E v b W 9 k Z W x f c H N l d W R v M 2 R f M 1 9 k a W N l X 3 B 1 b G x i Y W N r L 0 F 1 d G 9 S Z W 1 v d m V k Q 2 9 s d W 1 u c z E u e 1 Z h b H V l L j E s M X 0 m c X V v d D s s J n F 1 b 3 Q 7 U 2 V j d G l v b j E v b W 9 k Z W x f c H N l d W R v M 2 R f M 1 9 k a W N l X 3 B 1 b G x i Y W N r L 0 F 1 d G 9 S Z W 1 v d m V k Q 2 9 s d W 1 u c z E u e 1 Z h b H V l L j I s M n 0 m c X V v d D s s J n F 1 b 3 Q 7 U 2 V j d G l v b j E v b W 9 k Z W x f c H N l d W R v M 2 R f M 1 9 k a W N l X 3 B 1 b G x i Y W N r L 0 F 1 d G 9 S Z W 1 v d m V k Q 2 9 s d W 1 u c z E u e 1 Z h b H V l L j M s M 3 0 m c X V v d D s s J n F 1 b 3 Q 7 U 2 V j d G l v b j E v b W 9 k Z W x f c H N l d W R v M 2 R f M 1 9 k a W N l X 3 B 1 b G x i Y W N r L 0 F 1 d G 9 S Z W 1 v d m V k Q 2 9 s d W 1 u c z E u e 1 Z h b H V l L j Q s N H 0 m c X V v d D s s J n F 1 b 3 Q 7 U 2 V j d G l v b j E v b W 9 k Z W x f c H N l d W R v M 2 R f M 1 9 k a W N l X 3 B 1 b G x i Y W N r L 0 F 1 d G 9 S Z W 1 v d m V k Q 2 9 s d W 1 u c z E u e 1 Z h b H V l L j U s N X 0 m c X V v d D s s J n F 1 b 3 Q 7 U 2 V j d G l v b j E v b W 9 k Z W x f c H N l d W R v M 2 R f M 1 9 k a W N l X 3 B 1 b G x i Y W N r L 0 F 1 d G 9 S Z W 1 v d m V k Q 2 9 s d W 1 u c z E u e 1 Z h b H V l L j Y s N n 0 m c X V v d D s s J n F 1 b 3 Q 7 U 2 V j d G l v b j E v b W 9 k Z W x f c H N l d W R v M 2 R f M 1 9 k a W N l X 3 B 1 b G x i Y W N r L 0 F 1 d G 9 S Z W 1 v d m V k Q 2 9 s d W 1 u c z E u e 1 Z h b H V l L j c s N 3 0 m c X V v d D s s J n F 1 b 3 Q 7 U 2 V j d G l v b j E v b W 9 k Z W x f c H N l d W R v M 2 R f M 1 9 k a W N l X 3 B 1 b G x i Y W N r L 0 F 1 d G 9 S Z W 1 v d m V k Q 2 9 s d W 1 u c z E u e 1 Z h b H V l L j g s O H 0 m c X V v d D s s J n F 1 b 3 Q 7 U 2 V j d G l v b j E v b W 9 k Z W x f c H N l d W R v M 2 R f M 1 9 k a W N l X 3 B 1 b G x i Y W N r L 0 F 1 d G 9 S Z W 1 v d m V k Q 2 9 s d W 1 u c z E u e 1 Z h b H V l L j k s O X 0 m c X V v d D s s J n F 1 b 3 Q 7 U 2 V j d G l v b j E v b W 9 k Z W x f c H N l d W R v M 2 R f M 1 9 k a W N l X 3 B 1 b G x i Y W N r L 0 F 1 d G 9 S Z W 1 v d m V k Q 2 9 s d W 1 u c z E u e 1 Z h b H V l L j E w L D E w f S Z x d W 9 0 O y w m c X V v d D t T Z W N 0 a W 9 u M S 9 t b 2 R l b F 9 w c 2 V 1 Z G 8 z Z F 8 z X 2 R p Y 2 V f c H V s b G J h Y 2 s v Q X V 0 b 1 J l b W 9 2 Z W R D b 2 x 1 b W 5 z M S 5 7 V m F s d W U u M T E s M T F 9 J n F 1 b 3 Q 7 L C Z x d W 9 0 O 1 N l Y 3 R p b 2 4 x L 2 1 v Z G V s X 3 B z Z X V k b z N k X z N f Z G l j Z V 9 w d W x s Y m F j a y 9 B d X R v U m V t b 3 Z l Z E N v b H V t b n M x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X 3 B z Z X V k b z N k X z N f Z G l j Z V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z X 2 R p Y 2 V f c H V s b G J h Y 2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B z Z X V k b z N k X z N f Z G l j Z V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1 9 k a W N l X 3 B 1 b G x i Y W N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v Z G V s X 3 B z Z X V k b z N k X z N f Z G l j Z V 9 w d W x s Y m F j a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F Q x M T o y N T o w O C 4 3 N T U y O T Y 0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w c 2 V 1 Z G 8 z Z F 8 z X 2 R p Y 2 V f c H V s b G J h Y 2 s v Q X V 0 b 1 J l b W 9 2 Z W R D b 2 x 1 b W 5 z M S 5 7 T m F t Z S w w f S Z x d W 9 0 O y w m c X V v d D t T Z W N 0 a W 9 u M S 9 t b 2 R l b F 9 w c 2 V 1 Z G 8 z Z F 8 z X 2 R p Y 2 V f c H V s b G J h Y 2 s v Q X V 0 b 1 J l b W 9 2 Z W R D b 2 x 1 b W 5 z M S 5 7 V m F s d W U u M S w x f S Z x d W 9 0 O y w m c X V v d D t T Z W N 0 a W 9 u M S 9 t b 2 R l b F 9 w c 2 V 1 Z G 8 z Z F 8 z X 2 R p Y 2 V f c H V s b G J h Y 2 s v Q X V 0 b 1 J l b W 9 2 Z W R D b 2 x 1 b W 5 z M S 5 7 V m F s d W U u M i w y f S Z x d W 9 0 O y w m c X V v d D t T Z W N 0 a W 9 u M S 9 t b 2 R l b F 9 w c 2 V 1 Z G 8 z Z F 8 z X 2 R p Y 2 V f c H V s b G J h Y 2 s v Q X V 0 b 1 J l b W 9 2 Z W R D b 2 x 1 b W 5 z M S 5 7 V m F s d W U u M y w z f S Z x d W 9 0 O y w m c X V v d D t T Z W N 0 a W 9 u M S 9 t b 2 R l b F 9 w c 2 V 1 Z G 8 z Z F 8 z X 2 R p Y 2 V f c H V s b G J h Y 2 s v Q X V 0 b 1 J l b W 9 2 Z W R D b 2 x 1 b W 5 z M S 5 7 V m F s d W U u N C w 0 f S Z x d W 9 0 O y w m c X V v d D t T Z W N 0 a W 9 u M S 9 t b 2 R l b F 9 w c 2 V 1 Z G 8 z Z F 8 z X 2 R p Y 2 V f c H V s b G J h Y 2 s v Q X V 0 b 1 J l b W 9 2 Z W R D b 2 x 1 b W 5 z M S 5 7 V m F s d W U u N S w 1 f S Z x d W 9 0 O y w m c X V v d D t T Z W N 0 a W 9 u M S 9 t b 2 R l b F 9 w c 2 V 1 Z G 8 z Z F 8 z X 2 R p Y 2 V f c H V s b G J h Y 2 s v Q X V 0 b 1 J l b W 9 2 Z W R D b 2 x 1 b W 5 z M S 5 7 V m F s d W U u N i w 2 f S Z x d W 9 0 O y w m c X V v d D t T Z W N 0 a W 9 u M S 9 t b 2 R l b F 9 w c 2 V 1 Z G 8 z Z F 8 z X 2 R p Y 2 V f c H V s b G J h Y 2 s v Q X V 0 b 1 J l b W 9 2 Z W R D b 2 x 1 b W 5 z M S 5 7 V m F s d W U u N y w 3 f S Z x d W 9 0 O y w m c X V v d D t T Z W N 0 a W 9 u M S 9 t b 2 R l b F 9 w c 2 V 1 Z G 8 z Z F 8 z X 2 R p Y 2 V f c H V s b G J h Y 2 s v Q X V 0 b 1 J l b W 9 2 Z W R D b 2 x 1 b W 5 z M S 5 7 V m F s d W U u O C w 4 f S Z x d W 9 0 O y w m c X V v d D t T Z W N 0 a W 9 u M S 9 t b 2 R l b F 9 w c 2 V 1 Z G 8 z Z F 8 z X 2 R p Y 2 V f c H V s b G J h Y 2 s v Q X V 0 b 1 J l b W 9 2 Z W R D b 2 x 1 b W 5 z M S 5 7 V m F s d W U u O S w 5 f S Z x d W 9 0 O y w m c X V v d D t T Z W N 0 a W 9 u M S 9 t b 2 R l b F 9 w c 2 V 1 Z G 8 z Z F 8 z X 2 R p Y 2 V f c H V s b G J h Y 2 s v Q X V 0 b 1 J l b W 9 2 Z W R D b 2 x 1 b W 5 z M S 5 7 V m F s d W U u M T A s M T B 9 J n F 1 b 3 Q 7 L C Z x d W 9 0 O 1 N l Y 3 R p b 2 4 x L 2 1 v Z G V s X 3 B z Z X V k b z N k X z N f Z G l j Z V 9 w d W x s Y m F j a y 9 B d X R v U m V t b 3 Z l Z E N v b H V t b n M x L n t W Y W x 1 Z S 4 x M S w x M X 0 m c X V v d D s s J n F 1 b 3 Q 7 U 2 V j d G l v b j E v b W 9 k Z W x f c H N l d W R v M 2 R f M 1 9 k a W N l X 3 B 1 b G x i Y W N r L 0 F 1 d G 9 S Z W 1 v d m V k Q 2 9 s d W 1 u c z E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9 k Z W x f c H N l d W R v M 2 R f M 1 9 k a W N l X 3 B 1 b G x i Y W N r L 0 F 1 d G 9 S Z W 1 v d m V k Q 2 9 s d W 1 u c z E u e 0 5 h b W U s M H 0 m c X V v d D s s J n F 1 b 3 Q 7 U 2 V j d G l v b j E v b W 9 k Z W x f c H N l d W R v M 2 R f M 1 9 k a W N l X 3 B 1 b G x i Y W N r L 0 F 1 d G 9 S Z W 1 v d m V k Q 2 9 s d W 1 u c z E u e 1 Z h b H V l L j E s M X 0 m c X V v d D s s J n F 1 b 3 Q 7 U 2 V j d G l v b j E v b W 9 k Z W x f c H N l d W R v M 2 R f M 1 9 k a W N l X 3 B 1 b G x i Y W N r L 0 F 1 d G 9 S Z W 1 v d m V k Q 2 9 s d W 1 u c z E u e 1 Z h b H V l L j I s M n 0 m c X V v d D s s J n F 1 b 3 Q 7 U 2 V j d G l v b j E v b W 9 k Z W x f c H N l d W R v M 2 R f M 1 9 k a W N l X 3 B 1 b G x i Y W N r L 0 F 1 d G 9 S Z W 1 v d m V k Q 2 9 s d W 1 u c z E u e 1 Z h b H V l L j M s M 3 0 m c X V v d D s s J n F 1 b 3 Q 7 U 2 V j d G l v b j E v b W 9 k Z W x f c H N l d W R v M 2 R f M 1 9 k a W N l X 3 B 1 b G x i Y W N r L 0 F 1 d G 9 S Z W 1 v d m V k Q 2 9 s d W 1 u c z E u e 1 Z h b H V l L j Q s N H 0 m c X V v d D s s J n F 1 b 3 Q 7 U 2 V j d G l v b j E v b W 9 k Z W x f c H N l d W R v M 2 R f M 1 9 k a W N l X 3 B 1 b G x i Y W N r L 0 F 1 d G 9 S Z W 1 v d m V k Q 2 9 s d W 1 u c z E u e 1 Z h b H V l L j U s N X 0 m c X V v d D s s J n F 1 b 3 Q 7 U 2 V j d G l v b j E v b W 9 k Z W x f c H N l d W R v M 2 R f M 1 9 k a W N l X 3 B 1 b G x i Y W N r L 0 F 1 d G 9 S Z W 1 v d m V k Q 2 9 s d W 1 u c z E u e 1 Z h b H V l L j Y s N n 0 m c X V v d D s s J n F 1 b 3 Q 7 U 2 V j d G l v b j E v b W 9 k Z W x f c H N l d W R v M 2 R f M 1 9 k a W N l X 3 B 1 b G x i Y W N r L 0 F 1 d G 9 S Z W 1 v d m V k Q 2 9 s d W 1 u c z E u e 1 Z h b H V l L j c s N 3 0 m c X V v d D s s J n F 1 b 3 Q 7 U 2 V j d G l v b j E v b W 9 k Z W x f c H N l d W R v M 2 R f M 1 9 k a W N l X 3 B 1 b G x i Y W N r L 0 F 1 d G 9 S Z W 1 v d m V k Q 2 9 s d W 1 u c z E u e 1 Z h b H V l L j g s O H 0 m c X V v d D s s J n F 1 b 3 Q 7 U 2 V j d G l v b j E v b W 9 k Z W x f c H N l d W R v M 2 R f M 1 9 k a W N l X 3 B 1 b G x i Y W N r L 0 F 1 d G 9 S Z W 1 v d m V k Q 2 9 s d W 1 u c z E u e 1 Z h b H V l L j k s O X 0 m c X V v d D s s J n F 1 b 3 Q 7 U 2 V j d G l v b j E v b W 9 k Z W x f c H N l d W R v M 2 R f M 1 9 k a W N l X 3 B 1 b G x i Y W N r L 0 F 1 d G 9 S Z W 1 v d m V k Q 2 9 s d W 1 u c z E u e 1 Z h b H V l L j E w L D E w f S Z x d W 9 0 O y w m c X V v d D t T Z W N 0 a W 9 u M S 9 t b 2 R l b F 9 w c 2 V 1 Z G 8 z Z F 8 z X 2 R p Y 2 V f c H V s b G J h Y 2 s v Q X V 0 b 1 J l b W 9 2 Z W R D b 2 x 1 b W 5 z M S 5 7 V m F s d W U u M T E s M T F 9 J n F 1 b 3 Q 7 L C Z x d W 9 0 O 1 N l Y 3 R p b 2 4 x L 2 1 v Z G V s X 3 B z Z X V k b z N k X z N f Z G l j Z V 9 w d W x s Y m F j a y 9 B d X R v U m V t b 3 Z l Z E N v b H V t b n M x L n t W Y W x 1 Z S 4 x M i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F 9 w c 2 V 1 Z G 8 z Z F 8 z X 2 R p Y 2 V f c H V s b G J h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1 9 k a W N l X 3 B 1 b G x i Y W N r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z X 2 R p Y 2 V f c H V s b G J h Y 2 s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B z Z X V k b z N k X z N f b 3 R o Z X J f b W V 0 a W N z X 2 R l d G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F Q x M T o y O T o x M y 4 5 N T k 4 O D A y W i I g L z 4 8 R W 5 0 c n k g V H l w Z T 0 i R m l s b E N v b H V t b l R 5 c G V z I i B W Y W x 1 Z T 0 i c 0 J n Q U F B Q U F B I i A v P j x F b n R y e S B U e X B l P S J G a W x s Q 2 9 s d W 1 u T m F t Z X M i I F Z h b H V l P S J z W y Z x d W 9 0 O 0 5 h b W U m c X V v d D s s J n F 1 b 3 Q 7 V m F s d W U u U F B W J n F 1 b 3 Q 7 L C Z x d W 9 0 O 1 Z h b H V l L k 5 Q V i Z x d W 9 0 O y w m c X V v d D t W Y W x 1 Z S 5 T Z W 5 z a W J p b G l 0 e S Z x d W 9 0 O y w m c X V v d D t W Y W x 1 Z S 5 T c G V j a W Z p Y 2 l 0 e S Z x d W 9 0 O y w m c X V v d D t W Y W x 1 Z S 5 L Y X B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B z Z X V k b z N k X z N f b 3 R o Z X J f b W V 0 a W N z X 2 R l d G V j d G l v b i 9 B d X R v U m V t b 3 Z l Z E N v b H V t b n M x L n t O Y W 1 l L D B 9 J n F 1 b 3 Q 7 L C Z x d W 9 0 O 1 N l Y 3 R p b 2 4 x L 2 1 v Z G V s X 3 B z Z X V k b z N k X z N f b 3 R o Z X J f b W V 0 a W N z X 2 R l d G V j d G l v b i 9 B d X R v U m V t b 3 Z l Z E N v b H V t b n M x L n t W Y W x 1 Z S 5 Q U F Y s M X 0 m c X V v d D s s J n F 1 b 3 Q 7 U 2 V j d G l v b j E v b W 9 k Z W x f c H N l d W R v M 2 R f M 1 9 v d G h l c l 9 t Z X R p Y 3 N f Z G V 0 Z W N 0 a W 9 u L 0 F 1 d G 9 S Z W 1 v d m V k Q 2 9 s d W 1 u c z E u e 1 Z h b H V l L k 5 Q V i w y f S Z x d W 9 0 O y w m c X V v d D t T Z W N 0 a W 9 u M S 9 t b 2 R l b F 9 w c 2 V 1 Z G 8 z Z F 8 z X 2 9 0 a G V y X 2 1 l d G l j c 1 9 k Z X R l Y 3 R p b 2 4 v Q X V 0 b 1 J l b W 9 2 Z W R D b 2 x 1 b W 5 z M S 5 7 V m F s d W U u U 2 V u c 2 l i a W x p d H k s M 3 0 m c X V v d D s s J n F 1 b 3 Q 7 U 2 V j d G l v b j E v b W 9 k Z W x f c H N l d W R v M 2 R f M 1 9 v d G h l c l 9 t Z X R p Y 3 N f Z G V 0 Z W N 0 a W 9 u L 0 F 1 d G 9 S Z W 1 v d m V k Q 2 9 s d W 1 u c z E u e 1 Z h b H V l L l N w Z W N p Z m l j a X R 5 L D R 9 J n F 1 b 3 Q 7 L C Z x d W 9 0 O 1 N l Y 3 R p b 2 4 x L 2 1 v Z G V s X 3 B z Z X V k b z N k X z N f b 3 R o Z X J f b W V 0 a W N z X 2 R l d G V j d G l v b i 9 B d X R v U m V t b 3 Z l Z E N v b H V t b n M x L n t W Y W x 1 Z S 5 L Y X B w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b 2 R l b F 9 w c 2 V 1 Z G 8 z Z F 8 z X 2 9 0 a G V y X 2 1 l d G l j c 1 9 k Z X R l Y 3 R p b 2 4 v Q X V 0 b 1 J l b W 9 2 Z W R D b 2 x 1 b W 5 z M S 5 7 T m F t Z S w w f S Z x d W 9 0 O y w m c X V v d D t T Z W N 0 a W 9 u M S 9 t b 2 R l b F 9 w c 2 V 1 Z G 8 z Z F 8 z X 2 9 0 a G V y X 2 1 l d G l j c 1 9 k Z X R l Y 3 R p b 2 4 v Q X V 0 b 1 J l b W 9 2 Z W R D b 2 x 1 b W 5 z M S 5 7 V m F s d W U u U F B W L D F 9 J n F 1 b 3 Q 7 L C Z x d W 9 0 O 1 N l Y 3 R p b 2 4 x L 2 1 v Z G V s X 3 B z Z X V k b z N k X z N f b 3 R o Z X J f b W V 0 a W N z X 2 R l d G V j d G l v b i 9 B d X R v U m V t b 3 Z l Z E N v b H V t b n M x L n t W Y W x 1 Z S 5 O U F Y s M n 0 m c X V v d D s s J n F 1 b 3 Q 7 U 2 V j d G l v b j E v b W 9 k Z W x f c H N l d W R v M 2 R f M 1 9 v d G h l c l 9 t Z X R p Y 3 N f Z G V 0 Z W N 0 a W 9 u L 0 F 1 d G 9 S Z W 1 v d m V k Q 2 9 s d W 1 u c z E u e 1 Z h b H V l L l N l b n N p Y m l s a X R 5 L D N 9 J n F 1 b 3 Q 7 L C Z x d W 9 0 O 1 N l Y 3 R p b 2 4 x L 2 1 v Z G V s X 3 B z Z X V k b z N k X z N f b 3 R o Z X J f b W V 0 a W N z X 2 R l d G V j d G l v b i 9 B d X R v U m V t b 3 Z l Z E N v b H V t b n M x L n t W Y W x 1 Z S 5 T c G V j a W Z p Y 2 l 0 e S w 0 f S Z x d W 9 0 O y w m c X V v d D t T Z W N 0 a W 9 u M S 9 t b 2 R l b F 9 w c 2 V 1 Z G 8 z Z F 8 z X 2 9 0 a G V y X 2 1 l d G l j c 1 9 k Z X R l Y 3 R p b 2 4 v Q X V 0 b 1 J l b W 9 2 Z W R D b 2 x 1 b W 5 z M S 5 7 V m F s d W U u S 2 F w c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X 3 B z Z X V k b z N k X z N f b 3 R o Z X J f b W V 0 a W N z X 2 R l d G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z X 2 9 0 a G V y X 2 1 l d G l j c 1 9 k Z X R l Y 3 R p b 2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B z Z X V k b z N k X z N f b 3 R o Z X J f b W V 0 a W N z X 2 R l d G V j d G l v b i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m P f C O l p B B M i k l H L 3 h W x 4 o A A A A A A g A A A A A A E G Y A A A A B A A A g A A A A J O O 2 4 p k x b u C t n 1 A I n z x M k C S r Z Q 7 u B z T z P W 1 i G i Q Q 6 7 E A A A A A D o A A A A A C A A A g A A A A S O 3 O 6 t B A v I R L A Q M X Y 2 o c Y D t u 3 M c + n n d F b 0 m A c u 5 c r B F Q A A A A x g w n V Z 9 b 5 x a m Y d n T D O Q U G W 5 y Z 0 6 u 3 o k M o N l 7 J J B 6 q 0 f b N W d k K v P s x / C L l L 4 4 X e 5 m 9 T R r f T b C j 9 o 8 0 9 e f e Z 6 U M 8 Z k q 6 h 8 g f m d 0 1 o 2 K h Z K y x N A A A A A g b b K i i 8 r d D l S i I n w F 3 a k g t x D 3 O C q y t E C J T Z T m X U l 8 O 3 / U a 1 x F 1 e d c a 9 V e o x A c J L d 4 R h m b e E / C a A q 8 + L S 0 P / S r w = = < / D a t a M a s h u p > 
</file>

<file path=customXml/itemProps1.xml><?xml version="1.0" encoding="utf-8"?>
<ds:datastoreItem xmlns:ds="http://schemas.openxmlformats.org/officeDocument/2006/customXml" ds:itemID="{F8AEBCC1-D4C4-4F00-9BE2-5AD032444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 test</vt:lpstr>
      <vt:lpstr>TCFAs</vt:lpstr>
      <vt:lpstr>Lipid arc DICEs</vt:lpstr>
      <vt:lpstr>Calcium arc DICEs</vt:lpstr>
      <vt:lpstr>RGB 2D</vt:lpstr>
      <vt:lpstr>Pseudo3D 1</vt:lpstr>
      <vt:lpstr>Pseudo3D 2</vt:lpstr>
      <vt:lpstr>Pseudo 3D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2015-06-05T18:17:20Z</dcterms:created>
  <dcterms:modified xsi:type="dcterms:W3CDTF">2023-08-22T20:29:56Z</dcterms:modified>
</cp:coreProperties>
</file>