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https://frreutn-my.sharepoint.com/personal/gonzaloperessi_ca_frre_utn_edu_ar/Documents/Simulación/INTEGRADOR 1/"/>
    </mc:Choice>
  </mc:AlternateContent>
  <xr:revisionPtr revIDLastSave="0" documentId="6_{2BECE786-EBAE-4161-A54D-9B2388D55112}" xr6:coauthVersionLast="47" xr6:coauthVersionMax="47" xr10:uidLastSave="{00000000-0000-0000-0000-000000000000}"/>
  <bookViews>
    <workbookView xWindow="-120" yWindow="-120" windowWidth="20640" windowHeight="11760" xr2:uid="{00000000-000D-0000-FFFF-FFFF00000000}"/>
  </bookViews>
  <sheets>
    <sheet name="Benitez_Gonzalo_TC_Dist_Ciclica"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55" i="1" l="1"/>
  <c r="CP180" i="1" l="1"/>
  <c r="CP179" i="1"/>
  <c r="CP178" i="1"/>
  <c r="CP182" i="1"/>
  <c r="CQ184" i="1" l="1"/>
  <c r="CP185" i="1"/>
  <c r="CQ183" i="1"/>
  <c r="H138" i="1"/>
  <c r="X144" i="1"/>
  <c r="K144" i="1"/>
  <c r="F144" i="1"/>
  <c r="E144" i="1"/>
  <c r="X143" i="1"/>
  <c r="K143" i="1"/>
  <c r="F143" i="1"/>
  <c r="E143" i="1"/>
  <c r="X142" i="1"/>
  <c r="K142" i="1"/>
  <c r="F142" i="1"/>
  <c r="E142" i="1"/>
  <c r="X141" i="1"/>
  <c r="K141" i="1"/>
  <c r="F141" i="1"/>
  <c r="E141" i="1"/>
  <c r="X140" i="1"/>
  <c r="K140" i="1"/>
  <c r="F140" i="1"/>
  <c r="E140" i="1"/>
  <c r="X139" i="1"/>
  <c r="K139" i="1"/>
  <c r="F139" i="1"/>
  <c r="E139" i="1"/>
  <c r="X138" i="1"/>
  <c r="K138" i="1"/>
  <c r="F138" i="1"/>
  <c r="E138" i="1"/>
  <c r="X137" i="1"/>
  <c r="K137" i="1"/>
  <c r="N137" i="1" s="1"/>
  <c r="F137" i="1"/>
  <c r="E137" i="1"/>
  <c r="X136" i="1"/>
  <c r="K136" i="1"/>
  <c r="N136" i="1" s="1"/>
  <c r="F136" i="1"/>
  <c r="E136" i="1"/>
  <c r="X135" i="1"/>
  <c r="K135" i="1"/>
  <c r="H135" i="1"/>
  <c r="H136" i="1" s="1"/>
  <c r="H137" i="1" s="1"/>
  <c r="F135" i="1"/>
  <c r="E135" i="1"/>
  <c r="D135" i="1" s="1"/>
  <c r="H139" i="1" l="1"/>
  <c r="H140" i="1" s="1"/>
  <c r="H141" i="1" s="1"/>
  <c r="H142" i="1" s="1"/>
  <c r="H143" i="1" s="1"/>
  <c r="H144" i="1" s="1"/>
  <c r="D136" i="1"/>
  <c r="D137" i="1" s="1"/>
  <c r="D138" i="1" s="1"/>
  <c r="D139" i="1" s="1"/>
  <c r="D140" i="1" s="1"/>
  <c r="D141" i="1" s="1"/>
  <c r="D142" i="1" s="1"/>
  <c r="D143" i="1" s="1"/>
  <c r="D144" i="1" s="1"/>
  <c r="G144" i="1" s="1"/>
  <c r="R136" i="1"/>
  <c r="N138" i="1"/>
  <c r="V138" i="1"/>
  <c r="Q138" i="1"/>
  <c r="V135" i="1"/>
  <c r="Q135" i="1"/>
  <c r="N141" i="1"/>
  <c r="V141" i="1"/>
  <c r="Q141" i="1"/>
  <c r="N143" i="1"/>
  <c r="V143" i="1"/>
  <c r="Q143" i="1"/>
  <c r="V136" i="1"/>
  <c r="Q136" i="1"/>
  <c r="V137" i="1"/>
  <c r="Q137" i="1"/>
  <c r="R140" i="1"/>
  <c r="N140" i="1"/>
  <c r="V140" i="1"/>
  <c r="Q140" i="1"/>
  <c r="R142" i="1"/>
  <c r="N142" i="1"/>
  <c r="V142" i="1"/>
  <c r="Q142" i="1"/>
  <c r="N144" i="1"/>
  <c r="V144" i="1"/>
  <c r="Q144" i="1"/>
  <c r="N139" i="1"/>
  <c r="V139" i="1"/>
  <c r="Q139" i="1"/>
  <c r="G135" i="1"/>
  <c r="N135" i="1"/>
  <c r="G142" i="1" l="1"/>
  <c r="O142" i="1" s="1"/>
  <c r="G139" i="1"/>
  <c r="O139" i="1" s="1"/>
  <c r="G141" i="1"/>
  <c r="O141" i="1" s="1"/>
  <c r="G140" i="1"/>
  <c r="O140" i="1" s="1"/>
  <c r="G138" i="1"/>
  <c r="O138" i="1" s="1"/>
  <c r="G143" i="1"/>
  <c r="O143" i="1" s="1"/>
  <c r="G136" i="1"/>
  <c r="O136" i="1" s="1"/>
  <c r="O144" i="1"/>
  <c r="G137" i="1"/>
  <c r="O137" i="1" s="1"/>
  <c r="O135" i="1"/>
  <c r="BD250" i="1" l="1"/>
  <c r="K97" i="1"/>
  <c r="K99" i="1"/>
  <c r="V99" i="1" s="1"/>
  <c r="K100" i="1"/>
  <c r="V100" i="1" s="1"/>
  <c r="K101" i="1"/>
  <c r="V101" i="1" s="1"/>
  <c r="K102" i="1"/>
  <c r="K103" i="1"/>
  <c r="K104" i="1"/>
  <c r="K105" i="1"/>
  <c r="K106" i="1"/>
  <c r="K98" i="1"/>
  <c r="X106" i="1"/>
  <c r="F106" i="1"/>
  <c r="E106" i="1"/>
  <c r="X105" i="1"/>
  <c r="F105" i="1"/>
  <c r="E105" i="1"/>
  <c r="X104" i="1"/>
  <c r="F104" i="1"/>
  <c r="E104" i="1"/>
  <c r="X103" i="1"/>
  <c r="F103" i="1"/>
  <c r="E103" i="1"/>
  <c r="X102" i="1"/>
  <c r="F102" i="1"/>
  <c r="E102" i="1"/>
  <c r="X101" i="1"/>
  <c r="F101" i="1"/>
  <c r="E101" i="1"/>
  <c r="X100" i="1"/>
  <c r="F100" i="1"/>
  <c r="E100" i="1"/>
  <c r="X99" i="1"/>
  <c r="F99" i="1"/>
  <c r="E99" i="1"/>
  <c r="X98" i="1"/>
  <c r="F98" i="1"/>
  <c r="E98" i="1"/>
  <c r="X97" i="1"/>
  <c r="V97" i="1"/>
  <c r="H97" i="1"/>
  <c r="H98" i="1" s="1"/>
  <c r="H99" i="1" s="1"/>
  <c r="H100" i="1" s="1"/>
  <c r="H101" i="1" s="1"/>
  <c r="H102" i="1" s="1"/>
  <c r="H103" i="1" s="1"/>
  <c r="H104" i="1" s="1"/>
  <c r="H105" i="1" s="1"/>
  <c r="H106" i="1" s="1"/>
  <c r="F97" i="1"/>
  <c r="E97" i="1"/>
  <c r="D97" i="1" s="1"/>
  <c r="AT134" i="1"/>
  <c r="AT133" i="1"/>
  <c r="AT132" i="1"/>
  <c r="BO129" i="1" l="1"/>
  <c r="BO132" i="1" s="1"/>
  <c r="BO131" i="1" s="1"/>
  <c r="BO128" i="1"/>
  <c r="BN127" i="1"/>
  <c r="Q97" i="1"/>
  <c r="G97" i="1"/>
  <c r="D98" i="1"/>
  <c r="N97" i="1"/>
  <c r="AT136" i="1"/>
  <c r="AP101" i="1"/>
  <c r="AP103" i="1"/>
  <c r="AP102" i="1"/>
  <c r="AP105" i="1"/>
  <c r="BO130" i="1" l="1"/>
  <c r="O97" i="1"/>
  <c r="N98" i="1"/>
  <c r="D99" i="1"/>
  <c r="G98" i="1"/>
  <c r="Q98" i="1"/>
  <c r="AU138" i="1"/>
  <c r="AT139" i="1"/>
  <c r="AU137" i="1"/>
  <c r="AP108" i="1"/>
  <c r="AQ107" i="1"/>
  <c r="AQ106" i="1"/>
  <c r="O98" i="1" l="1"/>
  <c r="V98" i="1"/>
  <c r="G99" i="1"/>
  <c r="D100" i="1"/>
  <c r="Z56" i="1"/>
  <c r="Z57" i="1"/>
  <c r="Z58" i="1"/>
  <c r="Z59" i="1"/>
  <c r="Z60" i="1"/>
  <c r="Z61" i="1"/>
  <c r="Z62" i="1"/>
  <c r="Z63" i="1"/>
  <c r="Z64" i="1"/>
  <c r="Q99" i="1" l="1"/>
  <c r="N99" i="1"/>
  <c r="O99" i="1" s="1"/>
  <c r="D101" i="1"/>
  <c r="G100" i="1"/>
  <c r="Z55" i="1"/>
  <c r="G58" i="1"/>
  <c r="G59" i="1"/>
  <c r="G60" i="1"/>
  <c r="G57" i="1"/>
  <c r="H58" i="1"/>
  <c r="H59" i="1"/>
  <c r="K55" i="1"/>
  <c r="K56" i="1" s="1"/>
  <c r="H60" i="1"/>
  <c r="H61" i="1"/>
  <c r="H62" i="1"/>
  <c r="H63" i="1"/>
  <c r="H64" i="1"/>
  <c r="G61" i="1"/>
  <c r="G62" i="1"/>
  <c r="G63" i="1"/>
  <c r="G64" i="1"/>
  <c r="M55" i="1"/>
  <c r="G56" i="1"/>
  <c r="H57" i="1"/>
  <c r="L55" i="1"/>
  <c r="H56" i="1"/>
  <c r="J55" i="1"/>
  <c r="J56" i="1" s="1"/>
  <c r="J57" i="1" s="1"/>
  <c r="J58" i="1" s="1"/>
  <c r="J59" i="1" s="1"/>
  <c r="J60" i="1" s="1"/>
  <c r="J61" i="1" s="1"/>
  <c r="J62" i="1" s="1"/>
  <c r="J63" i="1" s="1"/>
  <c r="J64" i="1" s="1"/>
  <c r="H55" i="1"/>
  <c r="G55" i="1"/>
  <c r="F55" i="1" s="1"/>
  <c r="N100" i="1" l="1"/>
  <c r="O100" i="1" s="1"/>
  <c r="Q100" i="1"/>
  <c r="G101" i="1"/>
  <c r="D102" i="1"/>
  <c r="N101" i="1"/>
  <c r="Q101" i="1"/>
  <c r="S55" i="1"/>
  <c r="X55" i="1"/>
  <c r="M56" i="1"/>
  <c r="X56" i="1" s="1"/>
  <c r="L56" i="1"/>
  <c r="K57" i="1" s="1"/>
  <c r="I55" i="1"/>
  <c r="F56" i="1"/>
  <c r="Q55" i="1" l="1"/>
  <c r="O101" i="1"/>
  <c r="N102" i="1"/>
  <c r="Q102" i="1"/>
  <c r="V102" i="1"/>
  <c r="D103" i="1"/>
  <c r="G102" i="1"/>
  <c r="P56" i="1"/>
  <c r="S56" i="1"/>
  <c r="L57" i="1"/>
  <c r="K58" i="1" s="1"/>
  <c r="M57" i="1"/>
  <c r="X57" i="1" s="1"/>
  <c r="F57" i="1"/>
  <c r="I56" i="1"/>
  <c r="Q56" i="1" l="1"/>
  <c r="O102" i="1"/>
  <c r="Q103" i="1"/>
  <c r="N103" i="1"/>
  <c r="G103" i="1"/>
  <c r="D104" i="1"/>
  <c r="F58" i="1"/>
  <c r="I58" i="1" s="1"/>
  <c r="K59" i="1"/>
  <c r="M59" i="1"/>
  <c r="X59" i="1" s="1"/>
  <c r="L58" i="1"/>
  <c r="L59" i="1" s="1"/>
  <c r="T57" i="1"/>
  <c r="S57" i="1"/>
  <c r="P57" i="1"/>
  <c r="M58" i="1"/>
  <c r="X58" i="1" s="1"/>
  <c r="I57" i="1"/>
  <c r="K60" i="1" l="1"/>
  <c r="Q57" i="1"/>
  <c r="O103" i="1"/>
  <c r="V103" i="1"/>
  <c r="V104" i="1"/>
  <c r="D105" i="1"/>
  <c r="G104" i="1"/>
  <c r="S59" i="1"/>
  <c r="F59" i="1"/>
  <c r="P59" i="1"/>
  <c r="S58" i="1"/>
  <c r="P58" i="1"/>
  <c r="Q58" i="1" s="1"/>
  <c r="L60" i="1"/>
  <c r="K61" i="1" s="1"/>
  <c r="K62" i="1" s="1"/>
  <c r="M60" i="1"/>
  <c r="X60" i="1" s="1"/>
  <c r="Q104" i="1" l="1"/>
  <c r="N104" i="1"/>
  <c r="O104" i="1" s="1"/>
  <c r="G105" i="1"/>
  <c r="D106" i="1"/>
  <c r="G106" i="1" s="1"/>
  <c r="F60" i="1"/>
  <c r="I59" i="1"/>
  <c r="Q59" i="1" s="1"/>
  <c r="T60" i="1"/>
  <c r="S60" i="1"/>
  <c r="P60" i="1"/>
  <c r="L61" i="1"/>
  <c r="M61" i="1"/>
  <c r="X61" i="1" s="1"/>
  <c r="N105" i="1" l="1"/>
  <c r="O105" i="1" s="1"/>
  <c r="V105" i="1"/>
  <c r="Q105" i="1"/>
  <c r="N106" i="1"/>
  <c r="O106" i="1" s="1"/>
  <c r="V106" i="1"/>
  <c r="Q106" i="1"/>
  <c r="F61" i="1"/>
  <c r="I60" i="1"/>
  <c r="Q60" i="1" s="1"/>
  <c r="S61" i="1"/>
  <c r="P61" i="1"/>
  <c r="L62" i="1"/>
  <c r="K63" i="1" s="1"/>
  <c r="M62" i="1"/>
  <c r="X62" i="1" s="1"/>
  <c r="I61" i="1" l="1"/>
  <c r="Q61" i="1" s="1"/>
  <c r="F62" i="1"/>
  <c r="S62" i="1"/>
  <c r="P62" i="1"/>
  <c r="M63" i="1"/>
  <c r="X63" i="1" s="1"/>
  <c r="L63" i="1"/>
  <c r="K64" i="1" s="1"/>
  <c r="F63" i="1" l="1"/>
  <c r="I62" i="1"/>
  <c r="Q62" i="1" s="1"/>
  <c r="T63" i="1"/>
  <c r="S63" i="1"/>
  <c r="P63" i="1"/>
  <c r="L64" i="1"/>
  <c r="M64" i="1"/>
  <c r="X64" i="1" s="1"/>
  <c r="F64" i="1" l="1"/>
  <c r="I63" i="1"/>
  <c r="Q63" i="1" s="1"/>
  <c r="S64" i="1"/>
  <c r="P64" i="1"/>
  <c r="I64" i="1" l="1"/>
  <c r="Q64" i="1" s="1"/>
  <c r="R55" i="1" l="1"/>
  <c r="T55" i="1" s="1"/>
  <c r="P135" i="1" l="1"/>
  <c r="P97" i="1"/>
  <c r="S97" i="1"/>
  <c r="W55" i="1"/>
  <c r="Y55" i="1" s="1"/>
  <c r="AA55" i="1" s="1"/>
  <c r="AB55" i="1" s="1"/>
  <c r="U135" i="1" l="1"/>
  <c r="W135" i="1" s="1"/>
  <c r="Y135" i="1" s="1"/>
  <c r="R135" i="1"/>
  <c r="U97" i="1"/>
  <c r="W97" i="1" s="1"/>
  <c r="Y97" i="1" s="1"/>
  <c r="Z97" i="1" s="1"/>
  <c r="R97" i="1"/>
  <c r="R56" i="1"/>
  <c r="W56" i="1" s="1"/>
  <c r="P136" i="1" l="1"/>
  <c r="U136" i="1" s="1"/>
  <c r="W136" i="1" s="1"/>
  <c r="Y136" i="1" s="1"/>
  <c r="Z136" i="1" s="1"/>
  <c r="Z135" i="1"/>
  <c r="P98" i="1"/>
  <c r="S98" i="1"/>
  <c r="Y56" i="1"/>
  <c r="AA56" i="1" s="1"/>
  <c r="AB56" i="1" s="1"/>
  <c r="T56" i="1"/>
  <c r="R57" i="1" s="1"/>
  <c r="P137" i="1" l="1"/>
  <c r="U137" i="1" s="1"/>
  <c r="W137" i="1" s="1"/>
  <c r="Y137" i="1" s="1"/>
  <c r="Z137" i="1" s="1"/>
  <c r="R137" i="1"/>
  <c r="U98" i="1"/>
  <c r="W98" i="1" s="1"/>
  <c r="Y98" i="1" s="1"/>
  <c r="Z98" i="1" s="1"/>
  <c r="R98" i="1"/>
  <c r="W57" i="1"/>
  <c r="R58" i="1" s="1"/>
  <c r="P138" i="1" l="1"/>
  <c r="R138" i="1" s="1"/>
  <c r="P99" i="1"/>
  <c r="R99" i="1" s="1"/>
  <c r="S99" i="1"/>
  <c r="Y57" i="1"/>
  <c r="AA57" i="1" s="1"/>
  <c r="AB57" i="1" s="1"/>
  <c r="U138" i="1" l="1"/>
  <c r="W138" i="1" s="1"/>
  <c r="Y138" i="1" s="1"/>
  <c r="Z138" i="1" s="1"/>
  <c r="U99" i="1"/>
  <c r="W99" i="1" s="1"/>
  <c r="Y99" i="1" s="1"/>
  <c r="Z99" i="1" s="1"/>
  <c r="P100" i="1"/>
  <c r="W58" i="1"/>
  <c r="Y58" i="1" s="1"/>
  <c r="AA58" i="1" s="1"/>
  <c r="AB58" i="1" s="1"/>
  <c r="T58" i="1"/>
  <c r="R59" i="1" s="1"/>
  <c r="T59" i="1" s="1"/>
  <c r="P139" i="1" l="1"/>
  <c r="S100" i="1"/>
  <c r="R139" i="1" l="1"/>
  <c r="U139" i="1"/>
  <c r="W139" i="1" s="1"/>
  <c r="Y139" i="1" s="1"/>
  <c r="Z139" i="1" s="1"/>
  <c r="U100" i="1"/>
  <c r="W100" i="1" s="1"/>
  <c r="Y100" i="1" s="1"/>
  <c r="Z100" i="1" s="1"/>
  <c r="R100" i="1"/>
  <c r="R60" i="1"/>
  <c r="W59" i="1"/>
  <c r="P140" i="1" l="1"/>
  <c r="U140" i="1" s="1"/>
  <c r="W140" i="1" s="1"/>
  <c r="Y140" i="1" s="1"/>
  <c r="Z140" i="1" s="1"/>
  <c r="P101" i="1"/>
  <c r="S101" i="1"/>
  <c r="W60" i="1"/>
  <c r="R61" i="1" s="1"/>
  <c r="Y59" i="1"/>
  <c r="AA59" i="1" s="1"/>
  <c r="AB59" i="1" s="1"/>
  <c r="P141" i="1" l="1"/>
  <c r="U141" i="1" s="1"/>
  <c r="W141" i="1" s="1"/>
  <c r="Y141" i="1" s="1"/>
  <c r="Z141" i="1" s="1"/>
  <c r="U101" i="1"/>
  <c r="W101" i="1" s="1"/>
  <c r="Y101" i="1" s="1"/>
  <c r="Z101" i="1" s="1"/>
  <c r="R101" i="1"/>
  <c r="P102" i="1" s="1"/>
  <c r="Y60" i="1"/>
  <c r="AA60" i="1" s="1"/>
  <c r="AB60" i="1" s="1"/>
  <c r="R141" i="1" l="1"/>
  <c r="P142" i="1" s="1"/>
  <c r="U142" i="1" s="1"/>
  <c r="W142" i="1" s="1"/>
  <c r="Y142" i="1" s="1"/>
  <c r="Z142" i="1" s="1"/>
  <c r="S102" i="1"/>
  <c r="W61" i="1"/>
  <c r="Y61" i="1" s="1"/>
  <c r="AA61" i="1" s="1"/>
  <c r="AB61" i="1" s="1"/>
  <c r="T61" i="1"/>
  <c r="R62" i="1" s="1"/>
  <c r="P143" i="1" l="1"/>
  <c r="U143" i="1" s="1"/>
  <c r="W143" i="1" s="1"/>
  <c r="Y143" i="1" s="1"/>
  <c r="Z143" i="1" s="1"/>
  <c r="R143" i="1"/>
  <c r="U102" i="1"/>
  <c r="W102" i="1" s="1"/>
  <c r="Y102" i="1" s="1"/>
  <c r="Z102" i="1" s="1"/>
  <c r="R102" i="1"/>
  <c r="P144" i="1" l="1"/>
  <c r="P103" i="1"/>
  <c r="S103" i="1"/>
  <c r="W62" i="1"/>
  <c r="T62" i="1"/>
  <c r="R63" i="1" s="1"/>
  <c r="U144" i="1" l="1"/>
  <c r="W144" i="1" s="1"/>
  <c r="Y144" i="1" s="1"/>
  <c r="Z144" i="1" s="1"/>
  <c r="Z145" i="1" s="1"/>
  <c r="R144" i="1"/>
  <c r="U103" i="1"/>
  <c r="W103" i="1" s="1"/>
  <c r="Y103" i="1" s="1"/>
  <c r="Z103" i="1" s="1"/>
  <c r="R103" i="1"/>
  <c r="P104" i="1" s="1"/>
  <c r="W63" i="1"/>
  <c r="R64" i="1" s="1"/>
  <c r="Y62" i="1"/>
  <c r="AA62" i="1" s="1"/>
  <c r="AB62" i="1" s="1"/>
  <c r="S104" i="1" l="1"/>
  <c r="Y63" i="1"/>
  <c r="AA63" i="1" s="1"/>
  <c r="AB63" i="1" s="1"/>
  <c r="W64" i="1"/>
  <c r="Y64" i="1" s="1"/>
  <c r="AA64" i="1" s="1"/>
  <c r="AB64" i="1" s="1"/>
  <c r="T64" i="1"/>
  <c r="U104" i="1" l="1"/>
  <c r="W104" i="1" s="1"/>
  <c r="Y104" i="1" s="1"/>
  <c r="Z104" i="1" s="1"/>
  <c r="R104" i="1"/>
  <c r="AB65" i="1"/>
  <c r="P105" i="1" l="1"/>
  <c r="S105" i="1"/>
  <c r="U105" i="1" l="1"/>
  <c r="W105" i="1" s="1"/>
  <c r="Y105" i="1" s="1"/>
  <c r="Z105" i="1" s="1"/>
  <c r="R105" i="1"/>
  <c r="P106" i="1" s="1"/>
  <c r="S106" i="1" l="1"/>
  <c r="U106" i="1" l="1"/>
  <c r="W106" i="1" s="1"/>
  <c r="Y106" i="1" s="1"/>
  <c r="Z106" i="1" s="1"/>
  <c r="Z107" i="1" s="1"/>
  <c r="R106" i="1"/>
</calcChain>
</file>

<file path=xl/sharedStrings.xml><?xml version="1.0" encoding="utf-8"?>
<sst xmlns="http://schemas.openxmlformats.org/spreadsheetml/2006/main" count="2586" uniqueCount="899">
  <si>
    <t>Información del Problema</t>
  </si>
  <si>
    <t xml:space="preserve">Objetivo:  Se  busca  establecer  cuál  es  el  par  (M,N)  que  permita  el  menor Tiempo  Total de Recorrido (TTR). Siendo TTR la sumatoria de los tiempos que le lleva a cada vehículo recorrer del punto A al punto H (TRV). Se admite un error del 5%.
</t>
  </si>
  <si>
    <t xml:space="preserve">Consignas del trabajo: Considerar el caso trabajado en clase, en el cual se tienen 10 vehículos que deben recorrer del punto A al punto H.
</t>
  </si>
  <si>
    <t>M: Cupo de vehículos a la balsa  =</t>
  </si>
  <si>
    <t>N: Cupo de vehículos a puente   =</t>
  </si>
  <si>
    <t>NF = número total de vehículos  =</t>
  </si>
  <si>
    <t>Nro_VEHICULO</t>
  </si>
  <si>
    <t xml:space="preserve">TEAV = Tiempo entre arribo de vehiculo  </t>
  </si>
  <si>
    <t>TPLV=Tiempo de proxima llegada de vehiculo A</t>
  </si>
  <si>
    <t>TTR_AB= Tiempo del recorridoo del tramo AB</t>
  </si>
  <si>
    <t>Tiempo de llegada  punto B</t>
  </si>
  <si>
    <t xml:space="preserve">NC =Cantidad de vehiculos </t>
  </si>
  <si>
    <t>El tercero va al puente</t>
  </si>
  <si>
    <t>Los dos primeros vehiculos van a balsa</t>
  </si>
  <si>
    <t>El ciclo se repite.</t>
  </si>
  <si>
    <t xml:space="preserve"> Cupo actual Puente</t>
  </si>
  <si>
    <t xml:space="preserve"> Cupo actual de  balsa</t>
  </si>
  <si>
    <t>el cruze se realiza con</t>
  </si>
  <si>
    <t>***</t>
  </si>
  <si>
    <t>Llega vehiculo a punto G</t>
  </si>
  <si>
    <t>Generar tiempo de tramo GH</t>
  </si>
  <si>
    <t>Tiempo de llegada a punto H</t>
  </si>
  <si>
    <t>TC_balsa_tiempo_regreso_C</t>
  </si>
  <si>
    <t>Tiempo de espera vehiculo de balsa</t>
  </si>
  <si>
    <t>Tiempo de inicio de cruce</t>
  </si>
  <si>
    <t>LLEGADA DE VEHICULO A PUNTO DE CRUCE para la balsa el punto C y para el puente el punto D</t>
  </si>
  <si>
    <t>TC_balsa -&gt; duración de cruce rio (ida) TC_Puente -&gt; durante cruce de puente</t>
  </si>
  <si>
    <t>TTR_i</t>
  </si>
  <si>
    <t>TRV_i</t>
  </si>
  <si>
    <t>Replica 1</t>
  </si>
  <si>
    <t>Replica 2</t>
  </si>
  <si>
    <t>Replica 3</t>
  </si>
  <si>
    <t>TTR_1</t>
  </si>
  <si>
    <t>TTR_2</t>
  </si>
  <si>
    <t>TTR_3</t>
  </si>
  <si>
    <t>Replica 4</t>
  </si>
  <si>
    <t>Replica 5</t>
  </si>
  <si>
    <t>Replica 6</t>
  </si>
  <si>
    <t>Replica 7</t>
  </si>
  <si>
    <t>Replica 8</t>
  </si>
  <si>
    <t>Replica 9</t>
  </si>
  <si>
    <t>Replica 10</t>
  </si>
  <si>
    <t>Replica 11</t>
  </si>
  <si>
    <t>Replica 12</t>
  </si>
  <si>
    <t>Replica 13</t>
  </si>
  <si>
    <t>Replica 14</t>
  </si>
  <si>
    <t>Replica 15</t>
  </si>
  <si>
    <t>Replica 16</t>
  </si>
  <si>
    <t>Replica 17</t>
  </si>
  <si>
    <t>Replica 18</t>
  </si>
  <si>
    <t>Replica 19</t>
  </si>
  <si>
    <t>Replica 20</t>
  </si>
  <si>
    <t>Replica 21</t>
  </si>
  <si>
    <t>Replica 22</t>
  </si>
  <si>
    <t>Replica 23</t>
  </si>
  <si>
    <t>Replica 24</t>
  </si>
  <si>
    <t>Replica 25</t>
  </si>
  <si>
    <t>Replica 26</t>
  </si>
  <si>
    <t>Replica 27</t>
  </si>
  <si>
    <t>Replica 28</t>
  </si>
  <si>
    <t>Replica 29</t>
  </si>
  <si>
    <t>Replica 30</t>
  </si>
  <si>
    <t>Replica 31</t>
  </si>
  <si>
    <t>Replica 32</t>
  </si>
  <si>
    <t>Replica 33</t>
  </si>
  <si>
    <t>Replica 34</t>
  </si>
  <si>
    <t>Replica 35</t>
  </si>
  <si>
    <t>Replica 36</t>
  </si>
  <si>
    <t>Replica 37</t>
  </si>
  <si>
    <t>Replica 38</t>
  </si>
  <si>
    <t>Replica 39</t>
  </si>
  <si>
    <t>Replica 40</t>
  </si>
  <si>
    <t>Replica 41</t>
  </si>
  <si>
    <t>Replica 42</t>
  </si>
  <si>
    <t>Replica 43</t>
  </si>
  <si>
    <t>Replica 44</t>
  </si>
  <si>
    <t>Replica 45</t>
  </si>
  <si>
    <t>Replica 46</t>
  </si>
  <si>
    <t>Replica 47</t>
  </si>
  <si>
    <t>Replica 48</t>
  </si>
  <si>
    <t>Replica 49</t>
  </si>
  <si>
    <t>Replica 50</t>
  </si>
  <si>
    <t>Replica 51</t>
  </si>
  <si>
    <t>Replica 52</t>
  </si>
  <si>
    <t>Replica 53</t>
  </si>
  <si>
    <t>Replica 54</t>
  </si>
  <si>
    <t>Replica 55</t>
  </si>
  <si>
    <t>Replica 56</t>
  </si>
  <si>
    <t>Replica 57</t>
  </si>
  <si>
    <t>Replica 58</t>
  </si>
  <si>
    <t>Replica 59</t>
  </si>
  <si>
    <t>Replica 60</t>
  </si>
  <si>
    <t>Replica 61</t>
  </si>
  <si>
    <t>Replica 62</t>
  </si>
  <si>
    <t>Replica 63</t>
  </si>
  <si>
    <t>Replica 64</t>
  </si>
  <si>
    <t>Replica 65</t>
  </si>
  <si>
    <t>Replica 66</t>
  </si>
  <si>
    <t>Replica 67</t>
  </si>
  <si>
    <t>Replica 68</t>
  </si>
  <si>
    <t>Replica 69</t>
  </si>
  <si>
    <t>Replica 70</t>
  </si>
  <si>
    <t>Replica 71</t>
  </si>
  <si>
    <t>Replica 72</t>
  </si>
  <si>
    <t>Replica 73</t>
  </si>
  <si>
    <t>Replica 74</t>
  </si>
  <si>
    <t>Replica 75</t>
  </si>
  <si>
    <t>Replica 76</t>
  </si>
  <si>
    <t>Replica 77</t>
  </si>
  <si>
    <t>Replica 78</t>
  </si>
  <si>
    <t>Replica 79</t>
  </si>
  <si>
    <t>Replica 80</t>
  </si>
  <si>
    <t>Replica 81</t>
  </si>
  <si>
    <t>Replica 82</t>
  </si>
  <si>
    <t>Replica 83</t>
  </si>
  <si>
    <t>Replica 84</t>
  </si>
  <si>
    <t>Replica 85</t>
  </si>
  <si>
    <t>Replica 86</t>
  </si>
  <si>
    <t>Replica 87</t>
  </si>
  <si>
    <t>Replica 88</t>
  </si>
  <si>
    <t>Replica 89</t>
  </si>
  <si>
    <t>Replica 90</t>
  </si>
  <si>
    <t>Replica 91</t>
  </si>
  <si>
    <t>Replica 92</t>
  </si>
  <si>
    <t>Replica 93</t>
  </si>
  <si>
    <t>Replica 94</t>
  </si>
  <si>
    <t>Replica 95</t>
  </si>
  <si>
    <t>Replica 96</t>
  </si>
  <si>
    <t>Replica 97</t>
  </si>
  <si>
    <t>Replica 98</t>
  </si>
  <si>
    <t>Replica 99</t>
  </si>
  <si>
    <t>Replica 100</t>
  </si>
  <si>
    <t>Replica 101</t>
  </si>
  <si>
    <t>Replica 102</t>
  </si>
  <si>
    <t>Replica 103</t>
  </si>
  <si>
    <t>Replica 104</t>
  </si>
  <si>
    <t>Replica 105</t>
  </si>
  <si>
    <t>Replica 106</t>
  </si>
  <si>
    <t>Replica 107</t>
  </si>
  <si>
    <t>Replica 108</t>
  </si>
  <si>
    <t>Replica 109</t>
  </si>
  <si>
    <t>Replica 110</t>
  </si>
  <si>
    <t>Replica 111</t>
  </si>
  <si>
    <t>Replica 112</t>
  </si>
  <si>
    <t>Replica 113</t>
  </si>
  <si>
    <t>Replica 114</t>
  </si>
  <si>
    <t>Replica 115</t>
  </si>
  <si>
    <t>Replica 116</t>
  </si>
  <si>
    <t>Replica 117</t>
  </si>
  <si>
    <t>Replica 118</t>
  </si>
  <si>
    <t>Replica 119</t>
  </si>
  <si>
    <t>Replica 120</t>
  </si>
  <si>
    <t>Replica 121</t>
  </si>
  <si>
    <t>Replica 122</t>
  </si>
  <si>
    <t>Replica 123</t>
  </si>
  <si>
    <t>Replica 124</t>
  </si>
  <si>
    <t>Replica 125</t>
  </si>
  <si>
    <t>Replica 126</t>
  </si>
  <si>
    <t>Replica 127</t>
  </si>
  <si>
    <t>Replica 128</t>
  </si>
  <si>
    <t>Replica 129</t>
  </si>
  <si>
    <t>Replica 130</t>
  </si>
  <si>
    <t>Replica 131</t>
  </si>
  <si>
    <t>Replica 132</t>
  </si>
  <si>
    <t>Replica 133</t>
  </si>
  <si>
    <t>Replica 134</t>
  </si>
  <si>
    <t>Replica 135</t>
  </si>
  <si>
    <t>Replica 136</t>
  </si>
  <si>
    <t>Replica 137</t>
  </si>
  <si>
    <t>Replica 138</t>
  </si>
  <si>
    <t>Replica 139</t>
  </si>
  <si>
    <t>Replica 140</t>
  </si>
  <si>
    <t>Replica 141</t>
  </si>
  <si>
    <t>Replica 142</t>
  </si>
  <si>
    <t>Replica 143</t>
  </si>
  <si>
    <t>Replica 144</t>
  </si>
  <si>
    <t>Replica 145</t>
  </si>
  <si>
    <t>Replica 146</t>
  </si>
  <si>
    <t>Replica 147</t>
  </si>
  <si>
    <t>Replica 148</t>
  </si>
  <si>
    <t>Replica 149</t>
  </si>
  <si>
    <t>Replica 150</t>
  </si>
  <si>
    <t>Replica 151</t>
  </si>
  <si>
    <t>Replica 152</t>
  </si>
  <si>
    <t>Replica 153</t>
  </si>
  <si>
    <t>Replica 154</t>
  </si>
  <si>
    <t>Replica 155</t>
  </si>
  <si>
    <t>Replica 156</t>
  </si>
  <si>
    <t>Replica 157</t>
  </si>
  <si>
    <t>Replica 158</t>
  </si>
  <si>
    <t>Replica 159</t>
  </si>
  <si>
    <t>Replica 160</t>
  </si>
  <si>
    <t>Replica 161</t>
  </si>
  <si>
    <t>Replica 162</t>
  </si>
  <si>
    <t>Replica 163</t>
  </si>
  <si>
    <t>Replica 164</t>
  </si>
  <si>
    <t>Replica 165</t>
  </si>
  <si>
    <t>Replica 166</t>
  </si>
  <si>
    <t>Replica 167</t>
  </si>
  <si>
    <t>Replica 168</t>
  </si>
  <si>
    <t>Replica 169</t>
  </si>
  <si>
    <t>Replica 170</t>
  </si>
  <si>
    <t>Replica 171</t>
  </si>
  <si>
    <t>Replica 172</t>
  </si>
  <si>
    <t>Replica 173</t>
  </si>
  <si>
    <t>Replica 174</t>
  </si>
  <si>
    <t>Replica 175</t>
  </si>
  <si>
    <t>Replica 176</t>
  </si>
  <si>
    <t>Replica 177</t>
  </si>
  <si>
    <t>Replica 178</t>
  </si>
  <si>
    <t>Replica 179</t>
  </si>
  <si>
    <t>Replica 180</t>
  </si>
  <si>
    <t>Replica 181</t>
  </si>
  <si>
    <t>Replica 182</t>
  </si>
  <si>
    <t>Replica 183</t>
  </si>
  <si>
    <t>Replica 184</t>
  </si>
  <si>
    <t>Replica 185</t>
  </si>
  <si>
    <t>Replica 186</t>
  </si>
  <si>
    <t>Replica 187</t>
  </si>
  <si>
    <t>Replica 188</t>
  </si>
  <si>
    <t>Replica 189</t>
  </si>
  <si>
    <t>Replica 190</t>
  </si>
  <si>
    <t>Replica 191</t>
  </si>
  <si>
    <t>Replica 192</t>
  </si>
  <si>
    <t>Replica 193</t>
  </si>
  <si>
    <t>Replica 194</t>
  </si>
  <si>
    <t>Replica 195</t>
  </si>
  <si>
    <t>Replica 196</t>
  </si>
  <si>
    <t>Replica 197</t>
  </si>
  <si>
    <t>Replica 198</t>
  </si>
  <si>
    <t>Replica 199</t>
  </si>
  <si>
    <t>Replica 200</t>
  </si>
  <si>
    <t>Replica 201</t>
  </si>
  <si>
    <t>Replica 202</t>
  </si>
  <si>
    <t>Replica 203</t>
  </si>
  <si>
    <t>Replica 204</t>
  </si>
  <si>
    <t>Replica 205</t>
  </si>
  <si>
    <t>Replica 206</t>
  </si>
  <si>
    <t>Replica 207</t>
  </si>
  <si>
    <t>Replica 208</t>
  </si>
  <si>
    <t>Replica 209</t>
  </si>
  <si>
    <t>Replica 210</t>
  </si>
  <si>
    <t>Replica 211</t>
  </si>
  <si>
    <t>Replica 212</t>
  </si>
  <si>
    <t>Replica 213</t>
  </si>
  <si>
    <t>Replica 214</t>
  </si>
  <si>
    <t>Replica 215</t>
  </si>
  <si>
    <t>Replica 216</t>
  </si>
  <si>
    <t>Replica 217</t>
  </si>
  <si>
    <t>Replica 218</t>
  </si>
  <si>
    <t>Replica 219</t>
  </si>
  <si>
    <t>Replica 220</t>
  </si>
  <si>
    <t>Replica 221</t>
  </si>
  <si>
    <t>Replica 222</t>
  </si>
  <si>
    <t>Replica 223</t>
  </si>
  <si>
    <t>Replica 224</t>
  </si>
  <si>
    <t>Replica 225</t>
  </si>
  <si>
    <t>Replica 226</t>
  </si>
  <si>
    <t>Replica 227</t>
  </si>
  <si>
    <t>Replica 228</t>
  </si>
  <si>
    <t>Replica 229</t>
  </si>
  <si>
    <t>Replica 230</t>
  </si>
  <si>
    <t>Replica 231</t>
  </si>
  <si>
    <t>Replica 232</t>
  </si>
  <si>
    <t>Replica 233</t>
  </si>
  <si>
    <t>Replica 234</t>
  </si>
  <si>
    <t>Replica 235</t>
  </si>
  <si>
    <t>Replica 236</t>
  </si>
  <si>
    <t>Replica 237</t>
  </si>
  <si>
    <t>Replica 238</t>
  </si>
  <si>
    <t>Replica 239</t>
  </si>
  <si>
    <t>Replica 240</t>
  </si>
  <si>
    <t>Replica 241</t>
  </si>
  <si>
    <t>Replica 242</t>
  </si>
  <si>
    <t>Replica 243</t>
  </si>
  <si>
    <t>Replica 244</t>
  </si>
  <si>
    <t>Replica 245</t>
  </si>
  <si>
    <t>Replica 246</t>
  </si>
  <si>
    <t>Replica 247</t>
  </si>
  <si>
    <t>Replica 248</t>
  </si>
  <si>
    <t>Replica 249</t>
  </si>
  <si>
    <t>Replica 250</t>
  </si>
  <si>
    <t>Replica 251</t>
  </si>
  <si>
    <t>Replica 252</t>
  </si>
  <si>
    <t>Replica 253</t>
  </si>
  <si>
    <t>Replica 254</t>
  </si>
  <si>
    <t>Replica 255</t>
  </si>
  <si>
    <t>Replica 256</t>
  </si>
  <si>
    <t>Replica 257</t>
  </si>
  <si>
    <t>Replica 258</t>
  </si>
  <si>
    <t>Replica 259</t>
  </si>
  <si>
    <t>Replica 260</t>
  </si>
  <si>
    <t>Replica 261</t>
  </si>
  <si>
    <t>Replica 262</t>
  </si>
  <si>
    <t>Replica 263</t>
  </si>
  <si>
    <t>Replica 264</t>
  </si>
  <si>
    <t>Replica 265</t>
  </si>
  <si>
    <t>Replica 266</t>
  </si>
  <si>
    <t>Replica 267</t>
  </si>
  <si>
    <t>Replica 268</t>
  </si>
  <si>
    <t>Replica 269</t>
  </si>
  <si>
    <t>Replica 270</t>
  </si>
  <si>
    <t>Replica 271</t>
  </si>
  <si>
    <t>Replica 272</t>
  </si>
  <si>
    <t>Replica 273</t>
  </si>
  <si>
    <t>Replica 274</t>
  </si>
  <si>
    <t>TTR_4</t>
  </si>
  <si>
    <t>TTR_5</t>
  </si>
  <si>
    <t>TTR_6</t>
  </si>
  <si>
    <t>TTR_7</t>
  </si>
  <si>
    <t>TTR_8</t>
  </si>
  <si>
    <t>TTR_9</t>
  </si>
  <si>
    <t>TTR_10</t>
  </si>
  <si>
    <t>TTR_11</t>
  </si>
  <si>
    <t>TTR_12</t>
  </si>
  <si>
    <t>TTR_13</t>
  </si>
  <si>
    <t>TTR_14</t>
  </si>
  <si>
    <t>TTR_15</t>
  </si>
  <si>
    <t>TTR_16</t>
  </si>
  <si>
    <t>TTR_17</t>
  </si>
  <si>
    <t>TTR_18</t>
  </si>
  <si>
    <t>TTR_19</t>
  </si>
  <si>
    <t>TTR_20</t>
  </si>
  <si>
    <t>TTR_21</t>
  </si>
  <si>
    <t>TTR_22</t>
  </si>
  <si>
    <t>TTR_23</t>
  </si>
  <si>
    <t>TTR_24</t>
  </si>
  <si>
    <t>TTR_25</t>
  </si>
  <si>
    <t>TTR_26</t>
  </si>
  <si>
    <t>TTR_27</t>
  </si>
  <si>
    <t>TTR_28</t>
  </si>
  <si>
    <t>TTR_29</t>
  </si>
  <si>
    <t>TTR_30</t>
  </si>
  <si>
    <t>TTR_31</t>
  </si>
  <si>
    <t>TTR_32</t>
  </si>
  <si>
    <t>TTR_33</t>
  </si>
  <si>
    <t>TTR_34</t>
  </si>
  <si>
    <t>TTR_35</t>
  </si>
  <si>
    <t>TTR_36</t>
  </si>
  <si>
    <t>TTR_37</t>
  </si>
  <si>
    <t>TTR_38</t>
  </si>
  <si>
    <t>TTR_39</t>
  </si>
  <si>
    <t>TTR_40</t>
  </si>
  <si>
    <t>TTR_41</t>
  </si>
  <si>
    <t>TTR_42</t>
  </si>
  <si>
    <t>TTR_43</t>
  </si>
  <si>
    <t>TTR_44</t>
  </si>
  <si>
    <t>TTR_45</t>
  </si>
  <si>
    <t>TTR_46</t>
  </si>
  <si>
    <t>TTR_47</t>
  </si>
  <si>
    <t>TTR_48</t>
  </si>
  <si>
    <t>TTR_49</t>
  </si>
  <si>
    <t>TTR_50</t>
  </si>
  <si>
    <t>TTR_51</t>
  </si>
  <si>
    <t>TTR_52</t>
  </si>
  <si>
    <t>TTR_53</t>
  </si>
  <si>
    <t>TTR_54</t>
  </si>
  <si>
    <t>TTR_55</t>
  </si>
  <si>
    <t>TTR_56</t>
  </si>
  <si>
    <t>TTR_57</t>
  </si>
  <si>
    <t>TTR_58</t>
  </si>
  <si>
    <t>TTR_59</t>
  </si>
  <si>
    <t>TTR_60</t>
  </si>
  <si>
    <t>TTR_61</t>
  </si>
  <si>
    <t>TTR_62</t>
  </si>
  <si>
    <t>TTR_63</t>
  </si>
  <si>
    <t>TTR_64</t>
  </si>
  <si>
    <t>TTR_65</t>
  </si>
  <si>
    <t>TTR_66</t>
  </si>
  <si>
    <t>TTR_67</t>
  </si>
  <si>
    <t>TTR_68</t>
  </si>
  <si>
    <t>TTR_69</t>
  </si>
  <si>
    <t>TTR_70</t>
  </si>
  <si>
    <t>TTR_71</t>
  </si>
  <si>
    <t>TTR_72</t>
  </si>
  <si>
    <t>TTR_73</t>
  </si>
  <si>
    <t>TTR_74</t>
  </si>
  <si>
    <t>TTR_75</t>
  </si>
  <si>
    <t>TTR_76</t>
  </si>
  <si>
    <t>TTR_77</t>
  </si>
  <si>
    <t>TTR_78</t>
  </si>
  <si>
    <t>TTR_79</t>
  </si>
  <si>
    <t>TTR_80</t>
  </si>
  <si>
    <t>TTR_81</t>
  </si>
  <si>
    <t>TTR_82</t>
  </si>
  <si>
    <t>TTR_83</t>
  </si>
  <si>
    <t>TTR_84</t>
  </si>
  <si>
    <t>TTR_85</t>
  </si>
  <si>
    <t>TTR_86</t>
  </si>
  <si>
    <t>TTR_87</t>
  </si>
  <si>
    <t>TTR_88</t>
  </si>
  <si>
    <t>TTR_89</t>
  </si>
  <si>
    <t>TTR_90</t>
  </si>
  <si>
    <t>TTR_91</t>
  </si>
  <si>
    <t>TTR_92</t>
  </si>
  <si>
    <t>TTR_93</t>
  </si>
  <si>
    <t>TTR_94</t>
  </si>
  <si>
    <t>TTR_95</t>
  </si>
  <si>
    <t>TTR_96</t>
  </si>
  <si>
    <t>TTR_97</t>
  </si>
  <si>
    <t>TTR_98</t>
  </si>
  <si>
    <t>TTR_99</t>
  </si>
  <si>
    <t>TTR_100</t>
  </si>
  <si>
    <t>TTR_101</t>
  </si>
  <si>
    <t>TTR_102</t>
  </si>
  <si>
    <t>TTR_103</t>
  </si>
  <si>
    <t>TTR_104</t>
  </si>
  <si>
    <t>TTR_105</t>
  </si>
  <si>
    <t>TTR_106</t>
  </si>
  <si>
    <t>TTR_107</t>
  </si>
  <si>
    <t>TTR_108</t>
  </si>
  <si>
    <t>TTR_109</t>
  </si>
  <si>
    <t>TTR_110</t>
  </si>
  <si>
    <t>TTR_111</t>
  </si>
  <si>
    <t>TTR_112</t>
  </si>
  <si>
    <t>TTR_113</t>
  </si>
  <si>
    <t>TTR_114</t>
  </si>
  <si>
    <t>TTR_115</t>
  </si>
  <si>
    <t>TTR_116</t>
  </si>
  <si>
    <t>TTR_117</t>
  </si>
  <si>
    <t>TTR_118</t>
  </si>
  <si>
    <t>TTR_119</t>
  </si>
  <si>
    <t>TTR_120</t>
  </si>
  <si>
    <t>TTR_121</t>
  </si>
  <si>
    <t>TTR_122</t>
  </si>
  <si>
    <t>TTR_123</t>
  </si>
  <si>
    <t>TTR_124</t>
  </si>
  <si>
    <t>TTR_125</t>
  </si>
  <si>
    <t>TTR_126</t>
  </si>
  <si>
    <t>TTR_127</t>
  </si>
  <si>
    <t>TTR_128</t>
  </si>
  <si>
    <t>TTR_129</t>
  </si>
  <si>
    <t>TTR_130</t>
  </si>
  <si>
    <t>TTR_131</t>
  </si>
  <si>
    <t>TTR_132</t>
  </si>
  <si>
    <t>TTR_133</t>
  </si>
  <si>
    <t>TTR_134</t>
  </si>
  <si>
    <t>TTR_135</t>
  </si>
  <si>
    <t>TTR_136</t>
  </si>
  <si>
    <t>TTR_137</t>
  </si>
  <si>
    <t>TTR_138</t>
  </si>
  <si>
    <t>TTR_139</t>
  </si>
  <si>
    <t>TTR_140</t>
  </si>
  <si>
    <t>TTR_141</t>
  </si>
  <si>
    <t>TTR_142</t>
  </si>
  <si>
    <t>TTR_143</t>
  </si>
  <si>
    <t>TTR_144</t>
  </si>
  <si>
    <t>TTR_145</t>
  </si>
  <si>
    <t>TTR_146</t>
  </si>
  <si>
    <t>TTR_147</t>
  </si>
  <si>
    <t>TTR_148</t>
  </si>
  <si>
    <t>TTR_149</t>
  </si>
  <si>
    <t>TTR_150</t>
  </si>
  <si>
    <t>TTR_151</t>
  </si>
  <si>
    <t>TTR_152</t>
  </si>
  <si>
    <t>TTR_153</t>
  </si>
  <si>
    <t>TTR_154</t>
  </si>
  <si>
    <t>TTR_155</t>
  </si>
  <si>
    <t>TTR_156</t>
  </si>
  <si>
    <t>TTR_157</t>
  </si>
  <si>
    <t>TTR_158</t>
  </si>
  <si>
    <t>TTR_159</t>
  </si>
  <si>
    <t>TTR_160</t>
  </si>
  <si>
    <t>TTR_161</t>
  </si>
  <si>
    <t>TTR_162</t>
  </si>
  <si>
    <t>TTR_163</t>
  </si>
  <si>
    <t>TTR_164</t>
  </si>
  <si>
    <t>TTR_165</t>
  </si>
  <si>
    <t>TTR_166</t>
  </si>
  <si>
    <t>TTR_167</t>
  </si>
  <si>
    <t>TTR_168</t>
  </si>
  <si>
    <t>TTR_169</t>
  </si>
  <si>
    <t>TTR_170</t>
  </si>
  <si>
    <t>TTR_171</t>
  </si>
  <si>
    <t>TTR_172</t>
  </si>
  <si>
    <t>TTR_173</t>
  </si>
  <si>
    <t>TTR_174</t>
  </si>
  <si>
    <t>TTR_175</t>
  </si>
  <si>
    <t>TTR_176</t>
  </si>
  <si>
    <t>TTR_177</t>
  </si>
  <si>
    <t>TTR_178</t>
  </si>
  <si>
    <t>TTR_179</t>
  </si>
  <si>
    <t>TTR_180</t>
  </si>
  <si>
    <t>TTR_181</t>
  </si>
  <si>
    <t>TTR_182</t>
  </si>
  <si>
    <t>TTR_183</t>
  </si>
  <si>
    <t>TTR_184</t>
  </si>
  <si>
    <t>TTR_185</t>
  </si>
  <si>
    <t>TTR_186</t>
  </si>
  <si>
    <t>TTR_187</t>
  </si>
  <si>
    <t>TTR_188</t>
  </si>
  <si>
    <t>TTR_189</t>
  </si>
  <si>
    <t>TTR_190</t>
  </si>
  <si>
    <t>TTR_191</t>
  </si>
  <si>
    <t>TTR_192</t>
  </si>
  <si>
    <t>TTR_193</t>
  </si>
  <si>
    <t>TTR_194</t>
  </si>
  <si>
    <t>TTR_195</t>
  </si>
  <si>
    <t>TTR_196</t>
  </si>
  <si>
    <t>TTR_197</t>
  </si>
  <si>
    <t>TTR_198</t>
  </si>
  <si>
    <t>TTR_199</t>
  </si>
  <si>
    <t>TTR_200</t>
  </si>
  <si>
    <t>TTR_201</t>
  </si>
  <si>
    <t>TTR_202</t>
  </si>
  <si>
    <t>TTR_203</t>
  </si>
  <si>
    <t>TTR_204</t>
  </si>
  <si>
    <t>TTR_205</t>
  </si>
  <si>
    <t>TTR_206</t>
  </si>
  <si>
    <t>TTR_207</t>
  </si>
  <si>
    <t>TTR_208</t>
  </si>
  <si>
    <t>TTR_209</t>
  </si>
  <si>
    <t>TTR_210</t>
  </si>
  <si>
    <t>TTR_211</t>
  </si>
  <si>
    <t>TTR_212</t>
  </si>
  <si>
    <t>TTR_213</t>
  </si>
  <si>
    <t>TTR_214</t>
  </si>
  <si>
    <t>TTR_215</t>
  </si>
  <si>
    <t>TTR_216</t>
  </si>
  <si>
    <t>TTR_217</t>
  </si>
  <si>
    <t>TTR_218</t>
  </si>
  <si>
    <t>TTR_219</t>
  </si>
  <si>
    <t>TTR_220</t>
  </si>
  <si>
    <t>TTR_221</t>
  </si>
  <si>
    <t>TTR_222</t>
  </si>
  <si>
    <t>TTR_223</t>
  </si>
  <si>
    <t>TTR_224</t>
  </si>
  <si>
    <t>TTR_225</t>
  </si>
  <si>
    <t>TTR_226</t>
  </si>
  <si>
    <t>TTR_227</t>
  </si>
  <si>
    <t>TTR_228</t>
  </si>
  <si>
    <t>TTR_229</t>
  </si>
  <si>
    <t>TTR_230</t>
  </si>
  <si>
    <t>TTR_231</t>
  </si>
  <si>
    <t>TTR_232</t>
  </si>
  <si>
    <t>TTR_233</t>
  </si>
  <si>
    <t>TTR_234</t>
  </si>
  <si>
    <t>TTR_235</t>
  </si>
  <si>
    <t>TTR_236</t>
  </si>
  <si>
    <t>TTR_237</t>
  </si>
  <si>
    <t>TTR_238</t>
  </si>
  <si>
    <t>TTR_239</t>
  </si>
  <si>
    <t>TTR_240</t>
  </si>
  <si>
    <t>TTR_241</t>
  </si>
  <si>
    <t>TTR_242</t>
  </si>
  <si>
    <t>TTR_243</t>
  </si>
  <si>
    <t>TTR_244</t>
  </si>
  <si>
    <t>TTR_245</t>
  </si>
  <si>
    <t>TTR_246</t>
  </si>
  <si>
    <t>TTR_247</t>
  </si>
  <si>
    <t>TTR_248</t>
  </si>
  <si>
    <t>TTR_249</t>
  </si>
  <si>
    <t>TTR_250</t>
  </si>
  <si>
    <t>TTR_251</t>
  </si>
  <si>
    <t>TTR_252</t>
  </si>
  <si>
    <t>TTR_253</t>
  </si>
  <si>
    <t>TTR_254</t>
  </si>
  <si>
    <t>TTR_255</t>
  </si>
  <si>
    <t>TTR_256</t>
  </si>
  <si>
    <t>TTR_257</t>
  </si>
  <si>
    <t>TTR_258</t>
  </si>
  <si>
    <t>TTR_259</t>
  </si>
  <si>
    <t>TTR_260</t>
  </si>
  <si>
    <t>TTR_261</t>
  </si>
  <si>
    <t>TTR_262</t>
  </si>
  <si>
    <t>TTR_263</t>
  </si>
  <si>
    <t>TTR_264</t>
  </si>
  <si>
    <t>TTR_265</t>
  </si>
  <si>
    <t>TTR_266</t>
  </si>
  <si>
    <t>TTR_267</t>
  </si>
  <si>
    <t>TTR_268</t>
  </si>
  <si>
    <t>TTR_269</t>
  </si>
  <si>
    <t>TTR_270</t>
  </si>
  <si>
    <t>TTR_271</t>
  </si>
  <si>
    <t>TTR_272</t>
  </si>
  <si>
    <t>TTR_273</t>
  </si>
  <si>
    <t>TTR_274</t>
  </si>
  <si>
    <t>Llegada del vehiculo al punto E (costa) Llegada de vehiculoo al punto F (fin de puente)</t>
  </si>
  <si>
    <t>Generar tiempo de tramo EG Generar tiempo de tramo FG</t>
  </si>
  <si>
    <t>*****</t>
  </si>
  <si>
    <t>M: Cupo de vehículos a la balsa  = 2</t>
  </si>
  <si>
    <t>N: Cupo de vehículos a puente   = 1</t>
  </si>
  <si>
    <t>Como el conjunto de resultados de las replicas se ajusta a una</t>
  </si>
  <si>
    <t xml:space="preserve">distribucion normal, aplicamos la formula correspondiente. </t>
  </si>
  <si>
    <t>Situacion 1</t>
  </si>
  <si>
    <t xml:space="preserve">r  </t>
  </si>
  <si>
    <r>
      <t xml:space="preserve">media sit. 1 = </t>
    </r>
    <r>
      <rPr>
        <b/>
        <sz val="16"/>
        <color theme="1"/>
        <rFont val="Calibri"/>
        <family val="2"/>
        <scheme val="minor"/>
      </rPr>
      <t xml:space="preserve">x̄   </t>
    </r>
  </si>
  <si>
    <r>
      <t xml:space="preserve">desviacion estandar = </t>
    </r>
    <r>
      <rPr>
        <b/>
        <sz val="18"/>
        <color theme="1"/>
        <rFont val="Calibri"/>
        <family val="2"/>
        <scheme val="minor"/>
      </rPr>
      <t>s</t>
    </r>
    <r>
      <rPr>
        <sz val="11"/>
        <color theme="1"/>
        <rFont val="Calibri"/>
        <family val="2"/>
        <scheme val="minor"/>
      </rPr>
      <t xml:space="preserve"> </t>
    </r>
  </si>
  <si>
    <r>
      <rPr>
        <b/>
        <sz val="14"/>
        <color theme="1"/>
        <rFont val="Calibri"/>
        <family val="2"/>
      </rPr>
      <t>α</t>
    </r>
    <r>
      <rPr>
        <sz val="11"/>
        <color theme="1"/>
        <rFont val="Calibri"/>
        <family val="2"/>
      </rPr>
      <t xml:space="preserve"> =</t>
    </r>
  </si>
  <si>
    <t>Estadistico</t>
  </si>
  <si>
    <t>Intevalo  confianza</t>
  </si>
  <si>
    <t>IC_Inf</t>
  </si>
  <si>
    <t>iC_Sup</t>
  </si>
  <si>
    <t xml:space="preserve">Delta </t>
  </si>
  <si>
    <t>TTR_275</t>
  </si>
  <si>
    <t>TTR_276</t>
  </si>
  <si>
    <t>TTR_277</t>
  </si>
  <si>
    <t>TTR_278</t>
  </si>
  <si>
    <t>TTR_279</t>
  </si>
  <si>
    <t>TTR_280</t>
  </si>
  <si>
    <t>TTR_281</t>
  </si>
  <si>
    <t>TTR_282</t>
  </si>
  <si>
    <t>TTR_283</t>
  </si>
  <si>
    <t>TTR_284</t>
  </si>
  <si>
    <t>TTR_285</t>
  </si>
  <si>
    <t>TTR_286</t>
  </si>
  <si>
    <t>TTR_287</t>
  </si>
  <si>
    <t>TTR_288</t>
  </si>
  <si>
    <t>TTR_289</t>
  </si>
  <si>
    <t>TTR_290</t>
  </si>
  <si>
    <t>TTR_291</t>
  </si>
  <si>
    <t>TTR_292</t>
  </si>
  <si>
    <t>TTR_293</t>
  </si>
  <si>
    <t>TTR_294</t>
  </si>
  <si>
    <t>TTR_295</t>
  </si>
  <si>
    <t>TTR_296</t>
  </si>
  <si>
    <t>TTR_297</t>
  </si>
  <si>
    <t>TTR_298</t>
  </si>
  <si>
    <t>TTR_299</t>
  </si>
  <si>
    <t>TTR_300</t>
  </si>
  <si>
    <t>TTR_301</t>
  </si>
  <si>
    <t>TTR_302</t>
  </si>
  <si>
    <t>TTR_303</t>
  </si>
  <si>
    <t>TTR_304</t>
  </si>
  <si>
    <t>TTR_305</t>
  </si>
  <si>
    <t>TTR_306</t>
  </si>
  <si>
    <t>TTR_307</t>
  </si>
  <si>
    <t>TTR_308</t>
  </si>
  <si>
    <t>TTR_309</t>
  </si>
  <si>
    <t>TTR_310</t>
  </si>
  <si>
    <t>TTR_311</t>
  </si>
  <si>
    <t>TTR_312</t>
  </si>
  <si>
    <t>TTR_313</t>
  </si>
  <si>
    <t>TTR_314</t>
  </si>
  <si>
    <t>TTR_315</t>
  </si>
  <si>
    <t>TTR_316</t>
  </si>
  <si>
    <t>TTR_317</t>
  </si>
  <si>
    <t>TTR_318</t>
  </si>
  <si>
    <t>TTR_319</t>
  </si>
  <si>
    <t>TTR_320</t>
  </si>
  <si>
    <t>TTR_321</t>
  </si>
  <si>
    <t>TTR_322</t>
  </si>
  <si>
    <t>TTR_323</t>
  </si>
  <si>
    <t>TTR_324</t>
  </si>
  <si>
    <t>TTR_325</t>
  </si>
  <si>
    <t>TTR_326</t>
  </si>
  <si>
    <t>TTR_327</t>
  </si>
  <si>
    <t>TTR_328</t>
  </si>
  <si>
    <t>TTR_329</t>
  </si>
  <si>
    <t>TTR_330</t>
  </si>
  <si>
    <t>TTR_331</t>
  </si>
  <si>
    <t>TTR_332</t>
  </si>
  <si>
    <t>TTR_333</t>
  </si>
  <si>
    <t>TTR_334</t>
  </si>
  <si>
    <t>TTR_335</t>
  </si>
  <si>
    <t>TTR_336</t>
  </si>
  <si>
    <t>TTR_337</t>
  </si>
  <si>
    <t>TTR_338</t>
  </si>
  <si>
    <t>TTR_339</t>
  </si>
  <si>
    <t>TTR_340</t>
  </si>
  <si>
    <t>TTR_341</t>
  </si>
  <si>
    <t>TTR_342</t>
  </si>
  <si>
    <t>TTR_343</t>
  </si>
  <si>
    <t>TTR_344</t>
  </si>
  <si>
    <t>TTR_345</t>
  </si>
  <si>
    <t>TTR_346</t>
  </si>
  <si>
    <t>TTR_347</t>
  </si>
  <si>
    <t>TTR_348</t>
  </si>
  <si>
    <t>TTR_349</t>
  </si>
  <si>
    <t>TTR_350</t>
  </si>
  <si>
    <t>TTR_351</t>
  </si>
  <si>
    <t>TTR_352</t>
  </si>
  <si>
    <t>TTR_353</t>
  </si>
  <si>
    <t>TTR_354</t>
  </si>
  <si>
    <t>TTR_355</t>
  </si>
  <si>
    <t>TTR_356</t>
  </si>
  <si>
    <t>TTR_357</t>
  </si>
  <si>
    <t>TTR_358</t>
  </si>
  <si>
    <t>TTR_359</t>
  </si>
  <si>
    <t>TTR_360</t>
  </si>
  <si>
    <t>Replica 275</t>
  </si>
  <si>
    <t>Replica 276</t>
  </si>
  <si>
    <t>Replica 277</t>
  </si>
  <si>
    <t>Replica 278</t>
  </si>
  <si>
    <t>Replica 279</t>
  </si>
  <si>
    <t>Replica 280</t>
  </si>
  <si>
    <t>Replica 281</t>
  </si>
  <si>
    <t>Replica 282</t>
  </si>
  <si>
    <t>Replica 283</t>
  </si>
  <si>
    <t>Replica 284</t>
  </si>
  <si>
    <t>Replica 285</t>
  </si>
  <si>
    <t>Replica 286</t>
  </si>
  <si>
    <t>Replica 287</t>
  </si>
  <si>
    <t>Replica 288</t>
  </si>
  <si>
    <t>Replica 289</t>
  </si>
  <si>
    <t>Replica 290</t>
  </si>
  <si>
    <t>Replica 291</t>
  </si>
  <si>
    <t>Replica 292</t>
  </si>
  <si>
    <t>Replica 293</t>
  </si>
  <si>
    <t>Replica 294</t>
  </si>
  <si>
    <t>Replica 295</t>
  </si>
  <si>
    <t>Replica 296</t>
  </si>
  <si>
    <t>Replica 297</t>
  </si>
  <si>
    <t>Replica 298</t>
  </si>
  <si>
    <t>Replica 299</t>
  </si>
  <si>
    <t>Replica 300</t>
  </si>
  <si>
    <t>Replica 301</t>
  </si>
  <si>
    <t>Replica 302</t>
  </si>
  <si>
    <t>Replica 303</t>
  </si>
  <si>
    <t>Replica 304</t>
  </si>
  <si>
    <t>Replica 305</t>
  </si>
  <si>
    <t>Replica 306</t>
  </si>
  <si>
    <t>Replica 307</t>
  </si>
  <si>
    <t>Replica 308</t>
  </si>
  <si>
    <t>Replica 309</t>
  </si>
  <si>
    <t>Replica 310</t>
  </si>
  <si>
    <t>Replica 311</t>
  </si>
  <si>
    <t>Replica 312</t>
  </si>
  <si>
    <t>Replica 313</t>
  </si>
  <si>
    <t>Replica 314</t>
  </si>
  <si>
    <t>Replica 315</t>
  </si>
  <si>
    <t>Replica 316</t>
  </si>
  <si>
    <t>Replica 317</t>
  </si>
  <si>
    <t>Replica 318</t>
  </si>
  <si>
    <t>Replica 319</t>
  </si>
  <si>
    <t>Replica 320</t>
  </si>
  <si>
    <t>Replica 321</t>
  </si>
  <si>
    <t>Replica 322</t>
  </si>
  <si>
    <t>Replica 323</t>
  </si>
  <si>
    <t>Replica 324</t>
  </si>
  <si>
    <t>Replica 325</t>
  </si>
  <si>
    <t>Replica 326</t>
  </si>
  <si>
    <t>Replica 327</t>
  </si>
  <si>
    <t>Replica 328</t>
  </si>
  <si>
    <t>Replica 329</t>
  </si>
  <si>
    <t>Replica 330</t>
  </si>
  <si>
    <t>Replica 331</t>
  </si>
  <si>
    <t>Replica 332</t>
  </si>
  <si>
    <t>Replica 333</t>
  </si>
  <si>
    <t>Replica 334</t>
  </si>
  <si>
    <t>Replica 335</t>
  </si>
  <si>
    <t>Replica 336</t>
  </si>
  <si>
    <t>Replica 337</t>
  </si>
  <si>
    <t>Replica 338</t>
  </si>
  <si>
    <t>Replica 339</t>
  </si>
  <si>
    <t>Replica 340</t>
  </si>
  <si>
    <t>Replica 341</t>
  </si>
  <si>
    <t>Replica 342</t>
  </si>
  <si>
    <t>Replica 343</t>
  </si>
  <si>
    <t>Replica 344</t>
  </si>
  <si>
    <t>Replica 345</t>
  </si>
  <si>
    <t>Replica 346</t>
  </si>
  <si>
    <t>Replica 347</t>
  </si>
  <si>
    <t>Replica 348</t>
  </si>
  <si>
    <t>Replica 349</t>
  </si>
  <si>
    <t>Replica 350</t>
  </si>
  <si>
    <t>TTR_361</t>
  </si>
  <si>
    <t>TTR_362</t>
  </si>
  <si>
    <t>TTR_363</t>
  </si>
  <si>
    <t>TTR_364</t>
  </si>
  <si>
    <t>TTR_365</t>
  </si>
  <si>
    <t>TTR_366</t>
  </si>
  <si>
    <t>TTR_367</t>
  </si>
  <si>
    <t>TTR_368</t>
  </si>
  <si>
    <t>TTR_369</t>
  </si>
  <si>
    <t>TTR_370</t>
  </si>
  <si>
    <t>TTR_371</t>
  </si>
  <si>
    <t>TTR_372</t>
  </si>
  <si>
    <t>TTR_373</t>
  </si>
  <si>
    <t>TTR_374</t>
  </si>
  <si>
    <t>TTR_375</t>
  </si>
  <si>
    <t>TTR_376</t>
  </si>
  <si>
    <t>TTR_377</t>
  </si>
  <si>
    <t>TTR_378</t>
  </si>
  <si>
    <t>TTR_379</t>
  </si>
  <si>
    <t>TTR_380</t>
  </si>
  <si>
    <t>Replica 351</t>
  </si>
  <si>
    <t>Replica 352</t>
  </si>
  <si>
    <t>Replica 353</t>
  </si>
  <si>
    <t>Replica 354</t>
  </si>
  <si>
    <t>Replica 355</t>
  </si>
  <si>
    <t>Replica 356</t>
  </si>
  <si>
    <t>Replica 357</t>
  </si>
  <si>
    <t>Replica 358</t>
  </si>
  <si>
    <t>Replica 359</t>
  </si>
  <si>
    <t>Replica 360</t>
  </si>
  <si>
    <t>Replica 361</t>
  </si>
  <si>
    <t>Replica 362</t>
  </si>
  <si>
    <t>Replica 363</t>
  </si>
  <si>
    <t>Replica 364</t>
  </si>
  <si>
    <t>Replica 365</t>
  </si>
  <si>
    <t>Replica 366</t>
  </si>
  <si>
    <t>Replica 367</t>
  </si>
  <si>
    <t>Replica 368</t>
  </si>
  <si>
    <t>Replica 369</t>
  </si>
  <si>
    <t>Replica 370</t>
  </si>
  <si>
    <t>Replica 371</t>
  </si>
  <si>
    <t>Replica 372</t>
  </si>
  <si>
    <t>Replica 373</t>
  </si>
  <si>
    <t>Replica 374</t>
  </si>
  <si>
    <t>Replica 375</t>
  </si>
  <si>
    <t>Replica 376</t>
  </si>
  <si>
    <t>Replica 377</t>
  </si>
  <si>
    <t>Replica 378</t>
  </si>
  <si>
    <t>Replica 379</t>
  </si>
  <si>
    <t>Replica 380</t>
  </si>
  <si>
    <t>Replica 381</t>
  </si>
  <si>
    <t>Replica 382</t>
  </si>
  <si>
    <t>Replica 383</t>
  </si>
  <si>
    <t>Replica 384</t>
  </si>
  <si>
    <t>Replica 385</t>
  </si>
  <si>
    <t>Replica 386</t>
  </si>
  <si>
    <t>Replica 387</t>
  </si>
  <si>
    <t>Replica 388</t>
  </si>
  <si>
    <t>Replica 389</t>
  </si>
  <si>
    <t>Replica 390</t>
  </si>
  <si>
    <t>Replica 391</t>
  </si>
  <si>
    <t>Replica 392</t>
  </si>
  <si>
    <t>Replica 393</t>
  </si>
  <si>
    <t>Replica 394</t>
  </si>
  <si>
    <t>Replica 395</t>
  </si>
  <si>
    <t>Replica 396</t>
  </si>
  <si>
    <t>Replica 397</t>
  </si>
  <si>
    <t>Replica 398</t>
  </si>
  <si>
    <t>Replica 399</t>
  </si>
  <si>
    <t>Replica 400</t>
  </si>
  <si>
    <t>TTR_381</t>
  </si>
  <si>
    <t>TTR_382</t>
  </si>
  <si>
    <t>TTR_383</t>
  </si>
  <si>
    <t>TTR_384</t>
  </si>
  <si>
    <t>TTR_385</t>
  </si>
  <si>
    <t>TTR_386</t>
  </si>
  <si>
    <t>TTR_387</t>
  </si>
  <si>
    <t>TTR_388</t>
  </si>
  <si>
    <t>TTR_389</t>
  </si>
  <si>
    <t>TTR_390</t>
  </si>
  <si>
    <t>TTR_391</t>
  </si>
  <si>
    <t>TTR_392</t>
  </si>
  <si>
    <t>TTR_393</t>
  </si>
  <si>
    <t>TTR_394</t>
  </si>
  <si>
    <t>TTR_395</t>
  </si>
  <si>
    <t>TTR_396</t>
  </si>
  <si>
    <t>TTR_397</t>
  </si>
  <si>
    <t>TTR_398</t>
  </si>
  <si>
    <t>TTR_399</t>
  </si>
  <si>
    <t>TTR_400</t>
  </si>
  <si>
    <t xml:space="preserve">                       TPLV=Tiempo de proxima                                llegada de vehiculo A</t>
  </si>
  <si>
    <t>ir hasta balsa-&gt;Generar TR_BC                    Ir hasta puente-&gt;Generar TR_BD</t>
  </si>
  <si>
    <t>M: Cupo de vehículos a la balsa  = 1</t>
  </si>
  <si>
    <t xml:space="preserve">Fuente1:https://support.microsoft.com/es-es/office/aleatorio-funci%C3%B3n-aleatorio-4cbfa695-8869-4788-8d90-021ea9f5be73                                                                                                                                                                                                                 </t>
  </si>
  <si>
    <t>Fuente3:https://www.academia.edu/36854633/Mersenne_Twister</t>
  </si>
  <si>
    <t xml:space="preserve">Fuente2: https://www.sciencedirect.com/topics/computer-science/mersenne-twister                                                                                                                                                                                                                                                                                                                                        </t>
  </si>
  <si>
    <t>Formula de Intervalo de confianza ( otra dist.)</t>
  </si>
  <si>
    <t xml:space="preserve">El conjunto de resultados de las </t>
  </si>
  <si>
    <t>replicas NO se ajusta a una distribucion normal</t>
  </si>
  <si>
    <t>r=</t>
  </si>
  <si>
    <t>α=</t>
  </si>
  <si>
    <t xml:space="preserve"> media sit. 1 = x̄  </t>
  </si>
  <si>
    <r>
      <t xml:space="preserve">desviacion estandar = </t>
    </r>
    <r>
      <rPr>
        <b/>
        <sz val="16"/>
        <color theme="1"/>
        <rFont val="Calibri"/>
        <family val="2"/>
        <scheme val="minor"/>
      </rPr>
      <t>s</t>
    </r>
    <r>
      <rPr>
        <sz val="11"/>
        <color theme="1"/>
        <rFont val="Calibri"/>
        <family val="2"/>
        <scheme val="minor"/>
      </rPr>
      <t xml:space="preserve"> </t>
    </r>
  </si>
  <si>
    <t>Intervalo de</t>
  </si>
  <si>
    <t>IC_SUP</t>
  </si>
  <si>
    <t>confianza</t>
  </si>
  <si>
    <t>IC_INF</t>
  </si>
  <si>
    <t xml:space="preserve">delta </t>
  </si>
  <si>
    <t xml:space="preserve">  ir hasta balsa-&gt;Generar TR_BC                Ir hasta puente-&gt;Generar TR_BD</t>
  </si>
  <si>
    <t>N: Cupo de vehículos a puente   = 2</t>
  </si>
  <si>
    <t>Hacer scroll a derecha para ver el calculo de intervalo de confianza</t>
  </si>
  <si>
    <t>Considero que si bien el rango del intervalo de confianza es grande como este es menor que el par M=2 y N=1 sirve para poder descartar el TTR de esa solucion.  Tomaré otro par M y N y  observare como es el intervalo obtenido. Si dicho intervalo cae dentro de este, debere realizar mas replicas para poder acootar el rango y poder decidir que intervalo utiliza el menor tiempo. Por lo que concluimos que para el par M=1 y N=1 el tiempo de recorrido total para los 10 vehiculos esta definido por el intervalo de confianza que va desde 370,67 min hasta los 459 min con un nivel de aceptacion del 95%</t>
  </si>
  <si>
    <t>Considero que tener un amplitud de 10 min en el intervalo de confianza es razonable para determinar el tiempo de cruce de los 10 vehiculos para este par M=2 y N=1. Permitiendome luego poder hacer las comparaciones correpondientes entre los otros pares M y N ( siempre y cuando los intervalos de confianza de los otros pares M y N no caigan en el mismo intervalo, en ese caso requiero hacer mas replicas y acotar uno de los IC para poder tomar la decision de cual IC es mejor para un deterrmiando par M y N. Por lo que concluimos que para el par M=2 y N=1 el tiempo de recorrido total para los 10 vehiculos esta definido por el intervalo de confianza que va desde 464,06 min hasta los 474,76 min con un nivel de aceptacion del 95%</t>
  </si>
  <si>
    <t xml:space="preserve">Concluimos que para el par M=1 y N=2 el tiempo de recorrido total para los 10 vehiculos esta definido por el intervalo de confianza que va desde 353,8 min hasta los 363,19 min con un nivel de aceptacion del 95%. </t>
  </si>
  <si>
    <t>M=1</t>
  </si>
  <si>
    <t>N=2</t>
  </si>
  <si>
    <t>Intervalo de confianza</t>
  </si>
  <si>
    <t>α =0,05</t>
  </si>
  <si>
    <t>Int_Sup</t>
  </si>
  <si>
    <t>Int_Inf</t>
  </si>
  <si>
    <t>N=1</t>
  </si>
  <si>
    <t>M=2</t>
  </si>
  <si>
    <t>353,8 min</t>
  </si>
  <si>
    <t>363,19 min</t>
  </si>
  <si>
    <t>459,95min</t>
  </si>
  <si>
    <t>370,67 min</t>
  </si>
  <si>
    <t>464,06 min</t>
  </si>
  <si>
    <t>474,72 min</t>
  </si>
  <si>
    <r>
      <t xml:space="preserve">buscar el </t>
    </r>
    <r>
      <rPr>
        <b/>
        <sz val="11"/>
        <color theme="1"/>
        <rFont val="Calibri"/>
        <family val="2"/>
        <scheme val="minor"/>
      </rPr>
      <t>recuadro con  M =1  y N =1</t>
    </r>
  </si>
  <si>
    <t>recuadro con  M= 2 y N =1</t>
  </si>
  <si>
    <r>
      <t>Hacer scroll a derecha para ver el calculo de intervalo de confianza hasta encontrar el recuadron con</t>
    </r>
    <r>
      <rPr>
        <b/>
        <sz val="11"/>
        <color theme="1"/>
        <rFont val="Calibri"/>
        <family val="2"/>
        <scheme val="minor"/>
      </rPr>
      <t xml:space="preserve"> M =1  y N =2</t>
    </r>
  </si>
  <si>
    <t>Fuente:http://www.est.uc3m.es/esp/nueva_docencia/comp_col_get/lade/estadistica_I/laboratorios/material_curso1617/Estad%C3%ADstica%20I%20C%C3%81LCULO_DE_PROBABILIDADES.pdf</t>
  </si>
  <si>
    <t>Para la generación de los valores de las distribuciones (exponencial y normal) se utilizan las siguientes formulas:</t>
  </si>
  <si>
    <r>
      <rPr>
        <b/>
        <u/>
        <sz val="20"/>
        <color theme="1"/>
        <rFont val="Calibri"/>
        <family val="2"/>
        <scheme val="minor"/>
      </rPr>
      <t>Pasos a seguir para alcanzar este objetivo se listan a continuación:</t>
    </r>
    <r>
      <rPr>
        <b/>
        <sz val="20"/>
        <color theme="1"/>
        <rFont val="Calibri"/>
        <family val="2"/>
        <scheme val="minor"/>
      </rPr>
      <t xml:space="preserve">
Se trata de una simulación del tipo terminal al darnos exactamente la cantidad de vehiculos (10 diez vehiculos).
Se asignan 3 pares M y N, más un alfa(error) = 0.05. A partir de los resultados del primer par M y N,  usando criterio propio y las observaciones realizadas durante la simulación se seleccionan los siguientes pares M y N con el objetivo de disminuir los tiempos de recorrido total conseguidos anteriormente.
Se utilizara excel para hacer una simulación siguiendo el modelo de tiempo comprometido para una distribución cíclica. A partir de esta simulación se obtendrá el resultado de una réplica o sea el tiempo total de recorrido de los 10 vehículos. Obviamente una sola réplica de ninguna manera puede ser considerado el resultado final, se utilizará el modelo construido con excel para poder generar rápidamente el resultado de 30 réplicas y posteriormente verificar, si el conjunto de resultados se ajusta a una distribución normal o no. A partir de esto y seleccionando la fórmula apropiada se generará un intervalo de confianza, el cual tendrá una amplitud determinada. Usando criterio propio se determinará si la amplitud del intervalo de confianza es lo suficientemente acotado para que este, sea el resultado final y poder concluir: Para el primer par  M y N seleccionados, el tiempo total de recorrido de  los 10 vehículos está entre [inicio_intervalo_confianza] y [fin_intervalo_confiaza] con un nivel de aceptación de 95%.
Se seleccionarán 2 pares más de M y N y se repite el proceso anterior, a partir de las conclusiones que se obtienen en cada Par M y N se compara cual es el menor tiempo de recorrido obtenido y cuál es el Par M y N asociado. A partir de esto se selecciona  dicho par M y N más el IC asociado para poder responder la pregunta que se requiere.</t>
    </r>
  </si>
  <si>
    <t>Fuente: Simulación y analisis de sistemas con Promodel 2ed; Garcia Eduardo, E. Garcia Reyes  H.</t>
  </si>
  <si>
    <r>
      <rPr>
        <b/>
        <u/>
        <sz val="14"/>
        <color theme="1"/>
        <rFont val="Calibri"/>
        <family val="2"/>
        <scheme val="minor"/>
      </rPr>
      <t>Consideraciones a tener en cuenta:</t>
    </r>
    <r>
      <rPr>
        <sz val="11"/>
        <color theme="1"/>
        <rFont val="Calibri"/>
        <family val="2"/>
        <scheme val="minor"/>
      </rPr>
      <t xml:space="preserve">
</t>
    </r>
    <r>
      <rPr>
        <b/>
        <sz val="14"/>
        <color theme="1"/>
        <rFont val="Calibri"/>
        <family val="2"/>
        <scheme val="minor"/>
      </rPr>
      <t xml:space="preserve">1.la balsa tiene un tiempo de recorrido de CE y un tiempo de recorrido de regreso de EC para poder comenzar otro recorrido. La suma de estos tiempos me permite determinar cuando un nuevo vehículo esperando en el punto C puede utilizar la balsa para hacer el cruce (la balsa ya llego al punto C).
2.El puente solo puede transportar un solo vehículo a la vez.
3.Cuando un vehículo alcanza el punto F, el puente puede comenzar a ser utilizado por un nuevo vehículo que está esperando en el punto D ( si existiese)
4.Si el puente y la balsa están libres, el auto que está en el punto B utilizara la balsa primero (siempre y cuando tenga cupo M disponible). Hasta agotar su cupo. El/los proximos autos utilizaran el cupo asignado al puente, hasta agotarlo. El ciclo se repite hasta que cruzen 10 autos.                                                                       
5. Uso una fila de vehiculo 0 para poner valores iniciales y ayudarme con las formulas.                                                                                                                                                                                                                                                                                            6. Mas alla de los tiempos de arribo del punto A considero que cada auto tiene un turno asignado de cruce o sea el primer auto que ingresa a la simulación debera terminar su recorrido desde el punto A hasta el H. Los demas deberan esperar hasta que este auto termine su recorrido.                                                                                                                                                                          </t>
    </r>
  </si>
  <si>
    <t xml:space="preserve">     ir hasta balsa-&gt;Generar TR_BC                Ir hasta puente-&gt;Generar TR_BD</t>
  </si>
  <si>
    <t>Respuesta: Como vemos este intervalo de confianza correpondiente al par M=1 y N=2  tiene tanto su extremo superior como inferior por debajo de las otras alternativas de solucion dadas por los IC de los otros pares M Y N. Por lo tanto considero que el par M= 1 y N=2 con un IC que va desde los  353,8 min hasta los 363,19 min con un nivel de aceptacion del 95% es la respuesta al problema solicitado, o sea, es la alternativa que permite que los 10 vehiculos puedan cruzar en el menor tiempo de recorrido. Si bien no puedo afirmar que es la mejor alternativa, para ello deberia hacer todas las combinaciones entre los pares M y N , para encontrar todos los IC asociados, realizando una comparacion similar a la que hicimos para estos 3 pares (encontrarndo asi el mejor IC), si puedo afirmar que es la mejor alternativa para los pares M y N analizados.</t>
  </si>
  <si>
    <t>Situacion 3</t>
  </si>
  <si>
    <t>Situacion 2</t>
  </si>
  <si>
    <r>
      <rPr>
        <b/>
        <u/>
        <sz val="18"/>
        <color theme="1"/>
        <rFont val="Calibri"/>
        <family val="2"/>
        <scheme val="minor"/>
      </rPr>
      <t xml:space="preserve">Justificacion de utilizacion de numeros aleatorios de la funcion Aleatorio() de Excel: </t>
    </r>
    <r>
      <rPr>
        <b/>
        <sz val="18"/>
        <color theme="1"/>
        <rFont val="Calibri"/>
        <family val="2"/>
        <scheme val="minor"/>
      </rPr>
      <t xml:space="preserve">Se van a requerir una gran cantidad de números aleatorios para poder deterrminar tan solo el resultado de una replica (TTRV) y aun mas para determinar un intervalo de confianza que sea lo suficientemente acotado para tomar una decisión. Por lo que a priori es dificil inclusive calcular la cantidad de números aleatorios a utilizar en la simulación, ademas del problema de tener que hacer una copy/paste de cada valor aleatorio en cada nueva replica. Por este motivo se utiliza la funcion ALEATORIO() de Excel que nos permite salvar estos problemas, A partir de Excel 2010, Excel usa el algoritmo Mersenne Twister (MT19937) para generar números aleatorios. El Mersenne Twister es un potente generador de números pseudoaleatorios. En términos no rigurosos, un PRNG fuerte tiene un período largo (cuántos valores genera antes de repetirse) y una </t>
    </r>
    <r>
      <rPr>
        <b/>
        <u/>
        <sz val="18"/>
        <color theme="1"/>
        <rFont val="Calibri"/>
        <family val="2"/>
        <scheme val="minor"/>
      </rPr>
      <t>distribución de valores estadísticamente uniforme (los bits 0 y 1 tienen la misma probabilidad de aparecer independientemente de los valores anteriores)</t>
    </r>
    <r>
      <rPr>
        <b/>
        <sz val="18"/>
        <color theme="1"/>
        <rFont val="Calibri"/>
        <family val="2"/>
        <scheme val="minor"/>
      </rPr>
      <t xml:space="preserve">. Una versión de Mersenne Twister disponible en muchos lenguajes de programación, MT19937, tiene un período impresionante de 2^19937-1. La fuerza de MT19937 también radica en el hecho de que un valor de 32 bits producido por él no se puede utilizar para predecir el valor de 32 bits posterior. Esto asegura un cierto grado de imprevisibilidad. Lo ideal seria poder automatizar la generación de los números pseudoaleatorios (pasando  todas las pruebas de aleatoriedad correspondientes) para poder usarlos un estudio de simulación. Por practicidad y por los fortalezas del algoritomo que utiliza Excel (en las que se afirma que los numeros generados pasas los test de aletoriedad) omito hacer las pruebas de aletoriedad, con la salvedad de que en un estudio de simulación tendria que automatizar y realizar la confirmación de cada uno de los conjuntos de numeros aleatorios utilizados pasan las pruebas de aleatoriedad.                                                                                                                                                                                                                                  </t>
    </r>
  </si>
  <si>
    <t>Considero que la amplitud del intervalo de confianza actual es demasiado grande para permitir al tomador de decisiones tomar una decision, por lo que incremento la cantidad de replicas a 400 para acotar la amplitud del intervalo y mejorar mi respuesta.</t>
  </si>
  <si>
    <r>
      <rPr>
        <b/>
        <sz val="11"/>
        <color theme="1"/>
        <rFont val="Calibri"/>
        <family val="2"/>
        <scheme val="minor"/>
      </rPr>
      <t xml:space="preserve">Control     </t>
    </r>
    <r>
      <rPr>
        <sz val="11"/>
        <color theme="1"/>
        <rFont val="Calibri"/>
        <family val="2"/>
        <scheme val="minor"/>
      </rPr>
      <t xml:space="preserve">                                                                                                                                                                                                                                                                                                                                                                                                                                             Se definen arbitrariamente este par, buscando un menor TTR, a partir de el primer Par M y N seleccionado se tratara de evaluar el comportamiento del sistema para ver que cupo incrementar o decremetar de tal manera de  tener un menor TTR.
N: Cupo de vehículos a puente.
M: Cupo de vehículos a la balsa                                                                                              
</t>
    </r>
    <r>
      <rPr>
        <b/>
        <sz val="11"/>
        <color theme="1"/>
        <rFont val="Calibri"/>
        <family val="2"/>
        <scheme val="minor"/>
      </rPr>
      <t xml:space="preserve">Datos      </t>
    </r>
    <r>
      <rPr>
        <sz val="11"/>
        <color theme="1"/>
        <rFont val="Calibri"/>
        <family val="2"/>
        <scheme val="minor"/>
      </rPr>
      <t xml:space="preserve">                                                                                                                                                                                                                                                                                                                                                                                                                                                NF = número total de vehículos a considerar ( 10 vehiculos)                                                                                                                                                                                                                                                                                                                                                         EA = Tiempo de llegada de vehiculo o sea el tiempo de llegada de los vehículos al punto A, esta sigue una distribución exponencial con media (1/λ) = 3 min / vehículo                                                                     
TR= Tiempo de recorridos en cada tramo(fdp) se describen a continuacion.                                                                                                                                                                                                                                                                                                                                Los tiempos de recorridos siguen una distribución normal con los siguientes parámetros.
Tramo AB: media = 4; y desviación estándar = 0.5 min/vehículo.                                                                                                                                                                                                                                                                                                                                                      Tramo BC: media = 3; y desviación estándar = 0.4 min/vehículo.                                                                                                                                                                                                                                                                                                                                                      Tramo BD: media = 5; y desviación estándar = 0.6 min/vehículo.                                                                                                                                                                                                                                                                                                                                                      Tramo DF: media = 3.5; y desviación estándar = 0.55 min/vehículo.                                                                                                                                                                                                                                                                                                                                                  Tramo CE: media = 5.5; y desviación estándar = 0.6 min/vehículo.                                                                                                                                                                                                                                                                                                                                                    Tramo EC: media = 4; y desviación estándar = 0.4 min/vehículo.
Tramo EG: media = 3; y desviación estándar = 0.4 min/vehículo.                                                                                                                                                                                                                                                                                                                                                      Tramo FG: media = 3; y desviación estándar = 0.6 min/vehículo  
Tramo GH: media = 5; y desviación estándar = 0.5 min/vehículo                                                                                                                                                                                                                                                                                                                                                         Aspectos a considerar: 
1)   Decidir comparando al menos los resultados de TTR de 3 pares de M y N.
2)   La  decisión  debe  estar  fundamentada  en  comparaciones  concluyentes  entre  los intervalos de confianza, realizando la cantidad de réplicas necesarias para la decisión.
3)   Para la implementación del modelo en computadora, se puede usar Excel o realizar un programa específico.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</si>
</sst>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
  </numFmts>
  <fonts count="21" x14ac:knownFonts="1">
    <font>
      <sz val="11"/>
      <color theme="1"/>
      <name val="Calibri"/>
      <family val="2"/>
      <scheme val="minor"/>
    </font>
    <font>
      <b/>
      <sz val="13"/>
      <color theme="3"/>
      <name val="Calibri"/>
      <family val="2"/>
      <scheme val="minor"/>
    </font>
    <font>
      <sz val="11"/>
      <color rgb="FF006100"/>
      <name val="Calibri"/>
      <family val="2"/>
      <scheme val="minor"/>
    </font>
    <font>
      <b/>
      <u/>
      <sz val="11"/>
      <color theme="1"/>
      <name val="Calibri"/>
      <family val="2"/>
      <scheme val="minor"/>
    </font>
    <font>
      <sz val="11"/>
      <color theme="0"/>
      <name val="Calibri"/>
      <family val="2"/>
      <scheme val="minor"/>
    </font>
    <font>
      <sz val="11"/>
      <color theme="1"/>
      <name val="Calibri"/>
      <family val="2"/>
      <scheme val="minor"/>
    </font>
    <font>
      <b/>
      <sz val="11"/>
      <color theme="1"/>
      <name val="Calibri"/>
      <family val="2"/>
      <scheme val="minor"/>
    </font>
    <font>
      <sz val="8"/>
      <name val="Calibri"/>
      <family val="2"/>
      <scheme val="minor"/>
    </font>
    <font>
      <b/>
      <sz val="14"/>
      <color theme="1"/>
      <name val="Calibri"/>
      <family val="2"/>
      <scheme val="minor"/>
    </font>
    <font>
      <b/>
      <sz val="16"/>
      <color theme="1"/>
      <name val="Calibri"/>
      <family val="2"/>
      <scheme val="minor"/>
    </font>
    <font>
      <b/>
      <sz val="18"/>
      <color theme="1"/>
      <name val="Calibri"/>
      <family val="2"/>
      <scheme val="minor"/>
    </font>
    <font>
      <sz val="11"/>
      <color theme="1"/>
      <name val="Calibri"/>
      <family val="2"/>
    </font>
    <font>
      <b/>
      <sz val="14"/>
      <color theme="1"/>
      <name val="Calibri"/>
      <family val="2"/>
    </font>
    <font>
      <b/>
      <sz val="11"/>
      <color theme="0"/>
      <name val="Calibri"/>
      <family val="2"/>
      <scheme val="minor"/>
    </font>
    <font>
      <b/>
      <u/>
      <sz val="14"/>
      <color theme="1"/>
      <name val="Calibri"/>
      <family val="2"/>
      <scheme val="minor"/>
    </font>
    <font>
      <sz val="16"/>
      <color theme="0"/>
      <name val="Calibri"/>
      <family val="2"/>
      <scheme val="minor"/>
    </font>
    <font>
      <sz val="18"/>
      <color theme="0"/>
      <name val="Calibri"/>
      <family val="2"/>
      <scheme val="minor"/>
    </font>
    <font>
      <b/>
      <sz val="16"/>
      <color theme="0"/>
      <name val="Calibri"/>
      <family val="2"/>
      <scheme val="minor"/>
    </font>
    <font>
      <b/>
      <u/>
      <sz val="18"/>
      <color theme="1"/>
      <name val="Calibri"/>
      <family val="2"/>
      <scheme val="minor"/>
    </font>
    <font>
      <b/>
      <sz val="20"/>
      <color theme="1"/>
      <name val="Calibri"/>
      <family val="2"/>
      <scheme val="minor"/>
    </font>
    <font>
      <b/>
      <u/>
      <sz val="20"/>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A5A5A5"/>
      </patternFill>
    </fill>
    <fill>
      <patternFill patternType="solid">
        <fgColor theme="4"/>
      </patternFill>
    </fill>
    <fill>
      <patternFill patternType="solid">
        <fgColor theme="8"/>
      </patternFill>
    </fill>
    <fill>
      <patternFill patternType="solid">
        <fgColor theme="8" tint="0.39997558519241921"/>
        <bgColor indexed="65"/>
      </patternFill>
    </fill>
    <fill>
      <patternFill patternType="solid">
        <fgColor theme="4" tint="0.59999389629810485"/>
        <bgColor indexed="65"/>
      </patternFill>
    </fill>
    <fill>
      <patternFill patternType="solid">
        <fgColor theme="5"/>
      </patternFill>
    </fill>
    <fill>
      <patternFill patternType="solid">
        <fgColor theme="6"/>
      </patternFill>
    </fill>
    <fill>
      <patternFill patternType="solid">
        <fgColor theme="7" tint="0.39997558519241921"/>
        <bgColor indexed="65"/>
      </patternFill>
    </fill>
    <fill>
      <patternFill patternType="solid">
        <fgColor theme="9"/>
      </patternFill>
    </fill>
    <fill>
      <patternFill patternType="solid">
        <fgColor theme="9" tint="0.39997558519241921"/>
        <bgColor indexed="65"/>
      </patternFill>
    </fill>
    <fill>
      <patternFill patternType="solid">
        <fgColor theme="7" tint="0.59999389629810485"/>
        <bgColor indexed="65"/>
      </patternFill>
    </fill>
  </fills>
  <borders count="41">
    <border>
      <left/>
      <right/>
      <top/>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right/>
      <top style="thick">
        <color theme="4" tint="0.499984740745262"/>
      </top>
      <bottom/>
      <diagonal/>
    </border>
    <border>
      <left/>
      <right/>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4">
    <xf numFmtId="0" fontId="0" fillId="0" borderId="0"/>
    <xf numFmtId="0" fontId="1" fillId="0" borderId="1" applyNumberFormat="0" applyFill="0" applyAlignment="0" applyProtection="0"/>
    <xf numFmtId="0" fontId="2" fillId="2"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5" fillId="6" borderId="0" applyNumberFormat="0" applyBorder="0" applyAlignment="0" applyProtection="0"/>
    <xf numFmtId="0" fontId="13" fillId="3" borderId="30" applyNumberFormat="0" applyAlignment="0" applyProtection="0"/>
    <xf numFmtId="0" fontId="5"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5" fillId="10"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cellStyleXfs>
  <cellXfs count="212">
    <xf numFmtId="0" fontId="0" fillId="0" borderId="0" xfId="0"/>
    <xf numFmtId="0" fontId="0" fillId="0" borderId="0" xfId="0" applyAlignment="1">
      <alignment vertical="top"/>
    </xf>
    <xf numFmtId="0" fontId="0" fillId="0" borderId="0" xfId="0" applyAlignment="1">
      <alignment horizontal="left" vertical="top" wrapText="1"/>
    </xf>
    <xf numFmtId="0" fontId="1" fillId="3" borderId="1" xfId="1" applyFill="1" applyAlignment="1">
      <alignment horizontal="center" vertical="top"/>
    </xf>
    <xf numFmtId="0" fontId="0" fillId="0" borderId="0" xfId="0" applyAlignment="1">
      <alignment horizontal="left" vertical="top"/>
    </xf>
    <xf numFmtId="0" fontId="0" fillId="0" borderId="0" xfId="0" applyAlignment="1">
      <alignment horizontal="center"/>
    </xf>
    <xf numFmtId="2" fontId="0" fillId="0" borderId="0" xfId="0" applyNumberFormat="1" applyAlignment="1">
      <alignment horizontal="left" vertical="top"/>
    </xf>
    <xf numFmtId="164" fontId="0" fillId="0" borderId="2" xfId="0" applyNumberFormat="1" applyBorder="1" applyAlignment="1">
      <alignment horizontal="center" vertical="center"/>
    </xf>
    <xf numFmtId="164" fontId="0" fillId="0" borderId="0" xfId="0" applyNumberFormat="1" applyAlignment="1">
      <alignment horizontal="center"/>
    </xf>
    <xf numFmtId="164" fontId="0" fillId="0" borderId="2" xfId="0" applyNumberFormat="1" applyBorder="1"/>
    <xf numFmtId="164" fontId="0" fillId="0" borderId="2" xfId="0" applyNumberFormat="1" applyBorder="1" applyAlignment="1">
      <alignment horizontal="center" vertical="center" wrapText="1"/>
    </xf>
    <xf numFmtId="164" fontId="0" fillId="0" borderId="0" xfId="0" applyNumberFormat="1" applyAlignment="1">
      <alignment vertical="top"/>
    </xf>
    <xf numFmtId="0" fontId="0" fillId="0" borderId="0" xfId="0"/>
    <xf numFmtId="0" fontId="0" fillId="0" borderId="0" xfId="0" applyAlignment="1">
      <alignment vertical="top"/>
    </xf>
    <xf numFmtId="0" fontId="1" fillId="3" borderId="1" xfId="1" applyFill="1" applyAlignment="1">
      <alignment horizontal="center" vertical="top"/>
    </xf>
    <xf numFmtId="164" fontId="0" fillId="0" borderId="2" xfId="0" applyNumberFormat="1" applyBorder="1" applyAlignment="1">
      <alignment horizontal="center" vertical="center"/>
    </xf>
    <xf numFmtId="164" fontId="0" fillId="0" borderId="2" xfId="0" applyNumberFormat="1" applyBorder="1" applyAlignment="1">
      <alignment horizontal="center" vertical="center" wrapText="1"/>
    </xf>
    <xf numFmtId="0" fontId="0" fillId="0" borderId="0" xfId="0" applyAlignment="1">
      <alignment horizontal="left" vertical="top"/>
    </xf>
    <xf numFmtId="0" fontId="4" fillId="4" borderId="4" xfId="3" applyBorder="1" applyAlignment="1">
      <alignment vertical="top"/>
    </xf>
    <xf numFmtId="164" fontId="0" fillId="0" borderId="0" xfId="0" applyNumberFormat="1"/>
    <xf numFmtId="0" fontId="0" fillId="0" borderId="0" xfId="0" applyBorder="1"/>
    <xf numFmtId="0" fontId="0" fillId="0" borderId="8" xfId="0" applyBorder="1"/>
    <xf numFmtId="0" fontId="0" fillId="0" borderId="9" xfId="0" applyBorder="1"/>
    <xf numFmtId="0" fontId="0" fillId="0" borderId="10" xfId="0" applyBorder="1"/>
    <xf numFmtId="0" fontId="0" fillId="0" borderId="11" xfId="0" applyBorder="1"/>
    <xf numFmtId="2" fontId="0" fillId="0" borderId="0" xfId="0" applyNumberFormat="1" applyBorder="1" applyAlignment="1">
      <alignment horizontal="left" vertical="top"/>
    </xf>
    <xf numFmtId="0" fontId="0" fillId="0" borderId="2" xfId="0" applyBorder="1"/>
    <xf numFmtId="0" fontId="0" fillId="0" borderId="21" xfId="0" applyBorder="1"/>
    <xf numFmtId="0" fontId="0" fillId="0" borderId="28" xfId="0" applyBorder="1"/>
    <xf numFmtId="0" fontId="0" fillId="0" borderId="28" xfId="0" applyBorder="1"/>
    <xf numFmtId="0" fontId="0" fillId="0" borderId="2" xfId="0" applyBorder="1"/>
    <xf numFmtId="0" fontId="0" fillId="0" borderId="21" xfId="0" applyBorder="1"/>
    <xf numFmtId="0" fontId="0" fillId="0" borderId="0" xfId="0" applyAlignment="1">
      <alignment vertical="top" wrapText="1"/>
    </xf>
    <xf numFmtId="0" fontId="4" fillId="11" borderId="2" xfId="11" applyBorder="1" applyAlignment="1">
      <alignment horizontal="center" vertical="center"/>
    </xf>
    <xf numFmtId="0" fontId="4" fillId="5" borderId="0" xfId="4" applyAlignment="1">
      <alignment horizontal="center"/>
    </xf>
    <xf numFmtId="164" fontId="5" fillId="10" borderId="0" xfId="10" applyNumberFormat="1"/>
    <xf numFmtId="0" fontId="0" fillId="0" borderId="2" xfId="0" applyBorder="1" applyAlignment="1">
      <alignment horizontal="center"/>
    </xf>
    <xf numFmtId="0" fontId="4" fillId="5" borderId="0" xfId="4" applyAlignment="1">
      <alignment vertical="top"/>
    </xf>
    <xf numFmtId="0" fontId="4" fillId="11" borderId="0" xfId="11" applyAlignment="1">
      <alignment vertical="top"/>
    </xf>
    <xf numFmtId="0" fontId="4" fillId="11" borderId="0" xfId="11"/>
    <xf numFmtId="0" fontId="4" fillId="11" borderId="4" xfId="11" applyBorder="1" applyAlignment="1">
      <alignment vertical="top"/>
    </xf>
    <xf numFmtId="0" fontId="4" fillId="11" borderId="2" xfId="11" applyBorder="1" applyAlignment="1">
      <alignment horizontal="center" vertical="center" wrapText="1"/>
    </xf>
    <xf numFmtId="0" fontId="4" fillId="11" borderId="2" xfId="11" applyBorder="1"/>
    <xf numFmtId="0" fontId="4" fillId="11" borderId="5" xfId="11" applyBorder="1"/>
    <xf numFmtId="0" fontId="4" fillId="11" borderId="6" xfId="11" applyBorder="1"/>
    <xf numFmtId="0" fontId="5" fillId="10" borderId="0" xfId="10" applyAlignment="1">
      <alignment vertical="top"/>
    </xf>
    <xf numFmtId="2" fontId="5" fillId="10" borderId="0" xfId="10" applyNumberFormat="1" applyAlignment="1">
      <alignment horizontal="left" vertical="top"/>
    </xf>
    <xf numFmtId="0" fontId="5" fillId="10" borderId="0" xfId="10" applyAlignment="1">
      <alignment horizontal="left" vertical="top"/>
    </xf>
    <xf numFmtId="0" fontId="0" fillId="0" borderId="0" xfId="0"/>
    <xf numFmtId="0" fontId="2" fillId="2" borderId="0" xfId="2" applyAlignment="1">
      <alignment vertical="top"/>
    </xf>
    <xf numFmtId="0" fontId="4" fillId="4" borderId="0" xfId="3" applyAlignment="1">
      <alignment vertical="top"/>
    </xf>
    <xf numFmtId="0" fontId="4" fillId="4" borderId="0" xfId="3"/>
    <xf numFmtId="0" fontId="4" fillId="4" borderId="2" xfId="3" applyBorder="1" applyAlignment="1">
      <alignment horizontal="center" vertical="center"/>
    </xf>
    <xf numFmtId="0" fontId="4" fillId="4" borderId="2" xfId="3" applyBorder="1" applyAlignment="1">
      <alignment horizontal="center" vertical="center" wrapText="1"/>
    </xf>
    <xf numFmtId="0" fontId="0" fillId="0" borderId="27" xfId="0" applyBorder="1"/>
    <xf numFmtId="0" fontId="0" fillId="0" borderId="28" xfId="0" applyBorder="1" applyAlignment="1">
      <alignment horizontal="center"/>
    </xf>
    <xf numFmtId="0" fontId="0" fillId="0" borderId="2" xfId="0" applyBorder="1" applyAlignment="1">
      <alignment horizontal="center"/>
    </xf>
    <xf numFmtId="165" fontId="0" fillId="0" borderId="0" xfId="0" applyNumberFormat="1"/>
    <xf numFmtId="165" fontId="2" fillId="2" borderId="0" xfId="2" applyNumberFormat="1" applyAlignment="1">
      <alignment vertical="top"/>
    </xf>
    <xf numFmtId="165" fontId="0" fillId="0" borderId="0" xfId="0" applyNumberFormat="1" applyAlignment="1">
      <alignment vertical="top"/>
    </xf>
    <xf numFmtId="165" fontId="1" fillId="3" borderId="1" xfId="1" applyNumberFormat="1" applyFill="1" applyAlignment="1">
      <alignment horizontal="center" vertical="top"/>
    </xf>
    <xf numFmtId="165" fontId="4" fillId="11" borderId="4" xfId="11" applyNumberFormat="1" applyBorder="1" applyAlignment="1">
      <alignment vertical="top"/>
    </xf>
    <xf numFmtId="165" fontId="4" fillId="11" borderId="2" xfId="11" applyNumberFormat="1" applyBorder="1"/>
    <xf numFmtId="165" fontId="0" fillId="0" borderId="2" xfId="0" applyNumberFormat="1" applyBorder="1"/>
    <xf numFmtId="165" fontId="0" fillId="0" borderId="10" xfId="0" applyNumberFormat="1" applyBorder="1"/>
    <xf numFmtId="0" fontId="5" fillId="10" borderId="21" xfId="10" applyBorder="1"/>
    <xf numFmtId="0" fontId="5" fillId="10" borderId="2" xfId="10" applyBorder="1" applyAlignment="1">
      <alignment horizontal="center"/>
    </xf>
    <xf numFmtId="165" fontId="5" fillId="10" borderId="2" xfId="10" applyNumberFormat="1" applyBorder="1"/>
    <xf numFmtId="164" fontId="4" fillId="5" borderId="0" xfId="4" applyNumberFormat="1"/>
    <xf numFmtId="0" fontId="4" fillId="5" borderId="2" xfId="4" applyBorder="1"/>
    <xf numFmtId="0" fontId="4" fillId="5" borderId="2" xfId="4" applyBorder="1" applyAlignment="1">
      <alignment horizontal="center"/>
    </xf>
    <xf numFmtId="0" fontId="0" fillId="0" borderId="2" xfId="0" applyBorder="1" applyAlignment="1">
      <alignment horizontal="right"/>
    </xf>
    <xf numFmtId="0" fontId="0" fillId="0" borderId="2" xfId="0" applyBorder="1" applyAlignment="1">
      <alignment horizontal="left"/>
    </xf>
    <xf numFmtId="0" fontId="0" fillId="0" borderId="33" xfId="0" applyBorder="1" applyAlignment="1">
      <alignment horizontal="left" vertical="center"/>
    </xf>
    <xf numFmtId="0" fontId="0" fillId="0" borderId="24" xfId="0" applyBorder="1" applyAlignment="1">
      <alignment horizontal="left" vertical="center"/>
    </xf>
    <xf numFmtId="0" fontId="0" fillId="0" borderId="34" xfId="0" applyBorder="1" applyAlignment="1">
      <alignment horizontal="left" vertical="center"/>
    </xf>
    <xf numFmtId="0" fontId="0" fillId="0" borderId="26" xfId="0" applyBorder="1" applyAlignment="1">
      <alignment vertical="center"/>
    </xf>
    <xf numFmtId="0" fontId="4" fillId="11" borderId="2" xfId="11" applyBorder="1"/>
    <xf numFmtId="0" fontId="4" fillId="5" borderId="21" xfId="4" applyBorder="1"/>
    <xf numFmtId="0" fontId="4" fillId="5" borderId="13" xfId="4" applyBorder="1"/>
    <xf numFmtId="0" fontId="4" fillId="5" borderId="14" xfId="4" applyBorder="1"/>
    <xf numFmtId="0" fontId="4" fillId="8" borderId="0" xfId="8" applyAlignment="1">
      <alignment vertical="top"/>
    </xf>
    <xf numFmtId="0" fontId="4" fillId="8" borderId="0" xfId="8"/>
    <xf numFmtId="0" fontId="4" fillId="8" borderId="4" xfId="8" applyBorder="1" applyAlignment="1">
      <alignment vertical="top"/>
    </xf>
    <xf numFmtId="0" fontId="4" fillId="8" borderId="2" xfId="8" applyBorder="1" applyAlignment="1">
      <alignment horizontal="center" vertical="center"/>
    </xf>
    <xf numFmtId="0" fontId="4" fillId="8" borderId="2" xfId="8" applyBorder="1" applyAlignment="1">
      <alignment horizontal="center" vertical="center" wrapText="1"/>
    </xf>
    <xf numFmtId="0" fontId="4" fillId="8" borderId="13" xfId="8" applyBorder="1"/>
    <xf numFmtId="0" fontId="4" fillId="8" borderId="14" xfId="8" applyBorder="1"/>
    <xf numFmtId="0" fontId="4" fillId="9" borderId="21" xfId="9" applyBorder="1"/>
    <xf numFmtId="0" fontId="4" fillId="9" borderId="2" xfId="9" applyBorder="1" applyAlignment="1">
      <alignment horizontal="center"/>
    </xf>
    <xf numFmtId="0" fontId="4" fillId="9" borderId="2" xfId="9" applyBorder="1"/>
    <xf numFmtId="0" fontId="13" fillId="3" borderId="30" xfId="6" applyAlignment="1">
      <alignment horizontal="center"/>
    </xf>
    <xf numFmtId="164" fontId="13" fillId="3" borderId="30" xfId="6" applyNumberFormat="1"/>
    <xf numFmtId="0" fontId="0" fillId="0" borderId="21" xfId="0" applyBorder="1" applyAlignment="1">
      <alignment vertical="center"/>
    </xf>
    <xf numFmtId="0" fontId="0" fillId="0" borderId="2" xfId="0" applyBorder="1" applyAlignment="1">
      <alignment horizontal="center" vertical="center"/>
    </xf>
    <xf numFmtId="0" fontId="0" fillId="0" borderId="2" xfId="0" applyBorder="1" applyAlignment="1">
      <alignment vertical="center"/>
    </xf>
    <xf numFmtId="0" fontId="4" fillId="11" borderId="0" xfId="11" applyBorder="1"/>
    <xf numFmtId="0" fontId="17" fillId="11" borderId="0" xfId="11" applyFont="1" applyBorder="1" applyAlignment="1">
      <alignment vertical="top" wrapText="1"/>
    </xf>
    <xf numFmtId="0" fontId="17" fillId="11" borderId="15" xfId="11" applyFont="1" applyBorder="1" applyAlignment="1">
      <alignment vertical="top" wrapText="1"/>
    </xf>
    <xf numFmtId="0" fontId="17" fillId="11" borderId="16" xfId="11" applyFont="1" applyBorder="1" applyAlignment="1">
      <alignment vertical="top" wrapText="1"/>
    </xf>
    <xf numFmtId="0" fontId="8" fillId="12" borderId="15" xfId="12" applyFont="1" applyBorder="1" applyAlignment="1">
      <alignment vertical="top" wrapText="1"/>
    </xf>
    <xf numFmtId="0" fontId="8" fillId="12" borderId="16" xfId="12" applyFont="1" applyBorder="1" applyAlignment="1">
      <alignment vertical="top" wrapText="1"/>
    </xf>
    <xf numFmtId="0" fontId="5" fillId="6" borderId="2" xfId="5" applyBorder="1"/>
    <xf numFmtId="0" fontId="5" fillId="6" borderId="22" xfId="5" applyBorder="1"/>
    <xf numFmtId="0" fontId="17" fillId="11" borderId="35" xfId="11" applyFont="1" applyBorder="1" applyAlignment="1">
      <alignment vertical="top" wrapText="1"/>
    </xf>
    <xf numFmtId="0" fontId="17" fillId="11" borderId="36" xfId="11" applyFont="1" applyBorder="1" applyAlignment="1">
      <alignment vertical="top" wrapText="1"/>
    </xf>
    <xf numFmtId="0" fontId="8" fillId="12" borderId="35" xfId="12" applyFont="1" applyBorder="1" applyAlignment="1">
      <alignment vertical="top" wrapText="1"/>
    </xf>
    <xf numFmtId="0" fontId="8" fillId="12" borderId="36" xfId="12" applyFont="1" applyBorder="1" applyAlignment="1">
      <alignment vertical="top" wrapText="1"/>
    </xf>
    <xf numFmtId="0" fontId="4" fillId="11" borderId="22" xfId="11" applyBorder="1"/>
    <xf numFmtId="0" fontId="0" fillId="0" borderId="0" xfId="0" applyAlignment="1"/>
    <xf numFmtId="0" fontId="5" fillId="12" borderId="2" xfId="12" applyBorder="1"/>
    <xf numFmtId="0" fontId="5" fillId="12" borderId="22" xfId="12" applyBorder="1"/>
    <xf numFmtId="0" fontId="17" fillId="11" borderId="37" xfId="11" applyFont="1" applyBorder="1" applyAlignment="1">
      <alignment horizontal="center" vertical="top" wrapText="1"/>
    </xf>
    <xf numFmtId="0" fontId="17" fillId="11" borderId="38" xfId="11" applyFont="1" applyBorder="1" applyAlignment="1">
      <alignment horizontal="center" vertical="top" wrapText="1"/>
    </xf>
    <xf numFmtId="0" fontId="17" fillId="11" borderId="39" xfId="11" applyFont="1" applyBorder="1" applyAlignment="1">
      <alignment horizontal="center" vertical="top" wrapText="1"/>
    </xf>
    <xf numFmtId="0" fontId="17" fillId="11" borderId="40" xfId="11" applyFont="1" applyBorder="1" applyAlignment="1">
      <alignment horizontal="center" vertical="top" wrapText="1"/>
    </xf>
    <xf numFmtId="0" fontId="17" fillId="11" borderId="18" xfId="11" applyFont="1" applyBorder="1" applyAlignment="1">
      <alignment horizontal="center" vertical="top" wrapText="1"/>
    </xf>
    <xf numFmtId="0" fontId="17" fillId="11" borderId="19" xfId="11" applyFont="1" applyBorder="1" applyAlignment="1">
      <alignment horizontal="center" vertical="top" wrapText="1"/>
    </xf>
    <xf numFmtId="0" fontId="17" fillId="11" borderId="20" xfId="11" applyFont="1" applyBorder="1" applyAlignment="1">
      <alignment horizontal="center" vertical="top" wrapText="1"/>
    </xf>
    <xf numFmtId="0" fontId="8" fillId="12" borderId="18" xfId="12" applyFont="1" applyBorder="1" applyAlignment="1">
      <alignment horizontal="center" vertical="top" wrapText="1"/>
    </xf>
    <xf numFmtId="0" fontId="8" fillId="12" borderId="19" xfId="12" applyFont="1" applyBorder="1" applyAlignment="1">
      <alignment horizontal="center" vertical="top" wrapText="1"/>
    </xf>
    <xf numFmtId="0" fontId="8" fillId="12" borderId="20" xfId="12" applyFont="1" applyBorder="1" applyAlignment="1">
      <alignment horizontal="center" vertical="top" wrapText="1"/>
    </xf>
    <xf numFmtId="0" fontId="8" fillId="12" borderId="37" xfId="12" applyFont="1" applyBorder="1" applyAlignment="1">
      <alignment horizontal="center" vertical="top" wrapText="1"/>
    </xf>
    <xf numFmtId="0" fontId="8" fillId="12" borderId="38" xfId="12" applyFont="1" applyBorder="1" applyAlignment="1">
      <alignment horizontal="center" vertical="top" wrapText="1"/>
    </xf>
    <xf numFmtId="0" fontId="8" fillId="12" borderId="39" xfId="12" applyFont="1" applyBorder="1" applyAlignment="1">
      <alignment horizontal="center" vertical="top" wrapText="1"/>
    </xf>
    <xf numFmtId="0" fontId="8" fillId="12" borderId="40" xfId="12" applyFont="1" applyBorder="1" applyAlignment="1">
      <alignment horizontal="center" vertical="top" wrapText="1"/>
    </xf>
    <xf numFmtId="0" fontId="17" fillId="11" borderId="13" xfId="11" applyFont="1" applyBorder="1" applyAlignment="1">
      <alignment horizontal="center" vertical="top" wrapText="1"/>
    </xf>
    <xf numFmtId="0" fontId="17" fillId="11" borderId="14" xfId="11" applyFont="1" applyBorder="1" applyAlignment="1">
      <alignment horizontal="center" vertical="top" wrapText="1"/>
    </xf>
    <xf numFmtId="0" fontId="17" fillId="11" borderId="12" xfId="11" applyFont="1" applyBorder="1" applyAlignment="1">
      <alignment horizontal="center" vertical="top" wrapText="1"/>
    </xf>
    <xf numFmtId="0" fontId="8" fillId="12" borderId="12" xfId="12" applyFont="1" applyBorder="1" applyAlignment="1">
      <alignment horizontal="center" vertical="top" wrapText="1"/>
    </xf>
    <xf numFmtId="0" fontId="8" fillId="12" borderId="14" xfId="12" applyFont="1" applyBorder="1" applyAlignment="1">
      <alignment horizontal="center" vertical="top" wrapText="1"/>
    </xf>
    <xf numFmtId="0" fontId="17" fillId="11" borderId="0" xfId="11" applyFont="1" applyBorder="1" applyAlignment="1">
      <alignment horizontal="center" vertical="top" wrapText="1"/>
    </xf>
    <xf numFmtId="0" fontId="0" fillId="0" borderId="0" xfId="0" applyAlignment="1">
      <alignment horizontal="center"/>
    </xf>
    <xf numFmtId="0" fontId="0" fillId="0" borderId="0" xfId="0" applyAlignment="1">
      <alignment horizontal="center" vertical="center" wrapText="1"/>
    </xf>
    <xf numFmtId="0" fontId="8" fillId="7" borderId="0" xfId="7" applyFont="1" applyBorder="1" applyAlignment="1">
      <alignment horizontal="center" vertical="top" wrapText="1"/>
    </xf>
    <xf numFmtId="0" fontId="8" fillId="7" borderId="8" xfId="7" applyFont="1" applyBorder="1" applyAlignment="1">
      <alignment horizontal="center" vertical="top" wrapText="1"/>
    </xf>
    <xf numFmtId="0" fontId="8" fillId="6" borderId="0" xfId="5" applyFont="1" applyBorder="1" applyAlignment="1">
      <alignment horizontal="center" vertical="top" wrapText="1"/>
    </xf>
    <xf numFmtId="0" fontId="8" fillId="6" borderId="8" xfId="5" applyFont="1" applyBorder="1" applyAlignment="1">
      <alignment horizontal="center" vertical="top" wrapText="1"/>
    </xf>
    <xf numFmtId="0" fontId="0" fillId="0" borderId="2" xfId="0" applyBorder="1"/>
    <xf numFmtId="0" fontId="0" fillId="0" borderId="22" xfId="0" applyBorder="1"/>
    <xf numFmtId="0" fontId="11" fillId="0" borderId="21" xfId="0" applyFont="1" applyBorder="1"/>
    <xf numFmtId="0" fontId="16" fillId="8" borderId="12" xfId="8" applyFont="1" applyBorder="1" applyAlignment="1">
      <alignment horizontal="center" vertical="top"/>
    </xf>
    <xf numFmtId="0" fontId="16" fillId="8" borderId="13" xfId="8" applyFont="1" applyBorder="1" applyAlignment="1">
      <alignment horizontal="center" vertical="top"/>
    </xf>
    <xf numFmtId="0" fontId="16" fillId="8" borderId="14" xfId="8" applyFont="1" applyBorder="1" applyAlignment="1">
      <alignment horizontal="center" vertical="top"/>
    </xf>
    <xf numFmtId="0" fontId="0" fillId="0" borderId="7" xfId="0" applyBorder="1" applyAlignment="1">
      <alignment horizontal="left" vertical="top"/>
    </xf>
    <xf numFmtId="0" fontId="0" fillId="0" borderId="0" xfId="0" applyBorder="1" applyAlignment="1">
      <alignment horizontal="left" vertical="top"/>
    </xf>
    <xf numFmtId="0" fontId="0" fillId="0" borderId="0" xfId="0" applyBorder="1"/>
    <xf numFmtId="0" fontId="6" fillId="0" borderId="27" xfId="0" applyFont="1" applyBorder="1"/>
    <xf numFmtId="0" fontId="6" fillId="0" borderId="28" xfId="0" applyFont="1" applyBorder="1"/>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8" fillId="0" borderId="21" xfId="0" applyFont="1" applyBorder="1"/>
    <xf numFmtId="0" fontId="8" fillId="0" borderId="2" xfId="0" applyFont="1" applyBorder="1"/>
    <xf numFmtId="0" fontId="0" fillId="0" borderId="21" xfId="0" applyBorder="1"/>
    <xf numFmtId="0" fontId="6" fillId="0" borderId="23" xfId="0" applyFont="1" applyBorder="1" applyAlignment="1">
      <alignment horizontal="left" vertical="center"/>
    </xf>
    <xf numFmtId="0" fontId="6" fillId="0" borderId="24" xfId="0" applyFont="1" applyBorder="1" applyAlignment="1">
      <alignment horizontal="left" vertical="center"/>
    </xf>
    <xf numFmtId="0" fontId="6" fillId="0" borderId="25" xfId="0" applyFont="1" applyBorder="1" applyAlignment="1">
      <alignment horizontal="left" vertical="center"/>
    </xf>
    <xf numFmtId="0" fontId="6" fillId="0" borderId="26" xfId="0" applyFont="1" applyBorder="1" applyAlignment="1">
      <alignment horizontal="left" vertical="center"/>
    </xf>
    <xf numFmtId="0" fontId="0" fillId="0" borderId="28" xfId="0" applyBorder="1"/>
    <xf numFmtId="0" fontId="0" fillId="0" borderId="29" xfId="0" applyBorder="1"/>
    <xf numFmtId="0" fontId="6" fillId="0" borderId="21" xfId="0" applyFont="1" applyBorder="1"/>
    <xf numFmtId="0" fontId="6" fillId="0" borderId="2" xfId="0" applyFont="1" applyBorder="1"/>
    <xf numFmtId="0" fontId="4" fillId="11" borderId="2" xfId="11" applyBorder="1"/>
    <xf numFmtId="0" fontId="10" fillId="0" borderId="0" xfId="0" applyFont="1" applyAlignment="1">
      <alignment horizontal="center"/>
    </xf>
    <xf numFmtId="0" fontId="0" fillId="0" borderId="7" xfId="0" applyBorder="1" applyAlignment="1">
      <alignment horizontal="center" vertical="top" wrapText="1"/>
    </xf>
    <xf numFmtId="0" fontId="0" fillId="0" borderId="0" xfId="0" applyBorder="1" applyAlignment="1">
      <alignment horizontal="center" vertical="top" wrapText="1"/>
    </xf>
    <xf numFmtId="0" fontId="0" fillId="0" borderId="0" xfId="0" applyAlignment="1">
      <alignment horizontal="left" vertical="top" wrapText="1"/>
    </xf>
    <xf numFmtId="0" fontId="0" fillId="0" borderId="0" xfId="0" applyAlignment="1">
      <alignment horizontal="left" vertical="center" wrapText="1"/>
    </xf>
    <xf numFmtId="0" fontId="19" fillId="0" borderId="0" xfId="0" applyFont="1" applyAlignment="1">
      <alignment horizontal="left" vertical="top" wrapText="1"/>
    </xf>
    <xf numFmtId="0" fontId="3" fillId="0" borderId="0" xfId="0" applyFont="1" applyAlignment="1">
      <alignment horizontal="center"/>
    </xf>
    <xf numFmtId="0" fontId="5" fillId="13" borderId="0" xfId="13" applyAlignment="1">
      <alignment horizontal="center"/>
    </xf>
    <xf numFmtId="0" fontId="6" fillId="12" borderId="0" xfId="12" applyFont="1" applyAlignment="1">
      <alignment horizontal="left" vertical="top" wrapText="1"/>
    </xf>
    <xf numFmtId="0" fontId="10" fillId="12" borderId="0" xfId="12" applyFont="1" applyAlignment="1">
      <alignment horizontal="center" vertical="top" wrapText="1"/>
    </xf>
    <xf numFmtId="0" fontId="0" fillId="0" borderId="0" xfId="0"/>
    <xf numFmtId="0" fontId="5" fillId="10" borderId="0" xfId="10" applyAlignment="1">
      <alignment horizontal="left" vertical="top"/>
    </xf>
    <xf numFmtId="0" fontId="0" fillId="0" borderId="3" xfId="0" applyBorder="1" applyAlignment="1">
      <alignment horizontal="center" vertical="top"/>
    </xf>
    <xf numFmtId="0" fontId="0" fillId="0" borderId="0" xfId="0" applyAlignment="1">
      <alignment horizontal="center" vertical="top"/>
    </xf>
    <xf numFmtId="0" fontId="4" fillId="11" borderId="0" xfId="11" applyBorder="1" applyAlignment="1">
      <alignment horizontal="center" vertical="center" wrapText="1"/>
    </xf>
    <xf numFmtId="0" fontId="4" fillId="11" borderId="4" xfId="11" applyBorder="1" applyAlignment="1">
      <alignment horizontal="center" vertical="center" wrapText="1"/>
    </xf>
    <xf numFmtId="0" fontId="0" fillId="0" borderId="0" xfId="0" applyAlignment="1">
      <alignment horizontal="left" vertical="top"/>
    </xf>
    <xf numFmtId="0" fontId="4" fillId="11" borderId="12" xfId="11" applyBorder="1" applyAlignment="1">
      <alignment horizontal="center" vertical="top"/>
    </xf>
    <xf numFmtId="0" fontId="4" fillId="11" borderId="13" xfId="11" applyBorder="1" applyAlignment="1">
      <alignment horizontal="center" vertical="top"/>
    </xf>
    <xf numFmtId="0" fontId="4" fillId="8" borderId="31" xfId="8" applyBorder="1" applyAlignment="1">
      <alignment horizontal="center" vertical="center"/>
    </xf>
    <xf numFmtId="0" fontId="4" fillId="8" borderId="19" xfId="8" applyBorder="1" applyAlignment="1">
      <alignment horizontal="center" vertical="center"/>
    </xf>
    <xf numFmtId="0" fontId="4" fillId="8" borderId="32" xfId="8" applyBorder="1" applyAlignment="1">
      <alignment horizontal="center" vertical="center"/>
    </xf>
    <xf numFmtId="1" fontId="0" fillId="0" borderId="31" xfId="0" applyNumberFormat="1" applyBorder="1" applyAlignment="1">
      <alignment horizontal="center" vertical="center"/>
    </xf>
    <xf numFmtId="1" fontId="0" fillId="0" borderId="19" xfId="0" applyNumberFormat="1" applyBorder="1" applyAlignment="1">
      <alignment horizontal="center" vertical="center"/>
    </xf>
    <xf numFmtId="1" fontId="0" fillId="0" borderId="32" xfId="0" applyNumberFormat="1" applyBorder="1" applyAlignment="1">
      <alignment horizontal="center" vertical="center"/>
    </xf>
    <xf numFmtId="0" fontId="15" fillId="5" borderId="12" xfId="4" applyFont="1" applyBorder="1" applyAlignment="1">
      <alignment horizontal="center" vertical="top"/>
    </xf>
    <xf numFmtId="0" fontId="15" fillId="5" borderId="13" xfId="4" applyFont="1" applyBorder="1" applyAlignment="1">
      <alignment horizontal="center" vertical="top"/>
    </xf>
    <xf numFmtId="0" fontId="15" fillId="5" borderId="14" xfId="4" applyFont="1" applyBorder="1" applyAlignment="1">
      <alignment horizontal="center" vertical="top"/>
    </xf>
    <xf numFmtId="0" fontId="4" fillId="4" borderId="31" xfId="3" applyBorder="1" applyAlignment="1">
      <alignment horizontal="center" vertical="center"/>
    </xf>
    <xf numFmtId="0" fontId="4" fillId="4" borderId="19" xfId="3" applyBorder="1" applyAlignment="1">
      <alignment horizontal="center" vertical="center"/>
    </xf>
    <xf numFmtId="0" fontId="4" fillId="4" borderId="32" xfId="3" applyBorder="1" applyAlignment="1">
      <alignment horizontal="center" vertical="center"/>
    </xf>
    <xf numFmtId="0" fontId="4" fillId="11" borderId="31" xfId="11" applyBorder="1" applyAlignment="1">
      <alignment horizontal="center" vertical="center"/>
    </xf>
    <xf numFmtId="0" fontId="4" fillId="11" borderId="19" xfId="11" applyBorder="1" applyAlignment="1">
      <alignment horizontal="center" vertical="center"/>
    </xf>
    <xf numFmtId="0" fontId="4" fillId="11" borderId="32" xfId="11" applyBorder="1" applyAlignment="1">
      <alignment horizontal="center" vertical="center"/>
    </xf>
    <xf numFmtId="0" fontId="4" fillId="11" borderId="31" xfId="11" applyBorder="1" applyAlignment="1">
      <alignment horizontal="center" vertical="center" wrapText="1"/>
    </xf>
    <xf numFmtId="0" fontId="4" fillId="11" borderId="32" xfId="11" applyBorder="1" applyAlignment="1">
      <alignment horizontal="center" vertical="center" wrapText="1"/>
    </xf>
    <xf numFmtId="0" fontId="4" fillId="4" borderId="0" xfId="3" applyBorder="1" applyAlignment="1">
      <alignment vertical="center" wrapText="1"/>
    </xf>
    <xf numFmtId="0" fontId="4" fillId="4" borderId="4" xfId="3" applyBorder="1" applyAlignment="1">
      <alignment vertical="center" wrapText="1"/>
    </xf>
    <xf numFmtId="0" fontId="4" fillId="11" borderId="14" xfId="11" applyBorder="1" applyAlignment="1">
      <alignment horizontal="center" vertical="top"/>
    </xf>
    <xf numFmtId="0" fontId="5" fillId="10" borderId="0" xfId="10" applyBorder="1" applyAlignment="1">
      <alignment horizontal="center"/>
    </xf>
    <xf numFmtId="0" fontId="0" fillId="0" borderId="0" xfId="0" applyBorder="1" applyAlignment="1">
      <alignment horizontal="center"/>
    </xf>
    <xf numFmtId="0" fontId="4" fillId="8" borderId="0" xfId="8" applyBorder="1" applyAlignment="1">
      <alignment vertical="center" wrapText="1"/>
    </xf>
    <xf numFmtId="0" fontId="4" fillId="8" borderId="4" xfId="8" applyBorder="1" applyAlignment="1">
      <alignment vertical="center" wrapText="1"/>
    </xf>
    <xf numFmtId="0" fontId="6" fillId="0" borderId="2" xfId="0" applyFont="1" applyBorder="1" applyAlignment="1">
      <alignment horizontal="center" vertical="center"/>
    </xf>
    <xf numFmtId="0" fontId="0" fillId="0" borderId="2" xfId="0" applyBorder="1" applyAlignment="1">
      <alignment horizontal="center"/>
    </xf>
  </cellXfs>
  <cellStyles count="14">
    <cellStyle name="40% - Énfasis1" xfId="7" builtinId="31"/>
    <cellStyle name="40% - Énfasis4" xfId="13" builtinId="43"/>
    <cellStyle name="60% - Énfasis4" xfId="10" builtinId="44"/>
    <cellStyle name="60% - Énfasis5" xfId="5" builtinId="48"/>
    <cellStyle name="60% - Énfasis6" xfId="12" builtinId="52"/>
    <cellStyle name="Bueno" xfId="2" builtinId="26"/>
    <cellStyle name="Celda de comprobación" xfId="6" builtinId="23"/>
    <cellStyle name="Énfasis1" xfId="3" builtinId="29"/>
    <cellStyle name="Énfasis2" xfId="8" builtinId="33"/>
    <cellStyle name="Énfasis3" xfId="9" builtinId="37"/>
    <cellStyle name="Énfasis5" xfId="4" builtinId="45"/>
    <cellStyle name="Énfasis6" xfId="11" builtinId="49"/>
    <cellStyle name="Normal" xfId="0" builtinId="0"/>
    <cellStyle name="Título 2" xfId="1" builtinId="1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14</xdr:col>
      <xdr:colOff>22411</xdr:colOff>
      <xdr:row>33</xdr:row>
      <xdr:rowOff>89467</xdr:rowOff>
    </xdr:from>
    <xdr:to>
      <xdr:col>16</xdr:col>
      <xdr:colOff>1042407</xdr:colOff>
      <xdr:row>50</xdr:row>
      <xdr:rowOff>152450</xdr:rowOff>
    </xdr:to>
    <xdr:pic>
      <xdr:nvPicPr>
        <xdr:cNvPr id="2" name="Imagen 1">
          <a:extLst>
            <a:ext uri="{FF2B5EF4-FFF2-40B4-BE49-F238E27FC236}">
              <a16:creationId xmlns:a16="http://schemas.microsoft.com/office/drawing/2014/main" id="{2735104F-B284-4ABA-9BA8-8F70A204C3DE}"/>
            </a:ext>
          </a:extLst>
        </xdr:cNvPr>
        <xdr:cNvPicPr>
          <a:picLocks noChangeAspect="1"/>
        </xdr:cNvPicPr>
      </xdr:nvPicPr>
      <xdr:blipFill>
        <a:blip xmlns:r="http://schemas.openxmlformats.org/officeDocument/2006/relationships" r:embed="rId1"/>
        <a:stretch>
          <a:fillRect/>
        </a:stretch>
      </xdr:blipFill>
      <xdr:spPr>
        <a:xfrm>
          <a:off x="25291676" y="6375967"/>
          <a:ext cx="6023423" cy="3346307"/>
        </a:xfrm>
        <a:prstGeom prst="rect">
          <a:avLst/>
        </a:prstGeom>
      </xdr:spPr>
    </xdr:pic>
    <xdr:clientData/>
  </xdr:twoCellAnchor>
  <xdr:twoCellAnchor editAs="oneCell">
    <xdr:from>
      <xdr:col>27</xdr:col>
      <xdr:colOff>69273</xdr:colOff>
      <xdr:row>2</xdr:row>
      <xdr:rowOff>20782</xdr:rowOff>
    </xdr:from>
    <xdr:to>
      <xdr:col>33</xdr:col>
      <xdr:colOff>586126</xdr:colOff>
      <xdr:row>18</xdr:row>
      <xdr:rowOff>15830</xdr:rowOff>
    </xdr:to>
    <xdr:pic>
      <xdr:nvPicPr>
        <xdr:cNvPr id="3" name="Imagen 2">
          <a:extLst>
            <a:ext uri="{FF2B5EF4-FFF2-40B4-BE49-F238E27FC236}">
              <a16:creationId xmlns:a16="http://schemas.microsoft.com/office/drawing/2014/main" id="{725FA982-D9F2-4DF9-9686-329BDC8CD083}"/>
            </a:ext>
          </a:extLst>
        </xdr:cNvPr>
        <xdr:cNvPicPr>
          <a:picLocks noChangeAspect="1"/>
        </xdr:cNvPicPr>
      </xdr:nvPicPr>
      <xdr:blipFill>
        <a:blip xmlns:r="http://schemas.openxmlformats.org/officeDocument/2006/relationships" r:embed="rId2"/>
        <a:stretch>
          <a:fillRect/>
        </a:stretch>
      </xdr:blipFill>
      <xdr:spPr>
        <a:xfrm>
          <a:off x="15828818" y="401782"/>
          <a:ext cx="5074228" cy="3043048"/>
        </a:xfrm>
        <a:prstGeom prst="rect">
          <a:avLst/>
        </a:prstGeom>
      </xdr:spPr>
    </xdr:pic>
    <xdr:clientData/>
  </xdr:twoCellAnchor>
  <xdr:twoCellAnchor editAs="oneCell">
    <xdr:from>
      <xdr:col>27</xdr:col>
      <xdr:colOff>72827</xdr:colOff>
      <xdr:row>18</xdr:row>
      <xdr:rowOff>138546</xdr:rowOff>
    </xdr:from>
    <xdr:to>
      <xdr:col>33</xdr:col>
      <xdr:colOff>551490</xdr:colOff>
      <xdr:row>34</xdr:row>
      <xdr:rowOff>65076</xdr:rowOff>
    </xdr:to>
    <xdr:pic>
      <xdr:nvPicPr>
        <xdr:cNvPr id="4" name="Imagen 3">
          <a:extLst>
            <a:ext uri="{FF2B5EF4-FFF2-40B4-BE49-F238E27FC236}">
              <a16:creationId xmlns:a16="http://schemas.microsoft.com/office/drawing/2014/main" id="{3B03D366-1848-40A4-ABF2-529C2B238096}"/>
            </a:ext>
          </a:extLst>
        </xdr:cNvPr>
        <xdr:cNvPicPr>
          <a:picLocks noChangeAspect="1"/>
        </xdr:cNvPicPr>
      </xdr:nvPicPr>
      <xdr:blipFill>
        <a:blip xmlns:r="http://schemas.openxmlformats.org/officeDocument/2006/relationships" r:embed="rId3"/>
        <a:stretch>
          <a:fillRect/>
        </a:stretch>
      </xdr:blipFill>
      <xdr:spPr>
        <a:xfrm>
          <a:off x="15832372" y="3567546"/>
          <a:ext cx="5036038" cy="2974530"/>
        </a:xfrm>
        <a:prstGeom prst="rect">
          <a:avLst/>
        </a:prstGeom>
      </xdr:spPr>
    </xdr:pic>
    <xdr:clientData/>
  </xdr:twoCellAnchor>
  <xdr:twoCellAnchor editAs="oneCell">
    <xdr:from>
      <xdr:col>28</xdr:col>
      <xdr:colOff>450273</xdr:colOff>
      <xdr:row>35</xdr:row>
      <xdr:rowOff>62443</xdr:rowOff>
    </xdr:from>
    <xdr:to>
      <xdr:col>34</xdr:col>
      <xdr:colOff>179553</xdr:colOff>
      <xdr:row>44</xdr:row>
      <xdr:rowOff>17318</xdr:rowOff>
    </xdr:to>
    <xdr:pic>
      <xdr:nvPicPr>
        <xdr:cNvPr id="5" name="Imagen 4">
          <a:extLst>
            <a:ext uri="{FF2B5EF4-FFF2-40B4-BE49-F238E27FC236}">
              <a16:creationId xmlns:a16="http://schemas.microsoft.com/office/drawing/2014/main" id="{0F7D1E1B-6E79-48FC-A55F-FBFEC3A902D3}"/>
            </a:ext>
          </a:extLst>
        </xdr:cNvPr>
        <xdr:cNvPicPr>
          <a:picLocks noChangeAspect="1"/>
        </xdr:cNvPicPr>
      </xdr:nvPicPr>
      <xdr:blipFill>
        <a:blip xmlns:r="http://schemas.openxmlformats.org/officeDocument/2006/relationships" r:embed="rId4"/>
        <a:stretch>
          <a:fillRect/>
        </a:stretch>
      </xdr:blipFill>
      <xdr:spPr>
        <a:xfrm>
          <a:off x="16815955" y="6729943"/>
          <a:ext cx="3831216" cy="1669375"/>
        </a:xfrm>
        <a:prstGeom prst="rect">
          <a:avLst/>
        </a:prstGeom>
      </xdr:spPr>
    </xdr:pic>
    <xdr:clientData/>
  </xdr:twoCellAnchor>
  <xdr:twoCellAnchor editAs="oneCell">
    <xdr:from>
      <xdr:col>30</xdr:col>
      <xdr:colOff>104775</xdr:colOff>
      <xdr:row>68</xdr:row>
      <xdr:rowOff>9526</xdr:rowOff>
    </xdr:from>
    <xdr:to>
      <xdr:col>35</xdr:col>
      <xdr:colOff>448766</xdr:colOff>
      <xdr:row>91</xdr:row>
      <xdr:rowOff>44824</xdr:rowOff>
    </xdr:to>
    <xdr:pic>
      <xdr:nvPicPr>
        <xdr:cNvPr id="6" name="Imagen 5">
          <a:extLst>
            <a:ext uri="{FF2B5EF4-FFF2-40B4-BE49-F238E27FC236}">
              <a16:creationId xmlns:a16="http://schemas.microsoft.com/office/drawing/2014/main" id="{E3C7E23B-55E9-4298-9564-FD5DDC7A2A54}"/>
            </a:ext>
          </a:extLst>
        </xdr:cNvPr>
        <xdr:cNvPicPr>
          <a:picLocks noChangeAspect="1"/>
        </xdr:cNvPicPr>
      </xdr:nvPicPr>
      <xdr:blipFill>
        <a:blip xmlns:r="http://schemas.openxmlformats.org/officeDocument/2006/relationships" r:embed="rId5"/>
        <a:stretch>
          <a:fillRect/>
        </a:stretch>
      </xdr:blipFill>
      <xdr:spPr>
        <a:xfrm>
          <a:off x="56111775" y="13445379"/>
          <a:ext cx="3369579" cy="4439210"/>
        </a:xfrm>
        <a:prstGeom prst="rect">
          <a:avLst/>
        </a:prstGeom>
      </xdr:spPr>
    </xdr:pic>
    <xdr:clientData/>
  </xdr:twoCellAnchor>
  <xdr:twoCellAnchor editAs="oneCell">
    <xdr:from>
      <xdr:col>37</xdr:col>
      <xdr:colOff>314863</xdr:colOff>
      <xdr:row>68</xdr:row>
      <xdr:rowOff>83972</xdr:rowOff>
    </xdr:from>
    <xdr:to>
      <xdr:col>46</xdr:col>
      <xdr:colOff>19712</xdr:colOff>
      <xdr:row>81</xdr:row>
      <xdr:rowOff>83972</xdr:rowOff>
    </xdr:to>
    <xdr:pic>
      <xdr:nvPicPr>
        <xdr:cNvPr id="7" name="Imagen 6">
          <a:extLst>
            <a:ext uri="{FF2B5EF4-FFF2-40B4-BE49-F238E27FC236}">
              <a16:creationId xmlns:a16="http://schemas.microsoft.com/office/drawing/2014/main" id="{FDACC186-06A2-4B75-BF68-47586F511CF2}"/>
            </a:ext>
          </a:extLst>
        </xdr:cNvPr>
        <xdr:cNvPicPr>
          <a:picLocks noChangeAspect="1"/>
        </xdr:cNvPicPr>
      </xdr:nvPicPr>
      <xdr:blipFill>
        <a:blip xmlns:r="http://schemas.openxmlformats.org/officeDocument/2006/relationships" r:embed="rId6"/>
        <a:stretch>
          <a:fillRect/>
        </a:stretch>
      </xdr:blipFill>
      <xdr:spPr>
        <a:xfrm>
          <a:off x="69899318" y="13540199"/>
          <a:ext cx="5731576" cy="2476500"/>
        </a:xfrm>
        <a:prstGeom prst="rect">
          <a:avLst/>
        </a:prstGeom>
      </xdr:spPr>
    </xdr:pic>
    <xdr:clientData/>
  </xdr:twoCellAnchor>
  <xdr:twoCellAnchor editAs="oneCell">
    <xdr:from>
      <xdr:col>30</xdr:col>
      <xdr:colOff>83484</xdr:colOff>
      <xdr:row>91</xdr:row>
      <xdr:rowOff>83484</xdr:rowOff>
    </xdr:from>
    <xdr:to>
      <xdr:col>36</xdr:col>
      <xdr:colOff>315604</xdr:colOff>
      <xdr:row>100</xdr:row>
      <xdr:rowOff>146111</xdr:rowOff>
    </xdr:to>
    <xdr:pic>
      <xdr:nvPicPr>
        <xdr:cNvPr id="10" name="Imagen 9">
          <a:extLst>
            <a:ext uri="{FF2B5EF4-FFF2-40B4-BE49-F238E27FC236}">
              <a16:creationId xmlns:a16="http://schemas.microsoft.com/office/drawing/2014/main" id="{0F3ECD96-386F-4307-9C4C-B09048A52BA3}"/>
            </a:ext>
          </a:extLst>
        </xdr:cNvPr>
        <xdr:cNvPicPr>
          <a:picLocks noChangeAspect="1"/>
        </xdr:cNvPicPr>
      </xdr:nvPicPr>
      <xdr:blipFill>
        <a:blip xmlns:r="http://schemas.openxmlformats.org/officeDocument/2006/relationships" r:embed="rId7"/>
        <a:stretch>
          <a:fillRect/>
        </a:stretch>
      </xdr:blipFill>
      <xdr:spPr>
        <a:xfrm>
          <a:off x="56090484" y="17900837"/>
          <a:ext cx="3862825" cy="2171369"/>
        </a:xfrm>
        <a:prstGeom prst="rect">
          <a:avLst/>
        </a:prstGeom>
      </xdr:spPr>
    </xdr:pic>
    <xdr:clientData/>
  </xdr:twoCellAnchor>
  <xdr:twoCellAnchor editAs="oneCell">
    <xdr:from>
      <xdr:col>38</xdr:col>
      <xdr:colOff>542925</xdr:colOff>
      <xdr:row>92</xdr:row>
      <xdr:rowOff>171450</xdr:rowOff>
    </xdr:from>
    <xdr:to>
      <xdr:col>42</xdr:col>
      <xdr:colOff>361949</xdr:colOff>
      <xdr:row>94</xdr:row>
      <xdr:rowOff>342900</xdr:rowOff>
    </xdr:to>
    <xdr:pic>
      <xdr:nvPicPr>
        <xdr:cNvPr id="11" name="Imagen 10">
          <a:extLst>
            <a:ext uri="{FF2B5EF4-FFF2-40B4-BE49-F238E27FC236}">
              <a16:creationId xmlns:a16="http://schemas.microsoft.com/office/drawing/2014/main" id="{49EFC644-03D2-4D1D-9A7E-EFBE3A0CA601}"/>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1455300" y="18173700"/>
          <a:ext cx="2676525" cy="55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38</xdr:col>
      <xdr:colOff>40020</xdr:colOff>
      <xdr:row>81</xdr:row>
      <xdr:rowOff>184124</xdr:rowOff>
    </xdr:from>
    <xdr:to>
      <xdr:col>42</xdr:col>
      <xdr:colOff>560120</xdr:colOff>
      <xdr:row>89</xdr:row>
      <xdr:rowOff>153695</xdr:rowOff>
    </xdr:to>
    <xdr:pic>
      <xdr:nvPicPr>
        <xdr:cNvPr id="12" name="Imagen 11">
          <a:extLst>
            <a:ext uri="{FF2B5EF4-FFF2-40B4-BE49-F238E27FC236}">
              <a16:creationId xmlns:a16="http://schemas.microsoft.com/office/drawing/2014/main" id="{7CAC0802-9BC8-48CC-8A65-610503ABF7A4}"/>
            </a:ext>
          </a:extLst>
        </xdr:cNvPr>
        <xdr:cNvPicPr>
          <a:picLocks noChangeAspect="1"/>
        </xdr:cNvPicPr>
      </xdr:nvPicPr>
      <xdr:blipFill>
        <a:blip xmlns:r="http://schemas.openxmlformats.org/officeDocument/2006/relationships" r:embed="rId9"/>
        <a:stretch>
          <a:fillRect/>
        </a:stretch>
      </xdr:blipFill>
      <xdr:spPr>
        <a:xfrm>
          <a:off x="68973806" y="16104481"/>
          <a:ext cx="3391208" cy="1493571"/>
        </a:xfrm>
        <a:prstGeom prst="rect">
          <a:avLst/>
        </a:prstGeom>
      </xdr:spPr>
    </xdr:pic>
    <xdr:clientData/>
  </xdr:twoCellAnchor>
  <xdr:oneCellAnchor>
    <xdr:from>
      <xdr:col>43</xdr:col>
      <xdr:colOff>27455</xdr:colOff>
      <xdr:row>124</xdr:row>
      <xdr:rowOff>25774</xdr:rowOff>
    </xdr:from>
    <xdr:ext cx="2654113" cy="552450"/>
    <xdr:pic>
      <xdr:nvPicPr>
        <xdr:cNvPr id="16" name="Imagen 15">
          <a:extLst>
            <a:ext uri="{FF2B5EF4-FFF2-40B4-BE49-F238E27FC236}">
              <a16:creationId xmlns:a16="http://schemas.microsoft.com/office/drawing/2014/main" id="{3B9143C3-29C5-4E0B-A726-1CC08277AEE5}"/>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900984" y="24488215"/>
          <a:ext cx="2654113" cy="5524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30</xdr:col>
      <xdr:colOff>145677</xdr:colOff>
      <xdr:row>119</xdr:row>
      <xdr:rowOff>56029</xdr:rowOff>
    </xdr:from>
    <xdr:to>
      <xdr:col>41</xdr:col>
      <xdr:colOff>77086</xdr:colOff>
      <xdr:row>133</xdr:row>
      <xdr:rowOff>141501</xdr:rowOff>
    </xdr:to>
    <xdr:pic>
      <xdr:nvPicPr>
        <xdr:cNvPr id="21" name="Imagen 20">
          <a:extLst>
            <a:ext uri="{FF2B5EF4-FFF2-40B4-BE49-F238E27FC236}">
              <a16:creationId xmlns:a16="http://schemas.microsoft.com/office/drawing/2014/main" id="{4BF312F2-7AA9-4330-8191-0E29CDF1EE9B}"/>
            </a:ext>
          </a:extLst>
        </xdr:cNvPr>
        <xdr:cNvPicPr>
          <a:picLocks noChangeAspect="1"/>
        </xdr:cNvPicPr>
      </xdr:nvPicPr>
      <xdr:blipFill>
        <a:blip xmlns:r="http://schemas.openxmlformats.org/officeDocument/2006/relationships" r:embed="rId10"/>
        <a:stretch>
          <a:fillRect/>
        </a:stretch>
      </xdr:blipFill>
      <xdr:spPr>
        <a:xfrm>
          <a:off x="56152677" y="23509941"/>
          <a:ext cx="7009524" cy="3304762"/>
        </a:xfrm>
        <a:prstGeom prst="rect">
          <a:avLst/>
        </a:prstGeom>
      </xdr:spPr>
    </xdr:pic>
    <xdr:clientData/>
  </xdr:twoCellAnchor>
  <xdr:twoCellAnchor editAs="oneCell">
    <xdr:from>
      <xdr:col>30</xdr:col>
      <xdr:colOff>67235</xdr:colOff>
      <xdr:row>134</xdr:row>
      <xdr:rowOff>145677</xdr:rowOff>
    </xdr:from>
    <xdr:to>
      <xdr:col>37</xdr:col>
      <xdr:colOff>298079</xdr:colOff>
      <xdr:row>146</xdr:row>
      <xdr:rowOff>297204</xdr:rowOff>
    </xdr:to>
    <xdr:pic>
      <xdr:nvPicPr>
        <xdr:cNvPr id="22" name="Imagen 21">
          <a:extLst>
            <a:ext uri="{FF2B5EF4-FFF2-40B4-BE49-F238E27FC236}">
              <a16:creationId xmlns:a16="http://schemas.microsoft.com/office/drawing/2014/main" id="{75A03F3D-AEEF-479F-BB05-77AE36E421BA}"/>
            </a:ext>
          </a:extLst>
        </xdr:cNvPr>
        <xdr:cNvPicPr>
          <a:picLocks noChangeAspect="1"/>
        </xdr:cNvPicPr>
      </xdr:nvPicPr>
      <xdr:blipFill>
        <a:blip xmlns:r="http://schemas.openxmlformats.org/officeDocument/2006/relationships" r:embed="rId11"/>
        <a:stretch>
          <a:fillRect/>
        </a:stretch>
      </xdr:blipFill>
      <xdr:spPr>
        <a:xfrm>
          <a:off x="56074235" y="26849295"/>
          <a:ext cx="4466667" cy="2504762"/>
        </a:xfrm>
        <a:prstGeom prst="rect">
          <a:avLst/>
        </a:prstGeom>
      </xdr:spPr>
    </xdr:pic>
    <xdr:clientData/>
  </xdr:twoCellAnchor>
  <xdr:twoCellAnchor editAs="oneCell">
    <xdr:from>
      <xdr:col>30</xdr:col>
      <xdr:colOff>545085</xdr:colOff>
      <xdr:row>148</xdr:row>
      <xdr:rowOff>43223</xdr:rowOff>
    </xdr:from>
    <xdr:to>
      <xdr:col>37</xdr:col>
      <xdr:colOff>556880</xdr:colOff>
      <xdr:row>172</xdr:row>
      <xdr:rowOff>33128</xdr:rowOff>
    </xdr:to>
    <xdr:pic>
      <xdr:nvPicPr>
        <xdr:cNvPr id="23" name="Imagen 22">
          <a:extLst>
            <a:ext uri="{FF2B5EF4-FFF2-40B4-BE49-F238E27FC236}">
              <a16:creationId xmlns:a16="http://schemas.microsoft.com/office/drawing/2014/main" id="{67DF869D-405E-42D8-8E1B-16D427C65B3F}"/>
            </a:ext>
          </a:extLst>
        </xdr:cNvPr>
        <xdr:cNvPicPr>
          <a:picLocks noChangeAspect="1"/>
        </xdr:cNvPicPr>
      </xdr:nvPicPr>
      <xdr:blipFill>
        <a:blip xmlns:r="http://schemas.openxmlformats.org/officeDocument/2006/relationships" r:embed="rId12"/>
        <a:stretch>
          <a:fillRect/>
        </a:stretch>
      </xdr:blipFill>
      <xdr:spPr>
        <a:xfrm>
          <a:off x="64947692" y="29951723"/>
          <a:ext cx="4298045" cy="4561905"/>
        </a:xfrm>
        <a:prstGeom prst="rect">
          <a:avLst/>
        </a:prstGeom>
      </xdr:spPr>
    </xdr:pic>
    <xdr:clientData/>
  </xdr:twoCellAnchor>
  <xdr:twoCellAnchor editAs="oneCell">
    <xdr:from>
      <xdr:col>56</xdr:col>
      <xdr:colOff>217713</xdr:colOff>
      <xdr:row>95</xdr:row>
      <xdr:rowOff>176894</xdr:rowOff>
    </xdr:from>
    <xdr:to>
      <xdr:col>65</xdr:col>
      <xdr:colOff>1036984</xdr:colOff>
      <xdr:row>112</xdr:row>
      <xdr:rowOff>30870</xdr:rowOff>
    </xdr:to>
    <xdr:pic>
      <xdr:nvPicPr>
        <xdr:cNvPr id="8" name="Imagen 7">
          <a:extLst>
            <a:ext uri="{FF2B5EF4-FFF2-40B4-BE49-F238E27FC236}">
              <a16:creationId xmlns:a16="http://schemas.microsoft.com/office/drawing/2014/main" id="{6F4FB2D9-6F2B-4D91-A524-C51AD7C742A3}"/>
            </a:ext>
          </a:extLst>
        </xdr:cNvPr>
        <xdr:cNvPicPr>
          <a:picLocks noChangeAspect="1"/>
        </xdr:cNvPicPr>
      </xdr:nvPicPr>
      <xdr:blipFill>
        <a:blip xmlns:r="http://schemas.openxmlformats.org/officeDocument/2006/relationships" r:embed="rId13"/>
        <a:stretch>
          <a:fillRect/>
        </a:stretch>
      </xdr:blipFill>
      <xdr:spPr>
        <a:xfrm>
          <a:off x="80799213" y="19172465"/>
          <a:ext cx="7933333" cy="3419048"/>
        </a:xfrm>
        <a:prstGeom prst="rect">
          <a:avLst/>
        </a:prstGeom>
      </xdr:spPr>
    </xdr:pic>
    <xdr:clientData/>
  </xdr:twoCellAnchor>
  <xdr:twoCellAnchor editAs="oneCell">
    <xdr:from>
      <xdr:col>56</xdr:col>
      <xdr:colOff>285750</xdr:colOff>
      <xdr:row>112</xdr:row>
      <xdr:rowOff>149679</xdr:rowOff>
    </xdr:from>
    <xdr:to>
      <xdr:col>61</xdr:col>
      <xdr:colOff>551424</xdr:colOff>
      <xdr:row>133</xdr:row>
      <xdr:rowOff>102846</xdr:rowOff>
    </xdr:to>
    <xdr:pic>
      <xdr:nvPicPr>
        <xdr:cNvPr id="9" name="Imagen 8">
          <a:extLst>
            <a:ext uri="{FF2B5EF4-FFF2-40B4-BE49-F238E27FC236}">
              <a16:creationId xmlns:a16="http://schemas.microsoft.com/office/drawing/2014/main" id="{CE798E90-8F1D-4184-BC21-EB76A3E9D23E}"/>
            </a:ext>
          </a:extLst>
        </xdr:cNvPr>
        <xdr:cNvPicPr>
          <a:picLocks noChangeAspect="1"/>
        </xdr:cNvPicPr>
      </xdr:nvPicPr>
      <xdr:blipFill>
        <a:blip xmlns:r="http://schemas.openxmlformats.org/officeDocument/2006/relationships" r:embed="rId14"/>
        <a:stretch>
          <a:fillRect/>
        </a:stretch>
      </xdr:blipFill>
      <xdr:spPr>
        <a:xfrm>
          <a:off x="80867250" y="22710322"/>
          <a:ext cx="4247619" cy="4552381"/>
        </a:xfrm>
        <a:prstGeom prst="rect">
          <a:avLst/>
        </a:prstGeom>
      </xdr:spPr>
    </xdr:pic>
    <xdr:clientData/>
  </xdr:twoCellAnchor>
  <xdr:twoCellAnchor editAs="oneCell">
    <xdr:from>
      <xdr:col>56</xdr:col>
      <xdr:colOff>258535</xdr:colOff>
      <xdr:row>135</xdr:row>
      <xdr:rowOff>176892</xdr:rowOff>
    </xdr:from>
    <xdr:to>
      <xdr:col>61</xdr:col>
      <xdr:colOff>822786</xdr:colOff>
      <xdr:row>146</xdr:row>
      <xdr:rowOff>616083</xdr:rowOff>
    </xdr:to>
    <xdr:pic>
      <xdr:nvPicPr>
        <xdr:cNvPr id="13" name="Imagen 12">
          <a:extLst>
            <a:ext uri="{FF2B5EF4-FFF2-40B4-BE49-F238E27FC236}">
              <a16:creationId xmlns:a16="http://schemas.microsoft.com/office/drawing/2014/main" id="{DBCB7201-EDDD-409D-BEF5-40B8B215A95E}"/>
            </a:ext>
          </a:extLst>
        </xdr:cNvPr>
        <xdr:cNvPicPr>
          <a:picLocks noChangeAspect="1"/>
        </xdr:cNvPicPr>
      </xdr:nvPicPr>
      <xdr:blipFill>
        <a:blip xmlns:r="http://schemas.openxmlformats.org/officeDocument/2006/relationships" r:embed="rId15"/>
        <a:stretch>
          <a:fillRect/>
        </a:stretch>
      </xdr:blipFill>
      <xdr:spPr>
        <a:xfrm>
          <a:off x="80840035" y="27445606"/>
          <a:ext cx="4552381" cy="2561905"/>
        </a:xfrm>
        <a:prstGeom prst="rect">
          <a:avLst/>
        </a:prstGeom>
      </xdr:spPr>
    </xdr:pic>
    <xdr:clientData/>
  </xdr:twoCellAnchor>
  <xdr:twoCellAnchor editAs="oneCell">
    <xdr:from>
      <xdr:col>64</xdr:col>
      <xdr:colOff>534760</xdr:colOff>
      <xdr:row>119</xdr:row>
      <xdr:rowOff>159204</xdr:rowOff>
    </xdr:from>
    <xdr:to>
      <xdr:col>66</xdr:col>
      <xdr:colOff>457196</xdr:colOff>
      <xdr:row>122</xdr:row>
      <xdr:rowOff>16275</xdr:rowOff>
    </xdr:to>
    <xdr:pic>
      <xdr:nvPicPr>
        <xdr:cNvPr id="20" name="Imagen 19">
          <a:extLst>
            <a:ext uri="{FF2B5EF4-FFF2-40B4-BE49-F238E27FC236}">
              <a16:creationId xmlns:a16="http://schemas.microsoft.com/office/drawing/2014/main" id="{09B0421A-C0E5-49E3-AE9C-3F6CA47293DC}"/>
            </a:ext>
          </a:extLst>
        </xdr:cNvPr>
        <xdr:cNvPicPr>
          <a:picLocks noChangeAspect="1"/>
        </xdr:cNvPicPr>
      </xdr:nvPicPr>
      <xdr:blipFill>
        <a:blip xmlns:r="http://schemas.openxmlformats.org/officeDocument/2006/relationships" r:embed="rId16"/>
        <a:stretch>
          <a:fillRect/>
        </a:stretch>
      </xdr:blipFill>
      <xdr:spPr>
        <a:xfrm>
          <a:off x="86014831" y="24066954"/>
          <a:ext cx="2020410" cy="428571"/>
        </a:xfrm>
        <a:prstGeom prst="rect">
          <a:avLst/>
        </a:prstGeom>
      </xdr:spPr>
    </xdr:pic>
    <xdr:clientData/>
  </xdr:twoCellAnchor>
  <xdr:twoCellAnchor editAs="oneCell">
    <xdr:from>
      <xdr:col>83</xdr:col>
      <xdr:colOff>294409</xdr:colOff>
      <xdr:row>148</xdr:row>
      <xdr:rowOff>51955</xdr:rowOff>
    </xdr:from>
    <xdr:to>
      <xdr:col>93</xdr:col>
      <xdr:colOff>384405</xdr:colOff>
      <xdr:row>166</xdr:row>
      <xdr:rowOff>137241</xdr:rowOff>
    </xdr:to>
    <xdr:pic>
      <xdr:nvPicPr>
        <xdr:cNvPr id="14" name="Imagen 13">
          <a:extLst>
            <a:ext uri="{FF2B5EF4-FFF2-40B4-BE49-F238E27FC236}">
              <a16:creationId xmlns:a16="http://schemas.microsoft.com/office/drawing/2014/main" id="{FF6CA19B-2052-4FC6-B31B-DEDCAEEAA336}"/>
            </a:ext>
          </a:extLst>
        </xdr:cNvPr>
        <xdr:cNvPicPr>
          <a:picLocks noChangeAspect="1"/>
        </xdr:cNvPicPr>
      </xdr:nvPicPr>
      <xdr:blipFill>
        <a:blip xmlns:r="http://schemas.openxmlformats.org/officeDocument/2006/relationships" r:embed="rId17"/>
        <a:stretch>
          <a:fillRect/>
        </a:stretch>
      </xdr:blipFill>
      <xdr:spPr>
        <a:xfrm>
          <a:off x="100861091" y="30739773"/>
          <a:ext cx="7380952" cy="3514286"/>
        </a:xfrm>
        <a:prstGeom prst="rect">
          <a:avLst/>
        </a:prstGeom>
      </xdr:spPr>
    </xdr:pic>
    <xdr:clientData/>
  </xdr:twoCellAnchor>
  <xdr:twoCellAnchor editAs="oneCell">
    <xdr:from>
      <xdr:col>83</xdr:col>
      <xdr:colOff>329045</xdr:colOff>
      <xdr:row>168</xdr:row>
      <xdr:rowOff>0</xdr:rowOff>
    </xdr:from>
    <xdr:to>
      <xdr:col>89</xdr:col>
      <xdr:colOff>118108</xdr:colOff>
      <xdr:row>189</xdr:row>
      <xdr:rowOff>106821</xdr:rowOff>
    </xdr:to>
    <xdr:pic>
      <xdr:nvPicPr>
        <xdr:cNvPr id="15" name="Imagen 14">
          <a:extLst>
            <a:ext uri="{FF2B5EF4-FFF2-40B4-BE49-F238E27FC236}">
              <a16:creationId xmlns:a16="http://schemas.microsoft.com/office/drawing/2014/main" id="{3224ED92-DFB0-490A-BBC1-61A2203E08E1}"/>
            </a:ext>
          </a:extLst>
        </xdr:cNvPr>
        <xdr:cNvPicPr>
          <a:picLocks noChangeAspect="1"/>
        </xdr:cNvPicPr>
      </xdr:nvPicPr>
      <xdr:blipFill>
        <a:blip xmlns:r="http://schemas.openxmlformats.org/officeDocument/2006/relationships" r:embed="rId18"/>
        <a:stretch>
          <a:fillRect/>
        </a:stretch>
      </xdr:blipFill>
      <xdr:spPr>
        <a:xfrm>
          <a:off x="100895727" y="34497818"/>
          <a:ext cx="4161905" cy="4419048"/>
        </a:xfrm>
        <a:prstGeom prst="rect">
          <a:avLst/>
        </a:prstGeom>
      </xdr:spPr>
    </xdr:pic>
    <xdr:clientData/>
  </xdr:twoCellAnchor>
  <xdr:oneCellAnchor>
    <xdr:from>
      <xdr:col>91</xdr:col>
      <xdr:colOff>542925</xdr:colOff>
      <xdr:row>169</xdr:row>
      <xdr:rowOff>171450</xdr:rowOff>
    </xdr:from>
    <xdr:ext cx="2659207" cy="569768"/>
    <xdr:pic>
      <xdr:nvPicPr>
        <xdr:cNvPr id="24" name="Imagen 23">
          <a:extLst>
            <a:ext uri="{FF2B5EF4-FFF2-40B4-BE49-F238E27FC236}">
              <a16:creationId xmlns:a16="http://schemas.microsoft.com/office/drawing/2014/main" id="{32AFAFEE-F3D4-4F3D-9D0C-118591E8AF5D}"/>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0733516" y="18199677"/>
          <a:ext cx="2659207" cy="56976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94</xdr:col>
      <xdr:colOff>588818</xdr:colOff>
      <xdr:row>148</xdr:row>
      <xdr:rowOff>69273</xdr:rowOff>
    </xdr:from>
    <xdr:to>
      <xdr:col>102</xdr:col>
      <xdr:colOff>463537</xdr:colOff>
      <xdr:row>162</xdr:row>
      <xdr:rowOff>59416</xdr:rowOff>
    </xdr:to>
    <xdr:pic>
      <xdr:nvPicPr>
        <xdr:cNvPr id="17" name="Imagen 16">
          <a:extLst>
            <a:ext uri="{FF2B5EF4-FFF2-40B4-BE49-F238E27FC236}">
              <a16:creationId xmlns:a16="http://schemas.microsoft.com/office/drawing/2014/main" id="{5F233FA1-DAEC-4574-9E8B-42F22E082036}"/>
            </a:ext>
          </a:extLst>
        </xdr:cNvPr>
        <xdr:cNvPicPr>
          <a:picLocks noChangeAspect="1"/>
        </xdr:cNvPicPr>
      </xdr:nvPicPr>
      <xdr:blipFill>
        <a:blip xmlns:r="http://schemas.openxmlformats.org/officeDocument/2006/relationships" r:embed="rId19"/>
        <a:stretch>
          <a:fillRect/>
        </a:stretch>
      </xdr:blipFill>
      <xdr:spPr>
        <a:xfrm>
          <a:off x="108273273" y="30757091"/>
          <a:ext cx="4723809" cy="2657143"/>
        </a:xfrm>
        <a:prstGeom prst="rect">
          <a:avLst/>
        </a:prstGeom>
      </xdr:spPr>
    </xdr:pic>
    <xdr:clientData/>
  </xdr:twoCellAnchor>
  <xdr:twoCellAnchor editAs="oneCell">
    <xdr:from>
      <xdr:col>35</xdr:col>
      <xdr:colOff>13854</xdr:colOff>
      <xdr:row>2</xdr:row>
      <xdr:rowOff>65809</xdr:rowOff>
    </xdr:from>
    <xdr:to>
      <xdr:col>45</xdr:col>
      <xdr:colOff>146354</xdr:colOff>
      <xdr:row>27</xdr:row>
      <xdr:rowOff>55690</xdr:rowOff>
    </xdr:to>
    <xdr:pic>
      <xdr:nvPicPr>
        <xdr:cNvPr id="19" name="Imagen 18">
          <a:extLst>
            <a:ext uri="{FF2B5EF4-FFF2-40B4-BE49-F238E27FC236}">
              <a16:creationId xmlns:a16="http://schemas.microsoft.com/office/drawing/2014/main" id="{E419A84E-A9B5-4ED6-9337-6E9FFADC7335}"/>
            </a:ext>
          </a:extLst>
        </xdr:cNvPr>
        <xdr:cNvPicPr>
          <a:picLocks noChangeAspect="1"/>
        </xdr:cNvPicPr>
      </xdr:nvPicPr>
      <xdr:blipFill>
        <a:blip xmlns:r="http://schemas.openxmlformats.org/officeDocument/2006/relationships" r:embed="rId20"/>
        <a:stretch>
          <a:fillRect/>
        </a:stretch>
      </xdr:blipFill>
      <xdr:spPr>
        <a:xfrm>
          <a:off x="68386036" y="446809"/>
          <a:ext cx="6800000" cy="4752381"/>
        </a:xfrm>
        <a:prstGeom prst="rect">
          <a:avLst/>
        </a:prstGeom>
      </xdr:spPr>
    </xdr:pic>
    <xdr:clientData/>
  </xdr:twoCellAnchor>
  <xdr:twoCellAnchor editAs="oneCell">
    <xdr:from>
      <xdr:col>46</xdr:col>
      <xdr:colOff>721178</xdr:colOff>
      <xdr:row>2</xdr:row>
      <xdr:rowOff>173037</xdr:rowOff>
    </xdr:from>
    <xdr:to>
      <xdr:col>55</xdr:col>
      <xdr:colOff>414263</xdr:colOff>
      <xdr:row>20</xdr:row>
      <xdr:rowOff>115181</xdr:rowOff>
    </xdr:to>
    <xdr:pic>
      <xdr:nvPicPr>
        <xdr:cNvPr id="18" name="Imagen 17">
          <a:extLst>
            <a:ext uri="{FF2B5EF4-FFF2-40B4-BE49-F238E27FC236}">
              <a16:creationId xmlns:a16="http://schemas.microsoft.com/office/drawing/2014/main" id="{25F2E11D-6050-4154-8955-C26F883571DA}"/>
            </a:ext>
          </a:extLst>
        </xdr:cNvPr>
        <xdr:cNvPicPr>
          <a:picLocks noChangeAspect="1"/>
        </xdr:cNvPicPr>
      </xdr:nvPicPr>
      <xdr:blipFill>
        <a:blip xmlns:r="http://schemas.openxmlformats.org/officeDocument/2006/relationships" r:embed="rId21"/>
        <a:stretch>
          <a:fillRect/>
        </a:stretch>
      </xdr:blipFill>
      <xdr:spPr>
        <a:xfrm>
          <a:off x="76472142" y="554037"/>
          <a:ext cx="5285621" cy="337114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Z548"/>
  <sheetViews>
    <sheetView tabSelected="1" zoomScale="55" zoomScaleNormal="55" workbookViewId="0">
      <selection activeCell="H20" sqref="H20"/>
    </sheetView>
  </sheetViews>
  <sheetFormatPr baseColWidth="10" defaultColWidth="9.140625" defaultRowHeight="15" x14ac:dyDescent="0.25"/>
  <cols>
    <col min="1" max="1" width="14.140625" bestFit="1" customWidth="1"/>
    <col min="2" max="2" width="29.5703125" customWidth="1"/>
    <col min="3" max="3" width="26.140625" customWidth="1"/>
    <col min="4" max="4" width="45.140625" bestFit="1" customWidth="1"/>
    <col min="5" max="5" width="39.140625" customWidth="1"/>
    <col min="6" max="6" width="46" customWidth="1"/>
    <col min="7" max="7" width="38" customWidth="1"/>
    <col min="8" max="8" width="45.28515625" customWidth="1"/>
    <col min="9" max="9" width="34.42578125" customWidth="1"/>
    <col min="10" max="10" width="32.5703125" customWidth="1"/>
    <col min="11" max="11" width="34.7109375" customWidth="1"/>
    <col min="12" max="12" width="35.140625" customWidth="1"/>
    <col min="13" max="13" width="40.7109375" customWidth="1"/>
    <col min="14" max="14" width="38.42578125" style="12" customWidth="1"/>
    <col min="15" max="15" width="36.7109375" customWidth="1"/>
    <col min="16" max="16" width="38.28515625" customWidth="1"/>
    <col min="17" max="17" width="44.85546875" customWidth="1"/>
    <col min="18" max="18" width="42.140625" style="12" customWidth="1"/>
    <col min="19" max="19" width="40" customWidth="1"/>
    <col min="20" max="20" width="30.42578125" customWidth="1"/>
    <col min="21" max="21" width="45.7109375" customWidth="1"/>
    <col min="22" max="22" width="28.5703125" style="12" customWidth="1"/>
    <col min="23" max="23" width="39.42578125" customWidth="1"/>
    <col min="24" max="24" width="29.42578125" customWidth="1"/>
    <col min="25" max="25" width="30" customWidth="1"/>
    <col min="26" max="26" width="27.85546875" customWidth="1"/>
    <col min="27" max="27" width="28.5703125" customWidth="1"/>
    <col min="28" max="28" width="15.7109375" customWidth="1"/>
    <col min="29" max="29" width="10.7109375" customWidth="1"/>
    <col min="30" max="30" width="14.7109375" style="57" customWidth="1"/>
    <col min="41" max="41" width="15.42578125" customWidth="1"/>
    <col min="45" max="45" width="11.85546875" customWidth="1"/>
    <col min="47" max="47" width="14.140625" customWidth="1"/>
    <col min="53" max="53" width="12.140625" customWidth="1"/>
    <col min="54" max="54" width="11.5703125" customWidth="1"/>
    <col min="55" max="55" width="9.140625" hidden="1" customWidth="1"/>
    <col min="57" max="57" width="22.85546875" customWidth="1"/>
    <col min="62" max="62" width="14.42578125" customWidth="1"/>
    <col min="65" max="65" width="14.140625" customWidth="1"/>
    <col min="66" max="66" width="17.28515625" customWidth="1"/>
    <col min="67" max="67" width="21" customWidth="1"/>
    <col min="68" max="68" width="10.5703125" customWidth="1"/>
    <col min="80" max="80" width="13" customWidth="1"/>
    <col min="81" max="81" width="10.85546875" customWidth="1"/>
    <col min="82" max="82" width="11.42578125" customWidth="1"/>
    <col min="86" max="86" width="10.42578125" customWidth="1"/>
    <col min="88" max="88" width="12.140625" customWidth="1"/>
    <col min="89" max="89" width="15.7109375" customWidth="1"/>
    <col min="90" max="90" width="10.5703125" customWidth="1"/>
    <col min="93" max="93" width="15.140625" customWidth="1"/>
  </cols>
  <sheetData>
    <row r="1" spans="1:57" ht="15" customHeight="1" x14ac:dyDescent="0.25">
      <c r="A1" s="173" t="s">
        <v>0</v>
      </c>
      <c r="B1" s="173"/>
      <c r="C1" s="173"/>
      <c r="D1" s="173"/>
      <c r="E1" s="173"/>
      <c r="F1" s="173"/>
      <c r="G1" s="173"/>
      <c r="H1" s="172" t="s">
        <v>889</v>
      </c>
      <c r="I1" s="172"/>
      <c r="J1" s="172"/>
      <c r="K1" s="172"/>
      <c r="L1" s="172"/>
      <c r="M1" s="172"/>
      <c r="N1" s="172"/>
      <c r="O1" s="172"/>
      <c r="P1" s="172"/>
      <c r="Q1" s="172"/>
      <c r="R1" s="172"/>
      <c r="S1" s="172"/>
      <c r="T1" s="172"/>
      <c r="U1" s="172"/>
      <c r="V1" s="172"/>
      <c r="W1" s="172"/>
      <c r="X1" s="172"/>
      <c r="Y1" s="172"/>
      <c r="Z1" s="172"/>
      <c r="AJ1" s="167" t="s">
        <v>888</v>
      </c>
      <c r="AK1" s="167"/>
      <c r="AL1" s="167"/>
      <c r="AM1" s="167"/>
      <c r="AN1" s="167"/>
      <c r="AO1" s="167"/>
      <c r="AP1" s="167"/>
      <c r="AQ1" s="167"/>
      <c r="AR1" s="167"/>
      <c r="AS1" s="167"/>
      <c r="AT1" s="167"/>
      <c r="AU1" s="167"/>
      <c r="AV1" s="167"/>
      <c r="AW1" s="167"/>
      <c r="AX1" s="167"/>
      <c r="AY1" s="167"/>
      <c r="AZ1" s="167"/>
      <c r="BA1" s="167"/>
      <c r="BB1" s="167"/>
      <c r="BC1" s="167"/>
      <c r="BD1" s="167"/>
      <c r="BE1" s="167"/>
    </row>
    <row r="2" spans="1:57" x14ac:dyDescent="0.25">
      <c r="A2" s="132"/>
      <c r="B2" s="132"/>
      <c r="C2" s="132"/>
      <c r="D2" s="132"/>
      <c r="E2" s="132"/>
      <c r="F2" s="132"/>
      <c r="G2" s="132"/>
      <c r="H2" s="172"/>
      <c r="I2" s="172"/>
      <c r="J2" s="172"/>
      <c r="K2" s="172"/>
      <c r="L2" s="172"/>
      <c r="M2" s="172"/>
      <c r="N2" s="172"/>
      <c r="O2" s="172"/>
      <c r="P2" s="172"/>
      <c r="Q2" s="172"/>
      <c r="R2" s="172"/>
      <c r="S2" s="172"/>
      <c r="T2" s="172"/>
      <c r="U2" s="172"/>
      <c r="V2" s="172"/>
      <c r="W2" s="172"/>
      <c r="X2" s="172"/>
      <c r="Y2" s="172"/>
      <c r="Z2" s="172"/>
      <c r="AJ2" s="167"/>
      <c r="AK2" s="167"/>
      <c r="AL2" s="167"/>
      <c r="AM2" s="167"/>
      <c r="AN2" s="167"/>
      <c r="AO2" s="167"/>
      <c r="AP2" s="167"/>
      <c r="AQ2" s="167"/>
      <c r="AR2" s="167"/>
      <c r="AS2" s="167"/>
      <c r="AT2" s="167"/>
      <c r="AU2" s="167"/>
      <c r="AV2" s="167"/>
      <c r="AW2" s="167"/>
      <c r="AX2" s="167"/>
      <c r="AY2" s="167"/>
      <c r="AZ2" s="167"/>
      <c r="BA2" s="167"/>
      <c r="BB2" s="167"/>
      <c r="BC2" s="167"/>
      <c r="BD2" s="167"/>
      <c r="BE2" s="167"/>
    </row>
    <row r="3" spans="1:57" ht="15" customHeight="1" x14ac:dyDescent="0.25">
      <c r="A3" s="170" t="s">
        <v>1</v>
      </c>
      <c r="B3" s="170"/>
      <c r="C3" s="170"/>
      <c r="D3" s="170"/>
      <c r="E3" s="170"/>
      <c r="F3" s="170"/>
      <c r="G3" s="170"/>
      <c r="H3" s="172"/>
      <c r="I3" s="172"/>
      <c r="J3" s="172"/>
      <c r="K3" s="172"/>
      <c r="L3" s="172"/>
      <c r="M3" s="172"/>
      <c r="N3" s="172"/>
      <c r="O3" s="172"/>
      <c r="P3" s="172"/>
      <c r="Q3" s="172"/>
      <c r="R3" s="172"/>
      <c r="S3" s="172"/>
      <c r="T3" s="172"/>
      <c r="U3" s="172"/>
      <c r="V3" s="172"/>
      <c r="W3" s="172"/>
      <c r="X3" s="172"/>
      <c r="Y3" s="172"/>
      <c r="Z3" s="172"/>
    </row>
    <row r="4" spans="1:57" x14ac:dyDescent="0.25">
      <c r="A4" s="170"/>
      <c r="B4" s="170"/>
      <c r="C4" s="170"/>
      <c r="D4" s="170"/>
      <c r="E4" s="170"/>
      <c r="F4" s="170"/>
      <c r="G4" s="170"/>
      <c r="H4" s="172"/>
      <c r="I4" s="172"/>
      <c r="J4" s="172"/>
      <c r="K4" s="172"/>
      <c r="L4" s="172"/>
      <c r="M4" s="172"/>
      <c r="N4" s="172"/>
      <c r="O4" s="172"/>
      <c r="P4" s="172"/>
      <c r="Q4" s="172"/>
      <c r="R4" s="172"/>
      <c r="S4" s="172"/>
      <c r="T4" s="172"/>
      <c r="U4" s="172"/>
      <c r="V4" s="172"/>
      <c r="W4" s="172"/>
      <c r="X4" s="172"/>
      <c r="Y4" s="172"/>
      <c r="Z4" s="172"/>
    </row>
    <row r="5" spans="1:57" x14ac:dyDescent="0.25">
      <c r="A5" s="170"/>
      <c r="B5" s="170"/>
      <c r="C5" s="170"/>
      <c r="D5" s="170"/>
      <c r="E5" s="170"/>
      <c r="F5" s="170"/>
      <c r="G5" s="170"/>
      <c r="H5" s="172"/>
      <c r="I5" s="172"/>
      <c r="J5" s="172"/>
      <c r="K5" s="172"/>
      <c r="L5" s="172"/>
      <c r="M5" s="172"/>
      <c r="N5" s="172"/>
      <c r="O5" s="172"/>
      <c r="P5" s="172"/>
      <c r="Q5" s="172"/>
      <c r="R5" s="172"/>
      <c r="S5" s="172"/>
      <c r="T5" s="172"/>
      <c r="U5" s="172"/>
      <c r="V5" s="172"/>
      <c r="W5" s="172"/>
      <c r="X5" s="172"/>
      <c r="Y5" s="172"/>
      <c r="Z5" s="172"/>
    </row>
    <row r="6" spans="1:57" x14ac:dyDescent="0.25">
      <c r="A6" s="170"/>
      <c r="B6" s="170"/>
      <c r="C6" s="170"/>
      <c r="D6" s="170"/>
      <c r="E6" s="170"/>
      <c r="F6" s="170"/>
      <c r="G6" s="170"/>
      <c r="H6" s="172"/>
      <c r="I6" s="172"/>
      <c r="J6" s="172"/>
      <c r="K6" s="172"/>
      <c r="L6" s="172"/>
      <c r="M6" s="172"/>
      <c r="N6" s="172"/>
      <c r="O6" s="172"/>
      <c r="P6" s="172"/>
      <c r="Q6" s="172"/>
      <c r="R6" s="172"/>
      <c r="S6" s="172"/>
      <c r="T6" s="172"/>
      <c r="U6" s="172"/>
      <c r="V6" s="172"/>
      <c r="W6" s="172"/>
      <c r="X6" s="172"/>
      <c r="Y6" s="172"/>
      <c r="Z6" s="172"/>
    </row>
    <row r="7" spans="1:57" x14ac:dyDescent="0.25">
      <c r="A7" s="2"/>
      <c r="B7" s="2"/>
      <c r="C7" s="2"/>
      <c r="D7" s="2"/>
      <c r="E7" s="2"/>
      <c r="F7" s="2"/>
      <c r="G7" s="2"/>
      <c r="H7" s="172"/>
      <c r="I7" s="172"/>
      <c r="J7" s="172"/>
      <c r="K7" s="172"/>
      <c r="L7" s="172"/>
      <c r="M7" s="172"/>
      <c r="N7" s="172"/>
      <c r="O7" s="172"/>
      <c r="P7" s="172"/>
      <c r="Q7" s="172"/>
      <c r="R7" s="172"/>
      <c r="S7" s="172"/>
      <c r="T7" s="172"/>
      <c r="U7" s="172"/>
      <c r="V7" s="172"/>
      <c r="W7" s="172"/>
      <c r="X7" s="172"/>
      <c r="Y7" s="172"/>
      <c r="Z7" s="172"/>
    </row>
    <row r="8" spans="1:57" ht="15" customHeight="1" x14ac:dyDescent="0.25">
      <c r="A8" s="170" t="s">
        <v>2</v>
      </c>
      <c r="B8" s="170"/>
      <c r="C8" s="170"/>
      <c r="D8" s="170"/>
      <c r="E8" s="170"/>
      <c r="F8" s="170"/>
      <c r="G8" s="170"/>
      <c r="H8" s="172"/>
      <c r="I8" s="172"/>
      <c r="J8" s="172"/>
      <c r="K8" s="172"/>
      <c r="L8" s="172"/>
      <c r="M8" s="172"/>
      <c r="N8" s="172"/>
      <c r="O8" s="172"/>
      <c r="P8" s="172"/>
      <c r="Q8" s="172"/>
      <c r="R8" s="172"/>
      <c r="S8" s="172"/>
      <c r="T8" s="172"/>
      <c r="U8" s="172"/>
      <c r="V8" s="172"/>
      <c r="W8" s="172"/>
      <c r="X8" s="172"/>
      <c r="Y8" s="172"/>
      <c r="Z8" s="172"/>
    </row>
    <row r="9" spans="1:57" x14ac:dyDescent="0.25">
      <c r="A9" s="170"/>
      <c r="B9" s="170"/>
      <c r="C9" s="170"/>
      <c r="D9" s="170"/>
      <c r="E9" s="170"/>
      <c r="F9" s="170"/>
      <c r="G9" s="170"/>
      <c r="H9" s="172"/>
      <c r="I9" s="172"/>
      <c r="J9" s="172"/>
      <c r="K9" s="172"/>
      <c r="L9" s="172"/>
      <c r="M9" s="172"/>
      <c r="N9" s="172"/>
      <c r="O9" s="172"/>
      <c r="P9" s="172"/>
      <c r="Q9" s="172"/>
      <c r="R9" s="172"/>
      <c r="S9" s="172"/>
      <c r="T9" s="172"/>
      <c r="U9" s="172"/>
      <c r="V9" s="172"/>
      <c r="W9" s="172"/>
      <c r="X9" s="172"/>
      <c r="Y9" s="172"/>
      <c r="Z9" s="172"/>
    </row>
    <row r="10" spans="1:57" ht="15" customHeight="1" x14ac:dyDescent="0.25">
      <c r="A10" s="171" t="s">
        <v>898</v>
      </c>
      <c r="B10" s="171"/>
      <c r="C10" s="171"/>
      <c r="D10" s="171"/>
      <c r="E10" s="171"/>
      <c r="F10" s="171"/>
      <c r="G10" s="171"/>
      <c r="H10" s="172"/>
      <c r="I10" s="172"/>
      <c r="J10" s="172"/>
      <c r="K10" s="172"/>
      <c r="L10" s="172"/>
      <c r="M10" s="172"/>
      <c r="N10" s="172"/>
      <c r="O10" s="172"/>
      <c r="P10" s="172"/>
      <c r="Q10" s="172"/>
      <c r="R10" s="172"/>
      <c r="S10" s="172"/>
      <c r="T10" s="172"/>
      <c r="U10" s="172"/>
      <c r="V10" s="172"/>
      <c r="W10" s="172"/>
      <c r="X10" s="172"/>
      <c r="Y10" s="172"/>
      <c r="Z10" s="172"/>
    </row>
    <row r="11" spans="1:57" ht="15" customHeight="1" x14ac:dyDescent="0.25">
      <c r="A11" s="171"/>
      <c r="B11" s="171"/>
      <c r="C11" s="171"/>
      <c r="D11" s="171"/>
      <c r="E11" s="171"/>
      <c r="F11" s="171"/>
      <c r="G11" s="171"/>
      <c r="H11" s="172"/>
      <c r="I11" s="172"/>
      <c r="J11" s="172"/>
      <c r="K11" s="172"/>
      <c r="L11" s="172"/>
      <c r="M11" s="172"/>
      <c r="N11" s="172"/>
      <c r="O11" s="172"/>
      <c r="P11" s="172"/>
      <c r="Q11" s="172"/>
      <c r="R11" s="172"/>
      <c r="S11" s="172"/>
      <c r="T11" s="172"/>
      <c r="U11" s="172"/>
      <c r="V11" s="172"/>
      <c r="W11" s="172"/>
      <c r="X11" s="172"/>
      <c r="Y11" s="172"/>
      <c r="Z11" s="172"/>
    </row>
    <row r="12" spans="1:57" x14ac:dyDescent="0.25">
      <c r="A12" s="171"/>
      <c r="B12" s="171"/>
      <c r="C12" s="171"/>
      <c r="D12" s="171"/>
      <c r="E12" s="171"/>
      <c r="F12" s="171"/>
      <c r="G12" s="171"/>
      <c r="H12" s="172"/>
      <c r="I12" s="172"/>
      <c r="J12" s="172"/>
      <c r="K12" s="172"/>
      <c r="L12" s="172"/>
      <c r="M12" s="172"/>
      <c r="N12" s="172"/>
      <c r="O12" s="172"/>
      <c r="P12" s="172"/>
      <c r="Q12" s="172"/>
      <c r="R12" s="172"/>
      <c r="S12" s="172"/>
      <c r="T12" s="172"/>
      <c r="U12" s="172"/>
      <c r="V12" s="172"/>
      <c r="W12" s="172"/>
      <c r="X12" s="172"/>
      <c r="Y12" s="172"/>
      <c r="Z12" s="172"/>
    </row>
    <row r="13" spans="1:57" ht="15" customHeight="1" x14ac:dyDescent="0.25">
      <c r="A13" s="171"/>
      <c r="B13" s="171"/>
      <c r="C13" s="171"/>
      <c r="D13" s="171"/>
      <c r="E13" s="171"/>
      <c r="F13" s="171"/>
      <c r="G13" s="171"/>
      <c r="H13" s="172"/>
      <c r="I13" s="172"/>
      <c r="J13" s="172"/>
      <c r="K13" s="172"/>
      <c r="L13" s="172"/>
      <c r="M13" s="172"/>
      <c r="N13" s="172"/>
      <c r="O13" s="172"/>
      <c r="P13" s="172"/>
      <c r="Q13" s="172"/>
      <c r="R13" s="172"/>
      <c r="S13" s="172"/>
      <c r="T13" s="172"/>
      <c r="U13" s="172"/>
      <c r="V13" s="172"/>
      <c r="W13" s="172"/>
      <c r="X13" s="172"/>
      <c r="Y13" s="172"/>
      <c r="Z13" s="172"/>
    </row>
    <row r="14" spans="1:57" x14ac:dyDescent="0.25">
      <c r="A14" s="171"/>
      <c r="B14" s="171"/>
      <c r="C14" s="171"/>
      <c r="D14" s="171"/>
      <c r="E14" s="171"/>
      <c r="F14" s="171"/>
      <c r="G14" s="171"/>
      <c r="H14" s="172"/>
      <c r="I14" s="172"/>
      <c r="J14" s="172"/>
      <c r="K14" s="172"/>
      <c r="L14" s="172"/>
      <c r="M14" s="172"/>
      <c r="N14" s="172"/>
      <c r="O14" s="172"/>
      <c r="P14" s="172"/>
      <c r="Q14" s="172"/>
      <c r="R14" s="172"/>
      <c r="S14" s="172"/>
      <c r="T14" s="172"/>
      <c r="U14" s="172"/>
      <c r="V14" s="172"/>
      <c r="W14" s="172"/>
      <c r="X14" s="172"/>
      <c r="Y14" s="172"/>
      <c r="Z14" s="172"/>
    </row>
    <row r="15" spans="1:57" x14ac:dyDescent="0.25">
      <c r="A15" s="171"/>
      <c r="B15" s="171"/>
      <c r="C15" s="171"/>
      <c r="D15" s="171"/>
      <c r="E15" s="171"/>
      <c r="F15" s="171"/>
      <c r="G15" s="171"/>
      <c r="H15" s="172"/>
      <c r="I15" s="172"/>
      <c r="J15" s="172"/>
      <c r="K15" s="172"/>
      <c r="L15" s="172"/>
      <c r="M15" s="172"/>
      <c r="N15" s="172"/>
      <c r="O15" s="172"/>
      <c r="P15" s="172"/>
      <c r="Q15" s="172"/>
      <c r="R15" s="172"/>
      <c r="S15" s="172"/>
      <c r="T15" s="172"/>
      <c r="U15" s="172"/>
      <c r="V15" s="172"/>
      <c r="W15" s="172"/>
      <c r="X15" s="172"/>
      <c r="Y15" s="172"/>
      <c r="Z15" s="172"/>
    </row>
    <row r="16" spans="1:57" x14ac:dyDescent="0.25">
      <c r="A16" s="171"/>
      <c r="B16" s="171"/>
      <c r="C16" s="171"/>
      <c r="D16" s="171"/>
      <c r="E16" s="171"/>
      <c r="F16" s="171"/>
      <c r="G16" s="171"/>
      <c r="H16" s="172"/>
      <c r="I16" s="172"/>
      <c r="J16" s="172"/>
      <c r="K16" s="172"/>
      <c r="L16" s="172"/>
      <c r="M16" s="172"/>
      <c r="N16" s="172"/>
      <c r="O16" s="172"/>
      <c r="P16" s="172"/>
      <c r="Q16" s="172"/>
      <c r="R16" s="172"/>
      <c r="S16" s="172"/>
      <c r="T16" s="172"/>
      <c r="U16" s="172"/>
      <c r="V16" s="172"/>
      <c r="W16" s="172"/>
      <c r="X16" s="172"/>
      <c r="Y16" s="172"/>
      <c r="Z16" s="172"/>
    </row>
    <row r="17" spans="1:58" x14ac:dyDescent="0.25">
      <c r="A17" s="171"/>
      <c r="B17" s="171"/>
      <c r="C17" s="171"/>
      <c r="D17" s="171"/>
      <c r="E17" s="171"/>
      <c r="F17" s="171"/>
      <c r="G17" s="171"/>
      <c r="H17" s="172"/>
      <c r="I17" s="172"/>
      <c r="J17" s="172"/>
      <c r="K17" s="172"/>
      <c r="L17" s="172"/>
      <c r="M17" s="172"/>
      <c r="N17" s="172"/>
      <c r="O17" s="172"/>
      <c r="P17" s="172"/>
      <c r="Q17" s="172"/>
      <c r="R17" s="172"/>
      <c r="S17" s="172"/>
      <c r="T17" s="172"/>
      <c r="U17" s="172"/>
      <c r="V17" s="172"/>
      <c r="W17" s="172"/>
      <c r="X17" s="172"/>
      <c r="Y17" s="172"/>
      <c r="Z17" s="172"/>
    </row>
    <row r="18" spans="1:58" x14ac:dyDescent="0.25">
      <c r="A18" s="171"/>
      <c r="B18" s="171"/>
      <c r="C18" s="171"/>
      <c r="D18" s="171"/>
      <c r="E18" s="171"/>
      <c r="F18" s="171"/>
      <c r="G18" s="171"/>
    </row>
    <row r="19" spans="1:58" x14ac:dyDescent="0.25">
      <c r="A19" s="171"/>
      <c r="B19" s="171"/>
      <c r="C19" s="171"/>
      <c r="D19" s="171"/>
      <c r="E19" s="171"/>
      <c r="F19" s="171"/>
      <c r="G19" s="171"/>
    </row>
    <row r="20" spans="1:58" ht="15" customHeight="1" x14ac:dyDescent="0.25">
      <c r="A20" s="171"/>
      <c r="B20" s="171"/>
      <c r="C20" s="171"/>
      <c r="D20" s="171"/>
      <c r="E20" s="171"/>
      <c r="F20" s="171"/>
      <c r="G20" s="171"/>
      <c r="S20" s="170" t="s">
        <v>891</v>
      </c>
      <c r="T20" s="170"/>
      <c r="U20" s="170"/>
      <c r="V20" s="170"/>
      <c r="W20" s="170"/>
      <c r="X20" s="170"/>
      <c r="Y20" s="170"/>
      <c r="Z20" s="170"/>
      <c r="AA20" s="170"/>
    </row>
    <row r="21" spans="1:58" x14ac:dyDescent="0.25">
      <c r="A21" s="171"/>
      <c r="B21" s="171"/>
      <c r="C21" s="171"/>
      <c r="D21" s="171"/>
      <c r="E21" s="171"/>
      <c r="F21" s="171"/>
      <c r="G21" s="171"/>
      <c r="S21" s="170"/>
      <c r="T21" s="170"/>
      <c r="U21" s="170"/>
      <c r="V21" s="170"/>
      <c r="W21" s="170"/>
      <c r="X21" s="170"/>
      <c r="Y21" s="170"/>
      <c r="Z21" s="170"/>
      <c r="AA21" s="170"/>
    </row>
    <row r="22" spans="1:58" x14ac:dyDescent="0.25">
      <c r="A22" s="171"/>
      <c r="B22" s="171"/>
      <c r="C22" s="171"/>
      <c r="D22" s="171"/>
      <c r="E22" s="171"/>
      <c r="F22" s="171"/>
      <c r="G22" s="171"/>
      <c r="S22" s="170"/>
      <c r="T22" s="170"/>
      <c r="U22" s="170"/>
      <c r="V22" s="170"/>
      <c r="W22" s="170"/>
      <c r="X22" s="170"/>
      <c r="Y22" s="170"/>
      <c r="Z22" s="170"/>
      <c r="AA22" s="170"/>
      <c r="AU22" s="132" t="s">
        <v>890</v>
      </c>
      <c r="AV22" s="132"/>
      <c r="AW22" s="132"/>
      <c r="AX22" s="132"/>
      <c r="AY22" s="132"/>
      <c r="AZ22" s="132"/>
      <c r="BA22" s="132"/>
      <c r="BB22" s="132"/>
      <c r="BC22" s="132"/>
      <c r="BD22" s="132"/>
      <c r="BE22" s="132"/>
      <c r="BF22" s="132"/>
    </row>
    <row r="23" spans="1:58" x14ac:dyDescent="0.25">
      <c r="A23" s="171"/>
      <c r="B23" s="171"/>
      <c r="C23" s="171"/>
      <c r="D23" s="171"/>
      <c r="E23" s="171"/>
      <c r="F23" s="171"/>
      <c r="G23" s="171"/>
      <c r="S23" s="170"/>
      <c r="T23" s="170"/>
      <c r="U23" s="170"/>
      <c r="V23" s="170"/>
      <c r="W23" s="170"/>
      <c r="X23" s="170"/>
      <c r="Y23" s="170"/>
      <c r="Z23" s="170"/>
      <c r="AA23" s="170"/>
    </row>
    <row r="24" spans="1:58" x14ac:dyDescent="0.25">
      <c r="A24" s="171"/>
      <c r="B24" s="171"/>
      <c r="C24" s="171"/>
      <c r="D24" s="171"/>
      <c r="E24" s="171"/>
      <c r="F24" s="171"/>
      <c r="G24" s="171"/>
      <c r="H24" s="176" t="s">
        <v>896</v>
      </c>
      <c r="I24" s="176"/>
      <c r="J24" s="176"/>
      <c r="K24" s="176"/>
      <c r="L24" s="176"/>
      <c r="M24" s="176"/>
      <c r="N24" s="176"/>
      <c r="S24" s="170"/>
      <c r="T24" s="170"/>
      <c r="U24" s="170"/>
      <c r="V24" s="170"/>
      <c r="W24" s="170"/>
      <c r="X24" s="170"/>
      <c r="Y24" s="170"/>
      <c r="Z24" s="170"/>
      <c r="AA24" s="170"/>
    </row>
    <row r="25" spans="1:58" x14ac:dyDescent="0.25">
      <c r="A25" s="171"/>
      <c r="B25" s="171"/>
      <c r="C25" s="171"/>
      <c r="D25" s="171"/>
      <c r="E25" s="171"/>
      <c r="F25" s="171"/>
      <c r="G25" s="171"/>
      <c r="H25" s="176"/>
      <c r="I25" s="176"/>
      <c r="J25" s="176"/>
      <c r="K25" s="176"/>
      <c r="L25" s="176"/>
      <c r="M25" s="176"/>
      <c r="N25" s="176"/>
      <c r="S25" s="170"/>
      <c r="T25" s="170"/>
      <c r="U25" s="170"/>
      <c r="V25" s="170"/>
      <c r="W25" s="170"/>
      <c r="X25" s="170"/>
      <c r="Y25" s="170"/>
      <c r="Z25" s="170"/>
      <c r="AA25" s="170"/>
    </row>
    <row r="26" spans="1:58" x14ac:dyDescent="0.25">
      <c r="A26" s="171"/>
      <c r="B26" s="171"/>
      <c r="C26" s="171"/>
      <c r="D26" s="171"/>
      <c r="E26" s="171"/>
      <c r="F26" s="171"/>
      <c r="G26" s="171"/>
      <c r="H26" s="176"/>
      <c r="I26" s="176"/>
      <c r="J26" s="176"/>
      <c r="K26" s="176"/>
      <c r="L26" s="176"/>
      <c r="M26" s="176"/>
      <c r="N26" s="176"/>
      <c r="S26" s="170"/>
      <c r="T26" s="170"/>
      <c r="U26" s="170"/>
      <c r="V26" s="170"/>
      <c r="W26" s="170"/>
      <c r="X26" s="170"/>
      <c r="Y26" s="170"/>
      <c r="Z26" s="170"/>
      <c r="AA26" s="170"/>
    </row>
    <row r="27" spans="1:58" x14ac:dyDescent="0.25">
      <c r="A27" s="171"/>
      <c r="B27" s="171"/>
      <c r="C27" s="171"/>
      <c r="D27" s="171"/>
      <c r="E27" s="171"/>
      <c r="F27" s="171"/>
      <c r="G27" s="171"/>
      <c r="H27" s="176"/>
      <c r="I27" s="176"/>
      <c r="J27" s="176"/>
      <c r="K27" s="176"/>
      <c r="L27" s="176"/>
      <c r="M27" s="176"/>
      <c r="N27" s="176"/>
      <c r="S27" s="170"/>
      <c r="T27" s="170"/>
      <c r="U27" s="170"/>
      <c r="V27" s="170"/>
      <c r="W27" s="170"/>
      <c r="X27" s="170"/>
      <c r="Y27" s="170"/>
      <c r="Z27" s="170"/>
      <c r="AA27" s="170"/>
    </row>
    <row r="28" spans="1:58" x14ac:dyDescent="0.25">
      <c r="A28" s="171"/>
      <c r="B28" s="171"/>
      <c r="C28" s="171"/>
      <c r="D28" s="171"/>
      <c r="E28" s="171"/>
      <c r="F28" s="171"/>
      <c r="G28" s="171"/>
      <c r="H28" s="176"/>
      <c r="I28" s="176"/>
      <c r="J28" s="176"/>
      <c r="K28" s="176"/>
      <c r="L28" s="176"/>
      <c r="M28" s="176"/>
      <c r="N28" s="176"/>
      <c r="S28" s="170"/>
      <c r="T28" s="170"/>
      <c r="U28" s="170"/>
      <c r="V28" s="170"/>
      <c r="W28" s="170"/>
      <c r="X28" s="170"/>
      <c r="Y28" s="170"/>
      <c r="Z28" s="170"/>
      <c r="AA28" s="170"/>
    </row>
    <row r="29" spans="1:58" x14ac:dyDescent="0.25">
      <c r="A29" s="171"/>
      <c r="B29" s="171"/>
      <c r="C29" s="171"/>
      <c r="D29" s="171"/>
      <c r="E29" s="171"/>
      <c r="F29" s="171"/>
      <c r="G29" s="171"/>
      <c r="H29" s="176"/>
      <c r="I29" s="176"/>
      <c r="J29" s="176"/>
      <c r="K29" s="176"/>
      <c r="L29" s="176"/>
      <c r="M29" s="176"/>
      <c r="N29" s="176"/>
      <c r="S29" s="170"/>
      <c r="T29" s="170"/>
      <c r="U29" s="170"/>
      <c r="V29" s="170"/>
      <c r="W29" s="170"/>
      <c r="X29" s="170"/>
      <c r="Y29" s="170"/>
      <c r="Z29" s="170"/>
      <c r="AA29" s="170"/>
      <c r="AJ29" s="109" t="s">
        <v>887</v>
      </c>
      <c r="AK29" s="109"/>
      <c r="AL29" s="109"/>
      <c r="AM29" s="109"/>
      <c r="AN29" s="109"/>
      <c r="AO29" s="109"/>
      <c r="AP29" s="109"/>
      <c r="AQ29" s="109"/>
      <c r="AR29" s="109"/>
      <c r="AS29" s="109"/>
      <c r="AT29" s="109"/>
      <c r="AU29" s="109"/>
      <c r="AV29" s="48"/>
      <c r="AW29" s="48"/>
      <c r="AX29" s="48"/>
      <c r="AY29" s="48"/>
      <c r="AZ29" s="48"/>
      <c r="BA29" s="48"/>
      <c r="BB29" s="48"/>
    </row>
    <row r="30" spans="1:58" ht="15" customHeight="1" x14ac:dyDescent="0.25">
      <c r="A30" s="171"/>
      <c r="B30" s="171"/>
      <c r="C30" s="171"/>
      <c r="D30" s="171"/>
      <c r="E30" s="171"/>
      <c r="F30" s="171"/>
      <c r="G30" s="171"/>
      <c r="H30" s="176"/>
      <c r="I30" s="176"/>
      <c r="J30" s="176"/>
      <c r="K30" s="176"/>
      <c r="L30" s="176"/>
      <c r="M30" s="176"/>
      <c r="N30" s="176"/>
      <c r="S30" s="170"/>
      <c r="T30" s="170"/>
      <c r="U30" s="170"/>
      <c r="V30" s="170"/>
      <c r="W30" s="170"/>
      <c r="X30" s="170"/>
      <c r="Y30" s="170"/>
      <c r="Z30" s="170"/>
      <c r="AA30" s="170"/>
    </row>
    <row r="31" spans="1:58" x14ac:dyDescent="0.25">
      <c r="A31" s="171"/>
      <c r="B31" s="171"/>
      <c r="C31" s="171"/>
      <c r="D31" s="171"/>
      <c r="E31" s="171"/>
      <c r="F31" s="171"/>
      <c r="G31" s="171"/>
      <c r="H31" s="176"/>
      <c r="I31" s="176"/>
      <c r="J31" s="176"/>
      <c r="K31" s="176"/>
      <c r="L31" s="176"/>
      <c r="M31" s="176"/>
      <c r="N31" s="176"/>
      <c r="S31" s="170"/>
      <c r="T31" s="170"/>
      <c r="U31" s="170"/>
      <c r="V31" s="170"/>
      <c r="W31" s="170"/>
      <c r="X31" s="170"/>
      <c r="Y31" s="170"/>
      <c r="Z31" s="170"/>
      <c r="AA31" s="170"/>
    </row>
    <row r="32" spans="1:58" x14ac:dyDescent="0.25">
      <c r="A32" s="171"/>
      <c r="B32" s="171"/>
      <c r="C32" s="171"/>
      <c r="D32" s="171"/>
      <c r="E32" s="171"/>
      <c r="F32" s="171"/>
      <c r="G32" s="171"/>
      <c r="H32" s="176"/>
      <c r="I32" s="176"/>
      <c r="J32" s="176"/>
      <c r="K32" s="176"/>
      <c r="L32" s="176"/>
      <c r="M32" s="176"/>
      <c r="N32" s="176"/>
      <c r="O32" s="1"/>
      <c r="P32" s="1"/>
      <c r="Q32" s="1"/>
      <c r="R32" s="13"/>
      <c r="S32" s="170"/>
      <c r="T32" s="170"/>
      <c r="U32" s="170"/>
      <c r="V32" s="170"/>
      <c r="W32" s="170"/>
      <c r="X32" s="170"/>
      <c r="Y32" s="170"/>
      <c r="Z32" s="170"/>
      <c r="AA32" s="170"/>
    </row>
    <row r="33" spans="1:35" x14ac:dyDescent="0.25">
      <c r="A33" s="171"/>
      <c r="B33" s="171"/>
      <c r="C33" s="171"/>
      <c r="D33" s="171"/>
      <c r="E33" s="171"/>
      <c r="F33" s="171"/>
      <c r="G33" s="171"/>
      <c r="H33" s="176"/>
      <c r="I33" s="176"/>
      <c r="J33" s="176"/>
      <c r="K33" s="176"/>
      <c r="L33" s="176"/>
      <c r="M33" s="176"/>
      <c r="N33" s="176"/>
      <c r="O33" s="1"/>
      <c r="P33" s="1"/>
      <c r="Q33" s="1"/>
      <c r="R33" s="13"/>
      <c r="S33" s="170"/>
      <c r="T33" s="170"/>
      <c r="U33" s="170"/>
      <c r="V33" s="170"/>
      <c r="W33" s="170"/>
      <c r="X33" s="170"/>
      <c r="Y33" s="170"/>
      <c r="Z33" s="170"/>
      <c r="AA33" s="170"/>
    </row>
    <row r="34" spans="1:35" x14ac:dyDescent="0.25">
      <c r="A34" s="171"/>
      <c r="B34" s="171"/>
      <c r="C34" s="171"/>
      <c r="D34" s="171"/>
      <c r="E34" s="171"/>
      <c r="F34" s="171"/>
      <c r="G34" s="171"/>
      <c r="H34" s="176"/>
      <c r="I34" s="176"/>
      <c r="J34" s="176"/>
      <c r="K34" s="176"/>
      <c r="L34" s="176"/>
      <c r="M34" s="176"/>
      <c r="N34" s="176"/>
      <c r="O34" s="1"/>
      <c r="P34" s="1"/>
      <c r="Q34" s="1"/>
      <c r="R34" s="13"/>
      <c r="S34" s="170"/>
      <c r="T34" s="170"/>
      <c r="U34" s="170"/>
      <c r="V34" s="170"/>
      <c r="W34" s="170"/>
      <c r="X34" s="170"/>
      <c r="Y34" s="170"/>
      <c r="Z34" s="170"/>
      <c r="AA34" s="170"/>
    </row>
    <row r="35" spans="1:35" x14ac:dyDescent="0.25">
      <c r="A35" s="171"/>
      <c r="B35" s="171"/>
      <c r="C35" s="171"/>
      <c r="D35" s="171"/>
      <c r="E35" s="171"/>
      <c r="F35" s="171"/>
      <c r="G35" s="171"/>
      <c r="H35" s="176"/>
      <c r="I35" s="176"/>
      <c r="J35" s="176"/>
      <c r="K35" s="176"/>
      <c r="L35" s="176"/>
      <c r="M35" s="176"/>
      <c r="N35" s="176"/>
      <c r="O35" s="1"/>
      <c r="P35" s="1"/>
      <c r="Q35" s="1"/>
      <c r="R35" s="13"/>
      <c r="S35" s="170"/>
      <c r="T35" s="170"/>
      <c r="U35" s="170"/>
      <c r="V35" s="170"/>
      <c r="W35" s="170"/>
      <c r="X35" s="170"/>
      <c r="Y35" s="170"/>
      <c r="Z35" s="170"/>
      <c r="AA35" s="170"/>
    </row>
    <row r="36" spans="1:35" ht="15" customHeight="1" x14ac:dyDescent="0.25">
      <c r="A36" s="171"/>
      <c r="B36" s="171"/>
      <c r="C36" s="171"/>
      <c r="D36" s="171"/>
      <c r="E36" s="171"/>
      <c r="F36" s="171"/>
      <c r="G36" s="171"/>
      <c r="H36" s="176"/>
      <c r="I36" s="176"/>
      <c r="J36" s="176"/>
      <c r="K36" s="176"/>
      <c r="L36" s="176"/>
      <c r="M36" s="176"/>
      <c r="N36" s="176"/>
      <c r="O36" s="49"/>
      <c r="P36" s="49"/>
      <c r="Q36" s="49"/>
      <c r="R36" s="49"/>
      <c r="S36" s="49"/>
      <c r="T36" s="49"/>
      <c r="U36" s="49"/>
      <c r="V36" s="49"/>
      <c r="W36" s="49"/>
      <c r="X36" s="49"/>
      <c r="Y36" s="49"/>
      <c r="Z36" s="49"/>
      <c r="AA36" s="49"/>
      <c r="AB36" s="49"/>
      <c r="AC36" s="49"/>
      <c r="AD36" s="58"/>
      <c r="AE36" s="49"/>
      <c r="AF36" s="49"/>
      <c r="AG36" s="49"/>
      <c r="AH36" s="49"/>
      <c r="AI36" s="49"/>
    </row>
    <row r="37" spans="1:35" x14ac:dyDescent="0.25">
      <c r="A37" s="171"/>
      <c r="B37" s="171"/>
      <c r="C37" s="171"/>
      <c r="D37" s="171"/>
      <c r="E37" s="171"/>
      <c r="F37" s="171"/>
      <c r="G37" s="171"/>
      <c r="H37" s="176"/>
      <c r="I37" s="176"/>
      <c r="J37" s="176"/>
      <c r="K37" s="176"/>
      <c r="L37" s="176"/>
      <c r="M37" s="176"/>
      <c r="N37" s="176"/>
      <c r="O37" s="13"/>
      <c r="P37" s="13"/>
      <c r="Q37" s="13"/>
      <c r="R37" s="13"/>
      <c r="S37" s="13"/>
      <c r="T37" s="13"/>
      <c r="U37" s="13"/>
      <c r="V37" s="13"/>
      <c r="W37" s="12"/>
      <c r="X37" s="12"/>
      <c r="Y37" s="12"/>
      <c r="Z37" s="12"/>
      <c r="AA37" s="12"/>
      <c r="AB37" s="12"/>
      <c r="AC37" s="12"/>
      <c r="AE37" s="12"/>
      <c r="AF37" s="12"/>
      <c r="AG37" s="12"/>
      <c r="AH37" s="12"/>
      <c r="AI37" s="12"/>
    </row>
    <row r="38" spans="1:35" x14ac:dyDescent="0.25">
      <c r="A38" s="171"/>
      <c r="B38" s="171"/>
      <c r="C38" s="171"/>
      <c r="D38" s="171"/>
      <c r="E38" s="171"/>
      <c r="F38" s="171"/>
      <c r="G38" s="171"/>
      <c r="H38" s="176"/>
      <c r="I38" s="176"/>
      <c r="J38" s="176"/>
      <c r="K38" s="176"/>
      <c r="L38" s="176"/>
      <c r="M38" s="176"/>
      <c r="N38" s="176"/>
      <c r="O38" s="32"/>
      <c r="P38" s="32"/>
      <c r="Q38" s="32"/>
      <c r="R38" s="32"/>
      <c r="S38" s="32"/>
      <c r="T38" s="32"/>
      <c r="U38" s="32"/>
      <c r="V38" s="32"/>
      <c r="W38" s="32"/>
      <c r="X38" s="32"/>
      <c r="Y38" s="32"/>
      <c r="Z38" s="32"/>
      <c r="AA38" s="32"/>
      <c r="AB38" s="32"/>
      <c r="AC38" s="13"/>
      <c r="AD38" s="59"/>
      <c r="AE38" s="13"/>
      <c r="AF38" s="13"/>
      <c r="AG38" s="13"/>
      <c r="AH38" s="13"/>
      <c r="AI38" s="13"/>
    </row>
    <row r="39" spans="1:35" x14ac:dyDescent="0.25">
      <c r="A39" s="171"/>
      <c r="B39" s="171"/>
      <c r="C39" s="171"/>
      <c r="D39" s="171"/>
      <c r="E39" s="171"/>
      <c r="F39" s="171"/>
      <c r="G39" s="171"/>
      <c r="H39" s="176"/>
      <c r="I39" s="176"/>
      <c r="J39" s="176"/>
      <c r="K39" s="176"/>
      <c r="L39" s="176"/>
      <c r="M39" s="176"/>
      <c r="N39" s="176"/>
      <c r="O39" s="32"/>
      <c r="P39" s="32"/>
      <c r="Q39" s="32"/>
      <c r="R39" s="32"/>
      <c r="S39" s="32"/>
      <c r="T39" s="32"/>
      <c r="U39" s="32"/>
      <c r="V39" s="32"/>
      <c r="W39" s="32"/>
      <c r="X39" s="32"/>
      <c r="Y39" s="32"/>
      <c r="Z39" s="32"/>
      <c r="AA39" s="32"/>
      <c r="AB39" s="32"/>
      <c r="AC39" s="13"/>
      <c r="AD39" s="59"/>
      <c r="AE39" s="13"/>
      <c r="AF39" s="13"/>
      <c r="AG39" s="13"/>
      <c r="AH39" s="13"/>
      <c r="AI39" s="13"/>
    </row>
    <row r="40" spans="1:35" x14ac:dyDescent="0.25">
      <c r="A40" s="171"/>
      <c r="B40" s="171"/>
      <c r="C40" s="171"/>
      <c r="D40" s="171"/>
      <c r="E40" s="171"/>
      <c r="F40" s="171"/>
      <c r="G40" s="171"/>
      <c r="H40" s="176"/>
      <c r="I40" s="176"/>
      <c r="J40" s="176"/>
      <c r="K40" s="176"/>
      <c r="L40" s="176"/>
      <c r="M40" s="176"/>
      <c r="N40" s="176"/>
      <c r="O40" s="32"/>
      <c r="P40" s="32"/>
      <c r="Q40" s="32"/>
      <c r="R40" s="32"/>
      <c r="S40" s="32"/>
      <c r="T40" s="32"/>
      <c r="U40" s="32"/>
      <c r="V40" s="32"/>
      <c r="W40" s="32"/>
      <c r="X40" s="32"/>
      <c r="Y40" s="32"/>
      <c r="Z40" s="32"/>
      <c r="AA40" s="32"/>
      <c r="AB40" s="32"/>
      <c r="AC40" s="13"/>
      <c r="AD40" s="59"/>
      <c r="AE40" s="13"/>
      <c r="AF40" s="13"/>
      <c r="AG40" s="13"/>
      <c r="AH40" s="13"/>
      <c r="AI40" s="13"/>
    </row>
    <row r="41" spans="1:35" x14ac:dyDescent="0.25">
      <c r="A41" s="171"/>
      <c r="B41" s="171"/>
      <c r="C41" s="171"/>
      <c r="D41" s="171"/>
      <c r="E41" s="171"/>
      <c r="F41" s="171"/>
      <c r="G41" s="171"/>
      <c r="H41" s="176"/>
      <c r="I41" s="176"/>
      <c r="J41" s="176"/>
      <c r="K41" s="176"/>
      <c r="L41" s="176"/>
      <c r="M41" s="176"/>
      <c r="N41" s="176"/>
      <c r="O41" s="32"/>
      <c r="P41" s="32"/>
      <c r="Q41" s="32"/>
      <c r="R41" s="32"/>
      <c r="S41" s="32"/>
      <c r="T41" s="32"/>
      <c r="U41" s="32"/>
      <c r="V41" s="32"/>
      <c r="W41" s="32"/>
      <c r="X41" s="32"/>
      <c r="Y41" s="32"/>
      <c r="Z41" s="32"/>
      <c r="AA41" s="32"/>
      <c r="AB41" s="32"/>
      <c r="AC41" s="12"/>
      <c r="AE41" s="12"/>
      <c r="AF41" s="12"/>
      <c r="AG41" s="12"/>
      <c r="AH41" s="12"/>
      <c r="AI41" s="12"/>
    </row>
    <row r="42" spans="1:35" x14ac:dyDescent="0.25">
      <c r="A42" s="171"/>
      <c r="B42" s="171"/>
      <c r="C42" s="171"/>
      <c r="D42" s="171"/>
      <c r="E42" s="171"/>
      <c r="F42" s="171"/>
      <c r="G42" s="171"/>
      <c r="H42" s="176"/>
      <c r="I42" s="176"/>
      <c r="J42" s="176"/>
      <c r="K42" s="176"/>
      <c r="L42" s="176"/>
      <c r="M42" s="176"/>
      <c r="N42" s="176"/>
      <c r="O42" s="13"/>
      <c r="P42" s="13"/>
      <c r="Q42" s="13"/>
      <c r="R42" s="13"/>
      <c r="S42" s="13"/>
      <c r="T42" s="13"/>
      <c r="U42" s="13"/>
      <c r="V42" s="13"/>
      <c r="W42" s="12"/>
      <c r="X42" s="12"/>
      <c r="Y42" s="12"/>
      <c r="Z42" s="12"/>
      <c r="AA42" s="12"/>
      <c r="AB42" s="12"/>
      <c r="AC42" s="12"/>
      <c r="AE42" s="12"/>
      <c r="AF42" s="12"/>
      <c r="AG42" s="12"/>
      <c r="AH42" s="12"/>
      <c r="AI42" s="12"/>
    </row>
    <row r="43" spans="1:35" x14ac:dyDescent="0.25">
      <c r="A43" s="171"/>
      <c r="B43" s="171"/>
      <c r="C43" s="171"/>
      <c r="D43" s="171"/>
      <c r="E43" s="171"/>
      <c r="F43" s="171"/>
      <c r="G43" s="171"/>
      <c r="H43" s="176"/>
      <c r="I43" s="176"/>
      <c r="J43" s="176"/>
      <c r="K43" s="176"/>
      <c r="L43" s="176"/>
      <c r="M43" s="176"/>
      <c r="N43" s="176"/>
      <c r="O43" s="13"/>
      <c r="P43" s="13"/>
      <c r="Q43" s="13"/>
      <c r="R43" s="13"/>
      <c r="S43" s="13"/>
      <c r="T43" s="13"/>
      <c r="U43" s="13"/>
      <c r="V43" s="13"/>
      <c r="W43" s="12"/>
      <c r="X43" s="12"/>
      <c r="Y43" s="12"/>
      <c r="Z43" s="12"/>
      <c r="AA43" s="12"/>
      <c r="AB43" s="12"/>
      <c r="AC43" s="12"/>
      <c r="AE43" s="12"/>
      <c r="AF43" s="12"/>
      <c r="AG43" s="12"/>
      <c r="AH43" s="12"/>
      <c r="AI43" s="12"/>
    </row>
    <row r="44" spans="1:35" ht="18" thickBot="1" x14ac:dyDescent="0.3">
      <c r="A44" s="3"/>
      <c r="B44" s="3"/>
      <c r="C44" s="3"/>
      <c r="D44" s="3"/>
      <c r="E44" s="3"/>
      <c r="F44" s="3"/>
      <c r="G44" s="3"/>
      <c r="H44" s="176"/>
      <c r="I44" s="176"/>
      <c r="J44" s="176"/>
      <c r="K44" s="176"/>
      <c r="L44" s="176"/>
      <c r="M44" s="176"/>
      <c r="N44" s="176"/>
      <c r="O44" s="14"/>
      <c r="P44" s="14"/>
      <c r="Q44" s="14"/>
      <c r="R44" s="14"/>
      <c r="S44" s="14"/>
      <c r="T44" s="14"/>
      <c r="U44" s="14"/>
      <c r="V44" s="14"/>
      <c r="W44" s="14"/>
      <c r="X44" s="14"/>
      <c r="Y44" s="14"/>
      <c r="Z44" s="14"/>
      <c r="AA44" s="14"/>
      <c r="AB44" s="14"/>
      <c r="AC44" s="14"/>
      <c r="AD44" s="60"/>
      <c r="AE44" s="14"/>
      <c r="AF44" s="14"/>
      <c r="AG44" s="14"/>
      <c r="AH44" s="14"/>
      <c r="AI44" s="14"/>
    </row>
    <row r="45" spans="1:35" ht="15.75" thickTop="1" x14ac:dyDescent="0.25">
      <c r="A45" s="178" t="s">
        <v>3</v>
      </c>
      <c r="B45" s="178"/>
      <c r="C45" s="178"/>
      <c r="D45" s="178"/>
      <c r="E45" s="46">
        <v>2</v>
      </c>
      <c r="F45" s="1" t="s">
        <v>13</v>
      </c>
      <c r="G45" s="179" t="s">
        <v>14</v>
      </c>
      <c r="H45" s="175" t="s">
        <v>849</v>
      </c>
      <c r="I45" s="175"/>
      <c r="J45" s="175"/>
      <c r="K45" s="175"/>
      <c r="L45" s="175"/>
      <c r="M45" s="175"/>
      <c r="N45" s="175"/>
      <c r="O45" s="13"/>
      <c r="P45" s="13"/>
      <c r="Q45" s="13"/>
      <c r="R45" s="13"/>
      <c r="S45" s="13"/>
      <c r="T45" s="13"/>
      <c r="U45" s="13"/>
      <c r="V45" s="13"/>
      <c r="W45" s="12"/>
      <c r="X45" s="12"/>
      <c r="Y45" s="12"/>
      <c r="Z45" s="12"/>
      <c r="AA45" s="12"/>
      <c r="AB45" s="12"/>
      <c r="AC45" s="12"/>
      <c r="AE45" s="12"/>
      <c r="AF45" s="12"/>
      <c r="AG45" s="12"/>
      <c r="AH45" s="12"/>
      <c r="AI45" s="12"/>
    </row>
    <row r="46" spans="1:35" x14ac:dyDescent="0.25">
      <c r="A46" s="178" t="s">
        <v>4</v>
      </c>
      <c r="B46" s="178"/>
      <c r="C46" s="178"/>
      <c r="D46" s="178"/>
      <c r="E46" s="46">
        <v>1</v>
      </c>
      <c r="F46" s="1" t="s">
        <v>12</v>
      </c>
      <c r="G46" s="180"/>
      <c r="H46" s="175" t="s">
        <v>851</v>
      </c>
      <c r="I46" s="175"/>
      <c r="J46" s="175"/>
      <c r="K46" s="175"/>
      <c r="L46" s="175"/>
      <c r="M46" s="175"/>
      <c r="N46" s="175"/>
      <c r="O46" s="13"/>
      <c r="P46" s="13"/>
      <c r="Q46" s="13"/>
      <c r="R46" s="13"/>
      <c r="S46" s="13"/>
      <c r="T46" s="13"/>
      <c r="U46" s="13"/>
      <c r="V46" s="13"/>
      <c r="W46" s="12"/>
      <c r="X46" s="12"/>
      <c r="Y46" s="12"/>
      <c r="Z46" s="12"/>
      <c r="AA46" s="12"/>
      <c r="AB46" s="12"/>
      <c r="AC46" s="12"/>
      <c r="AE46" s="12"/>
      <c r="AF46" s="12"/>
      <c r="AG46" s="12"/>
      <c r="AH46" s="12"/>
      <c r="AI46" s="12"/>
    </row>
    <row r="47" spans="1:35" x14ac:dyDescent="0.25">
      <c r="A47" s="178" t="s">
        <v>5</v>
      </c>
      <c r="B47" s="178"/>
      <c r="C47" s="178"/>
      <c r="D47" s="178"/>
      <c r="E47" s="47">
        <v>10</v>
      </c>
      <c r="F47" s="1"/>
      <c r="G47" s="1"/>
      <c r="H47" s="175" t="s">
        <v>850</v>
      </c>
      <c r="I47" s="175"/>
      <c r="J47" s="175"/>
      <c r="K47" s="175"/>
      <c r="L47" s="175"/>
      <c r="M47" s="175"/>
      <c r="N47" s="175"/>
      <c r="O47" s="1"/>
      <c r="P47" s="1"/>
      <c r="Q47" s="1"/>
      <c r="R47" s="13"/>
      <c r="S47" s="1"/>
      <c r="T47" s="1"/>
      <c r="U47" s="1"/>
      <c r="V47" s="13"/>
    </row>
    <row r="48" spans="1:35" x14ac:dyDescent="0.25">
      <c r="A48" s="45"/>
      <c r="B48" s="45"/>
      <c r="C48" s="45"/>
      <c r="D48" s="45"/>
      <c r="E48" s="45"/>
      <c r="F48" s="1"/>
      <c r="G48" s="1"/>
      <c r="H48" s="1"/>
      <c r="I48" s="1"/>
      <c r="J48" s="1"/>
      <c r="K48" s="1"/>
      <c r="L48" s="1"/>
      <c r="M48" s="1"/>
      <c r="N48" s="13"/>
      <c r="O48" s="1"/>
      <c r="P48" s="1"/>
      <c r="Q48" s="1"/>
      <c r="R48" s="13"/>
      <c r="S48" s="1"/>
      <c r="T48" s="1"/>
      <c r="U48" s="1"/>
      <c r="V48" s="13"/>
    </row>
    <row r="49" spans="1:32" x14ac:dyDescent="0.25">
      <c r="A49" s="1"/>
      <c r="B49" s="1"/>
      <c r="C49" s="1"/>
      <c r="D49" s="1"/>
      <c r="E49" s="1"/>
      <c r="F49" s="1"/>
      <c r="G49" s="1"/>
      <c r="H49" s="1"/>
      <c r="I49" s="1"/>
      <c r="J49" s="1"/>
      <c r="K49" s="1"/>
      <c r="L49" s="13" t="s">
        <v>3</v>
      </c>
      <c r="M49" s="17">
        <v>2</v>
      </c>
      <c r="N49" s="13"/>
      <c r="O49" s="13"/>
      <c r="P49" s="6">
        <v>2</v>
      </c>
      <c r="Q49" s="1"/>
      <c r="R49" s="13"/>
      <c r="S49" s="1"/>
      <c r="T49" s="1"/>
      <c r="U49" s="1"/>
      <c r="V49" s="13"/>
      <c r="AB49" s="183" t="s">
        <v>3</v>
      </c>
      <c r="AC49" s="183"/>
      <c r="AD49" s="183"/>
      <c r="AE49" s="183"/>
      <c r="AF49" s="6">
        <v>2</v>
      </c>
    </row>
    <row r="50" spans="1:32" x14ac:dyDescent="0.25">
      <c r="A50" s="1"/>
      <c r="B50" s="1"/>
      <c r="C50" s="1"/>
      <c r="D50" s="1"/>
      <c r="E50" s="1"/>
      <c r="F50" s="1"/>
      <c r="G50" s="1"/>
      <c r="H50" s="1"/>
      <c r="I50" s="1"/>
      <c r="J50" s="1"/>
      <c r="K50" s="1"/>
      <c r="L50" s="13" t="s">
        <v>4</v>
      </c>
      <c r="M50" s="17">
        <v>1</v>
      </c>
      <c r="N50" s="13"/>
      <c r="O50" s="13"/>
      <c r="P50" s="6">
        <v>1</v>
      </c>
      <c r="Q50" s="1"/>
      <c r="R50" s="13"/>
      <c r="S50" s="1"/>
      <c r="T50" s="1"/>
      <c r="U50" s="1"/>
      <c r="V50" s="13"/>
      <c r="AB50" s="183" t="s">
        <v>4</v>
      </c>
      <c r="AC50" s="183"/>
      <c r="AD50" s="183"/>
      <c r="AE50" s="183"/>
      <c r="AF50" s="6">
        <v>1</v>
      </c>
    </row>
    <row r="51" spans="1:32" x14ac:dyDescent="0.25">
      <c r="A51" s="1"/>
      <c r="B51" s="1"/>
      <c r="C51" s="1"/>
      <c r="D51" s="1"/>
      <c r="E51" s="1"/>
      <c r="F51" s="1"/>
      <c r="G51" s="1"/>
      <c r="H51" s="1"/>
      <c r="I51" s="1"/>
      <c r="J51" s="1"/>
      <c r="K51" s="1"/>
      <c r="L51" s="1"/>
      <c r="M51" s="1"/>
      <c r="N51" s="13"/>
      <c r="O51" s="1"/>
      <c r="P51" s="1"/>
      <c r="Q51" s="1"/>
      <c r="R51" s="13"/>
      <c r="S51" s="1"/>
      <c r="T51" s="1"/>
      <c r="U51" s="1"/>
      <c r="V51" s="13"/>
      <c r="AB51" s="183" t="s">
        <v>5</v>
      </c>
      <c r="AC51" s="183"/>
      <c r="AD51" s="183"/>
      <c r="AE51" s="183"/>
      <c r="AF51" s="4">
        <v>10</v>
      </c>
    </row>
    <row r="52" spans="1:32" x14ac:dyDescent="0.25">
      <c r="A52" s="1"/>
      <c r="B52" s="1"/>
      <c r="C52" s="1"/>
      <c r="D52" s="1"/>
      <c r="E52" s="38"/>
      <c r="F52" s="38"/>
      <c r="G52" s="38"/>
      <c r="H52" s="38"/>
      <c r="I52" s="38"/>
      <c r="J52" s="38"/>
      <c r="K52" s="38"/>
      <c r="L52" s="38"/>
      <c r="M52" s="38"/>
      <c r="N52" s="38"/>
      <c r="O52" s="39"/>
      <c r="P52" s="181" t="s">
        <v>892</v>
      </c>
      <c r="Q52" s="40"/>
      <c r="R52" s="40"/>
      <c r="S52" s="40"/>
      <c r="T52" s="40"/>
      <c r="U52" s="40"/>
      <c r="V52" s="40"/>
      <c r="W52" s="40"/>
      <c r="X52" s="40"/>
      <c r="Y52" s="40"/>
      <c r="Z52" s="40"/>
      <c r="AA52" s="40"/>
      <c r="AB52" s="40"/>
      <c r="AC52" s="40"/>
      <c r="AD52" s="61"/>
    </row>
    <row r="53" spans="1:32" ht="47.25" customHeight="1" x14ac:dyDescent="0.25">
      <c r="A53" s="1"/>
      <c r="B53" s="1"/>
      <c r="C53" s="1"/>
      <c r="D53" s="1"/>
      <c r="E53" s="33" t="s">
        <v>6</v>
      </c>
      <c r="F53" s="33" t="s">
        <v>8</v>
      </c>
      <c r="G53" s="33" t="s">
        <v>7</v>
      </c>
      <c r="H53" s="33" t="s">
        <v>9</v>
      </c>
      <c r="I53" s="33" t="s">
        <v>10</v>
      </c>
      <c r="J53" s="33" t="s">
        <v>11</v>
      </c>
      <c r="K53" s="33" t="s">
        <v>16</v>
      </c>
      <c r="L53" s="33" t="s">
        <v>15</v>
      </c>
      <c r="M53" s="198" t="s">
        <v>17</v>
      </c>
      <c r="N53" s="199"/>
      <c r="O53" s="200"/>
      <c r="P53" s="182"/>
      <c r="Q53" s="41" t="s">
        <v>25</v>
      </c>
      <c r="R53" s="33" t="s">
        <v>24</v>
      </c>
      <c r="S53" s="41" t="s">
        <v>26</v>
      </c>
      <c r="T53" s="33" t="s">
        <v>22</v>
      </c>
      <c r="U53" s="201"/>
      <c r="V53" s="202"/>
      <c r="W53" s="41" t="s">
        <v>577</v>
      </c>
      <c r="X53" s="41" t="s">
        <v>578</v>
      </c>
      <c r="Y53" s="33" t="s">
        <v>19</v>
      </c>
      <c r="Z53" s="33" t="s">
        <v>20</v>
      </c>
      <c r="AA53" s="33" t="s">
        <v>21</v>
      </c>
      <c r="AB53" s="33" t="s">
        <v>28</v>
      </c>
      <c r="AC53" s="42"/>
      <c r="AD53" s="62"/>
    </row>
    <row r="54" spans="1:32" x14ac:dyDescent="0.25">
      <c r="A54" s="1"/>
      <c r="B54" s="1"/>
      <c r="C54" s="1"/>
      <c r="D54" s="1"/>
      <c r="E54" s="7">
        <v>0</v>
      </c>
      <c r="F54" s="7">
        <v>0</v>
      </c>
      <c r="G54" s="7">
        <v>0</v>
      </c>
      <c r="H54" s="8">
        <v>0</v>
      </c>
      <c r="I54" s="7">
        <v>0</v>
      </c>
      <c r="J54" s="7">
        <v>0</v>
      </c>
      <c r="K54" s="7">
        <v>0</v>
      </c>
      <c r="L54" s="7">
        <v>0</v>
      </c>
      <c r="M54" s="189" t="s">
        <v>18</v>
      </c>
      <c r="N54" s="190"/>
      <c r="O54" s="191"/>
      <c r="P54" s="7"/>
      <c r="Q54" s="7"/>
      <c r="R54" s="15"/>
      <c r="S54" s="7"/>
      <c r="T54" s="7">
        <v>0</v>
      </c>
      <c r="U54" s="7"/>
      <c r="V54" s="15"/>
      <c r="W54" s="7">
        <v>0</v>
      </c>
      <c r="X54" s="7"/>
      <c r="Y54" s="7"/>
      <c r="Z54" s="7"/>
      <c r="AA54" s="7"/>
      <c r="AB54" s="7"/>
      <c r="AC54" s="9"/>
      <c r="AD54" s="63"/>
    </row>
    <row r="55" spans="1:32" x14ac:dyDescent="0.25">
      <c r="A55" s="1"/>
      <c r="B55" s="1"/>
      <c r="C55" s="1"/>
      <c r="D55" s="1"/>
      <c r="E55" s="7">
        <v>1</v>
      </c>
      <c r="F55" s="7">
        <f ca="1">F54+G55</f>
        <v>0.23018570099707603</v>
      </c>
      <c r="G55" s="7">
        <f ca="1">-3*LN(1-RAND())</f>
        <v>0.23018570099707603</v>
      </c>
      <c r="H55" s="10">
        <f ca="1">NORMINV(RAND(),4,0.5)</f>
        <v>3.5712272069179085</v>
      </c>
      <c r="I55" s="7">
        <f ca="1">H55+F55</f>
        <v>3.8014129079149845</v>
      </c>
      <c r="J55" s="7">
        <f>IF(J54=10,"FIN SIMULACION",J54+1)</f>
        <v>1</v>
      </c>
      <c r="K55" s="7">
        <f>IF(K54&lt;$E$45,K54+1,IF(K54=$E$45&amp;K54+L54&lt;($E$45+$E$46),K54,IF(K54+L54=($E$45+$E$46),1,K54)))</f>
        <v>1</v>
      </c>
      <c r="L55" s="7">
        <f>IF(K54=$E$45,IF(L54&lt;$E$46,L54+1,0),L54)</f>
        <v>0</v>
      </c>
      <c r="M55" s="189" t="str">
        <f>IF(OR($E$45=0,$E$46=0),"al menos uno ( M o N ) debe ser &gt; 0",IF(OR($E$46=0,K54&lt;$E$45),"BALSA",IF(K54=K55,"PUENTE","BALSA")))</f>
        <v>BALSA</v>
      </c>
      <c r="N55" s="190"/>
      <c r="O55" s="191"/>
      <c r="P55" s="7">
        <f ca="1">IF(M55="BALSA",NORMINV(RAND(),3,0.4),NORMINV(RAND(),5,0.6))</f>
        <v>3.0353482705302017</v>
      </c>
      <c r="Q55" s="7">
        <f ca="1">I55+P55</f>
        <v>6.8367611784451867</v>
      </c>
      <c r="R55" s="15">
        <f t="shared" ref="R55:R57" ca="1" si="0">IF(T54&gt;Q55,IF(Q55&lt;T54,T54,W54),IF(Q55&lt;W54,W54,Q55))</f>
        <v>6.8367611784451867</v>
      </c>
      <c r="S55" s="7">
        <f ca="1">IF(M55="BALSA",NORMINV(RAND(),5.5,0.6),NORMINV(RAND(),3.5,0.55))</f>
        <v>5.9331109930988815</v>
      </c>
      <c r="T55" s="7">
        <f ca="1">IF(M55="BALSA",S55+ NORMINV(RAND(),5.5,0.6)+R55,0)</f>
        <v>18.546804840764707</v>
      </c>
      <c r="U55" s="15"/>
      <c r="V55" s="15"/>
      <c r="W55" s="7">
        <f ca="1">R55+S55</f>
        <v>12.769872171544069</v>
      </c>
      <c r="X55" s="7">
        <f ca="1">IF("BALSA"=M55,NORMINV(RAND(),3,0.4),NORMINV(RAND(),3,0.6))</f>
        <v>3.3477714786685593</v>
      </c>
      <c r="Y55" s="7">
        <f ca="1">W55+X55</f>
        <v>16.117643650212628</v>
      </c>
      <c r="Z55" s="7">
        <f ca="1">NORMINV(RAND(),5,0.5)</f>
        <v>5.1143177121565495</v>
      </c>
      <c r="AA55" s="7">
        <f ca="1">Z55+Y55</f>
        <v>21.231961362369177</v>
      </c>
      <c r="AB55" s="7">
        <f ca="1">AA55-F55</f>
        <v>21.001775661372101</v>
      </c>
      <c r="AC55" s="9"/>
      <c r="AD55" s="63"/>
    </row>
    <row r="56" spans="1:32" x14ac:dyDescent="0.25">
      <c r="A56" s="1"/>
      <c r="B56" s="1"/>
      <c r="C56" s="1"/>
      <c r="D56" s="1"/>
      <c r="E56" s="7">
        <v>2</v>
      </c>
      <c r="F56" s="7">
        <f ca="1">F55+G56</f>
        <v>4.1046507339921465</v>
      </c>
      <c r="G56" s="7">
        <f ca="1">-3*LN(1-RAND())</f>
        <v>3.8744650329950705</v>
      </c>
      <c r="H56" s="10">
        <f ca="1">NORMINV(RAND(),4,0.5)</f>
        <v>4.0299131784435662</v>
      </c>
      <c r="I56" s="7">
        <f t="shared" ref="I56:I64" ca="1" si="1">H56+F56</f>
        <v>8.1345639124357128</v>
      </c>
      <c r="J56" s="7">
        <f t="shared" ref="J56:J64" si="2">IF(J55=10,"FIN SIMULACION",J55+1)</f>
        <v>2</v>
      </c>
      <c r="K56" s="15">
        <f t="shared" ref="K56:K64" si="3">IF(K55&lt;$E$45,K55+1,IF(K55=$E$45&amp;K55+L55&lt;($E$45+$E$46),K55,IF(K55+L55=($E$45+$E$46),1,K55)))</f>
        <v>2</v>
      </c>
      <c r="L56" s="15">
        <f t="shared" ref="L56:L64" si="4">IF(K55=$E$45,IF(L55&lt;$E$46,L55+1,0),L55)</f>
        <v>0</v>
      </c>
      <c r="M56" s="189" t="str">
        <f t="shared" ref="M56:M64" si="5">IF(OR($E$45=0,$E$46=0),"al menos uno ( M o N ) debe ser &gt; 0",IF(OR($E$46=0,K55&lt;$E$45),"BALSA",IF(K55=K56,"PUENTE","BALSA")))</f>
        <v>BALSA</v>
      </c>
      <c r="N56" s="190"/>
      <c r="O56" s="191"/>
      <c r="P56" s="15">
        <f ca="1">IF(M56="BALSA",NORMINV(RAND(),3,0.4),NORMINV(RAND(),5,0.6))</f>
        <v>3.7566412869686507</v>
      </c>
      <c r="Q56" s="15">
        <f t="shared" ref="Q56:Q64" ca="1" si="6">I56+P56</f>
        <v>11.891205199404364</v>
      </c>
      <c r="R56" s="15">
        <f t="shared" ca="1" si="0"/>
        <v>18.546804840764707</v>
      </c>
      <c r="S56" s="15">
        <f t="shared" ref="S56:S64" ca="1" si="7">IF(M56="BALSA",NORMINV(RAND(),5.5,0.6),NORMINV(RAND(),3.5,0.55))</f>
        <v>5.4190838604865057</v>
      </c>
      <c r="T56" s="15">
        <f t="shared" ref="T56:T64" ca="1" si="8">IF(M56="BALSA",S56+ NORMINV(RAND(),5.5,0.6)+R56,0)</f>
        <v>29.720557675794993</v>
      </c>
      <c r="U56" s="15"/>
      <c r="V56" s="15"/>
      <c r="W56" s="15">
        <f t="shared" ref="W56:W64" ca="1" si="9">R56+S56</f>
        <v>23.965888701251213</v>
      </c>
      <c r="X56" s="15">
        <f t="shared" ref="X56:X64" ca="1" si="10">IF("BALSA"=M56,NORMINV(RAND(),3,0.4),NORMINV(RAND(),3,0.6))</f>
        <v>3.2568553636119129</v>
      </c>
      <c r="Y56" s="15">
        <f t="shared" ref="Y56:Y64" ca="1" si="11">W56+X56</f>
        <v>27.222744064863125</v>
      </c>
      <c r="Z56" s="15">
        <f t="shared" ref="Z56:Z64" ca="1" si="12">NORMINV(RAND(),5,0.5)</f>
        <v>4.8800182040765421</v>
      </c>
      <c r="AA56" s="15">
        <f t="shared" ref="AA56:AA64" ca="1" si="13">Z56+Y56</f>
        <v>32.102762268939671</v>
      </c>
      <c r="AB56" s="15">
        <f t="shared" ref="AB56:AB64" ca="1" si="14">AA56-F56</f>
        <v>27.998111534947526</v>
      </c>
      <c r="AC56" s="9"/>
      <c r="AD56" s="63"/>
    </row>
    <row r="57" spans="1:32" x14ac:dyDescent="0.25">
      <c r="A57" s="1"/>
      <c r="B57" s="1"/>
      <c r="C57" s="1"/>
      <c r="D57" s="1"/>
      <c r="E57" s="7">
        <v>3</v>
      </c>
      <c r="F57" s="15">
        <f t="shared" ref="F57:F64" ca="1" si="15">F56+G57</f>
        <v>8.2747692080546393</v>
      </c>
      <c r="G57" s="15">
        <f t="shared" ref="G57:G60" ca="1" si="16">-3*LN(1-RAND())</f>
        <v>4.1701184740624919</v>
      </c>
      <c r="H57" s="10">
        <f t="shared" ref="H57:H64" ca="1" si="17">NORMINV(RAND(),4,0.5)</f>
        <v>4.1574620667936495</v>
      </c>
      <c r="I57" s="7">
        <f t="shared" ca="1" si="1"/>
        <v>12.432231274848288</v>
      </c>
      <c r="J57" s="7">
        <f t="shared" si="2"/>
        <v>3</v>
      </c>
      <c r="K57" s="15">
        <f t="shared" si="3"/>
        <v>2</v>
      </c>
      <c r="L57" s="15">
        <f t="shared" si="4"/>
        <v>1</v>
      </c>
      <c r="M57" s="189" t="str">
        <f t="shared" si="5"/>
        <v>PUENTE</v>
      </c>
      <c r="N57" s="190"/>
      <c r="O57" s="191"/>
      <c r="P57" s="15">
        <f ca="1">IF(M57="BALSA",NORMINV(RAND(),3,0.4),NORMINV(RAND(),5,0.6))</f>
        <v>3.8418774697339391</v>
      </c>
      <c r="Q57" s="15">
        <f t="shared" ca="1" si="6"/>
        <v>16.274108744582229</v>
      </c>
      <c r="R57" s="15">
        <f t="shared" ca="1" si="0"/>
        <v>29.720557675794993</v>
      </c>
      <c r="S57" s="15">
        <f t="shared" ca="1" si="7"/>
        <v>3.3916598262868187</v>
      </c>
      <c r="T57" s="15">
        <f t="shared" ca="1" si="8"/>
        <v>0</v>
      </c>
      <c r="U57" s="15"/>
      <c r="V57" s="15"/>
      <c r="W57" s="15">
        <f t="shared" ca="1" si="9"/>
        <v>33.112217502081812</v>
      </c>
      <c r="X57" s="15">
        <f t="shared" ca="1" si="10"/>
        <v>3.1501834354996237</v>
      </c>
      <c r="Y57" s="15">
        <f t="shared" ca="1" si="11"/>
        <v>36.262400937581432</v>
      </c>
      <c r="Z57" s="15">
        <f t="shared" ca="1" si="12"/>
        <v>5.0299216975091658</v>
      </c>
      <c r="AA57" s="15">
        <f t="shared" ca="1" si="13"/>
        <v>41.292322635090599</v>
      </c>
      <c r="AB57" s="15">
        <f t="shared" ca="1" si="14"/>
        <v>33.017553427035963</v>
      </c>
      <c r="AC57" s="9"/>
      <c r="AD57" s="63"/>
    </row>
    <row r="58" spans="1:32" x14ac:dyDescent="0.25">
      <c r="A58" s="1"/>
      <c r="B58" s="1"/>
      <c r="C58" s="1"/>
      <c r="D58" s="1"/>
      <c r="E58" s="7">
        <v>4</v>
      </c>
      <c r="F58" s="15">
        <f t="shared" ca="1" si="15"/>
        <v>9.7589196180894611</v>
      </c>
      <c r="G58" s="15">
        <f t="shared" ca="1" si="16"/>
        <v>1.484150410034822</v>
      </c>
      <c r="H58" s="16">
        <f t="shared" ca="1" si="17"/>
        <v>4.2996268979741172</v>
      </c>
      <c r="I58" s="7">
        <f t="shared" ca="1" si="1"/>
        <v>14.058546516063579</v>
      </c>
      <c r="J58" s="7">
        <f t="shared" si="2"/>
        <v>4</v>
      </c>
      <c r="K58" s="15">
        <f t="shared" si="3"/>
        <v>1</v>
      </c>
      <c r="L58" s="15">
        <f t="shared" si="4"/>
        <v>0</v>
      </c>
      <c r="M58" s="189" t="str">
        <f t="shared" si="5"/>
        <v>BALSA</v>
      </c>
      <c r="N58" s="190"/>
      <c r="O58" s="191"/>
      <c r="P58" s="15">
        <f t="shared" ref="P58:P64" ca="1" si="18">IF(M58="BALSA",NORMINV(RAND(),3,0.4),NORMINV(RAND(),5,0.6))</f>
        <v>2.1992913667647156</v>
      </c>
      <c r="Q58" s="15">
        <f t="shared" ca="1" si="6"/>
        <v>16.257837882828294</v>
      </c>
      <c r="R58" s="15">
        <f ca="1">IF(T57&gt;Q58,IF(Q58&lt;T57,T57,W57),IF(Q58&lt;W57,W57,Q58))</f>
        <v>33.112217502081812</v>
      </c>
      <c r="S58" s="15">
        <f t="shared" ca="1" si="7"/>
        <v>6.704777499224793</v>
      </c>
      <c r="T58" s="15">
        <f t="shared" ca="1" si="8"/>
        <v>44.677915537497384</v>
      </c>
      <c r="U58" s="15"/>
      <c r="V58" s="15"/>
      <c r="W58" s="15">
        <f t="shared" ca="1" si="9"/>
        <v>39.816995001306609</v>
      </c>
      <c r="X58" s="15">
        <f t="shared" ca="1" si="10"/>
        <v>2.3672255206510027</v>
      </c>
      <c r="Y58" s="15">
        <f t="shared" ca="1" si="11"/>
        <v>42.184220521957613</v>
      </c>
      <c r="Z58" s="15">
        <f t="shared" ca="1" si="12"/>
        <v>5.5398292652747934</v>
      </c>
      <c r="AA58" s="15">
        <f t="shared" ca="1" si="13"/>
        <v>47.724049787232403</v>
      </c>
      <c r="AB58" s="15">
        <f t="shared" ca="1" si="14"/>
        <v>37.965130169142938</v>
      </c>
      <c r="AC58" s="9"/>
      <c r="AD58" s="63"/>
    </row>
    <row r="59" spans="1:32" x14ac:dyDescent="0.25">
      <c r="A59" s="1"/>
      <c r="B59" s="1"/>
      <c r="C59" s="1"/>
      <c r="D59" s="1"/>
      <c r="E59" s="7">
        <v>5</v>
      </c>
      <c r="F59" s="15">
        <f t="shared" ca="1" si="15"/>
        <v>10.237144414151835</v>
      </c>
      <c r="G59" s="15">
        <f t="shared" ca="1" si="16"/>
        <v>0.47822479606237489</v>
      </c>
      <c r="H59" s="16">
        <f t="shared" ca="1" si="17"/>
        <v>4.2827592454183048</v>
      </c>
      <c r="I59" s="7">
        <f t="shared" ca="1" si="1"/>
        <v>14.51990365957014</v>
      </c>
      <c r="J59" s="7">
        <f t="shared" si="2"/>
        <v>5</v>
      </c>
      <c r="K59" s="15">
        <f t="shared" si="3"/>
        <v>2</v>
      </c>
      <c r="L59" s="15">
        <f t="shared" si="4"/>
        <v>0</v>
      </c>
      <c r="M59" s="189" t="str">
        <f t="shared" si="5"/>
        <v>BALSA</v>
      </c>
      <c r="N59" s="190"/>
      <c r="O59" s="191"/>
      <c r="P59" s="15">
        <f t="shared" ca="1" si="18"/>
        <v>3.804772897797708</v>
      </c>
      <c r="Q59" s="15">
        <f ca="1">I59+P59</f>
        <v>18.324676557367848</v>
      </c>
      <c r="R59" s="15">
        <f t="shared" ref="R59:R64" ca="1" si="19">IF(T58&gt;Q59,IF(Q59&lt;T58,T58,W58),IF(Q59&lt;W58,W58,Q59))</f>
        <v>44.677915537497384</v>
      </c>
      <c r="S59" s="15">
        <f t="shared" ca="1" si="7"/>
        <v>5.1418071741864999</v>
      </c>
      <c r="T59" s="15">
        <f ca="1">IF(M59="BALSA",S59+ NORMINV(RAND(),5.5,0.6)+R59,0)</f>
        <v>54.992260803318587</v>
      </c>
      <c r="U59" s="15"/>
      <c r="V59" s="15"/>
      <c r="W59" s="15">
        <f t="shared" ca="1" si="9"/>
        <v>49.81972271168388</v>
      </c>
      <c r="X59" s="15">
        <f t="shared" ca="1" si="10"/>
        <v>2.5025738036661411</v>
      </c>
      <c r="Y59" s="15">
        <f t="shared" ca="1" si="11"/>
        <v>52.322296515350018</v>
      </c>
      <c r="Z59" s="15">
        <f t="shared" ca="1" si="12"/>
        <v>5.0482964921243303</v>
      </c>
      <c r="AA59" s="15">
        <f t="shared" ca="1" si="13"/>
        <v>57.370593007474348</v>
      </c>
      <c r="AB59" s="15">
        <f t="shared" ca="1" si="14"/>
        <v>47.133448593322512</v>
      </c>
      <c r="AC59" s="9"/>
      <c r="AD59" s="63"/>
    </row>
    <row r="60" spans="1:32" x14ac:dyDescent="0.25">
      <c r="A60" s="1"/>
      <c r="B60" s="1"/>
      <c r="C60" s="1"/>
      <c r="D60" s="1"/>
      <c r="E60" s="7">
        <v>6</v>
      </c>
      <c r="F60" s="15">
        <f t="shared" ca="1" si="15"/>
        <v>10.804333121010103</v>
      </c>
      <c r="G60" s="15">
        <f t="shared" ca="1" si="16"/>
        <v>0.56718870685826739</v>
      </c>
      <c r="H60" s="16">
        <f t="shared" ca="1" si="17"/>
        <v>4.2291795648641006</v>
      </c>
      <c r="I60" s="7">
        <f t="shared" ca="1" si="1"/>
        <v>15.033512685874204</v>
      </c>
      <c r="J60" s="15">
        <f t="shared" si="2"/>
        <v>6</v>
      </c>
      <c r="K60" s="15">
        <f t="shared" si="3"/>
        <v>2</v>
      </c>
      <c r="L60" s="15">
        <f t="shared" si="4"/>
        <v>1</v>
      </c>
      <c r="M60" s="189" t="str">
        <f t="shared" si="5"/>
        <v>PUENTE</v>
      </c>
      <c r="N60" s="190"/>
      <c r="O60" s="191"/>
      <c r="P60" s="15">
        <f t="shared" ca="1" si="18"/>
        <v>4.1668506686842361</v>
      </c>
      <c r="Q60" s="15">
        <f t="shared" ca="1" si="6"/>
        <v>19.200363354558441</v>
      </c>
      <c r="R60" s="15">
        <f t="shared" ca="1" si="19"/>
        <v>54.992260803318587</v>
      </c>
      <c r="S60" s="15">
        <f t="shared" ca="1" si="7"/>
        <v>3.7055944072636766</v>
      </c>
      <c r="T60" s="15">
        <f t="shared" ca="1" si="8"/>
        <v>0</v>
      </c>
      <c r="U60" s="15"/>
      <c r="V60" s="15"/>
      <c r="W60" s="15">
        <f t="shared" ca="1" si="9"/>
        <v>58.697855210582262</v>
      </c>
      <c r="X60" s="15">
        <f t="shared" ca="1" si="10"/>
        <v>2.868684605501572</v>
      </c>
      <c r="Y60" s="15">
        <f t="shared" ca="1" si="11"/>
        <v>61.566539816083832</v>
      </c>
      <c r="Z60" s="15">
        <f t="shared" ca="1" si="12"/>
        <v>5.582253203102697</v>
      </c>
      <c r="AA60" s="15">
        <f t="shared" ca="1" si="13"/>
        <v>67.148793019186527</v>
      </c>
      <c r="AB60" s="15">
        <f t="shared" ca="1" si="14"/>
        <v>56.344459898176424</v>
      </c>
      <c r="AC60" s="9"/>
      <c r="AD60" s="63"/>
    </row>
    <row r="61" spans="1:32" x14ac:dyDescent="0.25">
      <c r="A61" s="1"/>
      <c r="B61" s="1"/>
      <c r="C61" s="1"/>
      <c r="D61" s="1"/>
      <c r="E61" s="7">
        <v>7</v>
      </c>
      <c r="F61" s="15">
        <f t="shared" ca="1" si="15"/>
        <v>22.159148730096444</v>
      </c>
      <c r="G61" s="15">
        <f t="shared" ref="G61:G64" ca="1" si="20">-3*LN(1-RAND())</f>
        <v>11.354815609086341</v>
      </c>
      <c r="H61" s="16">
        <f t="shared" ca="1" si="17"/>
        <v>3.548627379316692</v>
      </c>
      <c r="I61" s="15">
        <f t="shared" ca="1" si="1"/>
        <v>25.707776109413135</v>
      </c>
      <c r="J61" s="15">
        <f t="shared" si="2"/>
        <v>7</v>
      </c>
      <c r="K61" s="15">
        <f t="shared" si="3"/>
        <v>1</v>
      </c>
      <c r="L61" s="15">
        <f t="shared" si="4"/>
        <v>0</v>
      </c>
      <c r="M61" s="189" t="str">
        <f t="shared" si="5"/>
        <v>BALSA</v>
      </c>
      <c r="N61" s="190"/>
      <c r="O61" s="191"/>
      <c r="P61" s="15">
        <f t="shared" ca="1" si="18"/>
        <v>3.9816047710154381</v>
      </c>
      <c r="Q61" s="15">
        <f t="shared" ca="1" si="6"/>
        <v>29.689380880428573</v>
      </c>
      <c r="R61" s="15">
        <f t="shared" ca="1" si="19"/>
        <v>58.697855210582262</v>
      </c>
      <c r="S61" s="15">
        <f t="shared" ca="1" si="7"/>
        <v>5.1697280879203733</v>
      </c>
      <c r="T61" s="15">
        <f t="shared" ca="1" si="8"/>
        <v>68.967622455085547</v>
      </c>
      <c r="U61" s="15"/>
      <c r="V61" s="15"/>
      <c r="W61" s="15">
        <f t="shared" ca="1" si="9"/>
        <v>63.867583298502637</v>
      </c>
      <c r="X61" s="15">
        <f t="shared" ca="1" si="10"/>
        <v>2.9071384969447558</v>
      </c>
      <c r="Y61" s="15">
        <f t="shared" ca="1" si="11"/>
        <v>66.774721795447391</v>
      </c>
      <c r="Z61" s="15">
        <f t="shared" ca="1" si="12"/>
        <v>5.88335822220278</v>
      </c>
      <c r="AA61" s="15">
        <f t="shared" ca="1" si="13"/>
        <v>72.658080017650178</v>
      </c>
      <c r="AB61" s="15">
        <f t="shared" ca="1" si="14"/>
        <v>50.498931287553731</v>
      </c>
      <c r="AC61" s="9"/>
      <c r="AD61" s="63"/>
    </row>
    <row r="62" spans="1:32" x14ac:dyDescent="0.25">
      <c r="A62" s="1"/>
      <c r="B62" s="1"/>
      <c r="C62" s="1"/>
      <c r="D62" s="1"/>
      <c r="E62" s="7">
        <v>8</v>
      </c>
      <c r="F62" s="15">
        <f t="shared" ca="1" si="15"/>
        <v>26.233076339924022</v>
      </c>
      <c r="G62" s="15">
        <f t="shared" ca="1" si="20"/>
        <v>4.0739276098275781</v>
      </c>
      <c r="H62" s="16">
        <f t="shared" ca="1" si="17"/>
        <v>3.6796057090081962</v>
      </c>
      <c r="I62" s="15">
        <f t="shared" ca="1" si="1"/>
        <v>29.912682048932218</v>
      </c>
      <c r="J62" s="15">
        <f t="shared" si="2"/>
        <v>8</v>
      </c>
      <c r="K62" s="15">
        <f t="shared" si="3"/>
        <v>2</v>
      </c>
      <c r="L62" s="15">
        <f t="shared" si="4"/>
        <v>0</v>
      </c>
      <c r="M62" s="189" t="str">
        <f t="shared" si="5"/>
        <v>BALSA</v>
      </c>
      <c r="N62" s="190"/>
      <c r="O62" s="191"/>
      <c r="P62" s="15">
        <f t="shared" ca="1" si="18"/>
        <v>2.618493170263462</v>
      </c>
      <c r="Q62" s="15">
        <f t="shared" ca="1" si="6"/>
        <v>32.531175219195681</v>
      </c>
      <c r="R62" s="15">
        <f t="shared" ca="1" si="19"/>
        <v>68.967622455085547</v>
      </c>
      <c r="S62" s="15">
        <f t="shared" ca="1" si="7"/>
        <v>5.6690955749632197</v>
      </c>
      <c r="T62" s="15">
        <f t="shared" ca="1" si="8"/>
        <v>79.267362229037062</v>
      </c>
      <c r="U62" s="15"/>
      <c r="V62" s="15"/>
      <c r="W62" s="15">
        <f t="shared" ca="1" si="9"/>
        <v>74.636718030048769</v>
      </c>
      <c r="X62" s="15">
        <f t="shared" ca="1" si="10"/>
        <v>2.6459733864536426</v>
      </c>
      <c r="Y62" s="15">
        <f t="shared" ca="1" si="11"/>
        <v>77.282691416502416</v>
      </c>
      <c r="Z62" s="15">
        <f t="shared" ca="1" si="12"/>
        <v>5.0613908959248191</v>
      </c>
      <c r="AA62" s="15">
        <f t="shared" ca="1" si="13"/>
        <v>82.344082312427233</v>
      </c>
      <c r="AB62" s="15">
        <f t="shared" ca="1" si="14"/>
        <v>56.111005972503207</v>
      </c>
      <c r="AC62" s="9"/>
      <c r="AD62" s="63"/>
    </row>
    <row r="63" spans="1:32" x14ac:dyDescent="0.25">
      <c r="A63" s="1"/>
      <c r="B63" s="1"/>
      <c r="C63" s="1"/>
      <c r="D63" s="1"/>
      <c r="E63" s="15">
        <v>9</v>
      </c>
      <c r="F63" s="15">
        <f t="shared" ca="1" si="15"/>
        <v>32.966105079325374</v>
      </c>
      <c r="G63" s="15">
        <f t="shared" ca="1" si="20"/>
        <v>6.7330287394013517</v>
      </c>
      <c r="H63" s="16">
        <f t="shared" ca="1" si="17"/>
        <v>4.2988806697429522</v>
      </c>
      <c r="I63" s="15">
        <f t="shared" ca="1" si="1"/>
        <v>37.264985749068323</v>
      </c>
      <c r="J63" s="15">
        <f t="shared" si="2"/>
        <v>9</v>
      </c>
      <c r="K63" s="15">
        <f t="shared" si="3"/>
        <v>2</v>
      </c>
      <c r="L63" s="15">
        <f t="shared" si="4"/>
        <v>1</v>
      </c>
      <c r="M63" s="189" t="str">
        <f t="shared" si="5"/>
        <v>PUENTE</v>
      </c>
      <c r="N63" s="190"/>
      <c r="O63" s="191"/>
      <c r="P63" s="15">
        <f t="shared" ca="1" si="18"/>
        <v>3.7643208594643953</v>
      </c>
      <c r="Q63" s="15">
        <f t="shared" ca="1" si="6"/>
        <v>41.029306608532721</v>
      </c>
      <c r="R63" s="15">
        <f t="shared" ca="1" si="19"/>
        <v>79.267362229037062</v>
      </c>
      <c r="S63" s="15">
        <f t="shared" ca="1" si="7"/>
        <v>4.1287708128363203</v>
      </c>
      <c r="T63" s="15">
        <f t="shared" ca="1" si="8"/>
        <v>0</v>
      </c>
      <c r="U63" s="15"/>
      <c r="V63" s="15"/>
      <c r="W63" s="15">
        <f t="shared" ca="1" si="9"/>
        <v>83.396133041873384</v>
      </c>
      <c r="X63" s="15">
        <f t="shared" ca="1" si="10"/>
        <v>3.0565800487144363</v>
      </c>
      <c r="Y63" s="15">
        <f t="shared" ca="1" si="11"/>
        <v>86.452713090587821</v>
      </c>
      <c r="Z63" s="15">
        <f t="shared" ca="1" si="12"/>
        <v>5.7523720830391234</v>
      </c>
      <c r="AA63" s="15">
        <f t="shared" ca="1" si="13"/>
        <v>92.205085173626941</v>
      </c>
      <c r="AB63" s="15">
        <f t="shared" ca="1" si="14"/>
        <v>59.238980094301567</v>
      </c>
      <c r="AC63" s="5"/>
    </row>
    <row r="64" spans="1:32" x14ac:dyDescent="0.25">
      <c r="A64" s="1"/>
      <c r="B64" s="1"/>
      <c r="C64" s="1"/>
      <c r="D64" s="1"/>
      <c r="E64" s="15">
        <v>10</v>
      </c>
      <c r="F64" s="15">
        <f t="shared" ca="1" si="15"/>
        <v>44.131889768734148</v>
      </c>
      <c r="G64" s="15">
        <f t="shared" ca="1" si="20"/>
        <v>11.165784689408774</v>
      </c>
      <c r="H64" s="16">
        <f t="shared" ca="1" si="17"/>
        <v>3.9008111263571754</v>
      </c>
      <c r="I64" s="15">
        <f t="shared" ca="1" si="1"/>
        <v>48.032700895091324</v>
      </c>
      <c r="J64" s="15">
        <f t="shared" si="2"/>
        <v>10</v>
      </c>
      <c r="K64" s="15">
        <f t="shared" si="3"/>
        <v>1</v>
      </c>
      <c r="L64" s="15">
        <f t="shared" si="4"/>
        <v>0</v>
      </c>
      <c r="M64" s="189" t="str">
        <f t="shared" si="5"/>
        <v>BALSA</v>
      </c>
      <c r="N64" s="190"/>
      <c r="O64" s="191"/>
      <c r="P64" s="15">
        <f t="shared" ca="1" si="18"/>
        <v>3.6985992528369893</v>
      </c>
      <c r="Q64" s="15">
        <f t="shared" ca="1" si="6"/>
        <v>51.731300147928316</v>
      </c>
      <c r="R64" s="15">
        <f t="shared" ca="1" si="19"/>
        <v>83.396133041873384</v>
      </c>
      <c r="S64" s="15">
        <f t="shared" ca="1" si="7"/>
        <v>4.1481195096491525</v>
      </c>
      <c r="T64" s="15">
        <f t="shared" ca="1" si="8"/>
        <v>92.87618658004692</v>
      </c>
      <c r="U64" s="15"/>
      <c r="V64" s="15"/>
      <c r="W64" s="15">
        <f t="shared" ca="1" si="9"/>
        <v>87.544252551522533</v>
      </c>
      <c r="X64" s="15">
        <f t="shared" ca="1" si="10"/>
        <v>2.8748272296526318</v>
      </c>
      <c r="Y64" s="15">
        <f t="shared" ca="1" si="11"/>
        <v>90.419079781175171</v>
      </c>
      <c r="Z64" s="15">
        <f t="shared" ca="1" si="12"/>
        <v>4.4563343049620308</v>
      </c>
      <c r="AA64" s="15">
        <f t="shared" ca="1" si="13"/>
        <v>94.875414086137198</v>
      </c>
      <c r="AB64" s="15">
        <f t="shared" ca="1" si="14"/>
        <v>50.74352431740305</v>
      </c>
    </row>
    <row r="65" spans="1:49" x14ac:dyDescent="0.25">
      <c r="A65" s="1"/>
      <c r="B65" s="1"/>
      <c r="C65" s="1"/>
      <c r="D65" s="1"/>
      <c r="E65" s="1"/>
      <c r="F65" s="1"/>
      <c r="G65" s="1"/>
      <c r="H65" s="1"/>
      <c r="I65" s="1"/>
      <c r="J65" s="1"/>
      <c r="K65" s="11"/>
      <c r="L65" s="1"/>
      <c r="M65" s="1"/>
      <c r="N65" s="13"/>
      <c r="O65" s="1"/>
      <c r="P65" s="1"/>
      <c r="Q65" s="1"/>
      <c r="R65" s="13"/>
      <c r="S65" s="1"/>
      <c r="T65" s="1"/>
      <c r="U65" s="1"/>
      <c r="V65" s="13"/>
      <c r="AB65" s="35">
        <f ca="1">SUM(AB55:AB64)</f>
        <v>440.05292095575902</v>
      </c>
      <c r="AC65" s="34" t="s">
        <v>27</v>
      </c>
    </row>
    <row r="66" spans="1:49" x14ac:dyDescent="0.25">
      <c r="A66" s="1"/>
      <c r="B66" s="1"/>
      <c r="C66" s="1"/>
      <c r="D66" s="1"/>
      <c r="E66" s="1"/>
      <c r="F66" s="1"/>
      <c r="G66" s="1"/>
      <c r="H66" s="1"/>
      <c r="I66" s="1"/>
      <c r="J66" s="1"/>
      <c r="K66" s="11"/>
      <c r="L66" s="1"/>
      <c r="M66" s="1"/>
      <c r="N66" s="13"/>
      <c r="O66" s="1"/>
      <c r="P66" s="1"/>
      <c r="Q66" s="1"/>
      <c r="R66" s="13"/>
      <c r="S66" s="1"/>
      <c r="T66" s="1"/>
      <c r="U66" s="1"/>
      <c r="V66" s="13"/>
      <c r="AB66" s="19"/>
      <c r="AE66" s="174" t="s">
        <v>885</v>
      </c>
      <c r="AF66" s="174"/>
      <c r="AG66" s="174"/>
      <c r="AH66" s="174"/>
      <c r="AI66" s="174"/>
    </row>
    <row r="67" spans="1:49" ht="15.75" thickBot="1" x14ac:dyDescent="0.3">
      <c r="A67" s="1"/>
      <c r="B67" s="1"/>
      <c r="C67" s="1"/>
      <c r="D67" s="1"/>
      <c r="E67" s="1"/>
      <c r="F67" s="1"/>
      <c r="G67" s="1"/>
      <c r="H67" s="1"/>
      <c r="I67" s="1"/>
      <c r="J67" s="1"/>
      <c r="K67" s="1"/>
      <c r="L67" s="1"/>
      <c r="M67" s="1"/>
      <c r="N67" s="13"/>
      <c r="O67" s="1"/>
      <c r="P67" s="1"/>
      <c r="Q67" s="1"/>
      <c r="R67" s="13"/>
      <c r="S67" s="1"/>
      <c r="T67" s="1"/>
      <c r="U67" s="1"/>
      <c r="V67" s="13"/>
    </row>
    <row r="68" spans="1:49" ht="15.75" thickBot="1" x14ac:dyDescent="0.3">
      <c r="A68" s="1"/>
      <c r="B68" s="1"/>
      <c r="C68" s="1"/>
      <c r="D68" s="1"/>
      <c r="E68" s="1"/>
      <c r="F68" s="1"/>
      <c r="G68" s="1"/>
      <c r="H68" s="1"/>
      <c r="I68" s="1"/>
      <c r="J68" s="1"/>
      <c r="K68" s="1"/>
      <c r="L68" s="1"/>
      <c r="M68" s="1"/>
      <c r="N68" s="13"/>
      <c r="O68" s="1"/>
      <c r="P68" s="1"/>
      <c r="Q68" s="1"/>
      <c r="R68" s="13"/>
      <c r="S68" s="1"/>
      <c r="T68" s="1"/>
      <c r="U68" s="1"/>
      <c r="V68" s="13"/>
      <c r="AB68" s="184" t="s">
        <v>580</v>
      </c>
      <c r="AC68" s="185"/>
      <c r="AD68" s="185"/>
      <c r="AE68" s="185"/>
      <c r="AF68" s="185"/>
      <c r="AG68" s="185" t="s">
        <v>581</v>
      </c>
      <c r="AH68" s="185"/>
      <c r="AI68" s="185"/>
      <c r="AJ68" s="185"/>
      <c r="AK68" s="205"/>
      <c r="AL68" s="43"/>
      <c r="AM68" s="43"/>
      <c r="AN68" s="43"/>
      <c r="AO68" s="43"/>
      <c r="AP68" s="43"/>
      <c r="AQ68" s="43"/>
      <c r="AR68" s="43"/>
      <c r="AS68" s="43"/>
      <c r="AT68" s="43"/>
      <c r="AU68" s="43"/>
      <c r="AV68" s="43"/>
      <c r="AW68" s="44"/>
    </row>
    <row r="69" spans="1:49" x14ac:dyDescent="0.25">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c r="AA69" s="37"/>
      <c r="AB69" s="144"/>
      <c r="AC69" s="145"/>
      <c r="AD69" s="145"/>
      <c r="AE69" s="145"/>
      <c r="AF69" s="25"/>
      <c r="AG69" s="20"/>
      <c r="AH69" s="20"/>
      <c r="AI69" s="20"/>
      <c r="AJ69" s="20"/>
      <c r="AK69" s="21"/>
      <c r="AL69" s="20"/>
      <c r="AM69" s="20"/>
      <c r="AN69" s="20"/>
      <c r="AO69" s="20"/>
      <c r="AP69" s="20"/>
      <c r="AQ69" s="20"/>
      <c r="AR69" s="20"/>
      <c r="AS69" s="20"/>
      <c r="AT69" s="20"/>
      <c r="AU69" s="20"/>
      <c r="AV69" s="20"/>
      <c r="AW69" s="21"/>
    </row>
    <row r="70" spans="1:49" x14ac:dyDescent="0.25">
      <c r="A70" s="1"/>
      <c r="B70" s="1"/>
      <c r="C70" s="1"/>
      <c r="D70" s="1"/>
      <c r="E70" s="1"/>
      <c r="F70" s="1"/>
      <c r="G70" s="1"/>
      <c r="H70" s="1"/>
      <c r="I70" s="1"/>
      <c r="J70" s="1"/>
      <c r="K70" s="1"/>
      <c r="L70" s="1"/>
      <c r="M70" s="1"/>
      <c r="N70" s="13"/>
      <c r="O70" s="1"/>
      <c r="P70" s="1"/>
      <c r="Q70" s="1"/>
      <c r="R70" s="13"/>
      <c r="S70" s="1"/>
      <c r="T70" s="1"/>
      <c r="U70" s="1"/>
      <c r="V70" s="13"/>
      <c r="AB70" s="65" t="s">
        <v>29</v>
      </c>
      <c r="AC70" s="66" t="s">
        <v>32</v>
      </c>
      <c r="AD70" s="67">
        <v>480.13652764944521</v>
      </c>
      <c r="AE70" s="20"/>
      <c r="AF70" s="20"/>
      <c r="AG70" s="20"/>
      <c r="AH70" s="20"/>
      <c r="AI70" s="20"/>
      <c r="AJ70" s="20"/>
      <c r="AK70" s="21"/>
      <c r="AL70" s="20"/>
      <c r="AM70" s="20"/>
      <c r="AN70" s="20"/>
      <c r="AO70" s="20"/>
      <c r="AP70" s="20"/>
      <c r="AQ70" s="20"/>
      <c r="AR70" s="20"/>
      <c r="AS70" s="20"/>
      <c r="AT70" s="20"/>
      <c r="AU70" s="20"/>
      <c r="AV70" s="20"/>
      <c r="AW70" s="21"/>
    </row>
    <row r="71" spans="1:49" x14ac:dyDescent="0.25">
      <c r="A71" s="1"/>
      <c r="B71" s="1"/>
      <c r="C71" s="1"/>
      <c r="D71" s="1"/>
      <c r="E71" s="1"/>
      <c r="F71" s="1"/>
      <c r="G71" s="1"/>
      <c r="H71" s="1"/>
      <c r="I71" s="1"/>
      <c r="J71" s="1"/>
      <c r="K71" s="1"/>
      <c r="L71" s="1"/>
      <c r="M71" s="1"/>
      <c r="N71" s="13"/>
      <c r="O71" s="1"/>
      <c r="P71" s="1"/>
      <c r="Q71" s="1"/>
      <c r="R71" s="13"/>
      <c r="S71" s="1"/>
      <c r="T71" s="1"/>
      <c r="U71" s="1"/>
      <c r="V71" s="13"/>
      <c r="AB71" s="27" t="s">
        <v>30</v>
      </c>
      <c r="AC71" s="36" t="s">
        <v>33</v>
      </c>
      <c r="AD71" s="63">
        <v>456.81360321548311</v>
      </c>
      <c r="AE71" s="20"/>
      <c r="AF71" s="20"/>
      <c r="AG71" s="20"/>
      <c r="AH71" s="20"/>
      <c r="AI71" s="20"/>
      <c r="AJ71" s="20"/>
      <c r="AK71" s="21"/>
      <c r="AL71" s="20"/>
      <c r="AM71" s="20"/>
      <c r="AN71" s="20"/>
      <c r="AO71" s="20"/>
      <c r="AP71" s="20"/>
      <c r="AQ71" s="20"/>
      <c r="AR71" s="20"/>
      <c r="AS71" s="20"/>
      <c r="AT71" s="20"/>
      <c r="AU71" s="20"/>
      <c r="AV71" s="20"/>
      <c r="AW71" s="21"/>
    </row>
    <row r="72" spans="1:49" x14ac:dyDescent="0.25">
      <c r="A72" s="1"/>
      <c r="B72" s="1"/>
      <c r="C72" s="1"/>
      <c r="D72" s="1"/>
      <c r="E72" s="1"/>
      <c r="F72" s="1"/>
      <c r="G72" s="1"/>
      <c r="H72" s="1"/>
      <c r="I72" s="1"/>
      <c r="J72" s="1"/>
      <c r="K72" s="1"/>
      <c r="L72" s="1"/>
      <c r="M72" s="1"/>
      <c r="N72" s="13"/>
      <c r="O72" s="1"/>
      <c r="P72" s="1"/>
      <c r="Q72" s="1"/>
      <c r="R72" s="13"/>
      <c r="S72" s="1"/>
      <c r="T72" s="1"/>
      <c r="U72" s="1"/>
      <c r="V72" s="13"/>
      <c r="AB72" s="27" t="s">
        <v>31</v>
      </c>
      <c r="AC72" s="36" t="s">
        <v>34</v>
      </c>
      <c r="AD72" s="63">
        <v>494.25966730205641</v>
      </c>
      <c r="AE72" s="20"/>
      <c r="AF72" s="20"/>
      <c r="AG72" s="20"/>
      <c r="AH72" s="20"/>
      <c r="AI72" s="20"/>
      <c r="AJ72" s="20"/>
      <c r="AK72" s="21"/>
      <c r="AL72" s="20"/>
      <c r="AM72" s="20"/>
      <c r="AN72" s="20"/>
      <c r="AO72" s="20"/>
      <c r="AP72" s="20"/>
      <c r="AQ72" s="20"/>
      <c r="AR72" s="20"/>
      <c r="AS72" s="20"/>
      <c r="AT72" s="20"/>
      <c r="AU72" s="20"/>
      <c r="AV72" s="20"/>
      <c r="AW72" s="21"/>
    </row>
    <row r="73" spans="1:49" x14ac:dyDescent="0.25">
      <c r="A73" s="12"/>
      <c r="B73" s="12"/>
      <c r="C73" s="12"/>
      <c r="D73" s="12"/>
      <c r="E73" s="12"/>
      <c r="F73" s="12"/>
      <c r="G73" s="12"/>
      <c r="H73" s="12"/>
      <c r="I73" s="12"/>
      <c r="J73" s="12"/>
      <c r="K73" s="12"/>
      <c r="L73" s="12"/>
      <c r="M73" s="12"/>
      <c r="O73" s="12"/>
      <c r="P73" s="12"/>
      <c r="Q73" s="12"/>
      <c r="S73" s="12"/>
      <c r="T73" s="12"/>
      <c r="U73" s="12"/>
      <c r="W73" s="12"/>
      <c r="X73" s="12"/>
      <c r="Y73" s="12"/>
      <c r="AB73" s="27" t="s">
        <v>35</v>
      </c>
      <c r="AC73" s="36" t="s">
        <v>306</v>
      </c>
      <c r="AD73" s="63">
        <v>398.56987919307289</v>
      </c>
      <c r="AE73" s="20"/>
      <c r="AF73" s="20"/>
      <c r="AG73" s="20"/>
      <c r="AH73" s="20"/>
      <c r="AI73" s="20"/>
      <c r="AJ73" s="20"/>
      <c r="AK73" s="21"/>
      <c r="AL73" s="20"/>
      <c r="AM73" s="20"/>
      <c r="AN73" s="20"/>
      <c r="AO73" s="20"/>
      <c r="AP73" s="20"/>
      <c r="AQ73" s="20"/>
      <c r="AR73" s="20"/>
      <c r="AS73" s="20"/>
      <c r="AT73" s="20"/>
      <c r="AU73" s="20"/>
      <c r="AV73" s="20"/>
      <c r="AW73" s="21"/>
    </row>
    <row r="74" spans="1:49" x14ac:dyDescent="0.25">
      <c r="A74" s="12"/>
      <c r="B74" s="12"/>
      <c r="C74" s="12"/>
      <c r="D74" s="12"/>
      <c r="E74" s="12"/>
      <c r="F74" s="177"/>
      <c r="G74" s="12"/>
      <c r="H74" s="12"/>
      <c r="I74" s="12"/>
      <c r="J74" s="12"/>
      <c r="K74" s="12"/>
      <c r="L74" s="12"/>
      <c r="M74" s="12"/>
      <c r="O74" s="12"/>
      <c r="P74" s="12"/>
      <c r="Q74" s="12"/>
      <c r="S74" s="12"/>
      <c r="T74" s="12"/>
      <c r="U74" s="12"/>
      <c r="W74" s="12"/>
      <c r="X74" s="12"/>
      <c r="Y74" s="12"/>
      <c r="AB74" s="27" t="s">
        <v>36</v>
      </c>
      <c r="AC74" s="36" t="s">
        <v>307</v>
      </c>
      <c r="AD74" s="63">
        <v>429.15281601048241</v>
      </c>
      <c r="AE74" s="20"/>
      <c r="AF74" s="20"/>
      <c r="AG74" s="20"/>
      <c r="AH74" s="20"/>
      <c r="AI74" s="20"/>
      <c r="AJ74" s="20"/>
      <c r="AK74" s="21"/>
      <c r="AL74" s="20"/>
      <c r="AM74" s="20"/>
      <c r="AN74" s="20"/>
      <c r="AO74" s="20"/>
      <c r="AP74" s="20"/>
      <c r="AQ74" s="20"/>
      <c r="AR74" s="20"/>
      <c r="AS74" s="20"/>
      <c r="AT74" s="20"/>
      <c r="AU74" s="20"/>
      <c r="AV74" s="20"/>
      <c r="AW74" s="21"/>
    </row>
    <row r="75" spans="1:49" x14ac:dyDescent="0.25">
      <c r="A75" s="12"/>
      <c r="B75" s="12"/>
      <c r="C75" s="12"/>
      <c r="D75" s="12"/>
      <c r="E75" s="12"/>
      <c r="F75" s="177"/>
      <c r="G75" s="12"/>
      <c r="H75" s="12"/>
      <c r="I75" s="12"/>
      <c r="J75" s="12"/>
      <c r="K75" s="12"/>
      <c r="L75" s="12"/>
      <c r="M75" s="12"/>
      <c r="O75" s="12"/>
      <c r="P75" s="12"/>
      <c r="Q75" s="12"/>
      <c r="S75" s="12"/>
      <c r="T75" s="12"/>
      <c r="U75" s="12"/>
      <c r="W75" s="12"/>
      <c r="X75" s="12"/>
      <c r="Y75" s="12"/>
      <c r="AB75" s="27" t="s">
        <v>37</v>
      </c>
      <c r="AC75" s="36" t="s">
        <v>308</v>
      </c>
      <c r="AD75" s="63">
        <v>426.0561548950962</v>
      </c>
      <c r="AE75" s="20"/>
      <c r="AF75" s="20"/>
      <c r="AG75" s="20"/>
      <c r="AH75" s="20"/>
      <c r="AI75" s="20"/>
      <c r="AJ75" s="20"/>
      <c r="AK75" s="21"/>
      <c r="AL75" s="20"/>
      <c r="AM75" s="20"/>
      <c r="AN75" s="20"/>
      <c r="AO75" s="20"/>
      <c r="AP75" s="20"/>
      <c r="AQ75" s="20"/>
      <c r="AR75" s="20"/>
      <c r="AS75" s="20"/>
      <c r="AT75" s="20"/>
      <c r="AU75" s="20"/>
      <c r="AV75" s="20"/>
      <c r="AW75" s="21"/>
    </row>
    <row r="76" spans="1:49" x14ac:dyDescent="0.25">
      <c r="A76" s="12"/>
      <c r="B76" s="12"/>
      <c r="C76" s="12"/>
      <c r="D76" s="12"/>
      <c r="E76" s="12"/>
      <c r="F76" s="12"/>
      <c r="G76" s="12"/>
      <c r="H76" s="12"/>
      <c r="I76" s="12"/>
      <c r="J76" s="12"/>
      <c r="K76" s="12"/>
      <c r="L76" s="12"/>
      <c r="M76" s="12"/>
      <c r="O76" s="12"/>
      <c r="P76" s="12"/>
      <c r="Q76" s="12"/>
      <c r="S76" s="12"/>
      <c r="T76" s="12"/>
      <c r="U76" s="12"/>
      <c r="W76" s="12"/>
      <c r="X76" s="12"/>
      <c r="Y76" s="12"/>
      <c r="AB76" s="27" t="s">
        <v>38</v>
      </c>
      <c r="AC76" s="36" t="s">
        <v>309</v>
      </c>
      <c r="AD76" s="63">
        <v>466.24424813707788</v>
      </c>
      <c r="AE76" s="20"/>
      <c r="AF76" s="20"/>
      <c r="AG76" s="20"/>
      <c r="AH76" s="20"/>
      <c r="AI76" s="20"/>
      <c r="AJ76" s="20"/>
      <c r="AK76" s="21"/>
      <c r="AL76" s="20"/>
      <c r="AM76" s="20"/>
      <c r="AN76" s="20"/>
      <c r="AO76" s="20"/>
      <c r="AP76" s="20"/>
      <c r="AQ76" s="20"/>
      <c r="AR76" s="20"/>
      <c r="AS76" s="20"/>
      <c r="AT76" s="20"/>
      <c r="AU76" s="20"/>
      <c r="AV76" s="20"/>
      <c r="AW76" s="21"/>
    </row>
    <row r="77" spans="1:49" x14ac:dyDescent="0.25">
      <c r="A77" s="12"/>
      <c r="B77" s="12"/>
      <c r="C77" s="12"/>
      <c r="D77" s="12"/>
      <c r="E77" s="12"/>
      <c r="F77" s="12"/>
      <c r="G77" s="12"/>
      <c r="H77" s="12"/>
      <c r="I77" s="12"/>
      <c r="J77" s="12"/>
      <c r="K77" s="12"/>
      <c r="L77" s="12"/>
      <c r="M77" s="12"/>
      <c r="O77" s="12"/>
      <c r="P77" s="12"/>
      <c r="Q77" s="12"/>
      <c r="S77" s="12"/>
      <c r="T77" s="12"/>
      <c r="U77" s="12"/>
      <c r="W77" s="12"/>
      <c r="X77" s="12"/>
      <c r="Y77" s="12"/>
      <c r="AB77" s="27" t="s">
        <v>39</v>
      </c>
      <c r="AC77" s="36" t="s">
        <v>310</v>
      </c>
      <c r="AD77" s="63">
        <v>509.90563373232999</v>
      </c>
      <c r="AE77" s="20"/>
      <c r="AF77" s="20"/>
      <c r="AG77" s="20"/>
      <c r="AH77" s="20"/>
      <c r="AI77" s="20"/>
      <c r="AJ77" s="20"/>
      <c r="AK77" s="21"/>
      <c r="AL77" s="20"/>
      <c r="AM77" s="20"/>
      <c r="AN77" s="20"/>
      <c r="AO77" s="20"/>
      <c r="AP77" s="20"/>
      <c r="AQ77" s="20"/>
      <c r="AR77" s="20"/>
      <c r="AS77" s="20"/>
      <c r="AT77" s="20"/>
      <c r="AU77" s="20"/>
      <c r="AV77" s="20"/>
      <c r="AW77" s="21"/>
    </row>
    <row r="78" spans="1:49" x14ac:dyDescent="0.25">
      <c r="A78" s="12"/>
      <c r="B78" s="12"/>
      <c r="C78" s="12"/>
      <c r="D78" s="12"/>
      <c r="E78" s="12"/>
      <c r="F78" s="12"/>
      <c r="G78" s="12"/>
      <c r="H78" s="12"/>
      <c r="I78" s="12"/>
      <c r="J78" s="12"/>
      <c r="K78" s="12"/>
      <c r="L78" s="12"/>
      <c r="M78" s="12"/>
      <c r="O78" s="12"/>
      <c r="P78" s="12"/>
      <c r="Q78" s="12"/>
      <c r="S78" s="12"/>
      <c r="T78" s="12"/>
      <c r="U78" s="12"/>
      <c r="W78" s="12"/>
      <c r="X78" s="12"/>
      <c r="Y78" s="12"/>
      <c r="AB78" s="27" t="s">
        <v>40</v>
      </c>
      <c r="AC78" s="36" t="s">
        <v>311</v>
      </c>
      <c r="AD78" s="63">
        <v>444.66964864221416</v>
      </c>
      <c r="AE78" s="20"/>
      <c r="AF78" s="20"/>
      <c r="AG78" s="20"/>
      <c r="AH78" s="20"/>
      <c r="AI78" s="20"/>
      <c r="AJ78" s="20"/>
      <c r="AK78" s="21"/>
      <c r="AL78" s="20"/>
      <c r="AM78" s="20"/>
      <c r="AN78" s="20"/>
      <c r="AO78" s="20"/>
      <c r="AP78" s="20"/>
      <c r="AQ78" s="20"/>
      <c r="AR78" s="20"/>
      <c r="AS78" s="20"/>
      <c r="AT78" s="20"/>
      <c r="AU78" s="20"/>
      <c r="AV78" s="20"/>
      <c r="AW78" s="21"/>
    </row>
    <row r="79" spans="1:49" x14ac:dyDescent="0.25">
      <c r="A79" s="12"/>
      <c r="B79" s="12"/>
      <c r="C79" s="12"/>
      <c r="D79" s="12"/>
      <c r="E79" s="12"/>
      <c r="F79" s="12"/>
      <c r="G79" s="12"/>
      <c r="H79" s="12"/>
      <c r="I79" s="12"/>
      <c r="J79" s="12"/>
      <c r="K79" s="12"/>
      <c r="L79" s="177"/>
      <c r="M79" s="12"/>
      <c r="O79" s="12"/>
      <c r="P79" s="12"/>
      <c r="Q79" s="12"/>
      <c r="S79" s="12"/>
      <c r="T79" s="12"/>
      <c r="U79" s="12"/>
      <c r="W79" s="12"/>
      <c r="X79" s="12"/>
      <c r="Y79" s="12"/>
      <c r="AB79" s="27" t="s">
        <v>41</v>
      </c>
      <c r="AC79" s="36" t="s">
        <v>312</v>
      </c>
      <c r="AD79" s="63">
        <v>339.65968941285723</v>
      </c>
      <c r="AE79" s="20"/>
      <c r="AF79" s="20"/>
      <c r="AG79" s="20"/>
      <c r="AH79" s="20"/>
      <c r="AI79" s="20"/>
      <c r="AJ79" s="20"/>
      <c r="AK79" s="21"/>
      <c r="AL79" s="20"/>
      <c r="AM79" s="20"/>
      <c r="AN79" s="20"/>
      <c r="AO79" s="20"/>
      <c r="AP79" s="20"/>
      <c r="AQ79" s="20"/>
      <c r="AR79" s="20"/>
      <c r="AS79" s="20"/>
      <c r="AT79" s="20"/>
      <c r="AU79" s="20"/>
      <c r="AV79" s="20"/>
      <c r="AW79" s="21"/>
    </row>
    <row r="80" spans="1:49" x14ac:dyDescent="0.25">
      <c r="A80" s="12"/>
      <c r="B80" s="12"/>
      <c r="C80" s="12"/>
      <c r="D80" s="12"/>
      <c r="E80" s="12"/>
      <c r="F80" s="12"/>
      <c r="G80" s="12"/>
      <c r="H80" s="12"/>
      <c r="I80" s="12"/>
      <c r="J80" s="12"/>
      <c r="K80" s="12"/>
      <c r="L80" s="177"/>
      <c r="M80" s="12"/>
      <c r="O80" s="12"/>
      <c r="P80" s="12"/>
      <c r="Q80" s="12"/>
      <c r="S80" s="12"/>
      <c r="T80" s="12"/>
      <c r="U80" s="12"/>
      <c r="W80" s="12"/>
      <c r="X80" s="12"/>
      <c r="Y80" s="12"/>
      <c r="AB80" s="27" t="s">
        <v>42</v>
      </c>
      <c r="AC80" s="36" t="s">
        <v>313</v>
      </c>
      <c r="AD80" s="63">
        <v>494.218084710906</v>
      </c>
      <c r="AE80" s="20"/>
      <c r="AF80" s="20"/>
      <c r="AG80" s="20"/>
      <c r="AH80" s="20"/>
      <c r="AI80" s="20"/>
      <c r="AJ80" s="20"/>
      <c r="AK80" s="21"/>
      <c r="AL80" s="20"/>
      <c r="AM80" s="20"/>
      <c r="AN80" s="20"/>
      <c r="AO80" s="20"/>
      <c r="AP80" s="20"/>
      <c r="AQ80" s="20"/>
      <c r="AR80" s="20"/>
      <c r="AS80" s="20"/>
      <c r="AT80" s="20"/>
      <c r="AU80" s="20"/>
      <c r="AV80" s="20"/>
      <c r="AW80" s="21"/>
    </row>
    <row r="81" spans="1:77" x14ac:dyDescent="0.25">
      <c r="A81" s="12"/>
      <c r="B81" s="12"/>
      <c r="C81" s="12"/>
      <c r="D81" s="12"/>
      <c r="E81" s="12"/>
      <c r="F81" s="12"/>
      <c r="G81" s="12"/>
      <c r="H81" s="12"/>
      <c r="I81" s="12"/>
      <c r="J81" s="12"/>
      <c r="K81" s="12"/>
      <c r="L81" s="12"/>
      <c r="M81" s="12"/>
      <c r="O81" s="12"/>
      <c r="P81" s="12"/>
      <c r="Q81" s="12"/>
      <c r="S81" s="12"/>
      <c r="T81" s="12"/>
      <c r="U81" s="12"/>
      <c r="W81" s="12"/>
      <c r="X81" s="12"/>
      <c r="Y81" s="12"/>
      <c r="AB81" s="27" t="s">
        <v>43</v>
      </c>
      <c r="AC81" s="36" t="s">
        <v>314</v>
      </c>
      <c r="AD81" s="63">
        <v>481.95167742221838</v>
      </c>
      <c r="AE81" s="20"/>
      <c r="AF81" s="20"/>
      <c r="AG81" s="20"/>
      <c r="AH81" s="20"/>
      <c r="AI81" s="20"/>
      <c r="AJ81" s="20"/>
      <c r="AK81" s="21"/>
      <c r="AL81" s="20"/>
      <c r="AM81" s="20"/>
      <c r="AN81" s="20"/>
      <c r="AO81" s="20"/>
      <c r="AP81" s="20"/>
      <c r="AQ81" s="20"/>
      <c r="AR81" s="20"/>
      <c r="AS81" s="20"/>
      <c r="AT81" s="20"/>
      <c r="AU81" s="20"/>
      <c r="AV81" s="20"/>
      <c r="AW81" s="21"/>
    </row>
    <row r="82" spans="1:77" x14ac:dyDescent="0.25">
      <c r="A82" s="12"/>
      <c r="B82" s="12"/>
      <c r="C82" s="12"/>
      <c r="D82" s="12"/>
      <c r="E82" s="12"/>
      <c r="F82" s="12"/>
      <c r="G82" s="12"/>
      <c r="H82" s="12"/>
      <c r="I82" s="12"/>
      <c r="J82" s="12"/>
      <c r="K82" s="12"/>
      <c r="L82" s="12"/>
      <c r="M82" s="12"/>
      <c r="O82" s="12"/>
      <c r="P82" s="12"/>
      <c r="Q82" s="12"/>
      <c r="S82" s="12"/>
      <c r="T82" s="12"/>
      <c r="U82" s="12"/>
      <c r="W82" s="12"/>
      <c r="X82" s="12"/>
      <c r="Y82" s="12"/>
      <c r="AB82" s="27" t="s">
        <v>44</v>
      </c>
      <c r="AC82" s="36" t="s">
        <v>315</v>
      </c>
      <c r="AD82" s="63">
        <v>509.24282325971978</v>
      </c>
      <c r="AE82" s="20"/>
      <c r="AF82" s="20"/>
      <c r="AG82" s="20"/>
      <c r="AH82" s="20"/>
      <c r="AI82" s="20"/>
      <c r="AJ82" s="20"/>
      <c r="AK82" s="21"/>
      <c r="AL82" s="20"/>
      <c r="AM82" s="20"/>
      <c r="AN82" s="20"/>
      <c r="AO82" s="20"/>
      <c r="AP82" s="20"/>
      <c r="AQ82" s="20"/>
      <c r="AR82" s="20"/>
      <c r="AS82" s="20"/>
      <c r="AT82" s="20"/>
      <c r="AU82" s="20"/>
      <c r="AV82" s="20"/>
      <c r="AW82" s="21"/>
    </row>
    <row r="83" spans="1:77" x14ac:dyDescent="0.25">
      <c r="A83" s="12"/>
      <c r="B83" s="12"/>
      <c r="C83" s="12"/>
      <c r="D83" s="12"/>
      <c r="E83" s="12"/>
      <c r="F83" s="12"/>
      <c r="G83" s="12"/>
      <c r="H83" s="12"/>
      <c r="I83" s="12"/>
      <c r="J83" s="12"/>
      <c r="K83" s="12"/>
      <c r="L83" s="12"/>
      <c r="M83" s="12"/>
      <c r="O83" s="12"/>
      <c r="P83" s="12"/>
      <c r="Q83" s="12"/>
      <c r="S83" s="12"/>
      <c r="T83" s="12"/>
      <c r="U83" s="12"/>
      <c r="W83" s="12"/>
      <c r="X83" s="12"/>
      <c r="Y83" s="12"/>
      <c r="AB83" s="27" t="s">
        <v>45</v>
      </c>
      <c r="AC83" s="36" t="s">
        <v>316</v>
      </c>
      <c r="AD83" s="63">
        <v>460.4532580354188</v>
      </c>
      <c r="AE83" s="20"/>
      <c r="AF83" s="20"/>
      <c r="AG83" s="20"/>
      <c r="AH83" s="20"/>
      <c r="AI83" s="20"/>
      <c r="AJ83" s="20"/>
      <c r="AK83" s="21"/>
      <c r="AL83" s="20"/>
      <c r="AM83" s="20"/>
      <c r="AN83" s="20"/>
      <c r="AO83" s="20"/>
      <c r="AP83" s="20"/>
      <c r="AQ83" s="20"/>
      <c r="AR83" s="20"/>
      <c r="AS83" s="20"/>
      <c r="AT83" s="20"/>
      <c r="AU83" s="20"/>
      <c r="AV83" s="20"/>
      <c r="AW83" s="21"/>
    </row>
    <row r="84" spans="1:77" x14ac:dyDescent="0.25">
      <c r="A84" s="12"/>
      <c r="B84" s="12"/>
      <c r="C84" s="12"/>
      <c r="D84" s="12"/>
      <c r="E84" s="12"/>
      <c r="F84" s="12"/>
      <c r="G84" s="12"/>
      <c r="H84" s="12"/>
      <c r="I84" s="12"/>
      <c r="J84" s="12"/>
      <c r="K84" s="12"/>
      <c r="L84" s="12"/>
      <c r="M84" s="12"/>
      <c r="O84" s="12"/>
      <c r="P84" s="12"/>
      <c r="Q84" s="12"/>
      <c r="S84" s="12"/>
      <c r="T84" s="12"/>
      <c r="U84" s="12"/>
      <c r="W84" s="12"/>
      <c r="X84" s="12"/>
      <c r="Y84" s="12"/>
      <c r="AB84" s="27" t="s">
        <v>46</v>
      </c>
      <c r="AC84" s="36" t="s">
        <v>317</v>
      </c>
      <c r="AD84" s="63">
        <v>491.92807279484646</v>
      </c>
      <c r="AE84" s="20"/>
      <c r="AF84" s="20"/>
      <c r="AG84" s="20"/>
      <c r="AH84" s="20"/>
      <c r="AI84" s="20"/>
      <c r="AJ84" s="20"/>
      <c r="AK84" s="21"/>
      <c r="AL84" s="20"/>
      <c r="AM84" s="20"/>
      <c r="AN84" s="20"/>
      <c r="AO84" s="20"/>
      <c r="AP84" s="20"/>
      <c r="AQ84" s="20"/>
      <c r="AR84" s="20"/>
      <c r="AS84" s="20"/>
      <c r="AT84" s="20"/>
      <c r="AU84" s="20"/>
      <c r="AV84" s="20"/>
      <c r="AW84" s="21"/>
    </row>
    <row r="85" spans="1:77" x14ac:dyDescent="0.25">
      <c r="A85" s="178" t="s">
        <v>3</v>
      </c>
      <c r="B85" s="178"/>
      <c r="C85" s="178"/>
      <c r="D85" s="178"/>
      <c r="E85" s="46">
        <v>1</v>
      </c>
      <c r="F85" s="12"/>
      <c r="G85" s="12"/>
      <c r="H85" s="12"/>
      <c r="I85" s="12"/>
      <c r="J85" s="12"/>
      <c r="K85" s="12"/>
      <c r="L85" s="12"/>
      <c r="M85" s="12"/>
      <c r="O85" s="12"/>
      <c r="P85" s="12"/>
      <c r="Q85" s="12"/>
      <c r="S85" s="12"/>
      <c r="T85" s="12"/>
      <c r="U85" s="12"/>
      <c r="W85" s="12"/>
      <c r="X85" s="12"/>
      <c r="Y85" s="12"/>
      <c r="AB85" s="27" t="s">
        <v>47</v>
      </c>
      <c r="AC85" s="36" t="s">
        <v>318</v>
      </c>
      <c r="AD85" s="63">
        <v>505.47705296738201</v>
      </c>
      <c r="AE85" s="20"/>
      <c r="AF85" s="20"/>
      <c r="AG85" s="20"/>
      <c r="AH85" s="20"/>
      <c r="AI85" s="20"/>
      <c r="AJ85" s="20"/>
      <c r="AK85" s="21"/>
      <c r="AL85" s="20"/>
      <c r="AM85" s="20"/>
      <c r="AN85" s="20"/>
      <c r="AO85" s="20"/>
      <c r="AP85" s="20"/>
      <c r="AQ85" s="20"/>
      <c r="AR85" s="20"/>
      <c r="AS85" s="20"/>
      <c r="AT85" s="20"/>
      <c r="AU85" s="20"/>
      <c r="AV85" s="20"/>
      <c r="AW85" s="21"/>
    </row>
    <row r="86" spans="1:77" x14ac:dyDescent="0.25">
      <c r="A86" s="178" t="s">
        <v>4</v>
      </c>
      <c r="B86" s="178"/>
      <c r="C86" s="178"/>
      <c r="D86" s="178"/>
      <c r="E86" s="46">
        <v>1</v>
      </c>
      <c r="F86" s="12"/>
      <c r="G86" s="12"/>
      <c r="H86" s="12"/>
      <c r="I86" s="12"/>
      <c r="J86" s="12"/>
      <c r="K86" s="12"/>
      <c r="L86" s="12"/>
      <c r="M86" s="12"/>
      <c r="O86" s="12"/>
      <c r="P86" s="12"/>
      <c r="Q86" s="12"/>
      <c r="S86" s="12"/>
      <c r="T86" s="12"/>
      <c r="U86" s="12"/>
      <c r="W86" s="12"/>
      <c r="X86" s="12"/>
      <c r="Y86" s="12"/>
      <c r="AB86" s="27" t="s">
        <v>48</v>
      </c>
      <c r="AC86" s="36" t="s">
        <v>319</v>
      </c>
      <c r="AD86" s="63">
        <v>574.2128716579773</v>
      </c>
      <c r="AE86" s="20"/>
      <c r="AF86" s="20"/>
      <c r="AG86" s="20"/>
      <c r="AH86" s="20"/>
      <c r="AI86" s="20"/>
      <c r="AJ86" s="20"/>
      <c r="AK86" s="21"/>
      <c r="AL86" s="20"/>
      <c r="AM86" s="20"/>
      <c r="AN86" s="20"/>
      <c r="AO86" s="20"/>
      <c r="AP86" s="20"/>
      <c r="AQ86" s="20"/>
      <c r="AR86" s="20"/>
      <c r="AS86" s="20"/>
      <c r="AT86" s="20"/>
      <c r="AU86" s="20"/>
      <c r="AV86" s="20"/>
      <c r="AW86" s="21"/>
    </row>
    <row r="87" spans="1:77" x14ac:dyDescent="0.25">
      <c r="A87" s="178" t="s">
        <v>5</v>
      </c>
      <c r="B87" s="178"/>
      <c r="C87" s="178"/>
      <c r="D87" s="178"/>
      <c r="E87" s="47">
        <v>10</v>
      </c>
      <c r="F87" s="12"/>
      <c r="G87" s="12"/>
      <c r="H87" s="12"/>
      <c r="I87" s="12"/>
      <c r="J87" s="12"/>
      <c r="K87" s="12"/>
      <c r="L87" s="12"/>
      <c r="M87" s="12"/>
      <c r="O87" s="12"/>
      <c r="P87" s="12"/>
      <c r="Q87" s="12"/>
      <c r="S87" s="12"/>
      <c r="T87" s="12"/>
      <c r="U87" s="12"/>
      <c r="W87" s="12"/>
      <c r="X87" s="12"/>
      <c r="Y87" s="12"/>
      <c r="AB87" s="27" t="s">
        <v>49</v>
      </c>
      <c r="AC87" s="36" t="s">
        <v>320</v>
      </c>
      <c r="AD87" s="63">
        <v>390.85974601246534</v>
      </c>
      <c r="AE87" s="20"/>
      <c r="AF87" s="20"/>
      <c r="AG87" s="20"/>
      <c r="AH87" s="20"/>
      <c r="AI87" s="20"/>
      <c r="AJ87" s="20"/>
      <c r="AK87" s="21"/>
      <c r="AL87" s="20"/>
      <c r="AM87" s="20"/>
      <c r="AN87" s="20"/>
      <c r="AO87" s="20"/>
      <c r="AP87" s="20"/>
      <c r="AQ87" s="20"/>
      <c r="AR87" s="20"/>
      <c r="AS87" s="20"/>
      <c r="AT87" s="20"/>
      <c r="AU87" s="20"/>
      <c r="AV87" s="20"/>
      <c r="AW87" s="21"/>
    </row>
    <row r="88" spans="1:77" x14ac:dyDescent="0.25">
      <c r="A88" s="45"/>
      <c r="B88" s="45"/>
      <c r="C88" s="45"/>
      <c r="D88" s="45"/>
      <c r="E88" s="45"/>
      <c r="F88" s="12"/>
      <c r="G88" s="12"/>
      <c r="H88" s="12"/>
      <c r="I88" s="12"/>
      <c r="J88" s="12"/>
      <c r="K88" s="12"/>
      <c r="L88" s="12"/>
      <c r="M88" s="12"/>
      <c r="O88" s="12"/>
      <c r="P88" s="12"/>
      <c r="Q88" s="12"/>
      <c r="S88" s="12"/>
      <c r="T88" s="12"/>
      <c r="U88" s="12"/>
      <c r="W88" s="12"/>
      <c r="X88" s="12"/>
      <c r="Y88" s="12"/>
      <c r="AB88" s="27" t="s">
        <v>50</v>
      </c>
      <c r="AC88" s="36" t="s">
        <v>321</v>
      </c>
      <c r="AD88" s="63">
        <v>416.81772283380474</v>
      </c>
      <c r="AE88" s="20"/>
      <c r="AF88" s="20"/>
      <c r="AG88" s="20"/>
      <c r="AH88" s="20"/>
      <c r="AI88" s="20"/>
      <c r="AJ88" s="20"/>
      <c r="AK88" s="21"/>
      <c r="AL88" s="20"/>
      <c r="AM88" s="20"/>
      <c r="AN88" s="20"/>
      <c r="AO88" s="20"/>
      <c r="AP88" s="20"/>
      <c r="AQ88" s="20"/>
      <c r="AR88" s="20"/>
      <c r="AS88" s="20"/>
      <c r="AT88" s="20"/>
      <c r="AU88" s="20"/>
      <c r="AV88" s="20"/>
      <c r="AW88" s="21"/>
    </row>
    <row r="89" spans="1:77" x14ac:dyDescent="0.25">
      <c r="A89" s="12"/>
      <c r="B89" s="12"/>
      <c r="C89" s="12"/>
      <c r="D89" s="12"/>
      <c r="E89" s="12"/>
      <c r="F89" s="12"/>
      <c r="G89" s="12"/>
      <c r="H89" s="12"/>
      <c r="I89" s="12"/>
      <c r="J89" s="12"/>
      <c r="K89" s="12"/>
      <c r="L89" s="12"/>
      <c r="M89" s="12"/>
      <c r="O89" s="12"/>
      <c r="P89" s="12"/>
      <c r="Q89" s="12"/>
      <c r="S89" s="12"/>
      <c r="T89" s="12"/>
      <c r="U89" s="12"/>
      <c r="W89" s="12"/>
      <c r="X89" s="12"/>
      <c r="Y89" s="12"/>
      <c r="AB89" s="27" t="s">
        <v>51</v>
      </c>
      <c r="AC89" s="36" t="s">
        <v>322</v>
      </c>
      <c r="AD89" s="63">
        <v>506.2496514137938</v>
      </c>
      <c r="AE89" s="20"/>
      <c r="AF89" s="20"/>
      <c r="AG89" s="20"/>
      <c r="AH89" s="20"/>
      <c r="AI89" s="20"/>
      <c r="AJ89" s="20"/>
      <c r="AK89" s="21"/>
      <c r="AL89" s="20"/>
      <c r="AM89" s="20"/>
      <c r="AN89" s="20"/>
      <c r="AO89" s="20"/>
      <c r="AP89" s="20"/>
      <c r="AQ89" s="20"/>
      <c r="AR89" s="20"/>
      <c r="AS89" s="20"/>
      <c r="AT89" s="20"/>
      <c r="AU89" s="20"/>
      <c r="AV89" s="20"/>
      <c r="AW89" s="21"/>
    </row>
    <row r="90" spans="1:77" x14ac:dyDescent="0.25">
      <c r="A90" s="12"/>
      <c r="B90" s="12"/>
      <c r="C90" s="12"/>
      <c r="D90" s="12"/>
      <c r="E90" s="12"/>
      <c r="F90" s="12"/>
      <c r="G90" s="12"/>
      <c r="H90" s="12"/>
      <c r="I90" s="12"/>
      <c r="J90" s="12"/>
      <c r="K90" s="12"/>
      <c r="L90" s="12"/>
      <c r="M90" s="12"/>
      <c r="O90" s="12"/>
      <c r="P90" s="12"/>
      <c r="Q90" s="12"/>
      <c r="S90" s="12"/>
      <c r="T90" s="12"/>
      <c r="U90" s="12"/>
      <c r="W90" s="12"/>
      <c r="X90" s="12"/>
      <c r="Y90" s="12"/>
      <c r="AB90" s="27" t="s">
        <v>52</v>
      </c>
      <c r="AC90" s="36" t="s">
        <v>323</v>
      </c>
      <c r="AD90" s="63">
        <v>508.18792425206789</v>
      </c>
      <c r="AE90" s="20"/>
      <c r="AF90" s="20"/>
      <c r="AG90" s="20"/>
      <c r="AH90" s="20"/>
      <c r="AI90" s="20"/>
      <c r="AJ90" s="20"/>
      <c r="AK90" s="21"/>
      <c r="AL90" s="20"/>
      <c r="AM90" s="20"/>
      <c r="AN90" s="20"/>
      <c r="AO90" s="20"/>
      <c r="AP90" s="20"/>
      <c r="AQ90" s="20"/>
      <c r="AR90" s="20"/>
      <c r="AS90" s="20"/>
      <c r="AT90" s="20"/>
      <c r="AU90" s="20"/>
      <c r="AV90" s="20"/>
      <c r="AW90" s="21"/>
    </row>
    <row r="91" spans="1:77" x14ac:dyDescent="0.25">
      <c r="A91" s="12"/>
      <c r="B91" s="12"/>
      <c r="C91" s="12"/>
      <c r="D91" s="12"/>
      <c r="E91" s="12"/>
      <c r="F91" s="12"/>
      <c r="G91" s="12"/>
      <c r="H91" s="12"/>
      <c r="I91" s="12"/>
      <c r="J91" s="12"/>
      <c r="K91" s="12"/>
      <c r="L91" s="12"/>
      <c r="M91" s="12"/>
      <c r="O91" s="12"/>
      <c r="P91" s="12"/>
      <c r="Q91" s="12"/>
      <c r="S91" s="12"/>
      <c r="T91" s="12"/>
      <c r="U91" s="12"/>
      <c r="W91" s="12"/>
      <c r="X91" s="12"/>
      <c r="Y91" s="12"/>
      <c r="AB91" s="27" t="s">
        <v>53</v>
      </c>
      <c r="AC91" s="36" t="s">
        <v>324</v>
      </c>
      <c r="AD91" s="63">
        <v>531.57981204073053</v>
      </c>
      <c r="AE91" s="20"/>
      <c r="AF91" s="20"/>
      <c r="AG91" s="20"/>
      <c r="AH91" s="20"/>
      <c r="AI91" s="20"/>
      <c r="AJ91" s="20"/>
      <c r="AK91" s="21"/>
      <c r="AL91" s="20"/>
      <c r="AM91" s="20" t="s">
        <v>582</v>
      </c>
      <c r="AN91" s="20"/>
      <c r="AO91" s="20"/>
      <c r="AP91" s="20"/>
      <c r="AQ91" s="20"/>
      <c r="AR91" s="20"/>
      <c r="AS91" s="20"/>
      <c r="AT91" s="20"/>
      <c r="AU91" s="20"/>
      <c r="AV91" s="20"/>
      <c r="AW91" s="21"/>
    </row>
    <row r="92" spans="1:77" x14ac:dyDescent="0.25">
      <c r="A92" s="12"/>
      <c r="B92" s="12"/>
      <c r="C92" s="12"/>
      <c r="D92" s="12"/>
      <c r="E92" s="12"/>
      <c r="F92" s="12"/>
      <c r="G92" s="12"/>
      <c r="H92" s="12"/>
      <c r="I92" s="12"/>
      <c r="J92" s="12"/>
      <c r="K92" s="12"/>
      <c r="L92" s="12"/>
      <c r="M92" s="12"/>
      <c r="O92" s="12"/>
      <c r="P92" s="12"/>
      <c r="Q92" s="12"/>
      <c r="S92" s="12"/>
      <c r="T92" s="12"/>
      <c r="U92" s="12"/>
      <c r="W92" s="12"/>
      <c r="X92" s="12"/>
      <c r="Y92" s="12"/>
      <c r="AB92" s="27" t="s">
        <v>54</v>
      </c>
      <c r="AC92" s="36" t="s">
        <v>325</v>
      </c>
      <c r="AD92" s="63">
        <v>480.66446010848091</v>
      </c>
      <c r="AE92" s="20"/>
      <c r="AF92" s="20"/>
      <c r="AG92" s="20"/>
      <c r="AH92" s="20"/>
      <c r="AI92" s="20"/>
      <c r="AJ92" s="20"/>
      <c r="AK92" s="21"/>
      <c r="AL92" s="20"/>
      <c r="AM92" s="20" t="s">
        <v>583</v>
      </c>
      <c r="AN92" s="20"/>
      <c r="AO92" s="20"/>
      <c r="AP92" s="20"/>
      <c r="AQ92" s="20"/>
      <c r="AR92" s="20"/>
      <c r="AS92" s="20"/>
      <c r="AT92" s="20"/>
      <c r="AU92" s="20"/>
      <c r="AV92" s="20"/>
      <c r="AW92" s="21"/>
    </row>
    <row r="93" spans="1:77" x14ac:dyDescent="0.25">
      <c r="A93" s="12"/>
      <c r="B93" s="12"/>
      <c r="C93" s="12"/>
      <c r="D93" s="12"/>
      <c r="E93" s="12"/>
      <c r="F93" s="12"/>
      <c r="G93" s="12"/>
      <c r="H93" s="12"/>
      <c r="I93" s="12"/>
      <c r="J93" s="12"/>
      <c r="K93" s="12"/>
      <c r="L93" s="12"/>
      <c r="M93" s="12"/>
      <c r="O93" s="12"/>
      <c r="P93" s="12"/>
      <c r="Q93" s="12"/>
      <c r="S93" s="12"/>
      <c r="T93" s="12"/>
      <c r="U93" s="12"/>
      <c r="W93" s="12"/>
      <c r="X93" s="12"/>
      <c r="Y93" s="12"/>
      <c r="AB93" s="27" t="s">
        <v>55</v>
      </c>
      <c r="AC93" s="36" t="s">
        <v>326</v>
      </c>
      <c r="AD93" s="63">
        <v>449.00769739568409</v>
      </c>
      <c r="AE93" s="20"/>
      <c r="AF93" s="20"/>
      <c r="AG93" s="20"/>
      <c r="AH93" s="20"/>
      <c r="AI93" s="20"/>
      <c r="AJ93" s="20"/>
      <c r="AK93" s="21"/>
      <c r="AL93" s="20"/>
      <c r="AM93" s="20"/>
      <c r="AN93" s="20"/>
      <c r="AO93" s="20"/>
      <c r="AP93" s="20"/>
      <c r="AQ93" s="20"/>
      <c r="AR93" s="20"/>
      <c r="AS93" s="20"/>
      <c r="AT93" s="20"/>
      <c r="AU93" s="20"/>
      <c r="AV93" s="20"/>
      <c r="AW93" s="21"/>
    </row>
    <row r="94" spans="1:77" ht="15.75" thickBot="1" x14ac:dyDescent="0.3">
      <c r="A94" s="12"/>
      <c r="B94" s="12"/>
      <c r="C94" s="50"/>
      <c r="D94" s="50"/>
      <c r="E94" s="50"/>
      <c r="F94" s="50"/>
      <c r="G94" s="50"/>
      <c r="H94" s="50"/>
      <c r="I94" s="50"/>
      <c r="J94" s="50"/>
      <c r="K94" s="50"/>
      <c r="L94" s="50"/>
      <c r="M94" s="51"/>
      <c r="N94" s="203" t="s">
        <v>847</v>
      </c>
      <c r="O94" s="18"/>
      <c r="P94" s="18"/>
      <c r="Q94" s="18"/>
      <c r="R94" s="18"/>
      <c r="S94" s="18"/>
      <c r="T94" s="18"/>
      <c r="U94" s="18"/>
      <c r="V94" s="18"/>
      <c r="W94" s="18"/>
      <c r="X94" s="18"/>
      <c r="Y94" s="18"/>
      <c r="Z94" s="18"/>
      <c r="AB94" s="27" t="s">
        <v>56</v>
      </c>
      <c r="AC94" s="36" t="s">
        <v>327</v>
      </c>
      <c r="AD94" s="63">
        <v>416.52675427119124</v>
      </c>
      <c r="AE94" s="20"/>
      <c r="AF94" s="20"/>
      <c r="AG94" s="20"/>
      <c r="AH94" s="20"/>
      <c r="AI94" s="20"/>
      <c r="AJ94" s="20"/>
      <c r="AK94" s="21"/>
      <c r="AL94" s="20"/>
      <c r="AM94" s="20"/>
      <c r="AN94" s="20"/>
      <c r="AO94" s="20"/>
      <c r="AP94" s="20"/>
      <c r="AQ94" s="20"/>
      <c r="AR94" s="20"/>
      <c r="AS94" s="20"/>
      <c r="AT94" s="20"/>
      <c r="AU94" s="20"/>
      <c r="AV94" s="20"/>
      <c r="AW94" s="21"/>
    </row>
    <row r="95" spans="1:77" ht="45.75" thickBot="1" x14ac:dyDescent="0.3">
      <c r="A95" s="12"/>
      <c r="B95" s="12"/>
      <c r="C95" s="52" t="s">
        <v>6</v>
      </c>
      <c r="D95" s="53" t="s">
        <v>846</v>
      </c>
      <c r="E95" s="52" t="s">
        <v>7</v>
      </c>
      <c r="F95" s="52" t="s">
        <v>9</v>
      </c>
      <c r="G95" s="52" t="s">
        <v>10</v>
      </c>
      <c r="H95" s="52" t="s">
        <v>11</v>
      </c>
      <c r="I95" s="52" t="s">
        <v>16</v>
      </c>
      <c r="J95" s="52" t="s">
        <v>15</v>
      </c>
      <c r="K95" s="195" t="s">
        <v>17</v>
      </c>
      <c r="L95" s="196"/>
      <c r="M95" s="197"/>
      <c r="N95" s="204"/>
      <c r="O95" s="53" t="s">
        <v>25</v>
      </c>
      <c r="P95" s="52" t="s">
        <v>24</v>
      </c>
      <c r="Q95" s="53" t="s">
        <v>26</v>
      </c>
      <c r="R95" s="52" t="s">
        <v>22</v>
      </c>
      <c r="S95" s="53" t="s">
        <v>23</v>
      </c>
      <c r="T95" s="53"/>
      <c r="U95" s="53" t="s">
        <v>577</v>
      </c>
      <c r="V95" s="53" t="s">
        <v>578</v>
      </c>
      <c r="W95" s="52" t="s">
        <v>19</v>
      </c>
      <c r="X95" s="52" t="s">
        <v>20</v>
      </c>
      <c r="Y95" s="52" t="s">
        <v>21</v>
      </c>
      <c r="Z95" s="52" t="s">
        <v>28</v>
      </c>
      <c r="AB95" s="27" t="s">
        <v>57</v>
      </c>
      <c r="AC95" s="36" t="s">
        <v>328</v>
      </c>
      <c r="AD95" s="63">
        <v>521.63363510337945</v>
      </c>
      <c r="AE95" s="20"/>
      <c r="AF95" s="20"/>
      <c r="AG95" s="20"/>
      <c r="AH95" s="20"/>
      <c r="AI95" s="20"/>
      <c r="AJ95" s="20"/>
      <c r="AK95" s="21"/>
      <c r="AL95" s="20"/>
      <c r="AM95" s="20"/>
      <c r="AN95" s="20"/>
      <c r="AO95" s="20"/>
      <c r="AP95" s="20"/>
      <c r="AQ95" s="20"/>
      <c r="AR95" s="20"/>
      <c r="AS95" s="20"/>
      <c r="AT95" s="20"/>
      <c r="AU95" s="20"/>
      <c r="AV95" s="20"/>
      <c r="AW95" s="21"/>
      <c r="BA95" s="192" t="s">
        <v>848</v>
      </c>
      <c r="BB95" s="193"/>
      <c r="BC95" s="193"/>
      <c r="BD95" s="193"/>
      <c r="BE95" s="193"/>
      <c r="BF95" s="193" t="s">
        <v>581</v>
      </c>
      <c r="BG95" s="193"/>
      <c r="BH95" s="193"/>
      <c r="BI95" s="193"/>
      <c r="BJ95" s="194"/>
      <c r="BK95" s="79"/>
      <c r="BL95" s="79"/>
      <c r="BM95" s="79"/>
      <c r="BN95" s="79"/>
      <c r="BO95" s="79"/>
      <c r="BP95" s="79"/>
      <c r="BQ95" s="79"/>
      <c r="BR95" s="79"/>
      <c r="BS95" s="79"/>
      <c r="BT95" s="79"/>
      <c r="BU95" s="79"/>
      <c r="BV95" s="80"/>
      <c r="BW95" s="79"/>
      <c r="BX95" s="79"/>
      <c r="BY95" s="80"/>
    </row>
    <row r="96" spans="1:77" x14ac:dyDescent="0.25">
      <c r="A96" s="12"/>
      <c r="B96" s="12"/>
      <c r="C96" s="15">
        <v>0</v>
      </c>
      <c r="D96" s="15">
        <v>0</v>
      </c>
      <c r="E96" s="15">
        <v>0</v>
      </c>
      <c r="F96" s="8">
        <v>0</v>
      </c>
      <c r="G96" s="15">
        <v>0</v>
      </c>
      <c r="H96" s="15">
        <v>0</v>
      </c>
      <c r="I96" s="15">
        <v>0</v>
      </c>
      <c r="J96" s="15">
        <v>0</v>
      </c>
      <c r="K96" s="189" t="s">
        <v>18</v>
      </c>
      <c r="L96" s="190"/>
      <c r="M96" s="191"/>
      <c r="N96" s="15"/>
      <c r="O96" s="15"/>
      <c r="P96" s="15"/>
      <c r="Q96" s="15"/>
      <c r="R96" s="15">
        <v>0</v>
      </c>
      <c r="S96" s="15" t="s">
        <v>579</v>
      </c>
      <c r="T96" s="15"/>
      <c r="U96" s="15">
        <v>0</v>
      </c>
      <c r="V96" s="15"/>
      <c r="W96" s="15"/>
      <c r="X96" s="15"/>
      <c r="Y96" s="15"/>
      <c r="Z96" s="15"/>
      <c r="AB96" s="27" t="s">
        <v>58</v>
      </c>
      <c r="AC96" s="36" t="s">
        <v>329</v>
      </c>
      <c r="AD96" s="63">
        <v>409.84308899659885</v>
      </c>
      <c r="AE96" s="20"/>
      <c r="AF96" s="20"/>
      <c r="AG96" s="20"/>
      <c r="AH96" s="20"/>
      <c r="AI96" s="20"/>
      <c r="AJ96" s="20"/>
      <c r="AK96" s="21"/>
      <c r="AL96" s="20"/>
      <c r="AM96" s="20"/>
      <c r="AN96" s="20"/>
      <c r="AO96" s="20"/>
      <c r="AP96" s="20"/>
      <c r="AQ96" s="20"/>
      <c r="AR96" s="20"/>
      <c r="AS96" s="20"/>
      <c r="AT96" s="20"/>
      <c r="AU96" s="20"/>
      <c r="AV96" s="20"/>
      <c r="AW96" s="21"/>
      <c r="BA96" s="144"/>
      <c r="BB96" s="145"/>
      <c r="BC96" s="145"/>
      <c r="BD96" s="145"/>
      <c r="BE96" s="25"/>
      <c r="BF96" s="20"/>
      <c r="BG96" s="20"/>
      <c r="BH96" s="20"/>
      <c r="BI96" s="20"/>
      <c r="BJ96" s="20"/>
      <c r="BK96" s="20"/>
      <c r="BL96" s="20"/>
      <c r="BM96" s="20"/>
      <c r="BN96" s="20"/>
      <c r="BO96" s="20"/>
      <c r="BP96" s="20"/>
      <c r="BQ96" s="20"/>
      <c r="BR96" s="20"/>
      <c r="BS96" s="20"/>
      <c r="BT96" s="20"/>
      <c r="BU96" s="20"/>
      <c r="BV96" s="20"/>
      <c r="BW96" s="20"/>
      <c r="BX96" s="20"/>
      <c r="BY96" s="21"/>
    </row>
    <row r="97" spans="3:77" x14ac:dyDescent="0.25">
      <c r="C97" s="15">
        <v>1</v>
      </c>
      <c r="D97" s="15">
        <f ca="1">D96+E97</f>
        <v>3.9326608229351931</v>
      </c>
      <c r="E97" s="15">
        <f ca="1">-3*LN(1-RAND())</f>
        <v>3.9326608229351931</v>
      </c>
      <c r="F97" s="16">
        <f ca="1">NORMINV(RAND(),4,0.5)</f>
        <v>4.0396792401824326</v>
      </c>
      <c r="G97" s="15">
        <f ca="1">F97+D97</f>
        <v>7.9723400631176258</v>
      </c>
      <c r="H97" s="15">
        <f>IF(H96=10,"FIN SIMULACION",H96+1)</f>
        <v>1</v>
      </c>
      <c r="I97" s="15">
        <v>1</v>
      </c>
      <c r="J97" s="15">
        <v>0</v>
      </c>
      <c r="K97" s="189" t="str">
        <f>IF(OR($E$85=0,$E$86=0),"al menos uno ( M o N ) debe ser &gt; 0",IF(I97=1,"BALSA","PUENTE"))</f>
        <v>BALSA</v>
      </c>
      <c r="L97" s="190"/>
      <c r="M97" s="191"/>
      <c r="N97" s="15">
        <f ca="1">IF(K97="BALSA",NORMINV(RAND(),3,0.4),NORMINV(RAND(),5,0.6))</f>
        <v>3.0671241527108219</v>
      </c>
      <c r="O97" s="15">
        <f ca="1">G97+N97</f>
        <v>11.039464215828447</v>
      </c>
      <c r="P97" s="15">
        <f t="shared" ref="P97:P106" ca="1" si="21">IF(R96&gt;O97,IF(O97&lt;R96,R96,U96),IF(O97&lt;U96,U96,O97))</f>
        <v>11.039464215828447</v>
      </c>
      <c r="Q97" s="15">
        <f ca="1">IF(K97="BALSA",NORMINV(RAND(),5.5,0.6),NORMINV(RAND(),3.5,0.55))</f>
        <v>5.2755575041332623</v>
      </c>
      <c r="R97" s="15">
        <f ca="1">IF(K97="BALSA",Q97+ NORMINV(RAND(),5.5,0.6)+P97,0)</f>
        <v>22.634993941992256</v>
      </c>
      <c r="S97" s="15">
        <f ca="1">IF("BALSA"=K97,IF(R96&lt;=O97,0,R96-O97),0)</f>
        <v>0</v>
      </c>
      <c r="T97" s="15"/>
      <c r="U97" s="15">
        <f ca="1">P97+Q97</f>
        <v>16.31502171996171</v>
      </c>
      <c r="V97" s="15">
        <f ca="1">IF("BALSA"=K97,NORMINV(RAND(),3,0.4),NORMINV(RAND(),3,0.6))</f>
        <v>2.8777759247073678</v>
      </c>
      <c r="W97" s="15">
        <f ca="1">U97+V97</f>
        <v>19.192797644669078</v>
      </c>
      <c r="X97" s="15">
        <f ca="1">NORMINV(RAND(),5,0.5)</f>
        <v>5.0466854632874112</v>
      </c>
      <c r="Y97" s="15">
        <f ca="1">X97+W97</f>
        <v>24.239483107956488</v>
      </c>
      <c r="Z97" s="15">
        <f ca="1">Y97-D97</f>
        <v>20.306822285021294</v>
      </c>
      <c r="AB97" s="27" t="s">
        <v>59</v>
      </c>
      <c r="AC97" s="36" t="s">
        <v>330</v>
      </c>
      <c r="AD97" s="63">
        <v>538.22063111578939</v>
      </c>
      <c r="AE97" s="20"/>
      <c r="AF97" s="20"/>
      <c r="AG97" s="20"/>
      <c r="AH97" s="20"/>
      <c r="AI97" s="20"/>
      <c r="AJ97" s="20"/>
      <c r="AK97" s="21"/>
      <c r="AL97" s="20"/>
      <c r="AM97" s="20"/>
      <c r="AN97" s="20"/>
      <c r="AO97" s="20"/>
      <c r="AP97" s="20"/>
      <c r="AQ97" s="20"/>
      <c r="AR97" s="20"/>
      <c r="AS97" s="20"/>
      <c r="AT97" s="20"/>
      <c r="AU97" s="20"/>
      <c r="AV97" s="20"/>
      <c r="AW97" s="21"/>
      <c r="BA97" s="78" t="s">
        <v>29</v>
      </c>
      <c r="BB97" s="70" t="s">
        <v>32</v>
      </c>
      <c r="BC97" s="69"/>
      <c r="BD97" s="69">
        <v>427.9802629765253</v>
      </c>
      <c r="BE97" s="20"/>
      <c r="BF97" s="20"/>
      <c r="BG97" s="20"/>
      <c r="BH97" s="20"/>
      <c r="BI97" s="20"/>
      <c r="BJ97" s="20"/>
      <c r="BK97" s="20"/>
      <c r="BL97" s="20"/>
      <c r="BM97" s="20"/>
      <c r="BN97" s="20"/>
      <c r="BO97" s="20"/>
      <c r="BP97" s="20"/>
      <c r="BQ97" s="20"/>
      <c r="BR97" s="20"/>
      <c r="BS97" s="20"/>
      <c r="BT97" s="20"/>
      <c r="BU97" s="20"/>
      <c r="BV97" s="20"/>
      <c r="BW97" s="20"/>
      <c r="BX97" s="20"/>
      <c r="BY97" s="21"/>
    </row>
    <row r="98" spans="3:77" ht="15.75" thickBot="1" x14ac:dyDescent="0.3">
      <c r="C98" s="15">
        <v>2</v>
      </c>
      <c r="D98" s="15">
        <f ca="1">D97+E98</f>
        <v>9.6330536930895327</v>
      </c>
      <c r="E98" s="15">
        <f ca="1">-3*LN(1-RAND())</f>
        <v>5.7003928701543396</v>
      </c>
      <c r="F98" s="16">
        <f ca="1">NORMINV(RAND(),4,0.5)</f>
        <v>4.1298999158919978</v>
      </c>
      <c r="G98" s="15">
        <f t="shared" ref="G98:G106" ca="1" si="22">F98+D98</f>
        <v>13.76295360898153</v>
      </c>
      <c r="H98" s="15">
        <f t="shared" ref="H98:H106" si="23">IF(H97=10,"FIN SIMULACION",H97+1)</f>
        <v>2</v>
      </c>
      <c r="I98" s="15">
        <v>0</v>
      </c>
      <c r="J98" s="15">
        <v>1</v>
      </c>
      <c r="K98" s="189" t="str">
        <f>IF(OR($E$85=0,$E$86=0),"al menos uno ( M o N ) debe ser &gt; 0",IF(I98=1,"BALSA","PUENTE"))</f>
        <v>PUENTE</v>
      </c>
      <c r="L98" s="190"/>
      <c r="M98" s="191"/>
      <c r="N98" s="15">
        <f ca="1">IF(K98="BALSA",NORMINV(RAND(),3,0.4),NORMINV(RAND(),5,0.6))</f>
        <v>4.995264840059539</v>
      </c>
      <c r="O98" s="15">
        <f t="shared" ref="O98:O106" ca="1" si="24">G98+N98</f>
        <v>18.758218449041067</v>
      </c>
      <c r="P98" s="15">
        <f t="shared" ca="1" si="21"/>
        <v>22.634993941992256</v>
      </c>
      <c r="Q98" s="15">
        <f t="shared" ref="Q98:Q106" ca="1" si="25">IF(K98="BALSA",NORMINV(RAND(),5.5,0.6),NORMINV(RAND(),3.5,0.55))</f>
        <v>3.9607120428461537</v>
      </c>
      <c r="R98" s="15">
        <f t="shared" ref="R98:R106" ca="1" si="26">IF(K98="BALSA",Q98+ NORMINV(RAND(),5.5,0.6)+P98,0)</f>
        <v>0</v>
      </c>
      <c r="S98" s="15">
        <f t="shared" ref="S98:S106" si="27">IF("BALSA"=K98,IF(R97&lt;=O98,0,R97-O98),0)</f>
        <v>0</v>
      </c>
      <c r="T98" s="15"/>
      <c r="U98" s="15">
        <f t="shared" ref="U98:U106" ca="1" si="28">P98+Q98</f>
        <v>26.595705984838411</v>
      </c>
      <c r="V98" s="15">
        <f t="shared" ref="V98:V106" ca="1" si="29">IF("BALSA"=K98,NORMINV(RAND(),3,0.4),NORMINV(RAND(),3,0.6))</f>
        <v>1.9940794007127924</v>
      </c>
      <c r="W98" s="15">
        <f t="shared" ref="W98:W106" ca="1" si="30">U98+V98</f>
        <v>28.589785385551203</v>
      </c>
      <c r="X98" s="15">
        <f t="shared" ref="X98:X106" ca="1" si="31">NORMINV(RAND(),5,0.5)</f>
        <v>4.3073812868558665</v>
      </c>
      <c r="Y98" s="15">
        <f t="shared" ref="Y98:Y106" ca="1" si="32">X98+W98</f>
        <v>32.897166672407067</v>
      </c>
      <c r="Z98" s="15">
        <f t="shared" ref="Z98:Z106" ca="1" si="33">Y98-D98</f>
        <v>23.264112979317535</v>
      </c>
      <c r="AB98" s="27" t="s">
        <v>60</v>
      </c>
      <c r="AC98" s="36" t="s">
        <v>331</v>
      </c>
      <c r="AD98" s="63">
        <v>527.57577342657464</v>
      </c>
      <c r="AE98" s="20"/>
      <c r="AF98" s="20"/>
      <c r="AG98" s="20"/>
      <c r="AH98" s="20"/>
      <c r="AI98" s="20"/>
      <c r="AJ98" s="20"/>
      <c r="AK98" s="21"/>
      <c r="AL98" s="20"/>
      <c r="AM98" s="20"/>
      <c r="AN98" s="20"/>
      <c r="AO98" s="20"/>
      <c r="AP98" s="20"/>
      <c r="AQ98" s="20"/>
      <c r="AR98" s="20"/>
      <c r="AS98" s="20"/>
      <c r="AT98" s="20"/>
      <c r="AU98" s="20"/>
      <c r="AV98" s="20"/>
      <c r="AW98" s="21"/>
      <c r="BA98" s="27" t="s">
        <v>30</v>
      </c>
      <c r="BB98" s="36" t="s">
        <v>33</v>
      </c>
      <c r="BC98" s="9"/>
      <c r="BD98" s="26">
        <v>459.17240882946004</v>
      </c>
      <c r="BE98" s="20"/>
      <c r="BF98" s="20"/>
      <c r="BG98" s="20"/>
      <c r="BH98" s="20"/>
      <c r="BI98" s="20"/>
      <c r="BJ98" s="20"/>
      <c r="BK98" s="20"/>
      <c r="BL98" s="20"/>
      <c r="BM98" s="20"/>
      <c r="BN98" s="20"/>
      <c r="BO98" s="20"/>
      <c r="BP98" s="20"/>
      <c r="BQ98" s="20"/>
      <c r="BR98" s="20"/>
      <c r="BS98" s="20"/>
      <c r="BT98" s="20"/>
      <c r="BU98" s="20"/>
      <c r="BV98" s="20"/>
      <c r="BW98" s="20"/>
      <c r="BX98" s="20"/>
      <c r="BY98" s="21"/>
    </row>
    <row r="99" spans="3:77" x14ac:dyDescent="0.25">
      <c r="C99" s="15">
        <v>3</v>
      </c>
      <c r="D99" s="15">
        <f t="shared" ref="D99:D106" ca="1" si="34">D98+E99</f>
        <v>16.727603817189703</v>
      </c>
      <c r="E99" s="15">
        <f t="shared" ref="E99:E106" ca="1" si="35">-3*LN(1-RAND())</f>
        <v>7.0945501241001692</v>
      </c>
      <c r="F99" s="16">
        <f t="shared" ref="F99:F106" ca="1" si="36">NORMINV(RAND(),4,0.5)</f>
        <v>3.9883285607804626</v>
      </c>
      <c r="G99" s="15">
        <f t="shared" ca="1" si="22"/>
        <v>20.715932377970166</v>
      </c>
      <c r="H99" s="15">
        <f t="shared" si="23"/>
        <v>3</v>
      </c>
      <c r="I99" s="15">
        <v>1</v>
      </c>
      <c r="J99" s="15">
        <v>0</v>
      </c>
      <c r="K99" s="189" t="str">
        <f t="shared" ref="K99:K106" si="37">IF(OR($E$85=0,$E$86=0),"al menos uno ( M o N ) debe ser &gt; 0",IF(I99=1,"BALSA","PUENTE"))</f>
        <v>BALSA</v>
      </c>
      <c r="L99" s="190"/>
      <c r="M99" s="191"/>
      <c r="N99" s="15">
        <f ca="1">IF(K99="BALSA",NORMINV(RAND(),3,0.4),NORMINV(RAND(),5,0.6))</f>
        <v>3.0883977727451302</v>
      </c>
      <c r="O99" s="15">
        <f t="shared" ca="1" si="24"/>
        <v>23.804330150715295</v>
      </c>
      <c r="P99" s="15">
        <f t="shared" ca="1" si="21"/>
        <v>26.595705984838411</v>
      </c>
      <c r="Q99" s="15">
        <f t="shared" ca="1" si="25"/>
        <v>5.151711141869403</v>
      </c>
      <c r="R99" s="15">
        <f ca="1">IF(K99="BALSA",Q99+ NORMINV(RAND(),5.5,0.6)+P99,0)</f>
        <v>37.446283768545044</v>
      </c>
      <c r="S99" s="15">
        <f t="shared" ca="1" si="27"/>
        <v>0</v>
      </c>
      <c r="T99" s="15"/>
      <c r="U99" s="15">
        <f t="shared" ca="1" si="28"/>
        <v>31.747417126707813</v>
      </c>
      <c r="V99" s="15">
        <f ca="1">IF("BALSA"=K99,NORMINV(RAND(),3,0.4),NORMINV(RAND(),3,0.6))</f>
        <v>2.5119176816608939</v>
      </c>
      <c r="W99" s="15">
        <f t="shared" ca="1" si="30"/>
        <v>34.259334808368706</v>
      </c>
      <c r="X99" s="15">
        <f t="shared" ca="1" si="31"/>
        <v>5.0584992078572686</v>
      </c>
      <c r="Y99" s="15">
        <f t="shared" ca="1" si="32"/>
        <v>39.317834016225973</v>
      </c>
      <c r="Z99" s="15">
        <f ca="1">Y99-D99</f>
        <v>22.59023019903627</v>
      </c>
      <c r="AB99" s="27" t="s">
        <v>61</v>
      </c>
      <c r="AC99" s="36" t="s">
        <v>332</v>
      </c>
      <c r="AD99" s="63">
        <v>428.46171485489282</v>
      </c>
      <c r="AE99" s="20"/>
      <c r="AF99" s="20"/>
      <c r="AG99" s="20"/>
      <c r="AH99" s="20"/>
      <c r="AI99" s="20"/>
      <c r="AJ99" s="20"/>
      <c r="AK99" s="21"/>
      <c r="AL99" s="20"/>
      <c r="AM99" s="20"/>
      <c r="AN99" s="149" t="s">
        <v>584</v>
      </c>
      <c r="AO99" s="150"/>
      <c r="AP99" s="150"/>
      <c r="AQ99" s="151"/>
      <c r="AR99" s="20"/>
      <c r="AS99" s="20"/>
      <c r="AT99" s="20"/>
      <c r="AU99" s="20"/>
      <c r="AV99" s="20"/>
      <c r="AW99" s="21"/>
      <c r="BA99" s="27" t="s">
        <v>31</v>
      </c>
      <c r="BB99" s="36" t="s">
        <v>34</v>
      </c>
      <c r="BC99" s="9"/>
      <c r="BD99" s="26">
        <v>431.90012602371854</v>
      </c>
      <c r="BE99" s="20"/>
      <c r="BF99" s="20"/>
      <c r="BG99" s="20"/>
      <c r="BH99" s="20"/>
      <c r="BI99" s="20"/>
      <c r="BJ99" s="20"/>
      <c r="BK99" s="20"/>
      <c r="BL99" s="20"/>
      <c r="BM99" s="20"/>
      <c r="BN99" s="20"/>
      <c r="BO99" s="20"/>
      <c r="BP99" s="20"/>
      <c r="BQ99" s="20"/>
      <c r="BR99" s="20"/>
      <c r="BS99" s="20"/>
      <c r="BT99" s="20"/>
      <c r="BU99" s="20"/>
      <c r="BV99" s="20"/>
      <c r="BW99" s="20"/>
      <c r="BX99" s="20"/>
      <c r="BY99" s="21"/>
    </row>
    <row r="100" spans="3:77" x14ac:dyDescent="0.25">
      <c r="C100" s="15">
        <v>4</v>
      </c>
      <c r="D100" s="15">
        <f t="shared" ca="1" si="34"/>
        <v>19.23715395571967</v>
      </c>
      <c r="E100" s="15">
        <f t="shared" ca="1" si="35"/>
        <v>2.5095501385299674</v>
      </c>
      <c r="F100" s="16">
        <f t="shared" ca="1" si="36"/>
        <v>3.4281844744430168</v>
      </c>
      <c r="G100" s="15">
        <f t="shared" ca="1" si="22"/>
        <v>22.665338430162688</v>
      </c>
      <c r="H100" s="15">
        <f t="shared" si="23"/>
        <v>4</v>
      </c>
      <c r="I100" s="15">
        <v>0</v>
      </c>
      <c r="J100" s="15">
        <v>1</v>
      </c>
      <c r="K100" s="189" t="str">
        <f t="shared" si="37"/>
        <v>PUENTE</v>
      </c>
      <c r="L100" s="190"/>
      <c r="M100" s="191"/>
      <c r="N100" s="15">
        <f t="shared" ref="N100:N106" ca="1" si="38">IF(K100="BALSA",NORMINV(RAND(),3,0.4),NORMINV(RAND(),5,0.6))</f>
        <v>4.80715616218788</v>
      </c>
      <c r="O100" s="15">
        <f t="shared" ca="1" si="24"/>
        <v>27.472494592350568</v>
      </c>
      <c r="P100" s="15">
        <f t="shared" ca="1" si="21"/>
        <v>37.446283768545044</v>
      </c>
      <c r="Q100" s="15">
        <f t="shared" ca="1" si="25"/>
        <v>3.4683620016905898</v>
      </c>
      <c r="R100" s="15">
        <f t="shared" ca="1" si="26"/>
        <v>0</v>
      </c>
      <c r="S100" s="15">
        <f t="shared" si="27"/>
        <v>0</v>
      </c>
      <c r="T100" s="15"/>
      <c r="U100" s="15">
        <f t="shared" ca="1" si="28"/>
        <v>40.914645770235637</v>
      </c>
      <c r="V100" s="15">
        <f ca="1">IF("BALSA"=K100,NORMINV(RAND(),3,0.4),NORMINV(RAND(),3,0.6))</f>
        <v>2.6286990446350229</v>
      </c>
      <c r="W100" s="15">
        <f t="shared" ca="1" si="30"/>
        <v>43.543344814870657</v>
      </c>
      <c r="X100" s="15">
        <f t="shared" ca="1" si="31"/>
        <v>4.8299769053941644</v>
      </c>
      <c r="Y100" s="15">
        <f t="shared" ca="1" si="32"/>
        <v>48.373321720264819</v>
      </c>
      <c r="Z100" s="15">
        <f t="shared" ca="1" si="33"/>
        <v>29.136167764545149</v>
      </c>
      <c r="AB100" s="27" t="s">
        <v>62</v>
      </c>
      <c r="AC100" s="36" t="s">
        <v>333</v>
      </c>
      <c r="AD100" s="63">
        <v>489.07592695823138</v>
      </c>
      <c r="AE100" s="20"/>
      <c r="AF100" s="20"/>
      <c r="AG100" s="20"/>
      <c r="AH100" s="20"/>
      <c r="AI100" s="20"/>
      <c r="AJ100" s="20"/>
      <c r="AK100" s="21"/>
      <c r="AL100" s="20"/>
      <c r="AM100" s="20"/>
      <c r="AN100" s="152"/>
      <c r="AO100" s="153"/>
      <c r="AP100" s="153"/>
      <c r="AQ100" s="154"/>
      <c r="AR100" s="20"/>
      <c r="AS100" s="20"/>
      <c r="AT100" s="20"/>
      <c r="AU100" s="20"/>
      <c r="AV100" s="20"/>
      <c r="AW100" s="21"/>
      <c r="BA100" s="27" t="s">
        <v>35</v>
      </c>
      <c r="BB100" s="36" t="s">
        <v>306</v>
      </c>
      <c r="BC100" s="9"/>
      <c r="BD100" s="26">
        <v>306.35765791186367</v>
      </c>
      <c r="BE100" s="20"/>
      <c r="BF100" s="20"/>
      <c r="BG100" s="20"/>
      <c r="BH100" s="20"/>
      <c r="BI100" s="20"/>
      <c r="BJ100" s="20"/>
      <c r="BK100" s="20"/>
      <c r="BL100" s="20"/>
      <c r="BM100" s="20"/>
      <c r="BN100" s="20"/>
      <c r="BO100" s="20"/>
      <c r="BP100" s="20"/>
      <c r="BQ100" s="20"/>
      <c r="BR100" s="20"/>
      <c r="BS100" s="20"/>
      <c r="BT100" s="20"/>
      <c r="BU100" s="20"/>
      <c r="BV100" s="20"/>
      <c r="BW100" s="20"/>
      <c r="BX100" s="20"/>
      <c r="BY100" s="21"/>
    </row>
    <row r="101" spans="3:77" ht="18.75" x14ac:dyDescent="0.3">
      <c r="C101" s="15">
        <v>5</v>
      </c>
      <c r="D101" s="15">
        <f t="shared" ca="1" si="34"/>
        <v>20.561251439787604</v>
      </c>
      <c r="E101" s="15">
        <f t="shared" ca="1" si="35"/>
        <v>1.3240974840679332</v>
      </c>
      <c r="F101" s="16">
        <f t="shared" ca="1" si="36"/>
        <v>3.4173172527803222</v>
      </c>
      <c r="G101" s="15">
        <f t="shared" ca="1" si="22"/>
        <v>23.978568692567926</v>
      </c>
      <c r="H101" s="15">
        <f t="shared" si="23"/>
        <v>5</v>
      </c>
      <c r="I101" s="15">
        <v>1</v>
      </c>
      <c r="J101" s="15">
        <v>0</v>
      </c>
      <c r="K101" s="189" t="str">
        <f t="shared" si="37"/>
        <v>BALSA</v>
      </c>
      <c r="L101" s="190"/>
      <c r="M101" s="191"/>
      <c r="N101" s="15">
        <f t="shared" ca="1" si="38"/>
        <v>2.8461605645639083</v>
      </c>
      <c r="O101" s="15">
        <f ca="1">G101+N101</f>
        <v>26.824729257131835</v>
      </c>
      <c r="P101" s="15">
        <f t="shared" ca="1" si="21"/>
        <v>40.914645770235637</v>
      </c>
      <c r="Q101" s="15">
        <f t="shared" ca="1" si="25"/>
        <v>5.3741160200352152</v>
      </c>
      <c r="R101" s="15">
        <f t="shared" ca="1" si="26"/>
        <v>52.62699647513606</v>
      </c>
      <c r="S101" s="15">
        <f t="shared" ca="1" si="27"/>
        <v>0</v>
      </c>
      <c r="T101" s="15"/>
      <c r="U101" s="15">
        <f t="shared" ca="1" si="28"/>
        <v>46.288761790270854</v>
      </c>
      <c r="V101" s="15">
        <f ca="1">IF("BALSA"=K101,NORMINV(RAND(),3,0.4),NORMINV(RAND(),3,0.6))</f>
        <v>2.5631199178599022</v>
      </c>
      <c r="W101" s="15">
        <f t="shared" ca="1" si="30"/>
        <v>48.851881708130755</v>
      </c>
      <c r="X101" s="15">
        <f t="shared" ca="1" si="31"/>
        <v>5.6290417605424441</v>
      </c>
      <c r="Y101" s="15">
        <f t="shared" ca="1" si="32"/>
        <v>54.480923468673197</v>
      </c>
      <c r="Z101" s="15">
        <f t="shared" ca="1" si="33"/>
        <v>33.919672028885593</v>
      </c>
      <c r="AB101" s="27" t="s">
        <v>63</v>
      </c>
      <c r="AC101" s="36" t="s">
        <v>334</v>
      </c>
      <c r="AD101" s="63">
        <v>562.15993550494068</v>
      </c>
      <c r="AE101" s="20"/>
      <c r="AF101" s="20"/>
      <c r="AG101" s="20"/>
      <c r="AH101" s="20"/>
      <c r="AI101" s="20"/>
      <c r="AJ101" s="20"/>
      <c r="AK101" s="21"/>
      <c r="AL101" s="20"/>
      <c r="AM101" s="20"/>
      <c r="AN101" s="155" t="s">
        <v>585</v>
      </c>
      <c r="AO101" s="156"/>
      <c r="AP101" s="138">
        <f>COUNT(AD70:AD119)</f>
        <v>50</v>
      </c>
      <c r="AQ101" s="139"/>
      <c r="AR101" s="20"/>
      <c r="AS101" s="20"/>
      <c r="AT101" s="20"/>
      <c r="AU101" s="20"/>
      <c r="AV101" s="20"/>
      <c r="AW101" s="21"/>
      <c r="BA101" s="27" t="s">
        <v>36</v>
      </c>
      <c r="BB101" s="36" t="s">
        <v>307</v>
      </c>
      <c r="BC101" s="26"/>
      <c r="BD101" s="26">
        <v>310.31070853890935</v>
      </c>
      <c r="BE101" s="20"/>
      <c r="BF101" s="20"/>
      <c r="BG101" s="20"/>
      <c r="BH101" s="20"/>
      <c r="BI101" s="20"/>
      <c r="BJ101" s="20"/>
      <c r="BK101" s="20"/>
      <c r="BL101" s="20"/>
      <c r="BM101" s="20"/>
      <c r="BN101" s="20"/>
      <c r="BO101" s="20"/>
      <c r="BP101" s="20"/>
      <c r="BQ101" s="20"/>
      <c r="BR101" s="20"/>
      <c r="BS101" s="20"/>
      <c r="BT101" s="20"/>
      <c r="BU101" s="20"/>
      <c r="BV101" s="20"/>
      <c r="BW101" s="20"/>
      <c r="BX101" s="20"/>
      <c r="BY101" s="21"/>
    </row>
    <row r="102" spans="3:77" ht="21" x14ac:dyDescent="0.35">
      <c r="C102" s="15">
        <v>6</v>
      </c>
      <c r="D102" s="15">
        <f t="shared" ca="1" si="34"/>
        <v>22.16841782788433</v>
      </c>
      <c r="E102" s="15">
        <f t="shared" ca="1" si="35"/>
        <v>1.6071663880967242</v>
      </c>
      <c r="F102" s="16">
        <f t="shared" ca="1" si="36"/>
        <v>4.6083274962314675</v>
      </c>
      <c r="G102" s="15">
        <f t="shared" ca="1" si="22"/>
        <v>26.776745324115797</v>
      </c>
      <c r="H102" s="15">
        <f t="shared" si="23"/>
        <v>6</v>
      </c>
      <c r="I102" s="15">
        <v>0</v>
      </c>
      <c r="J102" s="15">
        <v>1</v>
      </c>
      <c r="K102" s="189" t="str">
        <f t="shared" si="37"/>
        <v>PUENTE</v>
      </c>
      <c r="L102" s="190"/>
      <c r="M102" s="191"/>
      <c r="N102" s="15">
        <f t="shared" ca="1" si="38"/>
        <v>5.8086365534175632</v>
      </c>
      <c r="O102" s="15">
        <f t="shared" ca="1" si="24"/>
        <v>32.585381877533358</v>
      </c>
      <c r="P102" s="15">
        <f t="shared" ca="1" si="21"/>
        <v>52.62699647513606</v>
      </c>
      <c r="Q102" s="15">
        <f t="shared" ca="1" si="25"/>
        <v>3.7316510366349123</v>
      </c>
      <c r="R102" s="15">
        <f t="shared" ca="1" si="26"/>
        <v>0</v>
      </c>
      <c r="S102" s="15">
        <f t="shared" si="27"/>
        <v>0</v>
      </c>
      <c r="T102" s="15"/>
      <c r="U102" s="15">
        <f t="shared" ca="1" si="28"/>
        <v>56.358647511770975</v>
      </c>
      <c r="V102" s="15">
        <f t="shared" ca="1" si="29"/>
        <v>2.5069846243230862</v>
      </c>
      <c r="W102" s="15">
        <f t="shared" ca="1" si="30"/>
        <v>58.865632136094064</v>
      </c>
      <c r="X102" s="15">
        <f t="shared" ca="1" si="31"/>
        <v>4.9493161558897851</v>
      </c>
      <c r="Y102" s="15">
        <f t="shared" ca="1" si="32"/>
        <v>63.814948291983846</v>
      </c>
      <c r="Z102" s="15">
        <f t="shared" ca="1" si="33"/>
        <v>41.646530464099513</v>
      </c>
      <c r="AB102" s="27" t="s">
        <v>64</v>
      </c>
      <c r="AC102" s="36" t="s">
        <v>335</v>
      </c>
      <c r="AD102" s="63">
        <v>439.39983212670546</v>
      </c>
      <c r="AE102" s="20"/>
      <c r="AF102" s="20"/>
      <c r="AG102" s="20"/>
      <c r="AH102" s="20"/>
      <c r="AI102" s="20"/>
      <c r="AJ102" s="20"/>
      <c r="AK102" s="21"/>
      <c r="AL102" s="20"/>
      <c r="AM102" s="20"/>
      <c r="AN102" s="157" t="s">
        <v>586</v>
      </c>
      <c r="AO102" s="138"/>
      <c r="AP102" s="138">
        <f>AVERAGE(AD70:AD119)</f>
        <v>476.7745612400193</v>
      </c>
      <c r="AQ102" s="139"/>
      <c r="AR102" s="20"/>
      <c r="AS102" s="20"/>
      <c r="AT102" s="20"/>
      <c r="AU102" s="20"/>
      <c r="AV102" s="20"/>
      <c r="AW102" s="21"/>
      <c r="BA102" s="27" t="s">
        <v>37</v>
      </c>
      <c r="BB102" s="36" t="s">
        <v>308</v>
      </c>
      <c r="BC102" s="26"/>
      <c r="BD102" s="26">
        <v>501.20214263589367</v>
      </c>
      <c r="BE102" s="20"/>
      <c r="BF102" s="20"/>
      <c r="BG102" s="20"/>
      <c r="BH102" s="20"/>
      <c r="BI102" s="20"/>
      <c r="BJ102" s="20"/>
      <c r="BK102" s="20"/>
      <c r="BL102" s="20"/>
      <c r="BM102" s="20"/>
      <c r="BN102" s="20"/>
      <c r="BO102" s="20"/>
      <c r="BP102" s="20"/>
      <c r="BQ102" s="20"/>
      <c r="BR102" s="20"/>
      <c r="BS102" s="20"/>
      <c r="BT102" s="20"/>
      <c r="BU102" s="20"/>
      <c r="BV102" s="20"/>
      <c r="BW102" s="20"/>
      <c r="BX102" s="20"/>
      <c r="BY102" s="21"/>
    </row>
    <row r="103" spans="3:77" ht="23.25" x14ac:dyDescent="0.35">
      <c r="C103" s="15">
        <v>7</v>
      </c>
      <c r="D103" s="15">
        <f t="shared" ca="1" si="34"/>
        <v>22.860363958503417</v>
      </c>
      <c r="E103" s="15">
        <f t="shared" ca="1" si="35"/>
        <v>0.6919461306190875</v>
      </c>
      <c r="F103" s="16">
        <f t="shared" ca="1" si="36"/>
        <v>3.6530246132240092</v>
      </c>
      <c r="G103" s="15">
        <f t="shared" ca="1" si="22"/>
        <v>26.513388571727425</v>
      </c>
      <c r="H103" s="15">
        <f t="shared" si="23"/>
        <v>7</v>
      </c>
      <c r="I103" s="15">
        <v>1</v>
      </c>
      <c r="J103" s="15">
        <v>0</v>
      </c>
      <c r="K103" s="189" t="str">
        <f t="shared" si="37"/>
        <v>BALSA</v>
      </c>
      <c r="L103" s="190"/>
      <c r="M103" s="191"/>
      <c r="N103" s="15">
        <f t="shared" ca="1" si="38"/>
        <v>2.9872901184357583</v>
      </c>
      <c r="O103" s="15">
        <f ca="1">G103+N103</f>
        <v>29.500678690163184</v>
      </c>
      <c r="P103" s="15">
        <f t="shared" ca="1" si="21"/>
        <v>56.358647511770975</v>
      </c>
      <c r="Q103" s="15">
        <f t="shared" ca="1" si="25"/>
        <v>5.6668756631458059</v>
      </c>
      <c r="R103" s="15">
        <f t="shared" ca="1" si="26"/>
        <v>68.109473546098187</v>
      </c>
      <c r="S103" s="15">
        <f t="shared" ca="1" si="27"/>
        <v>0</v>
      </c>
      <c r="T103" s="15"/>
      <c r="U103" s="15">
        <f t="shared" ca="1" si="28"/>
        <v>62.025523174916785</v>
      </c>
      <c r="V103" s="15">
        <f t="shared" ca="1" si="29"/>
        <v>3.2070237939409951</v>
      </c>
      <c r="W103" s="15">
        <f t="shared" ca="1" si="30"/>
        <v>65.232546968857775</v>
      </c>
      <c r="X103" s="15">
        <f t="shared" ca="1" si="31"/>
        <v>5.1178146522775778</v>
      </c>
      <c r="Y103" s="15">
        <f t="shared" ca="1" si="32"/>
        <v>70.350361621135349</v>
      </c>
      <c r="Z103" s="15">
        <f t="shared" ca="1" si="33"/>
        <v>47.489997662631936</v>
      </c>
      <c r="AB103" s="27" t="s">
        <v>65</v>
      </c>
      <c r="AC103" s="36" t="s">
        <v>336</v>
      </c>
      <c r="AD103" s="63">
        <v>463.25575853832447</v>
      </c>
      <c r="AE103" s="20"/>
      <c r="AF103" s="20"/>
      <c r="AG103" s="20"/>
      <c r="AH103" s="20"/>
      <c r="AI103" s="20"/>
      <c r="AJ103" s="20"/>
      <c r="AK103" s="21"/>
      <c r="AL103" s="20"/>
      <c r="AM103" s="20"/>
      <c r="AN103" s="27" t="s">
        <v>587</v>
      </c>
      <c r="AO103" s="26"/>
      <c r="AP103" s="138">
        <f>_xlfn.STDEV.S(AD70:AD119)</f>
        <v>49.813377435646785</v>
      </c>
      <c r="AQ103" s="139"/>
      <c r="AR103" s="20"/>
      <c r="AS103" s="20"/>
      <c r="AT103" s="20"/>
      <c r="AU103" s="20"/>
      <c r="AV103" s="20"/>
      <c r="AW103" s="21"/>
      <c r="BA103" s="27" t="s">
        <v>38</v>
      </c>
      <c r="BB103" s="36" t="s">
        <v>309</v>
      </c>
      <c r="BC103" s="26"/>
      <c r="BD103" s="26">
        <v>520.15667045306566</v>
      </c>
      <c r="BE103" s="20"/>
      <c r="BF103" s="20"/>
      <c r="BG103" s="20"/>
      <c r="BH103" s="20"/>
      <c r="BI103" s="20"/>
      <c r="BJ103" s="20"/>
      <c r="BK103" s="20"/>
      <c r="BL103" s="20"/>
      <c r="BM103" s="20"/>
      <c r="BN103" s="20"/>
      <c r="BO103" s="20"/>
      <c r="BP103" s="20"/>
      <c r="BQ103" s="20"/>
      <c r="BR103" s="20"/>
      <c r="BS103" s="20"/>
      <c r="BT103" s="20"/>
      <c r="BU103" s="20"/>
      <c r="BV103" s="20"/>
      <c r="BW103" s="20"/>
      <c r="BX103" s="20"/>
      <c r="BY103" s="21"/>
    </row>
    <row r="104" spans="3:77" ht="18.75" x14ac:dyDescent="0.3">
      <c r="C104" s="15">
        <v>8</v>
      </c>
      <c r="D104" s="15">
        <f t="shared" ca="1" si="34"/>
        <v>39.701637228239193</v>
      </c>
      <c r="E104" s="15">
        <f t="shared" ca="1" si="35"/>
        <v>16.841273269735773</v>
      </c>
      <c r="F104" s="16">
        <f t="shared" ca="1" si="36"/>
        <v>4.5500250723199098</v>
      </c>
      <c r="G104" s="15">
        <f t="shared" ca="1" si="22"/>
        <v>44.251662300559104</v>
      </c>
      <c r="H104" s="15">
        <f t="shared" si="23"/>
        <v>8</v>
      </c>
      <c r="I104" s="15">
        <v>0</v>
      </c>
      <c r="J104" s="15">
        <v>1</v>
      </c>
      <c r="K104" s="189" t="str">
        <f t="shared" si="37"/>
        <v>PUENTE</v>
      </c>
      <c r="L104" s="190"/>
      <c r="M104" s="191"/>
      <c r="N104" s="15">
        <f t="shared" ca="1" si="38"/>
        <v>5.8702445333865469</v>
      </c>
      <c r="O104" s="15">
        <f t="shared" ca="1" si="24"/>
        <v>50.121906833945651</v>
      </c>
      <c r="P104" s="15">
        <f t="shared" ca="1" si="21"/>
        <v>68.109473546098187</v>
      </c>
      <c r="Q104" s="15">
        <f t="shared" ca="1" si="25"/>
        <v>3.526328995708869</v>
      </c>
      <c r="R104" s="15">
        <f t="shared" ca="1" si="26"/>
        <v>0</v>
      </c>
      <c r="S104" s="15">
        <f t="shared" si="27"/>
        <v>0</v>
      </c>
      <c r="T104" s="15"/>
      <c r="U104" s="15">
        <f t="shared" ca="1" si="28"/>
        <v>71.635802541807053</v>
      </c>
      <c r="V104" s="15">
        <f t="shared" ca="1" si="29"/>
        <v>3.1213467513947815</v>
      </c>
      <c r="W104" s="15">
        <f t="shared" ca="1" si="30"/>
        <v>74.757149293201834</v>
      </c>
      <c r="X104" s="15">
        <f t="shared" ca="1" si="31"/>
        <v>5.0211453133691331</v>
      </c>
      <c r="Y104" s="15">
        <f t="shared" ca="1" si="32"/>
        <v>79.778294606570967</v>
      </c>
      <c r="Z104" s="15">
        <f t="shared" ca="1" si="33"/>
        <v>40.076657378331774</v>
      </c>
      <c r="AB104" s="27" t="s">
        <v>66</v>
      </c>
      <c r="AC104" s="36" t="s">
        <v>337</v>
      </c>
      <c r="AD104" s="63">
        <v>525.73243265500946</v>
      </c>
      <c r="AE104" s="20"/>
      <c r="AF104" s="20"/>
      <c r="AG104" s="20"/>
      <c r="AH104" s="20"/>
      <c r="AI104" s="20"/>
      <c r="AJ104" s="20"/>
      <c r="AK104" s="21"/>
      <c r="AL104" s="20"/>
      <c r="AM104" s="20"/>
      <c r="AN104" s="140" t="s">
        <v>588</v>
      </c>
      <c r="AO104" s="138"/>
      <c r="AP104" s="138">
        <v>0.05</v>
      </c>
      <c r="AQ104" s="139"/>
      <c r="AR104" s="20"/>
      <c r="AS104" s="20"/>
      <c r="AT104" s="20"/>
      <c r="AU104" s="20"/>
      <c r="AV104" s="20"/>
      <c r="AW104" s="21"/>
      <c r="BA104" s="27" t="s">
        <v>39</v>
      </c>
      <c r="BB104" s="36" t="s">
        <v>310</v>
      </c>
      <c r="BC104" s="26"/>
      <c r="BD104" s="26">
        <v>480.90385882115487</v>
      </c>
      <c r="BE104" s="20"/>
      <c r="BF104" s="20"/>
      <c r="BG104" s="20"/>
      <c r="BH104" s="20"/>
      <c r="BI104" s="20"/>
      <c r="BJ104" s="20"/>
      <c r="BK104" s="20"/>
      <c r="BL104" s="20"/>
      <c r="BM104" s="20"/>
      <c r="BN104" s="20"/>
      <c r="BO104" s="20"/>
      <c r="BP104" s="20"/>
      <c r="BQ104" s="20"/>
      <c r="BR104" s="20"/>
      <c r="BS104" s="20"/>
      <c r="BT104" s="20"/>
      <c r="BU104" s="20"/>
      <c r="BV104" s="20"/>
      <c r="BW104" s="20"/>
      <c r="BX104" s="20"/>
      <c r="BY104" s="21"/>
    </row>
    <row r="105" spans="3:77" x14ac:dyDescent="0.25">
      <c r="C105" s="15">
        <v>9</v>
      </c>
      <c r="D105" s="15">
        <f t="shared" ca="1" si="34"/>
        <v>40.295974685907908</v>
      </c>
      <c r="E105" s="15">
        <f t="shared" ca="1" si="35"/>
        <v>0.59433745766871371</v>
      </c>
      <c r="F105" s="16">
        <f t="shared" ca="1" si="36"/>
        <v>3.6119078177585777</v>
      </c>
      <c r="G105" s="15">
        <f t="shared" ca="1" si="22"/>
        <v>43.907882503666485</v>
      </c>
      <c r="H105" s="15">
        <f t="shared" si="23"/>
        <v>9</v>
      </c>
      <c r="I105" s="15">
        <v>1</v>
      </c>
      <c r="J105" s="15">
        <v>0</v>
      </c>
      <c r="K105" s="189" t="str">
        <f t="shared" si="37"/>
        <v>BALSA</v>
      </c>
      <c r="L105" s="190"/>
      <c r="M105" s="191"/>
      <c r="N105" s="15">
        <f t="shared" ca="1" si="38"/>
        <v>3.0620561710464531</v>
      </c>
      <c r="O105" s="15">
        <f t="shared" ca="1" si="24"/>
        <v>46.969938674712935</v>
      </c>
      <c r="P105" s="15">
        <f t="shared" ca="1" si="21"/>
        <v>71.635802541807053</v>
      </c>
      <c r="Q105" s="15">
        <f t="shared" ca="1" si="25"/>
        <v>4.0427925436126912</v>
      </c>
      <c r="R105" s="15">
        <f t="shared" ca="1" si="26"/>
        <v>81.200242175324917</v>
      </c>
      <c r="S105" s="15">
        <f t="shared" ca="1" si="27"/>
        <v>0</v>
      </c>
      <c r="T105" s="15"/>
      <c r="U105" s="15">
        <f t="shared" ca="1" si="28"/>
        <v>75.678595085419744</v>
      </c>
      <c r="V105" s="15">
        <f t="shared" ca="1" si="29"/>
        <v>3.064640164869445</v>
      </c>
      <c r="W105" s="15">
        <f t="shared" ca="1" si="30"/>
        <v>78.743235250289189</v>
      </c>
      <c r="X105" s="15">
        <f t="shared" ca="1" si="31"/>
        <v>4.3484738576115554</v>
      </c>
      <c r="Y105" s="15">
        <f t="shared" ca="1" si="32"/>
        <v>83.091709107900741</v>
      </c>
      <c r="Z105" s="15">
        <f t="shared" ca="1" si="33"/>
        <v>42.795734421992833</v>
      </c>
      <c r="AB105" s="27" t="s">
        <v>67</v>
      </c>
      <c r="AC105" s="36" t="s">
        <v>338</v>
      </c>
      <c r="AD105" s="63">
        <v>518.07382349403122</v>
      </c>
      <c r="AE105" s="20"/>
      <c r="AF105" s="20"/>
      <c r="AG105" s="20"/>
      <c r="AH105" s="20"/>
      <c r="AI105" s="20"/>
      <c r="AJ105" s="20"/>
      <c r="AK105" s="21"/>
      <c r="AL105" s="20"/>
      <c r="AM105" s="20"/>
      <c r="AN105" s="164" t="s">
        <v>589</v>
      </c>
      <c r="AO105" s="165"/>
      <c r="AP105" s="138">
        <f>-_xlfn.T.INV(AP104/2,19)</f>
        <v>2.0930240544083096</v>
      </c>
      <c r="AQ105" s="139"/>
      <c r="AR105" s="20"/>
      <c r="AS105" s="20"/>
      <c r="AT105" s="20"/>
      <c r="AU105" s="20"/>
      <c r="AV105" s="20"/>
      <c r="AW105" s="21"/>
      <c r="BA105" s="27" t="s">
        <v>40</v>
      </c>
      <c r="BB105" s="36" t="s">
        <v>311</v>
      </c>
      <c r="BC105" s="26"/>
      <c r="BD105" s="26">
        <v>431.56758003309585</v>
      </c>
      <c r="BE105" s="20"/>
      <c r="BF105" s="20"/>
      <c r="BG105" s="20"/>
      <c r="BH105" s="20"/>
      <c r="BI105" s="20"/>
      <c r="BJ105" s="20"/>
      <c r="BK105" s="20"/>
      <c r="BL105" s="20"/>
      <c r="BM105" s="20"/>
      <c r="BN105" s="20"/>
      <c r="BO105" s="20"/>
      <c r="BP105" s="20"/>
      <c r="BQ105" s="20"/>
      <c r="BR105" s="20"/>
      <c r="BS105" s="20"/>
      <c r="BT105" s="20"/>
      <c r="BU105" s="20"/>
      <c r="BV105" s="20"/>
      <c r="BW105" s="20"/>
      <c r="BX105" s="20"/>
      <c r="BY105" s="21"/>
    </row>
    <row r="106" spans="3:77" x14ac:dyDescent="0.25">
      <c r="C106" s="15">
        <v>10</v>
      </c>
      <c r="D106" s="15">
        <f t="shared" ca="1" si="34"/>
        <v>40.576680159095851</v>
      </c>
      <c r="E106" s="15">
        <f t="shared" ca="1" si="35"/>
        <v>0.28070547318794248</v>
      </c>
      <c r="F106" s="16">
        <f t="shared" ca="1" si="36"/>
        <v>4.759752175275425</v>
      </c>
      <c r="G106" s="15">
        <f t="shared" ca="1" si="22"/>
        <v>45.336432334371274</v>
      </c>
      <c r="H106" s="15">
        <f t="shared" si="23"/>
        <v>10</v>
      </c>
      <c r="I106" s="15">
        <v>0</v>
      </c>
      <c r="J106" s="15">
        <v>1</v>
      </c>
      <c r="K106" s="189" t="str">
        <f t="shared" si="37"/>
        <v>PUENTE</v>
      </c>
      <c r="L106" s="190"/>
      <c r="M106" s="191"/>
      <c r="N106" s="15">
        <f t="shared" ca="1" si="38"/>
        <v>4.8901196158615594</v>
      </c>
      <c r="O106" s="15">
        <f t="shared" ca="1" si="24"/>
        <v>50.226551950232832</v>
      </c>
      <c r="P106" s="15">
        <f t="shared" ca="1" si="21"/>
        <v>81.200242175324917</v>
      </c>
      <c r="Q106" s="15">
        <f t="shared" ca="1" si="25"/>
        <v>3.3778251720968542</v>
      </c>
      <c r="R106" s="15">
        <f t="shared" ca="1" si="26"/>
        <v>0</v>
      </c>
      <c r="S106" s="15">
        <f t="shared" si="27"/>
        <v>0</v>
      </c>
      <c r="T106" s="15"/>
      <c r="U106" s="15">
        <f t="shared" ca="1" si="28"/>
        <v>84.578067347421765</v>
      </c>
      <c r="V106" s="15">
        <f t="shared" ca="1" si="29"/>
        <v>3.3525922154102323</v>
      </c>
      <c r="W106" s="15">
        <f t="shared" ca="1" si="30"/>
        <v>87.930659562831991</v>
      </c>
      <c r="X106" s="15">
        <f t="shared" ca="1" si="31"/>
        <v>5.7966923398517727</v>
      </c>
      <c r="Y106" s="15">
        <f t="shared" ca="1" si="32"/>
        <v>93.727351902683765</v>
      </c>
      <c r="Z106" s="15">
        <f t="shared" ca="1" si="33"/>
        <v>53.150671743587914</v>
      </c>
      <c r="AB106" s="27" t="s">
        <v>68</v>
      </c>
      <c r="AC106" s="36" t="s">
        <v>339</v>
      </c>
      <c r="AD106" s="63">
        <v>554.12416984179617</v>
      </c>
      <c r="AE106" s="20"/>
      <c r="AF106" s="20"/>
      <c r="AG106" s="20"/>
      <c r="AH106" s="20"/>
      <c r="AI106" s="20"/>
      <c r="AJ106" s="20"/>
      <c r="AK106" s="21"/>
      <c r="AL106" s="20"/>
      <c r="AM106" s="20"/>
      <c r="AN106" s="158" t="s">
        <v>590</v>
      </c>
      <c r="AO106" s="159"/>
      <c r="AP106" s="102" t="s">
        <v>591</v>
      </c>
      <c r="AQ106" s="103">
        <f>AP102-(AP105*AP103)/SQRT(AP101)</f>
        <v>462.02988618129956</v>
      </c>
      <c r="AR106" s="20"/>
      <c r="AS106" s="20"/>
      <c r="AT106" s="20"/>
      <c r="AU106" s="20"/>
      <c r="AV106" s="20"/>
      <c r="AW106" s="21"/>
      <c r="BA106" s="27" t="s">
        <v>41</v>
      </c>
      <c r="BB106" s="36" t="s">
        <v>312</v>
      </c>
      <c r="BC106" s="26"/>
      <c r="BD106" s="26">
        <v>428.19328317605436</v>
      </c>
      <c r="BE106" s="20"/>
      <c r="BF106" s="20"/>
      <c r="BG106" s="20"/>
      <c r="BH106" s="20"/>
      <c r="BI106" s="20"/>
      <c r="BJ106" s="20"/>
      <c r="BK106" s="20"/>
      <c r="BL106" s="20"/>
      <c r="BM106" s="20"/>
      <c r="BN106" s="20"/>
      <c r="BO106" s="20"/>
      <c r="BP106" s="20"/>
      <c r="BQ106" s="20"/>
      <c r="BR106" s="20"/>
      <c r="BS106" s="20"/>
      <c r="BT106" s="20"/>
      <c r="BU106" s="20"/>
      <c r="BV106" s="20"/>
      <c r="BW106" s="20"/>
      <c r="BX106" s="20"/>
      <c r="BY106" s="21"/>
    </row>
    <row r="107" spans="3:77" x14ac:dyDescent="0.25">
      <c r="C107" s="13"/>
      <c r="D107" s="13"/>
      <c r="E107" s="13"/>
      <c r="F107" s="13"/>
      <c r="G107" s="13"/>
      <c r="H107" s="13"/>
      <c r="I107" s="11"/>
      <c r="J107" s="13"/>
      <c r="K107" s="13"/>
      <c r="L107" s="13"/>
      <c r="M107" s="13"/>
      <c r="N107" s="13"/>
      <c r="O107" s="13"/>
      <c r="P107" s="13"/>
      <c r="Q107" s="13"/>
      <c r="R107" s="13"/>
      <c r="S107" s="13"/>
      <c r="T107" s="13"/>
      <c r="U107" s="12"/>
      <c r="W107" s="12"/>
      <c r="X107" s="12"/>
      <c r="Y107" s="34" t="s">
        <v>27</v>
      </c>
      <c r="Z107" s="68">
        <f ca="1">SUM(Z97:Z106)</f>
        <v>354.37659692744984</v>
      </c>
      <c r="AB107" s="27" t="s">
        <v>69</v>
      </c>
      <c r="AC107" s="36" t="s">
        <v>340</v>
      </c>
      <c r="AD107" s="63">
        <v>448.4952732199049</v>
      </c>
      <c r="AE107" s="20"/>
      <c r="AF107" s="20"/>
      <c r="AG107" s="20"/>
      <c r="AH107" s="20"/>
      <c r="AI107" s="20"/>
      <c r="AJ107" s="20"/>
      <c r="AK107" s="21"/>
      <c r="AL107" s="20"/>
      <c r="AM107" s="20"/>
      <c r="AN107" s="160"/>
      <c r="AO107" s="161"/>
      <c r="AP107" s="102" t="s">
        <v>592</v>
      </c>
      <c r="AQ107" s="103">
        <f>+AP102+(AP105*AP103)/SQRT(AP101)</f>
        <v>491.51923629873903</v>
      </c>
      <c r="AR107" s="20"/>
      <c r="AS107" s="20"/>
      <c r="AT107" s="20"/>
      <c r="AU107" s="20"/>
      <c r="AV107" s="20"/>
      <c r="AW107" s="21"/>
      <c r="BA107" s="27" t="s">
        <v>42</v>
      </c>
      <c r="BB107" s="36" t="s">
        <v>313</v>
      </c>
      <c r="BC107" s="26"/>
      <c r="BD107" s="26">
        <v>322.17652441633396</v>
      </c>
      <c r="BE107" s="20"/>
      <c r="BF107" s="20"/>
      <c r="BG107" s="20"/>
      <c r="BH107" s="20"/>
      <c r="BI107" s="20"/>
      <c r="BJ107" s="20"/>
      <c r="BK107" s="20"/>
      <c r="BL107" s="20"/>
      <c r="BM107" s="20"/>
      <c r="BN107" s="20"/>
      <c r="BO107" s="20"/>
      <c r="BP107" s="20"/>
      <c r="BQ107" s="20"/>
      <c r="BR107" s="20"/>
      <c r="BS107" s="20"/>
      <c r="BT107" s="20"/>
      <c r="BU107" s="20"/>
      <c r="BV107" s="20"/>
      <c r="BW107" s="20"/>
      <c r="BX107" s="20"/>
      <c r="BY107" s="21"/>
    </row>
    <row r="108" spans="3:77" ht="15.75" thickBot="1" x14ac:dyDescent="0.3">
      <c r="AB108" s="27" t="s">
        <v>70</v>
      </c>
      <c r="AC108" s="36" t="s">
        <v>341</v>
      </c>
      <c r="AD108" s="63">
        <v>557.11150831111354</v>
      </c>
      <c r="AE108" s="20"/>
      <c r="AF108" s="20"/>
      <c r="AG108" s="20"/>
      <c r="AH108" s="20"/>
      <c r="AI108" s="20"/>
      <c r="AJ108" s="20"/>
      <c r="AK108" s="21"/>
      <c r="AL108" s="20"/>
      <c r="AM108" s="20"/>
      <c r="AN108" s="147" t="s">
        <v>593</v>
      </c>
      <c r="AO108" s="148"/>
      <c r="AP108" s="162">
        <f>(AP105*AP103)/SQRT(AP101)</f>
        <v>14.744675058719739</v>
      </c>
      <c r="AQ108" s="163"/>
      <c r="AR108" s="20"/>
      <c r="AS108" s="20"/>
      <c r="AT108" s="20"/>
      <c r="AU108" s="20"/>
      <c r="AV108" s="20"/>
      <c r="AW108" s="21"/>
      <c r="BA108" s="27" t="s">
        <v>43</v>
      </c>
      <c r="BB108" s="36" t="s">
        <v>314</v>
      </c>
      <c r="BC108" s="26"/>
      <c r="BD108" s="26">
        <v>416.6956715671987</v>
      </c>
      <c r="BE108" s="20"/>
      <c r="BF108" s="20"/>
      <c r="BG108" s="20"/>
      <c r="BH108" s="20"/>
      <c r="BI108" s="20"/>
      <c r="BJ108" s="20"/>
      <c r="BK108" s="20"/>
      <c r="BL108" s="20"/>
      <c r="BM108" s="20"/>
      <c r="BN108" s="20"/>
      <c r="BO108" s="20"/>
      <c r="BP108" s="20"/>
      <c r="BQ108" s="20"/>
      <c r="BR108" s="20"/>
      <c r="BS108" s="20"/>
      <c r="BT108" s="20"/>
      <c r="BU108" s="20"/>
      <c r="BV108" s="20"/>
      <c r="BW108" s="20"/>
      <c r="BX108" s="20"/>
      <c r="BY108" s="21"/>
    </row>
    <row r="109" spans="3:77" x14ac:dyDescent="0.25">
      <c r="Z109" s="12"/>
      <c r="AB109" s="27" t="s">
        <v>71</v>
      </c>
      <c r="AC109" s="36" t="s">
        <v>342</v>
      </c>
      <c r="AD109" s="63">
        <v>457.00968599566573</v>
      </c>
      <c r="AE109" s="20"/>
      <c r="AF109" s="20"/>
      <c r="AG109" s="20"/>
      <c r="AH109" s="20"/>
      <c r="AI109" s="20"/>
      <c r="AJ109" s="20"/>
      <c r="AK109" s="21"/>
      <c r="AL109" s="20"/>
      <c r="AM109" s="20"/>
      <c r="AN109" s="20"/>
      <c r="AO109" s="20"/>
      <c r="AP109" s="20"/>
      <c r="AQ109" s="20"/>
      <c r="AR109" s="20"/>
      <c r="AS109" s="20"/>
      <c r="AT109" s="20"/>
      <c r="AU109" s="20"/>
      <c r="AV109" s="20"/>
      <c r="AW109" s="21"/>
      <c r="BA109" s="27" t="s">
        <v>44</v>
      </c>
      <c r="BB109" s="36" t="s">
        <v>315</v>
      </c>
      <c r="BC109" s="26"/>
      <c r="BD109" s="26">
        <v>466.82329596530451</v>
      </c>
      <c r="BE109" s="20"/>
      <c r="BF109" s="20"/>
      <c r="BG109" s="20"/>
      <c r="BH109" s="20"/>
      <c r="BI109" s="20"/>
      <c r="BJ109" s="20"/>
      <c r="BK109" s="20"/>
      <c r="BL109" s="20"/>
      <c r="BM109" s="20"/>
      <c r="BN109" s="20"/>
      <c r="BO109" s="20"/>
      <c r="BP109" s="20"/>
      <c r="BQ109" s="20"/>
      <c r="BR109" s="20"/>
      <c r="BS109" s="20"/>
      <c r="BT109" s="20"/>
      <c r="BU109" s="20"/>
      <c r="BV109" s="20"/>
      <c r="BW109" s="20"/>
      <c r="BX109" s="20"/>
      <c r="BY109" s="21"/>
    </row>
    <row r="110" spans="3:77" x14ac:dyDescent="0.25">
      <c r="X110" s="132" t="s">
        <v>866</v>
      </c>
      <c r="Y110" s="132"/>
      <c r="Z110" s="132"/>
      <c r="AB110" s="27" t="s">
        <v>72</v>
      </c>
      <c r="AC110" s="36" t="s">
        <v>343</v>
      </c>
      <c r="AD110" s="63">
        <v>406.64405806619749</v>
      </c>
      <c r="AE110" s="20"/>
      <c r="AF110" s="20"/>
      <c r="AG110" s="20"/>
      <c r="AH110" s="20"/>
      <c r="AI110" s="20"/>
      <c r="AJ110" s="20"/>
      <c r="AK110" s="21"/>
      <c r="AL110" s="168" t="s">
        <v>897</v>
      </c>
      <c r="AM110" s="169"/>
      <c r="AN110" s="169"/>
      <c r="AO110" s="169"/>
      <c r="AP110" s="169"/>
      <c r="AQ110" s="169"/>
      <c r="AR110" s="169"/>
      <c r="AS110" s="169"/>
      <c r="AT110" s="169"/>
      <c r="AU110" s="169"/>
      <c r="AV110" s="169"/>
      <c r="AW110" s="21"/>
      <c r="BA110" s="27" t="s">
        <v>45</v>
      </c>
      <c r="BB110" s="36" t="s">
        <v>316</v>
      </c>
      <c r="BC110" s="26"/>
      <c r="BD110" s="26">
        <v>454.80023283875312</v>
      </c>
      <c r="BE110" s="20"/>
      <c r="BF110" s="20"/>
      <c r="BG110" s="20"/>
      <c r="BH110" s="20"/>
      <c r="BI110" s="20"/>
      <c r="BJ110" s="20"/>
      <c r="BK110" s="20"/>
      <c r="BL110" s="20"/>
      <c r="BM110" s="20"/>
      <c r="BN110" s="20"/>
      <c r="BO110" s="20"/>
      <c r="BP110" s="20"/>
      <c r="BQ110" s="20"/>
      <c r="BR110" s="20"/>
      <c r="BS110" s="20"/>
      <c r="BT110" s="20"/>
      <c r="BU110" s="20"/>
      <c r="BV110" s="20"/>
      <c r="BW110" s="20"/>
      <c r="BX110" s="20"/>
      <c r="BY110" s="21"/>
    </row>
    <row r="111" spans="3:77" x14ac:dyDescent="0.25">
      <c r="X111" s="132" t="s">
        <v>884</v>
      </c>
      <c r="Y111" s="132"/>
      <c r="Z111" s="132"/>
      <c r="AB111" s="27" t="s">
        <v>73</v>
      </c>
      <c r="AC111" s="36" t="s">
        <v>344</v>
      </c>
      <c r="AD111" s="63">
        <v>530.34851269066883</v>
      </c>
      <c r="AE111" s="20"/>
      <c r="AF111" s="20"/>
      <c r="AG111" s="20"/>
      <c r="AH111" s="20"/>
      <c r="AI111" s="20"/>
      <c r="AJ111" s="20"/>
      <c r="AK111" s="21"/>
      <c r="AL111" s="168"/>
      <c r="AM111" s="169"/>
      <c r="AN111" s="169"/>
      <c r="AO111" s="169"/>
      <c r="AP111" s="169"/>
      <c r="AQ111" s="169"/>
      <c r="AR111" s="169"/>
      <c r="AS111" s="169"/>
      <c r="AT111" s="169"/>
      <c r="AU111" s="169"/>
      <c r="AV111" s="169"/>
      <c r="AW111" s="21"/>
      <c r="BA111" s="27" t="s">
        <v>46</v>
      </c>
      <c r="BB111" s="36" t="s">
        <v>317</v>
      </c>
      <c r="BC111" s="26"/>
      <c r="BD111" s="26">
        <v>499.76902978626788</v>
      </c>
      <c r="BE111" s="20"/>
      <c r="BF111" s="20"/>
      <c r="BG111" s="20"/>
      <c r="BH111" s="20"/>
      <c r="BI111" s="20"/>
      <c r="BJ111" s="20"/>
      <c r="BK111" s="20"/>
      <c r="BL111" s="20"/>
      <c r="BM111" s="20"/>
      <c r="BN111" s="20"/>
      <c r="BO111" s="20"/>
      <c r="BP111" s="20"/>
      <c r="BQ111" s="20"/>
      <c r="BR111" s="20"/>
      <c r="BS111" s="20"/>
      <c r="BT111" s="20"/>
      <c r="BU111" s="20"/>
      <c r="BV111" s="20"/>
      <c r="BW111" s="20"/>
      <c r="BX111" s="20"/>
      <c r="BY111" s="21"/>
    </row>
    <row r="112" spans="3:77" x14ac:dyDescent="0.25">
      <c r="AB112" s="27" t="s">
        <v>74</v>
      </c>
      <c r="AC112" s="36" t="s">
        <v>345</v>
      </c>
      <c r="AD112" s="63">
        <v>509.15661876784208</v>
      </c>
      <c r="AE112" s="20"/>
      <c r="AF112" s="20"/>
      <c r="AG112" s="20"/>
      <c r="AH112" s="20"/>
      <c r="AI112" s="20"/>
      <c r="AJ112" s="20"/>
      <c r="AK112" s="21"/>
      <c r="AL112" s="168"/>
      <c r="AM112" s="169"/>
      <c r="AN112" s="169"/>
      <c r="AO112" s="169"/>
      <c r="AP112" s="169"/>
      <c r="AQ112" s="169"/>
      <c r="AR112" s="169"/>
      <c r="AS112" s="169"/>
      <c r="AT112" s="169"/>
      <c r="AU112" s="169"/>
      <c r="AV112" s="169"/>
      <c r="AW112" s="21"/>
      <c r="BA112" s="27" t="s">
        <v>47</v>
      </c>
      <c r="BB112" s="36" t="s">
        <v>318</v>
      </c>
      <c r="BC112" s="26"/>
      <c r="BD112" s="26">
        <v>403.36952975346401</v>
      </c>
      <c r="BE112" s="20"/>
      <c r="BF112" s="20"/>
      <c r="BG112" s="20"/>
      <c r="BH112" s="20"/>
      <c r="BI112" s="20"/>
      <c r="BJ112" s="20"/>
      <c r="BK112" s="20"/>
      <c r="BL112" s="20"/>
      <c r="BM112" s="20"/>
      <c r="BN112" s="20"/>
      <c r="BO112" s="20"/>
      <c r="BP112" s="20"/>
      <c r="BQ112" s="20"/>
      <c r="BR112" s="20"/>
      <c r="BS112" s="20"/>
      <c r="BT112" s="20"/>
      <c r="BU112" s="20"/>
      <c r="BV112" s="20"/>
      <c r="BW112" s="20"/>
      <c r="BX112" s="20"/>
      <c r="BY112" s="21"/>
    </row>
    <row r="113" spans="1:77" x14ac:dyDescent="0.25">
      <c r="AB113" s="27" t="s">
        <v>75</v>
      </c>
      <c r="AC113" s="36" t="s">
        <v>346</v>
      </c>
      <c r="AD113" s="63">
        <v>420.82577162667604</v>
      </c>
      <c r="AE113" s="20"/>
      <c r="AF113" s="20"/>
      <c r="AG113" s="20"/>
      <c r="AH113" s="20"/>
      <c r="AI113" s="20"/>
      <c r="AJ113" s="20"/>
      <c r="AK113" s="21"/>
      <c r="AL113" s="168"/>
      <c r="AM113" s="169"/>
      <c r="AN113" s="169"/>
      <c r="AO113" s="169"/>
      <c r="AP113" s="169"/>
      <c r="AQ113" s="169"/>
      <c r="AR113" s="169"/>
      <c r="AS113" s="169"/>
      <c r="AT113" s="169"/>
      <c r="AU113" s="169"/>
      <c r="AV113" s="169"/>
      <c r="AW113" s="21"/>
      <c r="BA113" s="27" t="s">
        <v>48</v>
      </c>
      <c r="BB113" s="36" t="s">
        <v>319</v>
      </c>
      <c r="BC113" s="26"/>
      <c r="BD113" s="26">
        <v>370.48442321557053</v>
      </c>
      <c r="BE113" s="20"/>
      <c r="BF113" s="20"/>
      <c r="BG113" s="20"/>
      <c r="BH113" s="20"/>
      <c r="BI113" s="20"/>
      <c r="BJ113" s="20"/>
      <c r="BK113" s="20"/>
      <c r="BL113" s="20"/>
      <c r="BM113" s="20"/>
      <c r="BN113" s="20"/>
      <c r="BO113" s="20"/>
      <c r="BP113" s="20"/>
      <c r="BQ113" s="20"/>
      <c r="BR113" s="20"/>
      <c r="BS113" s="20"/>
      <c r="BT113" s="20"/>
      <c r="BU113" s="20"/>
      <c r="BV113" s="20"/>
      <c r="BW113" s="20"/>
      <c r="BX113" s="20"/>
      <c r="BY113" s="21"/>
    </row>
    <row r="114" spans="1:77" x14ac:dyDescent="0.25">
      <c r="AB114" s="27" t="s">
        <v>76</v>
      </c>
      <c r="AC114" s="36" t="s">
        <v>347</v>
      </c>
      <c r="AD114" s="63">
        <v>491.17906604858609</v>
      </c>
      <c r="AE114" s="20"/>
      <c r="AF114" s="20"/>
      <c r="AG114" s="20"/>
      <c r="AH114" s="20"/>
      <c r="AI114" s="20"/>
      <c r="AJ114" s="20"/>
      <c r="AK114" s="21"/>
      <c r="AL114" s="168"/>
      <c r="AM114" s="169"/>
      <c r="AN114" s="169"/>
      <c r="AO114" s="169"/>
      <c r="AP114" s="169"/>
      <c r="AQ114" s="169"/>
      <c r="AR114" s="169"/>
      <c r="AS114" s="169"/>
      <c r="AT114" s="169"/>
      <c r="AU114" s="169"/>
      <c r="AV114" s="169"/>
      <c r="AW114" s="21"/>
      <c r="BA114" s="27" t="s">
        <v>49</v>
      </c>
      <c r="BB114" s="36" t="s">
        <v>320</v>
      </c>
      <c r="BC114" s="26"/>
      <c r="BD114" s="26">
        <v>246.17941705623048</v>
      </c>
      <c r="BE114" s="20"/>
      <c r="BF114" s="20"/>
      <c r="BG114" s="20"/>
      <c r="BH114" s="20"/>
      <c r="BI114" s="20"/>
      <c r="BJ114" s="20"/>
      <c r="BK114" s="20"/>
      <c r="BL114" s="20"/>
      <c r="BM114" s="20"/>
      <c r="BN114" s="20"/>
      <c r="BO114" s="20"/>
      <c r="BP114" s="20"/>
      <c r="BQ114" s="20"/>
      <c r="BR114" s="20"/>
      <c r="BS114" s="20"/>
      <c r="BT114" s="20"/>
      <c r="BU114" s="20"/>
      <c r="BV114" s="20"/>
      <c r="BW114" s="20"/>
      <c r="BX114" s="20"/>
      <c r="BY114" s="21"/>
    </row>
    <row r="115" spans="1:77" x14ac:dyDescent="0.25">
      <c r="AB115" s="27" t="s">
        <v>77</v>
      </c>
      <c r="AC115" s="36" t="s">
        <v>348</v>
      </c>
      <c r="AD115" s="63">
        <v>459.11282521987471</v>
      </c>
      <c r="AE115" s="20"/>
      <c r="AF115" s="20"/>
      <c r="AG115" s="20"/>
      <c r="AH115" s="20"/>
      <c r="AI115" s="20"/>
      <c r="AJ115" s="20"/>
      <c r="AK115" s="21"/>
      <c r="AL115" s="20"/>
      <c r="AM115" s="20"/>
      <c r="AN115" s="20"/>
      <c r="AO115" s="20"/>
      <c r="AP115" s="20"/>
      <c r="AQ115" s="20"/>
      <c r="AR115" s="20"/>
      <c r="AS115" s="20"/>
      <c r="AT115" s="20"/>
      <c r="AU115" s="20"/>
      <c r="AV115" s="20"/>
      <c r="AW115" s="21"/>
      <c r="BA115" s="27" t="s">
        <v>50</v>
      </c>
      <c r="BB115" s="36" t="s">
        <v>321</v>
      </c>
      <c r="BC115" s="26"/>
      <c r="BD115" s="26">
        <v>374.49670626627085</v>
      </c>
      <c r="BE115" s="20"/>
      <c r="BF115" s="20"/>
      <c r="BG115" s="20"/>
      <c r="BH115" s="20"/>
      <c r="BI115" s="20"/>
      <c r="BJ115" s="20"/>
      <c r="BK115" s="20"/>
      <c r="BL115" s="20"/>
      <c r="BM115" s="20"/>
      <c r="BN115" s="20"/>
      <c r="BO115" s="20"/>
      <c r="BP115" s="20"/>
      <c r="BQ115" s="20"/>
      <c r="BR115" s="20"/>
      <c r="BS115" s="20"/>
      <c r="BT115" s="20"/>
      <c r="BU115" s="20"/>
      <c r="BV115" s="20"/>
      <c r="BW115" s="20"/>
      <c r="BX115" s="20"/>
      <c r="BY115" s="21"/>
    </row>
    <row r="116" spans="1:77" x14ac:dyDescent="0.25">
      <c r="AB116" s="27" t="s">
        <v>78</v>
      </c>
      <c r="AC116" s="36" t="s">
        <v>349</v>
      </c>
      <c r="AD116" s="63">
        <v>442.58984267391531</v>
      </c>
      <c r="AE116" s="20"/>
      <c r="AF116" s="20"/>
      <c r="AG116" s="20"/>
      <c r="AH116" s="20"/>
      <c r="AI116" s="20"/>
      <c r="AJ116" s="20"/>
      <c r="AK116" s="21"/>
      <c r="AL116" s="20"/>
      <c r="AM116" s="20"/>
      <c r="AN116" s="20"/>
      <c r="AO116" s="20"/>
      <c r="AP116" s="20"/>
      <c r="AQ116" s="20"/>
      <c r="AR116" s="20"/>
      <c r="AS116" s="20"/>
      <c r="AT116" s="20"/>
      <c r="AU116" s="20"/>
      <c r="AV116" s="20"/>
      <c r="AW116" s="21"/>
      <c r="BA116" s="27" t="s">
        <v>51</v>
      </c>
      <c r="BB116" s="36" t="s">
        <v>322</v>
      </c>
      <c r="BC116" s="26"/>
      <c r="BD116" s="26">
        <v>447.88445094036194</v>
      </c>
      <c r="BE116" s="20"/>
      <c r="BF116" s="20"/>
      <c r="BG116" s="20"/>
      <c r="BH116" s="20"/>
      <c r="BI116" s="20"/>
      <c r="BJ116" s="20"/>
      <c r="BK116" s="20"/>
      <c r="BL116" s="20"/>
      <c r="BM116" s="206" t="s">
        <v>853</v>
      </c>
      <c r="BN116" s="206"/>
      <c r="BO116" s="206"/>
      <c r="BP116" s="206"/>
      <c r="BQ116" s="20"/>
      <c r="BR116" s="20"/>
      <c r="BS116" s="20"/>
      <c r="BT116" s="20"/>
      <c r="BU116" s="20"/>
      <c r="BV116" s="20"/>
      <c r="BW116" s="20"/>
      <c r="BX116" s="20"/>
      <c r="BY116" s="21"/>
    </row>
    <row r="117" spans="1:77" x14ac:dyDescent="0.25">
      <c r="AB117" s="27" t="s">
        <v>79</v>
      </c>
      <c r="AC117" s="36" t="s">
        <v>350</v>
      </c>
      <c r="AD117" s="63">
        <v>497.52990259121157</v>
      </c>
      <c r="AE117" s="20"/>
      <c r="AF117" s="20"/>
      <c r="AG117" s="20"/>
      <c r="AH117" s="20"/>
      <c r="AI117" s="20"/>
      <c r="AJ117" s="20"/>
      <c r="AK117" s="21"/>
      <c r="AL117" s="20"/>
      <c r="AM117" s="20"/>
      <c r="AN117" s="20"/>
      <c r="AO117" s="20"/>
      <c r="AP117" s="20"/>
      <c r="AQ117" s="20"/>
      <c r="AR117" s="20"/>
      <c r="AS117" s="20"/>
      <c r="AT117" s="20"/>
      <c r="AU117" s="20"/>
      <c r="AV117" s="20"/>
      <c r="AW117" s="21"/>
      <c r="BA117" s="27" t="s">
        <v>52</v>
      </c>
      <c r="BB117" s="36" t="s">
        <v>323</v>
      </c>
      <c r="BC117" s="26"/>
      <c r="BD117" s="26">
        <v>370.50713254358283</v>
      </c>
      <c r="BE117" s="20"/>
      <c r="BF117" s="20"/>
      <c r="BG117" s="20"/>
      <c r="BH117" s="20"/>
      <c r="BI117" s="20"/>
      <c r="BJ117" s="20"/>
      <c r="BK117" s="20"/>
      <c r="BL117" s="20"/>
      <c r="BM117" s="206" t="s">
        <v>854</v>
      </c>
      <c r="BN117" s="206"/>
      <c r="BO117" s="206"/>
      <c r="BP117" s="206"/>
      <c r="BQ117" s="20"/>
      <c r="BR117" s="20"/>
      <c r="BS117" s="20"/>
      <c r="BT117" s="20"/>
      <c r="BU117" s="20"/>
      <c r="BV117" s="20"/>
      <c r="BW117" s="20"/>
      <c r="BX117" s="20"/>
      <c r="BY117" s="21"/>
    </row>
    <row r="118" spans="1:77" x14ac:dyDescent="0.25">
      <c r="AB118" s="27" t="s">
        <v>80</v>
      </c>
      <c r="AC118" s="36" t="s">
        <v>351</v>
      </c>
      <c r="AD118" s="63">
        <v>496.16416811107433</v>
      </c>
      <c r="AE118" s="20"/>
      <c r="AF118" s="20"/>
      <c r="AG118" s="20"/>
      <c r="AH118" s="20"/>
      <c r="AI118" s="20"/>
      <c r="AJ118" s="20"/>
      <c r="AK118" s="21"/>
      <c r="AL118" s="20"/>
      <c r="AM118" s="20"/>
      <c r="AN118" s="20"/>
      <c r="AO118" s="20"/>
      <c r="AP118" s="20"/>
      <c r="AQ118" s="20"/>
      <c r="AR118" s="20"/>
      <c r="AS118" s="20"/>
      <c r="AT118" s="20"/>
      <c r="AU118" s="20"/>
      <c r="AV118" s="20"/>
      <c r="AW118" s="21"/>
      <c r="BA118" s="27" t="s">
        <v>53</v>
      </c>
      <c r="BB118" s="36" t="s">
        <v>324</v>
      </c>
      <c r="BC118" s="26"/>
      <c r="BD118" s="26">
        <v>340.7698230997288</v>
      </c>
      <c r="BE118" s="20"/>
      <c r="BF118" s="20"/>
      <c r="BG118" s="20"/>
      <c r="BH118" s="20"/>
      <c r="BI118" s="20"/>
      <c r="BJ118" s="20"/>
      <c r="BK118" s="20"/>
      <c r="BL118" s="20"/>
      <c r="BM118" s="20"/>
      <c r="BN118" s="20"/>
      <c r="BO118" s="20"/>
      <c r="BP118" s="20"/>
      <c r="BQ118" s="20"/>
      <c r="BR118" s="20"/>
      <c r="BS118" s="20"/>
      <c r="BT118" s="20"/>
      <c r="BU118" s="20"/>
      <c r="BV118" s="20"/>
      <c r="BW118" s="20"/>
      <c r="BX118" s="20"/>
      <c r="BY118" s="21"/>
    </row>
    <row r="119" spans="1:77" ht="15.75" thickBot="1" x14ac:dyDescent="0.3">
      <c r="AB119" s="27" t="s">
        <v>81</v>
      </c>
      <c r="AC119" s="36" t="s">
        <v>352</v>
      </c>
      <c r="AD119" s="63">
        <v>482.15862869515638</v>
      </c>
      <c r="AE119" s="23"/>
      <c r="AF119" s="23"/>
      <c r="AG119" s="23"/>
      <c r="AH119" s="23"/>
      <c r="AI119" s="23"/>
      <c r="AJ119" s="23"/>
      <c r="AK119" s="24"/>
      <c r="AL119" s="23"/>
      <c r="AM119" s="23"/>
      <c r="AN119" s="23"/>
      <c r="AO119" s="23"/>
      <c r="AP119" s="23"/>
      <c r="AQ119" s="23"/>
      <c r="AR119" s="23"/>
      <c r="AS119" s="23"/>
      <c r="AT119" s="23"/>
      <c r="AU119" s="23"/>
      <c r="AV119" s="23"/>
      <c r="AW119" s="24"/>
      <c r="BA119" s="27" t="s">
        <v>54</v>
      </c>
      <c r="BB119" s="36" t="s">
        <v>325</v>
      </c>
      <c r="BC119" s="26"/>
      <c r="BD119" s="26">
        <v>372.04181138628036</v>
      </c>
      <c r="BE119" s="20"/>
      <c r="BF119" s="20"/>
      <c r="BG119" s="20"/>
      <c r="BH119" s="20"/>
      <c r="BI119" s="20"/>
      <c r="BJ119" s="20"/>
      <c r="BK119" s="20"/>
      <c r="BL119" s="20"/>
      <c r="BM119" s="207" t="s">
        <v>852</v>
      </c>
      <c r="BN119" s="207"/>
      <c r="BO119" s="207"/>
      <c r="BP119" s="207"/>
      <c r="BQ119" s="20"/>
      <c r="BR119" s="20"/>
      <c r="BS119" s="20"/>
      <c r="BT119" s="20"/>
      <c r="BU119" s="20"/>
      <c r="BV119" s="20"/>
      <c r="BW119" s="20"/>
      <c r="BX119" s="20"/>
      <c r="BY119" s="21"/>
    </row>
    <row r="120" spans="1:77" x14ac:dyDescent="0.25">
      <c r="AB120" s="27" t="s">
        <v>82</v>
      </c>
      <c r="AC120" s="36" t="s">
        <v>353</v>
      </c>
      <c r="AD120" s="63">
        <v>514.22682923399157</v>
      </c>
      <c r="AE120" s="20"/>
      <c r="AF120" s="20"/>
      <c r="AG120" s="20"/>
      <c r="AH120" s="20"/>
      <c r="AI120" s="20"/>
      <c r="AJ120" s="20"/>
      <c r="AK120" s="20"/>
      <c r="AL120" s="20"/>
      <c r="AM120" s="20"/>
      <c r="AN120" s="20"/>
      <c r="AO120" s="20"/>
      <c r="AP120" s="20"/>
      <c r="AQ120" s="20"/>
      <c r="AR120" s="20"/>
      <c r="AS120" s="20"/>
      <c r="AT120" s="20"/>
      <c r="AU120" s="20"/>
      <c r="AV120" s="20"/>
      <c r="AW120" s="21"/>
      <c r="BA120" s="27" t="s">
        <v>55</v>
      </c>
      <c r="BB120" s="36" t="s">
        <v>326</v>
      </c>
      <c r="BC120" s="26"/>
      <c r="BD120" s="26">
        <v>393.56653305040487</v>
      </c>
      <c r="BE120" s="20"/>
      <c r="BF120" s="20"/>
      <c r="BG120" s="20"/>
      <c r="BH120" s="20"/>
      <c r="BI120" s="20"/>
      <c r="BJ120" s="20"/>
      <c r="BK120" s="20"/>
      <c r="BL120" s="20"/>
      <c r="BM120" s="20"/>
      <c r="BN120" s="20"/>
      <c r="BO120" s="20"/>
      <c r="BP120" s="20"/>
      <c r="BQ120" s="20"/>
      <c r="BR120" s="20"/>
      <c r="BS120" s="20"/>
      <c r="BT120" s="20"/>
      <c r="BU120" s="20"/>
      <c r="BV120" s="20"/>
      <c r="BW120" s="20"/>
      <c r="BX120" s="20"/>
      <c r="BY120" s="21"/>
    </row>
    <row r="121" spans="1:77" x14ac:dyDescent="0.25">
      <c r="AB121" s="27" t="s">
        <v>83</v>
      </c>
      <c r="AC121" s="36" t="s">
        <v>354</v>
      </c>
      <c r="AD121" s="63">
        <v>437.94767233759802</v>
      </c>
      <c r="AE121" s="20"/>
      <c r="AF121" s="20"/>
      <c r="AG121" s="20"/>
      <c r="AH121" s="20"/>
      <c r="AI121" s="20"/>
      <c r="AJ121" s="20"/>
      <c r="AK121" s="20"/>
      <c r="AL121" s="20"/>
      <c r="AM121" s="20"/>
      <c r="AN121" s="20"/>
      <c r="AO121" s="20"/>
      <c r="AP121" s="20"/>
      <c r="AQ121" s="20"/>
      <c r="AR121" s="20"/>
      <c r="AS121" s="20"/>
      <c r="AT121" s="20"/>
      <c r="AU121" s="20"/>
      <c r="AV121" s="20"/>
      <c r="AW121" s="21"/>
      <c r="BA121" s="27" t="s">
        <v>56</v>
      </c>
      <c r="BB121" s="36" t="s">
        <v>327</v>
      </c>
      <c r="BC121" s="26"/>
      <c r="BD121" s="26">
        <v>303.16736424303389</v>
      </c>
      <c r="BE121" s="20"/>
      <c r="BF121" s="20"/>
      <c r="BG121" s="20"/>
      <c r="BH121" s="20"/>
      <c r="BI121" s="20"/>
      <c r="BJ121" s="20"/>
      <c r="BK121" s="20"/>
      <c r="BL121" s="20"/>
      <c r="BM121" s="20"/>
      <c r="BN121" s="20"/>
      <c r="BO121" s="20"/>
      <c r="BP121" s="20"/>
      <c r="BQ121" s="20"/>
      <c r="BR121" s="20"/>
      <c r="BS121" s="20"/>
      <c r="BT121" s="20"/>
      <c r="BU121" s="20"/>
      <c r="BV121" s="20"/>
      <c r="BW121" s="20"/>
      <c r="BX121" s="20"/>
      <c r="BY121" s="21"/>
    </row>
    <row r="122" spans="1:77" x14ac:dyDescent="0.25">
      <c r="AB122" s="27" t="s">
        <v>84</v>
      </c>
      <c r="AC122" s="36" t="s">
        <v>355</v>
      </c>
      <c r="AD122" s="63">
        <v>515.30942148528152</v>
      </c>
      <c r="AE122" s="20"/>
      <c r="AF122" s="20"/>
      <c r="AG122" s="20"/>
      <c r="AH122" s="20"/>
      <c r="AI122" s="20"/>
      <c r="AJ122" s="20"/>
      <c r="AK122" s="20"/>
      <c r="AL122" s="20"/>
      <c r="AM122" s="20"/>
      <c r="AN122" s="20"/>
      <c r="AO122" s="20"/>
      <c r="AP122" s="20"/>
      <c r="AQ122" s="20" t="s">
        <v>582</v>
      </c>
      <c r="AR122" s="20"/>
      <c r="AS122" s="20"/>
      <c r="AT122" s="20"/>
      <c r="AU122" s="20"/>
      <c r="AV122" s="20"/>
      <c r="AW122" s="21"/>
      <c r="AX122" s="20"/>
      <c r="BA122" s="27" t="s">
        <v>57</v>
      </c>
      <c r="BB122" s="36" t="s">
        <v>328</v>
      </c>
      <c r="BC122" s="26"/>
      <c r="BD122" s="26">
        <v>373.88126197303166</v>
      </c>
      <c r="BE122" s="20"/>
      <c r="BF122" s="20"/>
      <c r="BG122" s="20"/>
      <c r="BH122" s="20"/>
      <c r="BI122" s="20"/>
      <c r="BJ122" s="20"/>
      <c r="BK122" s="20"/>
      <c r="BL122" s="20"/>
      <c r="BM122" s="20"/>
      <c r="BN122" s="20"/>
      <c r="BO122" s="20"/>
      <c r="BP122" s="20"/>
      <c r="BQ122" s="20"/>
      <c r="BR122" s="20"/>
      <c r="BS122" s="20"/>
      <c r="BT122" s="20"/>
      <c r="BU122" s="20"/>
      <c r="BV122" s="20"/>
      <c r="BW122" s="20"/>
      <c r="BX122" s="20"/>
      <c r="BY122" s="21"/>
    </row>
    <row r="123" spans="1:77" x14ac:dyDescent="0.25">
      <c r="A123" s="178" t="s">
        <v>3</v>
      </c>
      <c r="B123" s="178"/>
      <c r="C123" s="178"/>
      <c r="D123" s="178"/>
      <c r="E123" s="46">
        <v>1</v>
      </c>
      <c r="AB123" s="27" t="s">
        <v>85</v>
      </c>
      <c r="AC123" s="36" t="s">
        <v>356</v>
      </c>
      <c r="AD123" s="63">
        <v>482.38231108950913</v>
      </c>
      <c r="AE123" s="20"/>
      <c r="AF123" s="20"/>
      <c r="AG123" s="20"/>
      <c r="AH123" s="20"/>
      <c r="AI123" s="20"/>
      <c r="AJ123" s="20"/>
      <c r="AK123" s="20"/>
      <c r="AL123" s="20"/>
      <c r="AM123" s="20"/>
      <c r="AN123" s="20"/>
      <c r="AO123" s="20"/>
      <c r="AP123" s="20"/>
      <c r="AQ123" s="20" t="s">
        <v>583</v>
      </c>
      <c r="AR123" s="20"/>
      <c r="AS123" s="20"/>
      <c r="AT123" s="20"/>
      <c r="AU123" s="20"/>
      <c r="AV123" s="20"/>
      <c r="AW123" s="21"/>
      <c r="AX123" s="20"/>
      <c r="BA123" s="27" t="s">
        <v>58</v>
      </c>
      <c r="BB123" s="36" t="s">
        <v>329</v>
      </c>
      <c r="BC123" s="26"/>
      <c r="BD123" s="26">
        <v>468.06835598500948</v>
      </c>
      <c r="BE123" s="20"/>
      <c r="BF123" s="20"/>
      <c r="BG123" s="20"/>
      <c r="BH123" s="20"/>
      <c r="BI123" s="20"/>
      <c r="BJ123" s="20"/>
      <c r="BK123" s="20"/>
      <c r="BL123" s="20"/>
      <c r="BM123" s="20"/>
      <c r="BN123" s="20"/>
      <c r="BO123" s="20"/>
      <c r="BP123" s="20"/>
      <c r="BQ123" s="20"/>
      <c r="BR123" s="20"/>
      <c r="BS123" s="20"/>
      <c r="BT123" s="20"/>
      <c r="BU123" s="20"/>
      <c r="BV123" s="20"/>
      <c r="BW123" s="20"/>
      <c r="BX123" s="20"/>
      <c r="BY123" s="21"/>
    </row>
    <row r="124" spans="1:77" x14ac:dyDescent="0.25">
      <c r="A124" s="178" t="s">
        <v>4</v>
      </c>
      <c r="B124" s="178"/>
      <c r="C124" s="178"/>
      <c r="D124" s="178"/>
      <c r="E124" s="46">
        <v>2</v>
      </c>
      <c r="AB124" s="27" t="s">
        <v>86</v>
      </c>
      <c r="AC124" s="36" t="s">
        <v>357</v>
      </c>
      <c r="AD124" s="63">
        <v>491.18207365863799</v>
      </c>
      <c r="AE124" s="20"/>
      <c r="AF124" s="20"/>
      <c r="AG124" s="20"/>
      <c r="AH124" s="20"/>
      <c r="AI124" s="20"/>
      <c r="AJ124" s="20"/>
      <c r="AK124" s="20"/>
      <c r="AL124" s="20"/>
      <c r="AM124" s="20"/>
      <c r="AN124" s="20"/>
      <c r="AO124" s="20"/>
      <c r="AP124" s="20"/>
      <c r="AQ124" s="20"/>
      <c r="AR124" s="20"/>
      <c r="AS124" s="20"/>
      <c r="AT124" s="20"/>
      <c r="AU124" s="20"/>
      <c r="AV124" s="20"/>
      <c r="AW124" s="21"/>
      <c r="AX124" s="20"/>
      <c r="BA124" s="27" t="s">
        <v>59</v>
      </c>
      <c r="BB124" s="36" t="s">
        <v>330</v>
      </c>
      <c r="BC124" s="26"/>
      <c r="BD124" s="26">
        <v>538.95915652049837</v>
      </c>
      <c r="BE124" s="20"/>
      <c r="BF124" s="20"/>
      <c r="BG124" s="20"/>
      <c r="BH124" s="20"/>
      <c r="BI124" s="20"/>
      <c r="BJ124" s="20"/>
      <c r="BK124" s="20"/>
      <c r="BL124" s="20"/>
      <c r="BM124" s="20"/>
      <c r="BN124" s="20"/>
      <c r="BO124" s="20"/>
      <c r="BP124" s="20"/>
      <c r="BQ124" s="20"/>
      <c r="BR124" s="20"/>
      <c r="BS124" s="20"/>
      <c r="BT124" s="20"/>
      <c r="BU124" s="20"/>
      <c r="BV124" s="20"/>
      <c r="BW124" s="20"/>
      <c r="BX124" s="20"/>
      <c r="BY124" s="21"/>
    </row>
    <row r="125" spans="1:77" ht="15.75" thickBot="1" x14ac:dyDescent="0.3">
      <c r="A125" s="178" t="s">
        <v>5</v>
      </c>
      <c r="B125" s="178"/>
      <c r="C125" s="178"/>
      <c r="D125" s="178"/>
      <c r="E125" s="47">
        <v>10</v>
      </c>
      <c r="AB125" s="27" t="s">
        <v>87</v>
      </c>
      <c r="AC125" s="36" t="s">
        <v>358</v>
      </c>
      <c r="AD125" s="63">
        <v>527.59575930117194</v>
      </c>
      <c r="AE125" s="20"/>
      <c r="AF125" s="20"/>
      <c r="AG125" s="20"/>
      <c r="AH125" s="20"/>
      <c r="AI125" s="20"/>
      <c r="AJ125" s="20"/>
      <c r="AK125" s="20"/>
      <c r="AL125" s="20"/>
      <c r="AM125" s="20"/>
      <c r="AN125" s="20"/>
      <c r="AO125" s="20"/>
      <c r="AP125" s="20"/>
      <c r="AQ125" s="20"/>
      <c r="AR125" s="20"/>
      <c r="AS125" s="20"/>
      <c r="AT125" s="20"/>
      <c r="AU125" s="20"/>
      <c r="AV125" s="20"/>
      <c r="AW125" s="21"/>
      <c r="AX125" s="20"/>
      <c r="BA125" s="27" t="s">
        <v>60</v>
      </c>
      <c r="BB125" s="36" t="s">
        <v>331</v>
      </c>
      <c r="BC125" s="26"/>
      <c r="BD125" s="26">
        <v>418.35696047204925</v>
      </c>
      <c r="BE125" s="20"/>
      <c r="BF125" s="20"/>
      <c r="BG125" s="20"/>
      <c r="BH125" s="20"/>
      <c r="BI125" s="20"/>
      <c r="BJ125" s="20"/>
      <c r="BK125" s="20"/>
      <c r="BL125" s="20"/>
      <c r="BM125" s="20"/>
      <c r="BN125" s="20"/>
      <c r="BO125" s="20"/>
      <c r="BP125" s="20"/>
      <c r="BQ125" s="20"/>
      <c r="BR125" s="20"/>
      <c r="BS125" s="20"/>
      <c r="BT125" s="20"/>
      <c r="BU125" s="20"/>
      <c r="BV125" s="20"/>
      <c r="BW125" s="20"/>
      <c r="BX125" s="20"/>
      <c r="BY125" s="21"/>
    </row>
    <row r="126" spans="1:77" x14ac:dyDescent="0.25">
      <c r="A126" s="45"/>
      <c r="B126" s="45"/>
      <c r="C126" s="45"/>
      <c r="D126" s="45"/>
      <c r="E126" s="45"/>
      <c r="AB126" s="27" t="s">
        <v>88</v>
      </c>
      <c r="AC126" s="36" t="s">
        <v>359</v>
      </c>
      <c r="AD126" s="63">
        <v>563.69500589549659</v>
      </c>
      <c r="AE126" s="20"/>
      <c r="AF126" s="20"/>
      <c r="AG126" s="20"/>
      <c r="AH126" s="20"/>
      <c r="AI126" s="20"/>
      <c r="AJ126" s="20"/>
      <c r="AK126" s="20"/>
      <c r="AL126" s="20"/>
      <c r="AM126" s="20"/>
      <c r="AN126" s="20"/>
      <c r="AO126" s="20"/>
      <c r="AP126" s="20"/>
      <c r="AQ126" s="20"/>
      <c r="AR126" s="20"/>
      <c r="AS126" s="20"/>
      <c r="AT126" s="20"/>
      <c r="AU126" s="20"/>
      <c r="AV126" s="20"/>
      <c r="AW126" s="21"/>
      <c r="AX126" s="20"/>
      <c r="BA126" s="27" t="s">
        <v>61</v>
      </c>
      <c r="BB126" s="36" t="s">
        <v>332</v>
      </c>
      <c r="BC126" s="26"/>
      <c r="BD126" s="26">
        <v>392.69242767153344</v>
      </c>
      <c r="BE126" s="20"/>
      <c r="BF126" s="20"/>
      <c r="BG126" s="20"/>
      <c r="BH126" s="20"/>
      <c r="BI126" s="20"/>
      <c r="BJ126" s="20"/>
      <c r="BK126" s="20"/>
      <c r="BL126" s="20"/>
      <c r="BM126" s="149" t="s">
        <v>895</v>
      </c>
      <c r="BN126" s="150"/>
      <c r="BO126" s="150"/>
      <c r="BP126" s="151"/>
      <c r="BQ126" s="20"/>
      <c r="BR126" s="20"/>
      <c r="BS126" s="20"/>
      <c r="BT126" s="20"/>
      <c r="BU126" s="20"/>
      <c r="BV126" s="20"/>
      <c r="BW126" s="20"/>
      <c r="BX126" s="20"/>
      <c r="BY126" s="21"/>
    </row>
    <row r="127" spans="1:77" x14ac:dyDescent="0.25">
      <c r="AB127" s="27" t="s">
        <v>89</v>
      </c>
      <c r="AC127" s="36" t="s">
        <v>360</v>
      </c>
      <c r="AD127" s="63">
        <v>540.69491582500962</v>
      </c>
      <c r="AE127" s="20"/>
      <c r="AF127" s="20"/>
      <c r="AG127" s="20"/>
      <c r="AH127" s="20"/>
      <c r="AI127" s="20"/>
      <c r="AJ127" s="20"/>
      <c r="AK127" s="20"/>
      <c r="AL127" s="20"/>
      <c r="AM127" s="20"/>
      <c r="AN127" s="20"/>
      <c r="AO127" s="20"/>
      <c r="AP127" s="20"/>
      <c r="AQ127" s="20"/>
      <c r="AR127" s="20"/>
      <c r="AS127" s="20"/>
      <c r="AT127" s="20"/>
      <c r="AU127" s="20"/>
      <c r="AV127" s="20"/>
      <c r="AW127" s="21"/>
      <c r="AX127" s="20"/>
      <c r="BA127" s="27" t="s">
        <v>62</v>
      </c>
      <c r="BB127" s="36" t="s">
        <v>333</v>
      </c>
      <c r="BC127" s="26"/>
      <c r="BD127" s="26">
        <v>453.37282899823009</v>
      </c>
      <c r="BE127" s="20"/>
      <c r="BF127" s="20"/>
      <c r="BG127" s="20"/>
      <c r="BH127" s="20"/>
      <c r="BI127" s="20"/>
      <c r="BJ127" s="20"/>
      <c r="BK127" s="20"/>
      <c r="BL127" s="20"/>
      <c r="BM127" s="71" t="s">
        <v>855</v>
      </c>
      <c r="BN127" s="72">
        <f>COUNT(BD97:BD496)</f>
        <v>400</v>
      </c>
      <c r="BO127" s="71" t="s">
        <v>856</v>
      </c>
      <c r="BP127" s="72">
        <v>0.05</v>
      </c>
      <c r="BQ127" s="20"/>
      <c r="BR127" s="20"/>
      <c r="BS127" s="20"/>
      <c r="BT127" s="20"/>
      <c r="BU127" s="20"/>
      <c r="BV127" s="20"/>
      <c r="BW127" s="20"/>
      <c r="BX127" s="20"/>
      <c r="BY127" s="21"/>
    </row>
    <row r="128" spans="1:77" ht="18.75" x14ac:dyDescent="0.3">
      <c r="AB128" s="27" t="s">
        <v>90</v>
      </c>
      <c r="AC128" s="36" t="s">
        <v>361</v>
      </c>
      <c r="AD128" s="63">
        <v>495.73906140952715</v>
      </c>
      <c r="AE128" s="20"/>
      <c r="AF128" s="20"/>
      <c r="AG128" s="20"/>
      <c r="AH128" s="20"/>
      <c r="AI128" s="20"/>
      <c r="AJ128" s="20"/>
      <c r="AK128" s="20"/>
      <c r="AL128" s="20"/>
      <c r="AM128" s="20"/>
      <c r="AN128" s="20"/>
      <c r="AO128" s="20"/>
      <c r="AP128" s="20"/>
      <c r="AQ128" s="20"/>
      <c r="AR128" s="20"/>
      <c r="AS128" s="20"/>
      <c r="AT128" s="20"/>
      <c r="AU128" s="20"/>
      <c r="AV128" s="20"/>
      <c r="AW128" s="21"/>
      <c r="BA128" s="27" t="s">
        <v>63</v>
      </c>
      <c r="BB128" s="36" t="s">
        <v>334</v>
      </c>
      <c r="BC128" s="26"/>
      <c r="BD128" s="26">
        <v>432.49274024133388</v>
      </c>
      <c r="BE128" s="20"/>
      <c r="BF128" s="20"/>
      <c r="BG128" s="20"/>
      <c r="BH128" s="20"/>
      <c r="BI128" s="20"/>
      <c r="BJ128" s="20"/>
      <c r="BK128" s="20"/>
      <c r="BL128" s="20"/>
      <c r="BM128" s="156" t="s">
        <v>857</v>
      </c>
      <c r="BN128" s="156"/>
      <c r="BO128" s="138">
        <f>AVERAGE(BD97:BD496)</f>
        <v>415.3189176466542</v>
      </c>
      <c r="BP128" s="138"/>
      <c r="BQ128" s="20"/>
      <c r="BR128" s="20"/>
      <c r="BS128" s="20"/>
      <c r="BT128" s="20"/>
      <c r="BU128" s="20"/>
      <c r="BV128" s="20"/>
      <c r="BW128" s="20"/>
      <c r="BX128" s="20"/>
      <c r="BY128" s="21"/>
    </row>
    <row r="129" spans="3:77" ht="21.75" thickBot="1" x14ac:dyDescent="0.4">
      <c r="AB129" s="27" t="s">
        <v>91</v>
      </c>
      <c r="AC129" s="36" t="s">
        <v>362</v>
      </c>
      <c r="AD129" s="63">
        <v>466.61037839559998</v>
      </c>
      <c r="AE129" s="20"/>
      <c r="AF129" s="20"/>
      <c r="AG129" s="20"/>
      <c r="AH129" s="20"/>
      <c r="AI129" s="20"/>
      <c r="AJ129" s="20"/>
      <c r="AK129" s="20"/>
      <c r="AL129" s="20"/>
      <c r="AM129" s="20"/>
      <c r="AN129" s="20"/>
      <c r="AO129" s="20"/>
      <c r="AP129" s="20"/>
      <c r="AQ129" s="20"/>
      <c r="AR129" s="20"/>
      <c r="AS129" s="20"/>
      <c r="AT129" s="20"/>
      <c r="AU129" s="20"/>
      <c r="AV129" s="20"/>
      <c r="AW129" s="21"/>
      <c r="BA129" s="27" t="s">
        <v>64</v>
      </c>
      <c r="BB129" s="36" t="s">
        <v>335</v>
      </c>
      <c r="BC129" s="26"/>
      <c r="BD129" s="26">
        <v>428.9231822735361</v>
      </c>
      <c r="BE129" s="20"/>
      <c r="BF129" s="20"/>
      <c r="BG129" s="20"/>
      <c r="BH129" s="20"/>
      <c r="BI129" s="20"/>
      <c r="BJ129" s="20"/>
      <c r="BK129" s="20"/>
      <c r="BL129" s="20"/>
      <c r="BM129" s="138" t="s">
        <v>858</v>
      </c>
      <c r="BN129" s="138"/>
      <c r="BO129" s="138">
        <f>STDEV(BD97:BD496)</f>
        <v>199.63258840877961</v>
      </c>
      <c r="BP129" s="138"/>
      <c r="BQ129" s="20"/>
      <c r="BR129" s="20"/>
      <c r="BS129" s="20"/>
      <c r="BT129" s="20"/>
      <c r="BU129" s="20"/>
      <c r="BV129" s="20"/>
      <c r="BW129" s="20"/>
      <c r="BX129" s="20"/>
      <c r="BY129" s="21"/>
    </row>
    <row r="130" spans="3:77" x14ac:dyDescent="0.25">
      <c r="AB130" s="27" t="s">
        <v>92</v>
      </c>
      <c r="AC130" s="36" t="s">
        <v>363</v>
      </c>
      <c r="AD130" s="63">
        <v>461.64524978184312</v>
      </c>
      <c r="AE130" s="20"/>
      <c r="AF130" s="20"/>
      <c r="AG130" s="20"/>
      <c r="AH130" s="20"/>
      <c r="AI130" s="20"/>
      <c r="AJ130" s="20"/>
      <c r="AK130" s="20"/>
      <c r="AL130" s="20"/>
      <c r="AM130" s="20"/>
      <c r="AN130" s="20"/>
      <c r="AO130" s="20"/>
      <c r="AP130" s="20"/>
      <c r="AQ130" s="20"/>
      <c r="AR130" s="149" t="s">
        <v>584</v>
      </c>
      <c r="AS130" s="150"/>
      <c r="AT130" s="150"/>
      <c r="AU130" s="151"/>
      <c r="AV130" s="20"/>
      <c r="AW130" s="21"/>
      <c r="BA130" s="27" t="s">
        <v>65</v>
      </c>
      <c r="BB130" s="36" t="s">
        <v>336</v>
      </c>
      <c r="BC130" s="26"/>
      <c r="BD130" s="26">
        <v>464.1637609504553</v>
      </c>
      <c r="BE130" s="20"/>
      <c r="BF130" s="20"/>
      <c r="BG130" s="20"/>
      <c r="BH130" s="20"/>
      <c r="BI130" s="20"/>
      <c r="BJ130" s="20"/>
      <c r="BK130" s="20"/>
      <c r="BL130" s="20"/>
      <c r="BM130" s="73" t="s">
        <v>859</v>
      </c>
      <c r="BN130" s="74" t="s">
        <v>860</v>
      </c>
      <c r="BO130" s="166">
        <f>BO128+BO132</f>
        <v>459.95812146728099</v>
      </c>
      <c r="BP130" s="166"/>
      <c r="BQ130" s="20"/>
      <c r="BR130" s="20"/>
      <c r="BS130" s="20"/>
      <c r="BT130" s="20"/>
      <c r="BU130" s="20"/>
      <c r="BV130" s="20"/>
      <c r="BW130" s="20"/>
      <c r="BX130" s="20"/>
      <c r="BY130" s="21"/>
    </row>
    <row r="131" spans="3:77" x14ac:dyDescent="0.25">
      <c r="AB131" s="27" t="s">
        <v>93</v>
      </c>
      <c r="AC131" s="36" t="s">
        <v>364</v>
      </c>
      <c r="AD131" s="63">
        <v>514.28815999884284</v>
      </c>
      <c r="AE131" s="20"/>
      <c r="AF131" s="20"/>
      <c r="AG131" s="20"/>
      <c r="AH131" s="20"/>
      <c r="AI131" s="20"/>
      <c r="AJ131" s="20"/>
      <c r="AK131" s="20"/>
      <c r="AL131" s="20"/>
      <c r="AM131" s="20"/>
      <c r="AN131" s="20"/>
      <c r="AO131" s="20"/>
      <c r="AP131" s="20"/>
      <c r="AQ131" s="20"/>
      <c r="AR131" s="152"/>
      <c r="AS131" s="153"/>
      <c r="AT131" s="153"/>
      <c r="AU131" s="154"/>
      <c r="AV131" s="20"/>
      <c r="AW131" s="21"/>
      <c r="BA131" s="27" t="s">
        <v>66</v>
      </c>
      <c r="BB131" s="36" t="s">
        <v>337</v>
      </c>
      <c r="BC131" s="26"/>
      <c r="BD131" s="26">
        <v>277.82484257619154</v>
      </c>
      <c r="BE131" s="20"/>
      <c r="BF131" s="20"/>
      <c r="BG131" s="20"/>
      <c r="BH131" s="20"/>
      <c r="BI131" s="20"/>
      <c r="BJ131" s="20"/>
      <c r="BK131" s="20"/>
      <c r="BL131" s="20"/>
      <c r="BM131" s="75" t="s">
        <v>861</v>
      </c>
      <c r="BN131" s="76" t="s">
        <v>862</v>
      </c>
      <c r="BO131" s="166">
        <f>BO128-BO132</f>
        <v>370.67971382602741</v>
      </c>
      <c r="BP131" s="166"/>
      <c r="BQ131" s="20"/>
      <c r="BR131" s="20"/>
      <c r="BS131" s="20"/>
      <c r="BT131" s="20"/>
      <c r="BU131" s="20"/>
      <c r="BV131" s="20"/>
      <c r="BW131" s="20"/>
      <c r="BX131" s="20"/>
      <c r="BY131" s="21"/>
    </row>
    <row r="132" spans="3:77" ht="18.75" x14ac:dyDescent="0.3">
      <c r="C132" s="81"/>
      <c r="D132" s="81"/>
      <c r="E132" s="81"/>
      <c r="F132" s="81"/>
      <c r="G132" s="81"/>
      <c r="H132" s="81"/>
      <c r="I132" s="81"/>
      <c r="J132" s="81"/>
      <c r="K132" s="81"/>
      <c r="L132" s="81"/>
      <c r="M132" s="82"/>
      <c r="N132" s="208" t="s">
        <v>864</v>
      </c>
      <c r="O132" s="83"/>
      <c r="P132" s="83"/>
      <c r="Q132" s="83"/>
      <c r="R132" s="83"/>
      <c r="S132" s="83"/>
      <c r="T132" s="83"/>
      <c r="U132" s="83"/>
      <c r="V132" s="83"/>
      <c r="W132" s="83"/>
      <c r="X132" s="83"/>
      <c r="Y132" s="83"/>
      <c r="Z132" s="83"/>
      <c r="AB132" s="27" t="s">
        <v>94</v>
      </c>
      <c r="AC132" s="36" t="s">
        <v>365</v>
      </c>
      <c r="AD132" s="63">
        <v>502.67534947367699</v>
      </c>
      <c r="AE132" s="20"/>
      <c r="AF132" s="20"/>
      <c r="AG132" s="20"/>
      <c r="AH132" s="20"/>
      <c r="AI132" s="20"/>
      <c r="AJ132" s="20"/>
      <c r="AK132" s="20"/>
      <c r="AL132" s="20"/>
      <c r="AM132" s="20"/>
      <c r="AN132" s="20"/>
      <c r="AO132" s="20"/>
      <c r="AP132" s="20"/>
      <c r="AQ132" s="20"/>
      <c r="AR132" s="155" t="s">
        <v>585</v>
      </c>
      <c r="AS132" s="156"/>
      <c r="AT132" s="138">
        <f>COUNT(AD70:AD469)</f>
        <v>400</v>
      </c>
      <c r="AU132" s="139"/>
      <c r="AV132" s="20"/>
      <c r="AW132" s="21"/>
      <c r="BA132" s="27" t="s">
        <v>67</v>
      </c>
      <c r="BB132" s="36" t="s">
        <v>338</v>
      </c>
      <c r="BC132" s="26"/>
      <c r="BD132" s="26">
        <v>413.55228256002749</v>
      </c>
      <c r="BE132" s="20"/>
      <c r="BF132" s="20"/>
      <c r="BG132" s="20"/>
      <c r="BH132" s="20"/>
      <c r="BI132" s="20"/>
      <c r="BJ132" s="20"/>
      <c r="BK132" s="20"/>
      <c r="BL132" s="20"/>
      <c r="BM132" s="165" t="s">
        <v>863</v>
      </c>
      <c r="BN132" s="165"/>
      <c r="BO132" s="138">
        <f>(BO129/(SQRT(BN127*BP127)))</f>
        <v>44.639203820626776</v>
      </c>
      <c r="BP132" s="138"/>
      <c r="BQ132" s="20"/>
      <c r="BR132" s="20"/>
      <c r="BS132" s="20"/>
      <c r="BT132" s="20"/>
      <c r="BU132" s="20"/>
      <c r="BV132" s="20"/>
      <c r="BW132" s="20"/>
      <c r="BX132" s="20"/>
      <c r="BY132" s="21"/>
    </row>
    <row r="133" spans="3:77" ht="45" x14ac:dyDescent="0.35">
      <c r="C133" s="84" t="s">
        <v>6</v>
      </c>
      <c r="D133" s="85" t="s">
        <v>846</v>
      </c>
      <c r="E133" s="84" t="s">
        <v>7</v>
      </c>
      <c r="F133" s="84" t="s">
        <v>9</v>
      </c>
      <c r="G133" s="84" t="s">
        <v>10</v>
      </c>
      <c r="H133" s="84" t="s">
        <v>11</v>
      </c>
      <c r="I133" s="84" t="s">
        <v>16</v>
      </c>
      <c r="J133" s="84" t="s">
        <v>15</v>
      </c>
      <c r="K133" s="186" t="s">
        <v>17</v>
      </c>
      <c r="L133" s="187"/>
      <c r="M133" s="188"/>
      <c r="N133" s="209"/>
      <c r="O133" s="85" t="s">
        <v>25</v>
      </c>
      <c r="P133" s="84" t="s">
        <v>24</v>
      </c>
      <c r="Q133" s="85" t="s">
        <v>26</v>
      </c>
      <c r="R133" s="84" t="s">
        <v>22</v>
      </c>
      <c r="S133" s="85"/>
      <c r="T133" s="85"/>
      <c r="U133" s="85" t="s">
        <v>577</v>
      </c>
      <c r="V133" s="85" t="s">
        <v>578</v>
      </c>
      <c r="W133" s="84" t="s">
        <v>19</v>
      </c>
      <c r="X133" s="84" t="s">
        <v>20</v>
      </c>
      <c r="Y133" s="84" t="s">
        <v>21</v>
      </c>
      <c r="Z133" s="84" t="s">
        <v>28</v>
      </c>
      <c r="AB133" s="27" t="s">
        <v>95</v>
      </c>
      <c r="AC133" s="36" t="s">
        <v>366</v>
      </c>
      <c r="AD133" s="63">
        <v>443.18413338105285</v>
      </c>
      <c r="AE133" s="20"/>
      <c r="AF133" s="20"/>
      <c r="AG133" s="20"/>
      <c r="AH133" s="20"/>
      <c r="AI133" s="20"/>
      <c r="AJ133" s="20"/>
      <c r="AK133" s="20"/>
      <c r="AL133" s="20"/>
      <c r="AM133" s="20"/>
      <c r="AN133" s="20"/>
      <c r="AO133" s="20"/>
      <c r="AP133" s="20"/>
      <c r="AQ133" s="20"/>
      <c r="AR133" s="157" t="s">
        <v>586</v>
      </c>
      <c r="AS133" s="138"/>
      <c r="AT133" s="138">
        <f>AVERAGE(AD70:AD469)</f>
        <v>469.41221777039959</v>
      </c>
      <c r="AU133" s="139"/>
      <c r="AV133" s="20"/>
      <c r="AW133" s="21"/>
      <c r="BA133" s="27" t="s">
        <v>68</v>
      </c>
      <c r="BB133" s="36" t="s">
        <v>339</v>
      </c>
      <c r="BC133" s="26"/>
      <c r="BD133" s="26">
        <v>424.28012169488142</v>
      </c>
      <c r="BE133" s="20"/>
      <c r="BF133" s="20"/>
      <c r="BG133" s="20"/>
      <c r="BH133" s="20"/>
      <c r="BI133" s="20"/>
      <c r="BJ133" s="20"/>
      <c r="BK133" s="20"/>
      <c r="BL133" s="20"/>
      <c r="BM133" s="210"/>
      <c r="BN133" s="210"/>
      <c r="BO133" s="210"/>
      <c r="BP133" s="210"/>
      <c r="BQ133" s="20"/>
      <c r="BR133" s="20"/>
      <c r="BS133" s="20"/>
      <c r="BT133" s="20"/>
      <c r="BU133" s="20"/>
      <c r="BV133" s="20"/>
      <c r="BW133" s="20"/>
      <c r="BX133" s="20"/>
      <c r="BY133" s="21"/>
    </row>
    <row r="134" spans="3:77" ht="23.25" x14ac:dyDescent="0.35">
      <c r="C134" s="15">
        <v>0</v>
      </c>
      <c r="D134" s="15">
        <v>0</v>
      </c>
      <c r="E134" s="15">
        <v>0</v>
      </c>
      <c r="F134" s="8">
        <v>0</v>
      </c>
      <c r="G134" s="15">
        <v>0</v>
      </c>
      <c r="H134" s="15">
        <v>0</v>
      </c>
      <c r="I134" s="15">
        <v>0</v>
      </c>
      <c r="J134" s="15">
        <v>0</v>
      </c>
      <c r="K134" s="189" t="s">
        <v>18</v>
      </c>
      <c r="L134" s="190"/>
      <c r="M134" s="191"/>
      <c r="N134" s="15"/>
      <c r="O134" s="15"/>
      <c r="P134" s="15"/>
      <c r="Q134" s="15"/>
      <c r="R134" s="15">
        <v>0</v>
      </c>
      <c r="S134" s="15"/>
      <c r="T134" s="15"/>
      <c r="U134" s="15">
        <v>0</v>
      </c>
      <c r="V134" s="15"/>
      <c r="W134" s="15"/>
      <c r="X134" s="15"/>
      <c r="Y134" s="15"/>
      <c r="Z134" s="15"/>
      <c r="AB134" s="27" t="s">
        <v>96</v>
      </c>
      <c r="AC134" s="36" t="s">
        <v>367</v>
      </c>
      <c r="AD134" s="63">
        <v>477.77401562026478</v>
      </c>
      <c r="AE134" s="20"/>
      <c r="AF134" s="20"/>
      <c r="AG134" s="20"/>
      <c r="AH134" s="20"/>
      <c r="AI134" s="20"/>
      <c r="AJ134" s="20"/>
      <c r="AK134" s="20"/>
      <c r="AL134" s="20"/>
      <c r="AM134" s="20"/>
      <c r="AN134" s="20"/>
      <c r="AO134" s="20"/>
      <c r="AP134" s="20"/>
      <c r="AQ134" s="20"/>
      <c r="AR134" s="27" t="s">
        <v>587</v>
      </c>
      <c r="AS134" s="26"/>
      <c r="AT134" s="138">
        <f>_xlfn.STDEV.S(AD70:AD469)</f>
        <v>51.128755695429696</v>
      </c>
      <c r="AU134" s="139"/>
      <c r="AV134" s="20"/>
      <c r="AW134" s="21"/>
      <c r="BA134" s="27" t="s">
        <v>69</v>
      </c>
      <c r="BB134" s="36" t="s">
        <v>340</v>
      </c>
      <c r="BC134" s="26"/>
      <c r="BD134" s="26">
        <v>344.37601364547487</v>
      </c>
      <c r="BE134" s="20"/>
      <c r="BF134" s="20"/>
      <c r="BG134" s="20"/>
      <c r="BH134" s="20"/>
      <c r="BI134" s="20"/>
      <c r="BJ134" s="20"/>
      <c r="BK134" s="20"/>
      <c r="BL134" s="20"/>
      <c r="BM134" s="210"/>
      <c r="BN134" s="210"/>
      <c r="BO134" s="211"/>
      <c r="BP134" s="211"/>
      <c r="BQ134" s="20"/>
      <c r="BR134" s="20"/>
      <c r="BS134" s="20"/>
      <c r="BT134" s="20"/>
      <c r="BU134" s="20"/>
      <c r="BV134" s="20"/>
      <c r="BW134" s="20"/>
      <c r="BX134" s="20"/>
      <c r="BY134" s="21"/>
    </row>
    <row r="135" spans="3:77" ht="18.75" x14ac:dyDescent="0.3">
      <c r="C135" s="15">
        <v>1</v>
      </c>
      <c r="D135" s="15">
        <f ca="1">D134+E135</f>
        <v>2.4338038479760695</v>
      </c>
      <c r="E135" s="15">
        <f ca="1">-3*LN(1-RAND())</f>
        <v>2.4338038479760695</v>
      </c>
      <c r="F135" s="16">
        <f ca="1">NORMINV(RAND(),4,0.5)</f>
        <v>3.7341458479045104</v>
      </c>
      <c r="G135" s="15">
        <f ca="1">F135+D135</f>
        <v>6.16794969588058</v>
      </c>
      <c r="H135" s="15">
        <f>IF(H134=10,"FIN SIMULACION",H134+1)</f>
        <v>1</v>
      </c>
      <c r="I135" s="15">
        <v>1</v>
      </c>
      <c r="J135" s="15">
        <v>0</v>
      </c>
      <c r="K135" s="189" t="str">
        <f>IF(OR($E$85=0,$E$86=0),"al menos uno ( M o N ) debe ser &gt; 0",IF(I135=1,"BALSA","PUENTE"))</f>
        <v>BALSA</v>
      </c>
      <c r="L135" s="190"/>
      <c r="M135" s="191"/>
      <c r="N135" s="15">
        <f ca="1">IF(K135="BALSA",NORMINV(RAND(),3,0.4),NORMINV(RAND(),5,0.6))</f>
        <v>3.1149072990012345</v>
      </c>
      <c r="O135" s="15">
        <f ca="1">G135+N135</f>
        <v>9.2828569948818149</v>
      </c>
      <c r="P135" s="15">
        <f t="shared" ref="P135:P144" ca="1" si="39">IF(R134&gt;O135,IF(O135&lt;R134,R134,U134),IF(O135&lt;U134,U134,O135))</f>
        <v>9.2828569948818149</v>
      </c>
      <c r="Q135" s="15">
        <f ca="1">IF(K135="BALSA",NORMINV(RAND(),5.5,0.6),NORMINV(RAND(),3.5,0.55))</f>
        <v>4.1170456412220764</v>
      </c>
      <c r="R135" s="15">
        <f ca="1">IF(K135="BALSA",Q135+ NORMINV(RAND(),5.5,0.6)+P135,0)</f>
        <v>18.809568894325384</v>
      </c>
      <c r="S135" s="15"/>
      <c r="T135" s="15"/>
      <c r="U135" s="15">
        <f ca="1">P135+Q135</f>
        <v>13.399902636103892</v>
      </c>
      <c r="V135" s="15">
        <f ca="1">IF("BALSA"=K135,NORMINV(RAND(),3,0.4),NORMINV(RAND(),3,0.6))</f>
        <v>2.9459771357070892</v>
      </c>
      <c r="W135" s="15">
        <f ca="1">U135+V135</f>
        <v>16.345879771810981</v>
      </c>
      <c r="X135" s="15">
        <f ca="1">NORMINV(RAND(),5,0.5)</f>
        <v>5.915677791925039</v>
      </c>
      <c r="Y135" s="15">
        <f ca="1">X135+W135</f>
        <v>22.261557563736019</v>
      </c>
      <c r="Z135" s="15">
        <f ca="1">Y135-D135</f>
        <v>19.82775371575995</v>
      </c>
      <c r="AB135" s="27" t="s">
        <v>97</v>
      </c>
      <c r="AC135" s="36" t="s">
        <v>368</v>
      </c>
      <c r="AD135" s="63">
        <v>528.29019882424097</v>
      </c>
      <c r="AE135" s="20"/>
      <c r="AF135" s="20"/>
      <c r="AG135" s="20"/>
      <c r="AH135" s="20"/>
      <c r="AI135" s="20"/>
      <c r="AJ135" s="20"/>
      <c r="AK135" s="20"/>
      <c r="AL135" s="20"/>
      <c r="AM135" s="20"/>
      <c r="AN135" s="20"/>
      <c r="AO135" s="20"/>
      <c r="AP135" s="20"/>
      <c r="AQ135" s="20"/>
      <c r="AR135" s="140" t="s">
        <v>588</v>
      </c>
      <c r="AS135" s="138"/>
      <c r="AT135" s="138">
        <v>0.05</v>
      </c>
      <c r="AU135" s="139"/>
      <c r="AV135" s="20"/>
      <c r="AW135" s="21"/>
      <c r="BA135" s="27" t="s">
        <v>70</v>
      </c>
      <c r="BB135" s="36" t="s">
        <v>341</v>
      </c>
      <c r="BC135" s="26"/>
      <c r="BD135" s="26">
        <v>508.36719831785985</v>
      </c>
      <c r="BE135" s="20"/>
      <c r="BF135" s="20"/>
      <c r="BG135" s="20"/>
      <c r="BH135" s="20"/>
      <c r="BI135" s="20"/>
      <c r="BJ135" s="20"/>
      <c r="BK135" s="20"/>
      <c r="BL135" s="20"/>
      <c r="BM135" s="165"/>
      <c r="BN135" s="165"/>
      <c r="BO135" s="138"/>
      <c r="BP135" s="138"/>
      <c r="BQ135" s="20"/>
      <c r="BR135" s="20"/>
      <c r="BS135" s="20"/>
      <c r="BT135" s="20"/>
      <c r="BU135" s="20"/>
      <c r="BV135" s="20"/>
      <c r="BW135" s="20"/>
      <c r="BX135" s="20"/>
      <c r="BY135" s="21"/>
    </row>
    <row r="136" spans="3:77" x14ac:dyDescent="0.25">
      <c r="C136" s="15">
        <v>2</v>
      </c>
      <c r="D136" s="15">
        <f ca="1">D135+E136</f>
        <v>4.4582525316481076</v>
      </c>
      <c r="E136" s="15">
        <f ca="1">-3*LN(1-RAND())</f>
        <v>2.0244486836720381</v>
      </c>
      <c r="F136" s="16">
        <f ca="1">NORMINV(RAND(),4,0.5)</f>
        <v>3.9132715426334177</v>
      </c>
      <c r="G136" s="15">
        <f t="shared" ref="G136:G144" ca="1" si="40">F136+D136</f>
        <v>8.3715240742815258</v>
      </c>
      <c r="H136" s="15">
        <f t="shared" ref="H136:H144" si="41">IF(H135=10,"FIN SIMULACION",H135+1)</f>
        <v>2</v>
      </c>
      <c r="I136" s="15">
        <v>0</v>
      </c>
      <c r="J136" s="15">
        <v>1</v>
      </c>
      <c r="K136" s="189" t="str">
        <f>IF(OR($E$85=0,$E$86=0),"al menos uno ( M o N ) debe ser &gt; 0",IF(I136=1,"BALSA","PUENTE"))</f>
        <v>PUENTE</v>
      </c>
      <c r="L136" s="190"/>
      <c r="M136" s="191"/>
      <c r="N136" s="15">
        <f ca="1">IF(K136="BALSA",NORMINV(RAND(),3,0.4),NORMINV(RAND(),5,0.6))</f>
        <v>4.9179578427039479</v>
      </c>
      <c r="O136" s="15">
        <f t="shared" ref="O136:O144" ca="1" si="42">G136+N136</f>
        <v>13.289481916985473</v>
      </c>
      <c r="P136" s="15">
        <f t="shared" ca="1" si="39"/>
        <v>18.809568894325384</v>
      </c>
      <c r="Q136" s="15">
        <f t="shared" ref="Q136:Q144" ca="1" si="43">IF(K136="BALSA",NORMINV(RAND(),5.5,0.6),NORMINV(RAND(),3.5,0.55))</f>
        <v>2.4158199673042686</v>
      </c>
      <c r="R136" s="15">
        <f t="shared" ref="R136:R144" ca="1" si="44">IF(K136="BALSA",Q136+ NORMINV(RAND(),5.5,0.6)+P136,0)</f>
        <v>0</v>
      </c>
      <c r="S136" s="15"/>
      <c r="T136" s="15"/>
      <c r="U136" s="15">
        <f t="shared" ref="U136:U144" ca="1" si="45">P136+Q136</f>
        <v>21.225388861629654</v>
      </c>
      <c r="V136" s="15">
        <f t="shared" ref="V136" ca="1" si="46">IF("BALSA"=K136,NORMINV(RAND(),3,0.4),NORMINV(RAND(),3,0.6))</f>
        <v>2.8626755732316873</v>
      </c>
      <c r="W136" s="15">
        <f t="shared" ref="W136:W144" ca="1" si="47">U136+V136</f>
        <v>24.088064434861341</v>
      </c>
      <c r="X136" s="15">
        <f t="shared" ref="X136:X144" ca="1" si="48">NORMINV(RAND(),5,0.5)</f>
        <v>5.0885370065906637</v>
      </c>
      <c r="Y136" s="15">
        <f t="shared" ref="Y136:Y144" ca="1" si="49">X136+W136</f>
        <v>29.176601441452004</v>
      </c>
      <c r="Z136" s="15">
        <f t="shared" ref="Z136:Z144" ca="1" si="50">Y136-D136</f>
        <v>24.718348909803897</v>
      </c>
      <c r="AB136" s="27" t="s">
        <v>98</v>
      </c>
      <c r="AC136" s="36" t="s">
        <v>369</v>
      </c>
      <c r="AD136" s="63">
        <v>518.28386581220855</v>
      </c>
      <c r="AE136" s="20"/>
      <c r="AF136" s="20"/>
      <c r="AG136" s="20"/>
      <c r="AH136" s="20"/>
      <c r="AI136" s="20"/>
      <c r="AJ136" s="20"/>
      <c r="AK136" s="20"/>
      <c r="AL136" s="20"/>
      <c r="AM136" s="20"/>
      <c r="AN136" s="20"/>
      <c r="AO136" s="20"/>
      <c r="AP136" s="20"/>
      <c r="AQ136" s="20"/>
      <c r="AR136" s="164" t="s">
        <v>589</v>
      </c>
      <c r="AS136" s="165"/>
      <c r="AT136" s="138">
        <f>-_xlfn.T.INV(AT135/2,19)</f>
        <v>2.0930240544083096</v>
      </c>
      <c r="AU136" s="139"/>
      <c r="AV136" s="20"/>
      <c r="AW136" s="21"/>
      <c r="BA136" s="27" t="s">
        <v>71</v>
      </c>
      <c r="BB136" s="36" t="s">
        <v>342</v>
      </c>
      <c r="BC136" s="26"/>
      <c r="BD136" s="26">
        <v>429.73277841978637</v>
      </c>
      <c r="BE136" s="20"/>
      <c r="BF136" s="20"/>
      <c r="BG136" s="20"/>
      <c r="BH136" s="20"/>
      <c r="BI136" s="20"/>
      <c r="BJ136" s="20"/>
      <c r="BK136" s="20"/>
      <c r="BL136" s="20"/>
      <c r="BM136" s="20"/>
      <c r="BN136" s="20"/>
      <c r="BO136" s="20"/>
      <c r="BP136" s="20"/>
      <c r="BQ136" s="20"/>
      <c r="BR136" s="20"/>
      <c r="BS136" s="20"/>
      <c r="BT136" s="20"/>
      <c r="BU136" s="20"/>
      <c r="BV136" s="20"/>
      <c r="BW136" s="20"/>
      <c r="BX136" s="20"/>
      <c r="BY136" s="21"/>
    </row>
    <row r="137" spans="3:77" x14ac:dyDescent="0.25">
      <c r="C137" s="15">
        <v>3</v>
      </c>
      <c r="D137" s="15">
        <f t="shared" ref="D137:D144" ca="1" si="51">D136+E137</f>
        <v>5.5187542990051028</v>
      </c>
      <c r="E137" s="15">
        <f t="shared" ref="E137:E144" ca="1" si="52">-3*LN(1-RAND())</f>
        <v>1.0605017673569952</v>
      </c>
      <c r="F137" s="16">
        <f t="shared" ref="F137:F144" ca="1" si="53">NORMINV(RAND(),4,0.5)</f>
        <v>3.848191521116969</v>
      </c>
      <c r="G137" s="15">
        <f t="shared" ca="1" si="40"/>
        <v>9.3669458201220728</v>
      </c>
      <c r="H137" s="15">
        <f t="shared" si="41"/>
        <v>3</v>
      </c>
      <c r="I137" s="15">
        <v>0</v>
      </c>
      <c r="J137" s="15">
        <v>2</v>
      </c>
      <c r="K137" s="189" t="str">
        <f t="shared" ref="K137:K144" si="54">IF(OR($E$85=0,$E$86=0),"al menos uno ( M o N ) debe ser &gt; 0",IF(I137=1,"BALSA","PUENTE"))</f>
        <v>PUENTE</v>
      </c>
      <c r="L137" s="190"/>
      <c r="M137" s="191"/>
      <c r="N137" s="15">
        <f ca="1">IF(K137="BALSA",NORMINV(RAND(),3,0.4),NORMINV(RAND(),5,0.6))</f>
        <v>4.8349291421553948</v>
      </c>
      <c r="O137" s="15">
        <f t="shared" ca="1" si="42"/>
        <v>14.201874962277468</v>
      </c>
      <c r="P137" s="15">
        <f t="shared" ca="1" si="39"/>
        <v>21.225388861629654</v>
      </c>
      <c r="Q137" s="15">
        <f t="shared" ca="1" si="43"/>
        <v>3.3903976366787951</v>
      </c>
      <c r="R137" s="15">
        <f t="shared" ca="1" si="44"/>
        <v>0</v>
      </c>
      <c r="S137" s="15"/>
      <c r="T137" s="15"/>
      <c r="U137" s="15">
        <f t="shared" ca="1" si="45"/>
        <v>24.615786498308449</v>
      </c>
      <c r="V137" s="15">
        <f ca="1">IF("BALSA"=K137,NORMINV(RAND(),3,0.4),NORMINV(RAND(),3,0.6))</f>
        <v>3.6940190508843735</v>
      </c>
      <c r="W137" s="15">
        <f t="shared" ca="1" si="47"/>
        <v>28.309805549192824</v>
      </c>
      <c r="X137" s="15">
        <f t="shared" ca="1" si="48"/>
        <v>4.4811325526905463</v>
      </c>
      <c r="Y137" s="15">
        <f t="shared" ca="1" si="49"/>
        <v>32.79093810188337</v>
      </c>
      <c r="Z137" s="15">
        <f t="shared" ca="1" si="50"/>
        <v>27.272183802878267</v>
      </c>
      <c r="AB137" s="27" t="s">
        <v>99</v>
      </c>
      <c r="AC137" s="36" t="s">
        <v>370</v>
      </c>
      <c r="AD137" s="63">
        <v>474.14232968392344</v>
      </c>
      <c r="AE137" s="20"/>
      <c r="AF137" s="20"/>
      <c r="AG137" s="20"/>
      <c r="AH137" s="20"/>
      <c r="AI137" s="20"/>
      <c r="AJ137" s="20"/>
      <c r="AK137" s="20"/>
      <c r="AL137" s="20"/>
      <c r="AM137" s="20"/>
      <c r="AN137" s="20"/>
      <c r="AO137" s="20"/>
      <c r="AP137" s="20"/>
      <c r="AQ137" s="20"/>
      <c r="AR137" s="158" t="s">
        <v>590</v>
      </c>
      <c r="AS137" s="159"/>
      <c r="AT137" s="110" t="s">
        <v>591</v>
      </c>
      <c r="AU137" s="111">
        <f>AT133-(AT136*AT134)/SQRT(AT132)</f>
        <v>464.06153199327457</v>
      </c>
      <c r="AV137" s="20"/>
      <c r="AW137" s="21"/>
      <c r="BA137" s="27" t="s">
        <v>72</v>
      </c>
      <c r="BB137" s="36" t="s">
        <v>343</v>
      </c>
      <c r="BC137" s="26"/>
      <c r="BD137" s="26">
        <v>373.49850097066974</v>
      </c>
      <c r="BE137" s="20"/>
      <c r="BF137" s="20"/>
      <c r="BG137" s="20"/>
      <c r="BH137" s="20"/>
      <c r="BI137" s="20"/>
      <c r="BJ137" s="20"/>
      <c r="BK137" s="20"/>
      <c r="BL137" s="20"/>
      <c r="BM137" s="20"/>
      <c r="BN137" s="20"/>
      <c r="BO137" s="20"/>
      <c r="BP137" s="20"/>
      <c r="BQ137" s="20"/>
      <c r="BR137" s="20"/>
      <c r="BS137" s="20"/>
      <c r="BT137" s="20"/>
      <c r="BU137" s="20"/>
      <c r="BV137" s="20"/>
      <c r="BW137" s="20"/>
      <c r="BX137" s="20"/>
      <c r="BY137" s="21"/>
    </row>
    <row r="138" spans="3:77" x14ac:dyDescent="0.25">
      <c r="C138" s="15">
        <v>4</v>
      </c>
      <c r="D138" s="15">
        <f t="shared" ca="1" si="51"/>
        <v>14.551310668529819</v>
      </c>
      <c r="E138" s="15">
        <f t="shared" ca="1" si="52"/>
        <v>9.0325563695247162</v>
      </c>
      <c r="F138" s="16">
        <f t="shared" ca="1" si="53"/>
        <v>3.9802642590320736</v>
      </c>
      <c r="G138" s="15">
        <f t="shared" ca="1" si="40"/>
        <v>18.531574927561891</v>
      </c>
      <c r="H138" s="15">
        <f>IF(H137=10,"FIN SIMULACION",H137+1)</f>
        <v>4</v>
      </c>
      <c r="I138" s="15">
        <v>1</v>
      </c>
      <c r="J138" s="15">
        <v>0</v>
      </c>
      <c r="K138" s="189" t="str">
        <f t="shared" si="54"/>
        <v>BALSA</v>
      </c>
      <c r="L138" s="190"/>
      <c r="M138" s="191"/>
      <c r="N138" s="15">
        <f t="shared" ref="N138:N144" ca="1" si="55">IF(K138="BALSA",NORMINV(RAND(),3,0.4),NORMINV(RAND(),5,0.6))</f>
        <v>2.0763536560367135</v>
      </c>
      <c r="O138" s="15">
        <f t="shared" ca="1" si="42"/>
        <v>20.607928583598603</v>
      </c>
      <c r="P138" s="15">
        <f t="shared" ca="1" si="39"/>
        <v>24.615786498308449</v>
      </c>
      <c r="Q138" s="15">
        <f t="shared" ca="1" si="43"/>
        <v>5.2550023422708936</v>
      </c>
      <c r="R138" s="15">
        <f ca="1">IF(K138="BALSA",Q138+ NORMINV(RAND(),5.5,0.6)+P138,0)</f>
        <v>34.521501975177912</v>
      </c>
      <c r="S138" s="15"/>
      <c r="T138" s="15"/>
      <c r="U138" s="15">
        <f t="shared" ca="1" si="45"/>
        <v>29.870788840579344</v>
      </c>
      <c r="V138" s="15">
        <f ca="1">IF("BALSA"=K138,NORMINV(RAND(),3,0.4),NORMINV(RAND(),3,0.6))</f>
        <v>2.3273442141911169</v>
      </c>
      <c r="W138" s="15">
        <f t="shared" ca="1" si="47"/>
        <v>32.198133054770459</v>
      </c>
      <c r="X138" s="15">
        <f t="shared" ca="1" si="48"/>
        <v>4.9628087198259072</v>
      </c>
      <c r="Y138" s="15">
        <f t="shared" ca="1" si="49"/>
        <v>37.160941774596367</v>
      </c>
      <c r="Z138" s="15">
        <f t="shared" ca="1" si="50"/>
        <v>22.609631106066548</v>
      </c>
      <c r="AB138" s="27" t="s">
        <v>100</v>
      </c>
      <c r="AC138" s="36" t="s">
        <v>371</v>
      </c>
      <c r="AD138" s="63">
        <v>452.4568660237681</v>
      </c>
      <c r="AE138" s="20"/>
      <c r="AF138" s="20"/>
      <c r="AG138" s="20"/>
      <c r="AH138" s="20"/>
      <c r="AI138" s="20"/>
      <c r="AJ138" s="20"/>
      <c r="AK138" s="20"/>
      <c r="AL138" s="20"/>
      <c r="AM138" s="20"/>
      <c r="AN138" s="20"/>
      <c r="AO138" s="20"/>
      <c r="AP138" s="20"/>
      <c r="AQ138" s="20"/>
      <c r="AR138" s="160"/>
      <c r="AS138" s="161"/>
      <c r="AT138" s="110" t="s">
        <v>592</v>
      </c>
      <c r="AU138" s="111">
        <f>+AT133+(AT136*AT134)/SQRT(AT132)</f>
        <v>474.76290354752462</v>
      </c>
      <c r="AV138" s="20"/>
      <c r="AW138" s="21"/>
      <c r="BA138" s="27" t="s">
        <v>73</v>
      </c>
      <c r="BB138" s="36" t="s">
        <v>344</v>
      </c>
      <c r="BC138" s="26"/>
      <c r="BD138" s="26">
        <v>454.44189681368255</v>
      </c>
      <c r="BE138" s="20"/>
      <c r="BF138" s="20"/>
      <c r="BG138" s="20"/>
      <c r="BH138" s="20"/>
      <c r="BI138" s="20"/>
      <c r="BJ138" s="20"/>
      <c r="BK138" s="20"/>
      <c r="BL138" s="20"/>
      <c r="BM138" s="20"/>
      <c r="BN138" s="20"/>
      <c r="BO138" s="20"/>
      <c r="BP138" s="20"/>
      <c r="BQ138" s="20"/>
      <c r="BR138" s="20"/>
      <c r="BS138" s="20"/>
      <c r="BT138" s="20"/>
      <c r="BU138" s="20"/>
      <c r="BV138" s="20"/>
      <c r="BW138" s="20"/>
      <c r="BX138" s="20"/>
      <c r="BY138" s="21"/>
    </row>
    <row r="139" spans="3:77" ht="15.75" thickBot="1" x14ac:dyDescent="0.3">
      <c r="C139" s="15">
        <v>5</v>
      </c>
      <c r="D139" s="15">
        <f t="shared" ca="1" si="51"/>
        <v>15.69691418662212</v>
      </c>
      <c r="E139" s="15">
        <f t="shared" ca="1" si="52"/>
        <v>1.1456035180923012</v>
      </c>
      <c r="F139" s="16">
        <f t="shared" ca="1" si="53"/>
        <v>3.8918587191746239</v>
      </c>
      <c r="G139" s="15">
        <f t="shared" ca="1" si="40"/>
        <v>19.588772905796745</v>
      </c>
      <c r="H139" s="15">
        <f t="shared" si="41"/>
        <v>5</v>
      </c>
      <c r="I139" s="15">
        <v>0</v>
      </c>
      <c r="J139" s="15">
        <v>1</v>
      </c>
      <c r="K139" s="189" t="str">
        <f t="shared" si="54"/>
        <v>PUENTE</v>
      </c>
      <c r="L139" s="190"/>
      <c r="M139" s="191"/>
      <c r="N139" s="15">
        <f t="shared" ca="1" si="55"/>
        <v>5.3940253466878874</v>
      </c>
      <c r="O139" s="15">
        <f t="shared" ca="1" si="42"/>
        <v>24.982798252484631</v>
      </c>
      <c r="P139" s="15">
        <f t="shared" ca="1" si="39"/>
        <v>34.521501975177912</v>
      </c>
      <c r="Q139" s="15">
        <f t="shared" ca="1" si="43"/>
        <v>4.2998892157850319</v>
      </c>
      <c r="R139" s="15">
        <f t="shared" ca="1" si="44"/>
        <v>0</v>
      </c>
      <c r="S139" s="15"/>
      <c r="T139" s="15"/>
      <c r="U139" s="15">
        <f t="shared" ca="1" si="45"/>
        <v>38.821391190962942</v>
      </c>
      <c r="V139" s="15">
        <f ca="1">IF("BALSA"=K139,NORMINV(RAND(),3,0.4),NORMINV(RAND(),3,0.6))</f>
        <v>2.7563606702278305</v>
      </c>
      <c r="W139" s="15">
        <f t="shared" ca="1" si="47"/>
        <v>41.577751861190769</v>
      </c>
      <c r="X139" s="15">
        <f t="shared" ca="1" si="48"/>
        <v>5.9447444466553936</v>
      </c>
      <c r="Y139" s="15">
        <f t="shared" ca="1" si="49"/>
        <v>47.522496307846161</v>
      </c>
      <c r="Z139" s="15">
        <f t="shared" ca="1" si="50"/>
        <v>31.825582121224041</v>
      </c>
      <c r="AB139" s="27" t="s">
        <v>101</v>
      </c>
      <c r="AC139" s="36" t="s">
        <v>372</v>
      </c>
      <c r="AD139" s="63">
        <v>378.50044740728265</v>
      </c>
      <c r="AE139" s="20"/>
      <c r="AF139" s="20"/>
      <c r="AG139" s="20"/>
      <c r="AH139" s="20"/>
      <c r="AI139" s="20"/>
      <c r="AJ139" s="20"/>
      <c r="AK139" s="20"/>
      <c r="AL139" s="20"/>
      <c r="AM139" s="20"/>
      <c r="AN139" s="20"/>
      <c r="AO139" s="20"/>
      <c r="AP139" s="20"/>
      <c r="AQ139" s="20"/>
      <c r="AR139" s="147" t="s">
        <v>593</v>
      </c>
      <c r="AS139" s="148"/>
      <c r="AT139" s="162">
        <f>(AT136*AT134)/SQRT(AT132)</f>
        <v>5.3506857771250109</v>
      </c>
      <c r="AU139" s="163"/>
      <c r="AV139" s="20"/>
      <c r="AW139" s="21"/>
      <c r="BA139" s="27" t="s">
        <v>74</v>
      </c>
      <c r="BB139" s="36" t="s">
        <v>345</v>
      </c>
      <c r="BC139" s="26"/>
      <c r="BD139" s="26">
        <v>355.47481031328601</v>
      </c>
      <c r="BE139" s="20"/>
      <c r="BF139" s="20"/>
      <c r="BG139" s="20"/>
      <c r="BH139" s="20"/>
      <c r="BI139" s="20"/>
      <c r="BJ139" s="20"/>
      <c r="BK139" s="20"/>
      <c r="BL139" s="20"/>
      <c r="BM139" s="20"/>
      <c r="BN139" s="134" t="s">
        <v>867</v>
      </c>
      <c r="BO139" s="134"/>
      <c r="BP139" s="134"/>
      <c r="BQ139" s="134"/>
      <c r="BR139" s="134"/>
      <c r="BS139" s="134"/>
      <c r="BT139" s="134"/>
      <c r="BU139" s="134"/>
      <c r="BV139" s="134"/>
      <c r="BW139" s="134"/>
      <c r="BX139" s="134"/>
      <c r="BY139" s="135"/>
    </row>
    <row r="140" spans="3:77" x14ac:dyDescent="0.25">
      <c r="C140" s="15">
        <v>6</v>
      </c>
      <c r="D140" s="15">
        <f t="shared" ca="1" si="51"/>
        <v>19.33261298345364</v>
      </c>
      <c r="E140" s="15">
        <f t="shared" ca="1" si="52"/>
        <v>3.6356987968315204</v>
      </c>
      <c r="F140" s="16">
        <f t="shared" ca="1" si="53"/>
        <v>4.0891956657380302</v>
      </c>
      <c r="G140" s="15">
        <f t="shared" ca="1" si="40"/>
        <v>23.421808649191668</v>
      </c>
      <c r="H140" s="15">
        <f t="shared" si="41"/>
        <v>6</v>
      </c>
      <c r="I140" s="15">
        <v>0</v>
      </c>
      <c r="J140" s="15">
        <v>2</v>
      </c>
      <c r="K140" s="189" t="str">
        <f t="shared" si="54"/>
        <v>PUENTE</v>
      </c>
      <c r="L140" s="190"/>
      <c r="M140" s="191"/>
      <c r="N140" s="15">
        <f t="shared" ca="1" si="55"/>
        <v>4.4685148596009094</v>
      </c>
      <c r="O140" s="15">
        <f t="shared" ca="1" si="42"/>
        <v>27.890323508792576</v>
      </c>
      <c r="P140" s="15">
        <f t="shared" ca="1" si="39"/>
        <v>38.821391190962942</v>
      </c>
      <c r="Q140" s="15">
        <f t="shared" ca="1" si="43"/>
        <v>3.1991079060318084</v>
      </c>
      <c r="R140" s="15">
        <f t="shared" ca="1" si="44"/>
        <v>0</v>
      </c>
      <c r="S140" s="15"/>
      <c r="T140" s="15"/>
      <c r="U140" s="15">
        <f t="shared" ca="1" si="45"/>
        <v>42.020499096994747</v>
      </c>
      <c r="V140" s="15">
        <f t="shared" ref="V140:V144" ca="1" si="56">IF("BALSA"=K140,NORMINV(RAND(),3,0.4),NORMINV(RAND(),3,0.6))</f>
        <v>3.0749495988482347</v>
      </c>
      <c r="W140" s="15">
        <f t="shared" ca="1" si="47"/>
        <v>45.095448695842983</v>
      </c>
      <c r="X140" s="15">
        <f t="shared" ca="1" si="48"/>
        <v>5.2787311193042195</v>
      </c>
      <c r="Y140" s="15">
        <f t="shared" ca="1" si="49"/>
        <v>50.374179815147201</v>
      </c>
      <c r="Z140" s="15">
        <f t="shared" ca="1" si="50"/>
        <v>31.041566831693562</v>
      </c>
      <c r="AB140" s="27" t="s">
        <v>102</v>
      </c>
      <c r="AC140" s="36" t="s">
        <v>373</v>
      </c>
      <c r="AD140" s="63">
        <v>413.95417499346814</v>
      </c>
      <c r="AE140" s="20"/>
      <c r="AF140" s="20"/>
      <c r="AG140" s="20"/>
      <c r="AH140" s="20"/>
      <c r="AI140" s="20"/>
      <c r="AJ140" s="20"/>
      <c r="AK140" s="20"/>
      <c r="AL140" s="20"/>
      <c r="AM140" s="20"/>
      <c r="AN140" s="20"/>
      <c r="AO140" s="20"/>
      <c r="AP140" s="20"/>
      <c r="AQ140" s="20"/>
      <c r="AR140" s="20"/>
      <c r="AS140" s="20"/>
      <c r="AT140" s="20"/>
      <c r="AU140" s="20"/>
      <c r="AV140" s="20"/>
      <c r="AW140" s="21"/>
      <c r="BA140" s="27" t="s">
        <v>75</v>
      </c>
      <c r="BB140" s="36" t="s">
        <v>346</v>
      </c>
      <c r="BC140" s="26"/>
      <c r="BD140" s="26">
        <v>360.786464357998</v>
      </c>
      <c r="BE140" s="20"/>
      <c r="BF140" s="20"/>
      <c r="BG140" s="20"/>
      <c r="BH140" s="20"/>
      <c r="BI140" s="20"/>
      <c r="BJ140" s="20"/>
      <c r="BK140" s="20"/>
      <c r="BL140" s="20"/>
      <c r="BM140" s="20"/>
      <c r="BN140" s="134"/>
      <c r="BO140" s="134"/>
      <c r="BP140" s="134"/>
      <c r="BQ140" s="134"/>
      <c r="BR140" s="134"/>
      <c r="BS140" s="134"/>
      <c r="BT140" s="134"/>
      <c r="BU140" s="134"/>
      <c r="BV140" s="134"/>
      <c r="BW140" s="134"/>
      <c r="BX140" s="134"/>
      <c r="BY140" s="135"/>
    </row>
    <row r="141" spans="3:77" x14ac:dyDescent="0.25">
      <c r="C141" s="15">
        <v>7</v>
      </c>
      <c r="D141" s="15">
        <f t="shared" ca="1" si="51"/>
        <v>30.128894344706616</v>
      </c>
      <c r="E141" s="15">
        <f t="shared" ca="1" si="52"/>
        <v>10.796281361252976</v>
      </c>
      <c r="F141" s="16">
        <f t="shared" ca="1" si="53"/>
        <v>3.4334512086691045</v>
      </c>
      <c r="G141" s="15">
        <f t="shared" ca="1" si="40"/>
        <v>33.562345553375721</v>
      </c>
      <c r="H141" s="15">
        <f t="shared" si="41"/>
        <v>7</v>
      </c>
      <c r="I141" s="15">
        <v>1</v>
      </c>
      <c r="J141" s="15">
        <v>0</v>
      </c>
      <c r="K141" s="189" t="str">
        <f t="shared" si="54"/>
        <v>BALSA</v>
      </c>
      <c r="L141" s="190"/>
      <c r="M141" s="191"/>
      <c r="N141" s="15">
        <f t="shared" ca="1" si="55"/>
        <v>2.6983798360769313</v>
      </c>
      <c r="O141" s="15">
        <f t="shared" ca="1" si="42"/>
        <v>36.260725389452652</v>
      </c>
      <c r="P141" s="15">
        <f t="shared" ca="1" si="39"/>
        <v>42.020499096994747</v>
      </c>
      <c r="Q141" s="15">
        <f t="shared" ca="1" si="43"/>
        <v>5.4660202064248926</v>
      </c>
      <c r="R141" s="15">
        <f t="shared" ca="1" si="44"/>
        <v>53.653295038585071</v>
      </c>
      <c r="S141" s="15"/>
      <c r="T141" s="15"/>
      <c r="U141" s="15">
        <f t="shared" ca="1" si="45"/>
        <v>47.486519303419641</v>
      </c>
      <c r="V141" s="15">
        <f t="shared" ca="1" si="56"/>
        <v>3.9747282647584861</v>
      </c>
      <c r="W141" s="15">
        <f t="shared" ca="1" si="47"/>
        <v>51.461247568178123</v>
      </c>
      <c r="X141" s="15">
        <f t="shared" ca="1" si="48"/>
        <v>4.2003833000360054</v>
      </c>
      <c r="Y141" s="15">
        <f t="shared" ca="1" si="49"/>
        <v>55.661630868214132</v>
      </c>
      <c r="Z141" s="15">
        <f t="shared" ca="1" si="50"/>
        <v>25.532736523507516</v>
      </c>
      <c r="AB141" s="27" t="s">
        <v>103</v>
      </c>
      <c r="AC141" s="36" t="s">
        <v>374</v>
      </c>
      <c r="AD141" s="63">
        <v>542.86107669013359</v>
      </c>
      <c r="AE141" s="20"/>
      <c r="AF141" s="20"/>
      <c r="AG141" s="20"/>
      <c r="AH141" s="20"/>
      <c r="AI141" s="20"/>
      <c r="AJ141" s="20"/>
      <c r="AK141" s="20"/>
      <c r="AL141" s="20"/>
      <c r="AM141" s="20"/>
      <c r="AN141" s="20"/>
      <c r="AO141" s="20"/>
      <c r="AP141" s="20"/>
      <c r="AQ141" s="20"/>
      <c r="AR141" s="20"/>
      <c r="AS141" s="20"/>
      <c r="AT141" s="20"/>
      <c r="AU141" s="20"/>
      <c r="AV141" s="20"/>
      <c r="AW141" s="21"/>
      <c r="BA141" s="27" t="s">
        <v>76</v>
      </c>
      <c r="BB141" s="36" t="s">
        <v>347</v>
      </c>
      <c r="BC141" s="26"/>
      <c r="BD141" s="26">
        <v>383.77145653134534</v>
      </c>
      <c r="BE141" s="20"/>
      <c r="BF141" s="20"/>
      <c r="BG141" s="20"/>
      <c r="BH141" s="20"/>
      <c r="BI141" s="20"/>
      <c r="BJ141" s="20"/>
      <c r="BK141" s="20"/>
      <c r="BL141" s="20"/>
      <c r="BM141" s="20"/>
      <c r="BN141" s="134"/>
      <c r="BO141" s="134"/>
      <c r="BP141" s="134"/>
      <c r="BQ141" s="134"/>
      <c r="BR141" s="134"/>
      <c r="BS141" s="134"/>
      <c r="BT141" s="134"/>
      <c r="BU141" s="134"/>
      <c r="BV141" s="134"/>
      <c r="BW141" s="134"/>
      <c r="BX141" s="134"/>
      <c r="BY141" s="135"/>
    </row>
    <row r="142" spans="3:77" ht="15.75" customHeight="1" x14ac:dyDescent="0.25">
      <c r="C142" s="15">
        <v>8</v>
      </c>
      <c r="D142" s="15">
        <f t="shared" ca="1" si="51"/>
        <v>34.12026423328544</v>
      </c>
      <c r="E142" s="15">
        <f t="shared" ca="1" si="52"/>
        <v>3.9913698885788209</v>
      </c>
      <c r="F142" s="16">
        <f t="shared" ca="1" si="53"/>
        <v>3.247414774987794</v>
      </c>
      <c r="G142" s="15">
        <f t="shared" ca="1" si="40"/>
        <v>37.367679008273235</v>
      </c>
      <c r="H142" s="15">
        <f t="shared" si="41"/>
        <v>8</v>
      </c>
      <c r="I142" s="15">
        <v>0</v>
      </c>
      <c r="J142" s="15">
        <v>1</v>
      </c>
      <c r="K142" s="189" t="str">
        <f t="shared" si="54"/>
        <v>PUENTE</v>
      </c>
      <c r="L142" s="190"/>
      <c r="M142" s="191"/>
      <c r="N142" s="15">
        <f t="shared" ca="1" si="55"/>
        <v>4.7989820619320049</v>
      </c>
      <c r="O142" s="15">
        <f t="shared" ca="1" si="42"/>
        <v>42.166661070205237</v>
      </c>
      <c r="P142" s="15">
        <f t="shared" ca="1" si="39"/>
        <v>53.653295038585071</v>
      </c>
      <c r="Q142" s="15">
        <f t="shared" ca="1" si="43"/>
        <v>2.4068276827362056</v>
      </c>
      <c r="R142" s="15">
        <f t="shared" ca="1" si="44"/>
        <v>0</v>
      </c>
      <c r="S142" s="15"/>
      <c r="T142" s="15"/>
      <c r="U142" s="15">
        <f t="shared" ca="1" si="45"/>
        <v>56.060122721321278</v>
      </c>
      <c r="V142" s="15">
        <f t="shared" ca="1" si="56"/>
        <v>3.2481943785619687</v>
      </c>
      <c r="W142" s="15">
        <f t="shared" ca="1" si="47"/>
        <v>59.308317099883247</v>
      </c>
      <c r="X142" s="15">
        <f t="shared" ca="1" si="48"/>
        <v>5.6407963022170327</v>
      </c>
      <c r="Y142" s="15">
        <f t="shared" ca="1" si="49"/>
        <v>64.949113402100281</v>
      </c>
      <c r="Z142" s="15">
        <f t="shared" ca="1" si="50"/>
        <v>30.828849168814841</v>
      </c>
      <c r="AB142" s="27" t="s">
        <v>104</v>
      </c>
      <c r="AC142" s="36" t="s">
        <v>375</v>
      </c>
      <c r="AD142" s="63">
        <v>491.12040692991974</v>
      </c>
      <c r="AE142" s="20"/>
      <c r="AF142" s="20"/>
      <c r="AG142" s="20"/>
      <c r="AH142" s="20"/>
      <c r="AI142" s="20"/>
      <c r="AJ142" s="20"/>
      <c r="AK142" s="20"/>
      <c r="AL142" s="20"/>
      <c r="AM142" s="136" t="s">
        <v>868</v>
      </c>
      <c r="AN142" s="136"/>
      <c r="AO142" s="136"/>
      <c r="AP142" s="136"/>
      <c r="AQ142" s="136"/>
      <c r="AR142" s="136"/>
      <c r="AS142" s="136"/>
      <c r="AT142" s="136"/>
      <c r="AU142" s="136"/>
      <c r="AV142" s="136"/>
      <c r="AW142" s="137"/>
      <c r="AX142" s="12"/>
      <c r="BA142" s="27" t="s">
        <v>77</v>
      </c>
      <c r="BB142" s="36" t="s">
        <v>348</v>
      </c>
      <c r="BC142" s="26"/>
      <c r="BD142" s="26">
        <v>456.38810544517298</v>
      </c>
      <c r="BE142" s="20"/>
      <c r="BF142" s="20"/>
      <c r="BG142" s="20"/>
      <c r="BH142" s="20"/>
      <c r="BI142" s="20"/>
      <c r="BJ142" s="20"/>
      <c r="BK142" s="20"/>
      <c r="BL142" s="20"/>
      <c r="BM142" s="20"/>
      <c r="BN142" s="134"/>
      <c r="BO142" s="134"/>
      <c r="BP142" s="134"/>
      <c r="BQ142" s="134"/>
      <c r="BR142" s="134"/>
      <c r="BS142" s="134"/>
      <c r="BT142" s="134"/>
      <c r="BU142" s="134"/>
      <c r="BV142" s="134"/>
      <c r="BW142" s="134"/>
      <c r="BX142" s="134"/>
      <c r="BY142" s="135"/>
    </row>
    <row r="143" spans="3:77" ht="15" customHeight="1" x14ac:dyDescent="0.25">
      <c r="C143" s="15">
        <v>9</v>
      </c>
      <c r="D143" s="15">
        <f t="shared" ca="1" si="51"/>
        <v>36.004193917464463</v>
      </c>
      <c r="E143" s="15">
        <f t="shared" ca="1" si="52"/>
        <v>1.8839296841790234</v>
      </c>
      <c r="F143" s="16">
        <f t="shared" ca="1" si="53"/>
        <v>4.4508978452942785</v>
      </c>
      <c r="G143" s="15">
        <f t="shared" ca="1" si="40"/>
        <v>40.455091762758741</v>
      </c>
      <c r="H143" s="15">
        <f t="shared" si="41"/>
        <v>9</v>
      </c>
      <c r="I143" s="15">
        <v>0</v>
      </c>
      <c r="J143" s="15">
        <v>2</v>
      </c>
      <c r="K143" s="189" t="str">
        <f t="shared" si="54"/>
        <v>PUENTE</v>
      </c>
      <c r="L143" s="190"/>
      <c r="M143" s="191"/>
      <c r="N143" s="15">
        <f t="shared" ca="1" si="55"/>
        <v>5.1999061440517016</v>
      </c>
      <c r="O143" s="15">
        <f t="shared" ca="1" si="42"/>
        <v>45.654997906810443</v>
      </c>
      <c r="P143" s="15">
        <f t="shared" ca="1" si="39"/>
        <v>56.060122721321278</v>
      </c>
      <c r="Q143" s="15">
        <f t="shared" ca="1" si="43"/>
        <v>4.2086806752779875</v>
      </c>
      <c r="R143" s="15">
        <f t="shared" ca="1" si="44"/>
        <v>0</v>
      </c>
      <c r="S143" s="15"/>
      <c r="T143" s="15"/>
      <c r="U143" s="15">
        <f t="shared" ca="1" si="45"/>
        <v>60.268803396599267</v>
      </c>
      <c r="V143" s="15">
        <f t="shared" ca="1" si="56"/>
        <v>2.3774660923763804</v>
      </c>
      <c r="W143" s="15">
        <f t="shared" ca="1" si="47"/>
        <v>62.646269488975648</v>
      </c>
      <c r="X143" s="15">
        <f t="shared" ca="1" si="48"/>
        <v>4.9634975034672628</v>
      </c>
      <c r="Y143" s="15">
        <f t="shared" ca="1" si="49"/>
        <v>67.609766992442914</v>
      </c>
      <c r="Z143" s="15">
        <f ca="1">Y143-D143</f>
        <v>31.605573074978452</v>
      </c>
      <c r="AB143" s="27" t="s">
        <v>105</v>
      </c>
      <c r="AC143" s="36" t="s">
        <v>376</v>
      </c>
      <c r="AD143" s="63">
        <v>427.85383784995679</v>
      </c>
      <c r="AE143" s="20"/>
      <c r="AF143" s="20"/>
      <c r="AG143" s="20"/>
      <c r="AH143" s="20"/>
      <c r="AI143" s="20"/>
      <c r="AJ143" s="20"/>
      <c r="AK143" s="20"/>
      <c r="AL143" s="20"/>
      <c r="AM143" s="136"/>
      <c r="AN143" s="136"/>
      <c r="AO143" s="136"/>
      <c r="AP143" s="136"/>
      <c r="AQ143" s="136"/>
      <c r="AR143" s="136"/>
      <c r="AS143" s="136"/>
      <c r="AT143" s="136"/>
      <c r="AU143" s="136"/>
      <c r="AV143" s="136"/>
      <c r="AW143" s="137"/>
      <c r="AX143" s="12"/>
      <c r="BA143" s="27" t="s">
        <v>78</v>
      </c>
      <c r="BB143" s="36" t="s">
        <v>349</v>
      </c>
      <c r="BC143" s="26"/>
      <c r="BD143" s="26">
        <v>404.28094452568797</v>
      </c>
      <c r="BE143" s="20"/>
      <c r="BF143" s="20"/>
      <c r="BG143" s="20"/>
      <c r="BH143" s="20"/>
      <c r="BI143" s="20"/>
      <c r="BJ143" s="20"/>
      <c r="BK143" s="20"/>
      <c r="BL143" s="20"/>
      <c r="BM143" s="20"/>
      <c r="BN143" s="134"/>
      <c r="BO143" s="134"/>
      <c r="BP143" s="134"/>
      <c r="BQ143" s="134"/>
      <c r="BR143" s="134"/>
      <c r="BS143" s="134"/>
      <c r="BT143" s="134"/>
      <c r="BU143" s="134"/>
      <c r="BV143" s="134"/>
      <c r="BW143" s="134"/>
      <c r="BX143" s="134"/>
      <c r="BY143" s="135"/>
    </row>
    <row r="144" spans="3:77" ht="15" customHeight="1" thickBot="1" x14ac:dyDescent="0.3">
      <c r="C144" s="15">
        <v>10</v>
      </c>
      <c r="D144" s="15">
        <f t="shared" ca="1" si="51"/>
        <v>41.394562360392626</v>
      </c>
      <c r="E144" s="15">
        <f t="shared" ca="1" si="52"/>
        <v>5.3903684429281657</v>
      </c>
      <c r="F144" s="16">
        <f t="shared" ca="1" si="53"/>
        <v>4.1275115996710543</v>
      </c>
      <c r="G144" s="15">
        <f t="shared" ca="1" si="40"/>
        <v>45.522073960063679</v>
      </c>
      <c r="H144" s="15">
        <f t="shared" si="41"/>
        <v>10</v>
      </c>
      <c r="I144" s="15">
        <v>1</v>
      </c>
      <c r="J144" s="15">
        <v>1</v>
      </c>
      <c r="K144" s="189" t="str">
        <f t="shared" si="54"/>
        <v>BALSA</v>
      </c>
      <c r="L144" s="190"/>
      <c r="M144" s="191"/>
      <c r="N144" s="15">
        <f t="shared" ca="1" si="55"/>
        <v>3.4188502115799313</v>
      </c>
      <c r="O144" s="15">
        <f t="shared" ca="1" si="42"/>
        <v>48.940924171643609</v>
      </c>
      <c r="P144" s="15">
        <f t="shared" ca="1" si="39"/>
        <v>60.268803396599267</v>
      </c>
      <c r="Q144" s="15">
        <f t="shared" ca="1" si="43"/>
        <v>5.9480847614199526</v>
      </c>
      <c r="R144" s="15">
        <f t="shared" ca="1" si="44"/>
        <v>71.636705278181324</v>
      </c>
      <c r="S144" s="15"/>
      <c r="T144" s="15"/>
      <c r="U144" s="15">
        <f t="shared" ca="1" si="45"/>
        <v>66.216888158019216</v>
      </c>
      <c r="V144" s="15">
        <f t="shared" ca="1" si="56"/>
        <v>2.6544852934376091</v>
      </c>
      <c r="W144" s="15">
        <f t="shared" ca="1" si="47"/>
        <v>68.871373451456819</v>
      </c>
      <c r="X144" s="15">
        <f t="shared" ca="1" si="48"/>
        <v>4.9471124325099964</v>
      </c>
      <c r="Y144" s="15">
        <f t="shared" ca="1" si="49"/>
        <v>73.818485883966815</v>
      </c>
      <c r="Z144" s="15">
        <f t="shared" ca="1" si="50"/>
        <v>32.423923523574189</v>
      </c>
      <c r="AB144" s="27" t="s">
        <v>106</v>
      </c>
      <c r="AC144" s="36" t="s">
        <v>377</v>
      </c>
      <c r="AD144" s="63">
        <v>363.83834768119516</v>
      </c>
      <c r="AE144" s="20"/>
      <c r="AF144" s="20"/>
      <c r="AG144" s="20"/>
      <c r="AH144" s="20"/>
      <c r="AI144" s="20"/>
      <c r="AJ144" s="20"/>
      <c r="AK144" s="20"/>
      <c r="AL144" s="20"/>
      <c r="AM144" s="136"/>
      <c r="AN144" s="136"/>
      <c r="AO144" s="136"/>
      <c r="AP144" s="136"/>
      <c r="AQ144" s="136"/>
      <c r="AR144" s="136"/>
      <c r="AS144" s="136"/>
      <c r="AT144" s="136"/>
      <c r="AU144" s="136"/>
      <c r="AV144" s="136"/>
      <c r="AW144" s="137"/>
      <c r="AX144" s="12"/>
      <c r="BA144" s="27" t="s">
        <v>79</v>
      </c>
      <c r="BB144" s="36" t="s">
        <v>350</v>
      </c>
      <c r="BC144" s="26"/>
      <c r="BD144" s="26">
        <v>381.31351078358978</v>
      </c>
      <c r="BE144" s="20"/>
      <c r="BF144" s="20"/>
      <c r="BG144" s="20"/>
      <c r="BH144" s="20"/>
      <c r="BI144" s="20"/>
      <c r="BJ144" s="20"/>
      <c r="BK144" s="20"/>
      <c r="BL144" s="20"/>
      <c r="BM144" s="20"/>
      <c r="BN144" s="134"/>
      <c r="BO144" s="134"/>
      <c r="BP144" s="134"/>
      <c r="BQ144" s="134"/>
      <c r="BR144" s="134"/>
      <c r="BS144" s="134"/>
      <c r="BT144" s="134"/>
      <c r="BU144" s="134"/>
      <c r="BV144" s="134"/>
      <c r="BW144" s="134"/>
      <c r="BX144" s="134"/>
      <c r="BY144" s="135"/>
    </row>
    <row r="145" spans="3:104" ht="15" customHeight="1" thickTop="1" thickBot="1" x14ac:dyDescent="0.3">
      <c r="C145" s="13"/>
      <c r="D145" s="13"/>
      <c r="E145" s="13"/>
      <c r="F145" s="13"/>
      <c r="G145" s="13"/>
      <c r="H145" s="13"/>
      <c r="I145" s="11"/>
      <c r="J145" s="13"/>
      <c r="K145" s="13"/>
      <c r="L145" s="13"/>
      <c r="M145" s="13"/>
      <c r="N145" s="13"/>
      <c r="O145" s="13"/>
      <c r="P145" s="13"/>
      <c r="Q145" s="13"/>
      <c r="R145" s="13"/>
      <c r="S145" s="13"/>
      <c r="T145" s="13"/>
      <c r="U145" s="12"/>
      <c r="W145" s="12"/>
      <c r="X145" s="12"/>
      <c r="Y145" s="91" t="s">
        <v>27</v>
      </c>
      <c r="Z145" s="92">
        <f ca="1">SUM(Z135:Z144)</f>
        <v>277.68614877830123</v>
      </c>
      <c r="AB145" s="27" t="s">
        <v>107</v>
      </c>
      <c r="AC145" s="36" t="s">
        <v>378</v>
      </c>
      <c r="AD145" s="63">
        <v>485.57717895284844</v>
      </c>
      <c r="AE145" s="20"/>
      <c r="AF145" s="20"/>
      <c r="AG145" s="20"/>
      <c r="AH145" s="20"/>
      <c r="AI145" s="20"/>
      <c r="AJ145" s="20"/>
      <c r="AK145" s="20"/>
      <c r="AL145" s="20"/>
      <c r="AM145" s="136"/>
      <c r="AN145" s="136"/>
      <c r="AO145" s="136"/>
      <c r="AP145" s="136"/>
      <c r="AQ145" s="136"/>
      <c r="AR145" s="136"/>
      <c r="AS145" s="136"/>
      <c r="AT145" s="136"/>
      <c r="AU145" s="136"/>
      <c r="AV145" s="136"/>
      <c r="AW145" s="137"/>
      <c r="AX145" s="12"/>
      <c r="BA145" s="27" t="s">
        <v>80</v>
      </c>
      <c r="BB145" s="36" t="s">
        <v>351</v>
      </c>
      <c r="BC145" s="26"/>
      <c r="BD145" s="26">
        <v>389.93740669658314</v>
      </c>
      <c r="BE145" s="20"/>
      <c r="BF145" s="20"/>
      <c r="BG145" s="20"/>
      <c r="BH145" s="20"/>
      <c r="BI145" s="20"/>
      <c r="BJ145" s="20"/>
      <c r="BK145" s="20"/>
      <c r="BL145" s="20"/>
      <c r="BM145" s="20"/>
      <c r="BN145" s="134"/>
      <c r="BO145" s="134"/>
      <c r="BP145" s="134"/>
      <c r="BQ145" s="134"/>
      <c r="BR145" s="134"/>
      <c r="BS145" s="134"/>
      <c r="BT145" s="134"/>
      <c r="BU145" s="134"/>
      <c r="BV145" s="134"/>
      <c r="BW145" s="134"/>
      <c r="BX145" s="134"/>
      <c r="BY145" s="135"/>
    </row>
    <row r="146" spans="3:104" ht="15" customHeight="1" thickTop="1" thickBot="1" x14ac:dyDescent="0.3">
      <c r="AB146" s="27" t="s">
        <v>108</v>
      </c>
      <c r="AC146" s="36" t="s">
        <v>379</v>
      </c>
      <c r="AD146" s="63">
        <v>424.70747565793323</v>
      </c>
      <c r="AE146" s="20"/>
      <c r="AF146" s="20"/>
      <c r="AG146" s="20"/>
      <c r="AH146" s="20"/>
      <c r="AI146" s="20"/>
      <c r="AJ146" s="20"/>
      <c r="AK146" s="20"/>
      <c r="AL146" s="20"/>
      <c r="AM146" s="136"/>
      <c r="AN146" s="136"/>
      <c r="AO146" s="136"/>
      <c r="AP146" s="136"/>
      <c r="AQ146" s="136"/>
      <c r="AR146" s="136"/>
      <c r="AS146" s="136"/>
      <c r="AT146" s="136"/>
      <c r="AU146" s="136"/>
      <c r="AV146" s="136"/>
      <c r="AW146" s="137"/>
      <c r="AX146" s="12"/>
      <c r="BA146" s="27" t="s">
        <v>81</v>
      </c>
      <c r="BB146" s="36" t="s">
        <v>352</v>
      </c>
      <c r="BC146" s="26"/>
      <c r="BD146" s="26">
        <v>328.85678280875879</v>
      </c>
      <c r="BE146" s="20"/>
      <c r="BF146" s="20"/>
      <c r="BG146" s="20"/>
      <c r="BH146" s="20"/>
      <c r="BI146" s="20"/>
      <c r="BJ146" s="20"/>
      <c r="BK146" s="20"/>
      <c r="BL146" s="20"/>
      <c r="BM146" s="20"/>
      <c r="BN146" s="134"/>
      <c r="BO146" s="134"/>
      <c r="BP146" s="134"/>
      <c r="BQ146" s="134"/>
      <c r="BR146" s="134"/>
      <c r="BS146" s="134"/>
      <c r="BT146" s="134"/>
      <c r="BU146" s="134"/>
      <c r="BV146" s="134"/>
      <c r="BW146" s="134"/>
      <c r="BX146" s="134"/>
      <c r="BY146" s="135"/>
    </row>
    <row r="147" spans="3:104" ht="51.75" customHeight="1" thickBot="1" x14ac:dyDescent="0.3">
      <c r="X147" s="133" t="s">
        <v>886</v>
      </c>
      <c r="Y147" s="133"/>
      <c r="Z147" s="133"/>
      <c r="AB147" s="27" t="s">
        <v>109</v>
      </c>
      <c r="AC147" s="36" t="s">
        <v>380</v>
      </c>
      <c r="AD147" s="63">
        <v>462.59697354208771</v>
      </c>
      <c r="AE147" s="20"/>
      <c r="AF147" s="20"/>
      <c r="AG147" s="20"/>
      <c r="AH147" s="20"/>
      <c r="AI147" s="20"/>
      <c r="AJ147" s="20"/>
      <c r="AK147" s="20"/>
      <c r="AL147" s="20"/>
      <c r="AM147" s="136"/>
      <c r="AN147" s="136"/>
      <c r="AO147" s="136"/>
      <c r="AP147" s="136"/>
      <c r="AQ147" s="136"/>
      <c r="AR147" s="136"/>
      <c r="AS147" s="136"/>
      <c r="AT147" s="136"/>
      <c r="AU147" s="136"/>
      <c r="AV147" s="136"/>
      <c r="AW147" s="137"/>
      <c r="AX147" s="12"/>
      <c r="BA147" s="93" t="s">
        <v>82</v>
      </c>
      <c r="BB147" s="94" t="s">
        <v>353</v>
      </c>
      <c r="BC147" s="95"/>
      <c r="BD147" s="95">
        <v>456.52461622284972</v>
      </c>
      <c r="BE147" s="20"/>
      <c r="BF147" s="20"/>
      <c r="BG147" s="20"/>
      <c r="BH147" s="20"/>
      <c r="BI147" s="20"/>
      <c r="BJ147" s="20"/>
      <c r="BK147" s="20"/>
      <c r="BL147" s="20"/>
      <c r="BM147" s="20"/>
      <c r="BN147" s="134"/>
      <c r="BO147" s="134"/>
      <c r="BP147" s="134"/>
      <c r="BQ147" s="134"/>
      <c r="BR147" s="134"/>
      <c r="BS147" s="134"/>
      <c r="BT147" s="134"/>
      <c r="BU147" s="134"/>
      <c r="BV147" s="134"/>
      <c r="BW147" s="134"/>
      <c r="BX147" s="134"/>
      <c r="BY147" s="135"/>
      <c r="CB147" s="141" t="s">
        <v>848</v>
      </c>
      <c r="CC147" s="142"/>
      <c r="CD147" s="142"/>
      <c r="CE147" s="142"/>
      <c r="CF147" s="142"/>
      <c r="CG147" s="142" t="s">
        <v>865</v>
      </c>
      <c r="CH147" s="142"/>
      <c r="CI147" s="142"/>
      <c r="CJ147" s="142"/>
      <c r="CK147" s="143"/>
      <c r="CL147" s="86"/>
      <c r="CM147" s="86"/>
      <c r="CN147" s="86"/>
      <c r="CO147" s="86"/>
      <c r="CP147" s="86"/>
      <c r="CQ147" s="86"/>
      <c r="CR147" s="86"/>
      <c r="CS147" s="86"/>
      <c r="CT147" s="86"/>
      <c r="CU147" s="86"/>
      <c r="CV147" s="86"/>
      <c r="CW147" s="87"/>
      <c r="CX147" s="86"/>
      <c r="CY147" s="86"/>
      <c r="CZ147" s="87"/>
    </row>
    <row r="148" spans="3:104" ht="15" customHeight="1" x14ac:dyDescent="0.25">
      <c r="X148" s="132"/>
      <c r="Y148" s="132"/>
      <c r="Z148" s="132"/>
      <c r="AB148" s="27" t="s">
        <v>110</v>
      </c>
      <c r="AC148" s="36" t="s">
        <v>381</v>
      </c>
      <c r="AD148" s="63">
        <v>492.78875062368417</v>
      </c>
      <c r="AE148" s="20"/>
      <c r="AF148" s="20"/>
      <c r="AG148" s="20"/>
      <c r="AH148" s="20"/>
      <c r="AI148" s="20"/>
      <c r="AJ148" s="20"/>
      <c r="AK148" s="20"/>
      <c r="AL148" s="20"/>
      <c r="AM148" s="136"/>
      <c r="AN148" s="136"/>
      <c r="AO148" s="136"/>
      <c r="AP148" s="136"/>
      <c r="AQ148" s="136"/>
      <c r="AR148" s="136"/>
      <c r="AS148" s="136"/>
      <c r="AT148" s="136"/>
      <c r="AU148" s="136"/>
      <c r="AV148" s="136"/>
      <c r="AW148" s="137"/>
      <c r="AX148" s="12"/>
      <c r="BA148" s="27" t="s">
        <v>83</v>
      </c>
      <c r="BB148" s="36" t="s">
        <v>354</v>
      </c>
      <c r="BC148" s="26"/>
      <c r="BD148" s="26">
        <v>392.35141747355391</v>
      </c>
      <c r="BE148" s="20"/>
      <c r="BF148" s="20"/>
      <c r="BG148" s="20"/>
      <c r="BH148" s="20"/>
      <c r="BI148" s="20"/>
      <c r="BJ148" s="20"/>
      <c r="BK148" s="20"/>
      <c r="BL148" s="20"/>
      <c r="BM148" s="20"/>
      <c r="BN148" s="134"/>
      <c r="BO148" s="134"/>
      <c r="BP148" s="134"/>
      <c r="BQ148" s="134"/>
      <c r="BR148" s="134"/>
      <c r="BS148" s="134"/>
      <c r="BT148" s="134"/>
      <c r="BU148" s="134"/>
      <c r="BV148" s="134"/>
      <c r="BW148" s="134"/>
      <c r="BX148" s="134"/>
      <c r="BY148" s="135"/>
      <c r="CB148" s="144"/>
      <c r="CC148" s="145"/>
      <c r="CD148" s="145"/>
      <c r="CE148" s="145"/>
      <c r="CF148" s="25"/>
      <c r="CG148" s="20"/>
      <c r="CH148" s="20"/>
      <c r="CI148" s="20"/>
      <c r="CJ148" s="20"/>
      <c r="CK148" s="20"/>
      <c r="CL148" s="20"/>
      <c r="CM148" s="20"/>
      <c r="CN148" s="20"/>
      <c r="CO148" s="20"/>
      <c r="CP148" s="20"/>
      <c r="CQ148" s="20"/>
      <c r="CR148" s="20"/>
      <c r="CS148" s="20"/>
      <c r="CT148" s="20"/>
      <c r="CU148" s="20"/>
      <c r="CV148" s="20"/>
      <c r="CW148" s="20"/>
      <c r="CX148" s="20"/>
      <c r="CY148" s="20"/>
      <c r="CZ148" s="21"/>
    </row>
    <row r="149" spans="3:104" ht="15" customHeight="1" x14ac:dyDescent="0.25">
      <c r="AB149" s="27" t="s">
        <v>111</v>
      </c>
      <c r="AC149" s="36" t="s">
        <v>382</v>
      </c>
      <c r="AD149" s="63">
        <v>471.86247929678979</v>
      </c>
      <c r="AE149" s="20"/>
      <c r="AF149" s="20"/>
      <c r="AG149" s="20"/>
      <c r="AH149" s="20"/>
      <c r="AI149" s="20"/>
      <c r="AJ149" s="20"/>
      <c r="AK149" s="20"/>
      <c r="AL149" s="20"/>
      <c r="AM149" s="136"/>
      <c r="AN149" s="136"/>
      <c r="AO149" s="136"/>
      <c r="AP149" s="136"/>
      <c r="AQ149" s="136"/>
      <c r="AR149" s="136"/>
      <c r="AS149" s="136"/>
      <c r="AT149" s="136"/>
      <c r="AU149" s="136"/>
      <c r="AV149" s="136"/>
      <c r="AW149" s="137"/>
      <c r="AX149" s="12"/>
      <c r="BA149" s="27" t="s">
        <v>84</v>
      </c>
      <c r="BB149" s="36" t="s">
        <v>355</v>
      </c>
      <c r="BC149" s="26"/>
      <c r="BD149" s="26">
        <v>368.77858463252153</v>
      </c>
      <c r="BE149" s="20"/>
      <c r="BF149" s="20"/>
      <c r="BG149" s="20"/>
      <c r="BH149" s="20"/>
      <c r="BI149" s="20"/>
      <c r="BJ149" s="20"/>
      <c r="BK149" s="20"/>
      <c r="BL149" s="20"/>
      <c r="BM149" s="20"/>
      <c r="BN149" s="134"/>
      <c r="BO149" s="134"/>
      <c r="BP149" s="134"/>
      <c r="BQ149" s="134"/>
      <c r="BR149" s="134"/>
      <c r="BS149" s="134"/>
      <c r="BT149" s="134"/>
      <c r="BU149" s="134"/>
      <c r="BV149" s="134"/>
      <c r="BW149" s="134"/>
      <c r="BX149" s="134"/>
      <c r="BY149" s="135"/>
      <c r="CB149" s="88" t="s">
        <v>29</v>
      </c>
      <c r="CC149" s="89" t="s">
        <v>32</v>
      </c>
      <c r="CD149" s="90">
        <v>374.07470914999573</v>
      </c>
      <c r="CE149" s="90"/>
      <c r="CF149" s="20"/>
      <c r="CG149" s="20"/>
      <c r="CH149" s="20"/>
      <c r="CI149" s="20"/>
      <c r="CJ149" s="20"/>
      <c r="CK149" s="20"/>
      <c r="CL149" s="20"/>
      <c r="CM149" s="20"/>
      <c r="CN149" s="20"/>
      <c r="CO149" s="20"/>
      <c r="CP149" s="20"/>
      <c r="CQ149" s="20"/>
      <c r="CR149" s="20"/>
      <c r="CS149" s="20"/>
      <c r="CT149" s="20"/>
      <c r="CU149" s="20"/>
      <c r="CV149" s="20"/>
      <c r="CW149" s="20"/>
      <c r="CX149" s="20"/>
      <c r="CY149" s="20"/>
      <c r="CZ149" s="21"/>
    </row>
    <row r="150" spans="3:104" ht="15" customHeight="1" x14ac:dyDescent="0.25">
      <c r="AB150" s="27" t="s">
        <v>112</v>
      </c>
      <c r="AC150" s="36" t="s">
        <v>383</v>
      </c>
      <c r="AD150" s="63">
        <v>520.27573406599981</v>
      </c>
      <c r="AE150" s="20"/>
      <c r="AF150" s="20"/>
      <c r="AG150" s="20"/>
      <c r="AH150" s="20"/>
      <c r="AI150" s="20"/>
      <c r="AJ150" s="20"/>
      <c r="AK150" s="20"/>
      <c r="AL150" s="20"/>
      <c r="AM150" s="136"/>
      <c r="AN150" s="136"/>
      <c r="AO150" s="136"/>
      <c r="AP150" s="136"/>
      <c r="AQ150" s="136"/>
      <c r="AR150" s="136"/>
      <c r="AS150" s="136"/>
      <c r="AT150" s="136"/>
      <c r="AU150" s="136"/>
      <c r="AV150" s="136"/>
      <c r="AW150" s="137"/>
      <c r="AX150" s="12"/>
      <c r="BA150" s="27" t="s">
        <v>85</v>
      </c>
      <c r="BB150" s="36" t="s">
        <v>356</v>
      </c>
      <c r="BC150" s="26"/>
      <c r="BD150" s="26">
        <v>407.79759902453071</v>
      </c>
      <c r="BE150" s="20"/>
      <c r="BF150" s="20"/>
      <c r="BG150" s="20"/>
      <c r="BH150" s="20"/>
      <c r="BI150" s="20"/>
      <c r="BJ150" s="20"/>
      <c r="BK150" s="20"/>
      <c r="BL150" s="20"/>
      <c r="BM150" s="20"/>
      <c r="BN150" s="20"/>
      <c r="BO150" s="20"/>
      <c r="BP150" s="20"/>
      <c r="BQ150" s="20"/>
      <c r="BR150" s="20"/>
      <c r="BS150" s="20"/>
      <c r="BT150" s="20"/>
      <c r="BU150" s="20"/>
      <c r="BV150" s="20"/>
      <c r="BW150" s="20"/>
      <c r="BX150" s="20"/>
      <c r="BY150" s="21"/>
      <c r="CB150" s="31" t="s">
        <v>30</v>
      </c>
      <c r="CC150" s="56" t="s">
        <v>33</v>
      </c>
      <c r="CD150" s="30">
        <v>355.62257076553436</v>
      </c>
      <c r="CE150" s="30"/>
      <c r="CF150" s="20"/>
      <c r="CG150" s="20"/>
      <c r="CH150" s="20"/>
      <c r="CI150" s="20"/>
      <c r="CJ150" s="20"/>
      <c r="CK150" s="20"/>
      <c r="CL150" s="20"/>
      <c r="CM150" s="20"/>
      <c r="CN150" s="20"/>
      <c r="CO150" s="20"/>
      <c r="CP150" s="20"/>
      <c r="CQ150" s="20"/>
      <c r="CR150" s="20"/>
      <c r="CS150" s="20"/>
      <c r="CT150" s="20"/>
      <c r="CU150" s="20"/>
      <c r="CV150" s="20"/>
      <c r="CW150" s="20"/>
      <c r="CX150" s="20"/>
      <c r="CY150" s="20"/>
      <c r="CZ150" s="21"/>
    </row>
    <row r="151" spans="3:104" x14ac:dyDescent="0.25">
      <c r="AB151" s="27" t="s">
        <v>113</v>
      </c>
      <c r="AC151" s="36" t="s">
        <v>384</v>
      </c>
      <c r="AD151" s="63">
        <v>522.54131892238991</v>
      </c>
      <c r="AE151" s="20"/>
      <c r="AF151" s="20"/>
      <c r="AG151" s="20"/>
      <c r="AH151" s="20"/>
      <c r="AI151" s="20"/>
      <c r="AJ151" s="20"/>
      <c r="AK151" s="20"/>
      <c r="AL151" s="20"/>
      <c r="AM151" s="136"/>
      <c r="AN151" s="136"/>
      <c r="AO151" s="136"/>
      <c r="AP151" s="136"/>
      <c r="AQ151" s="136"/>
      <c r="AR151" s="136"/>
      <c r="AS151" s="136"/>
      <c r="AT151" s="136"/>
      <c r="AU151" s="136"/>
      <c r="AV151" s="136"/>
      <c r="AW151" s="137"/>
      <c r="BA151" s="27" t="s">
        <v>86</v>
      </c>
      <c r="BB151" s="36" t="s">
        <v>357</v>
      </c>
      <c r="BC151" s="26"/>
      <c r="BD151" s="26">
        <v>363.19225352689398</v>
      </c>
      <c r="BE151" s="20"/>
      <c r="BF151" s="20"/>
      <c r="BG151" s="20"/>
      <c r="BH151" s="20"/>
      <c r="BI151" s="20"/>
      <c r="BJ151" s="20"/>
      <c r="BK151" s="20"/>
      <c r="BL151" s="20"/>
      <c r="BM151" s="20"/>
      <c r="BN151" s="20"/>
      <c r="BO151" s="20"/>
      <c r="BP151" s="20"/>
      <c r="BQ151" s="20"/>
      <c r="BR151" s="20"/>
      <c r="BS151" s="20"/>
      <c r="BT151" s="20"/>
      <c r="BU151" s="20"/>
      <c r="BV151" s="20"/>
      <c r="BW151" s="20"/>
      <c r="BX151" s="20"/>
      <c r="BY151" s="21"/>
      <c r="CB151" s="31" t="s">
        <v>31</v>
      </c>
      <c r="CC151" s="56" t="s">
        <v>34</v>
      </c>
      <c r="CD151" s="30">
        <v>408.2451620781568</v>
      </c>
      <c r="CE151" s="30"/>
      <c r="CF151" s="20"/>
      <c r="CG151" s="20"/>
      <c r="CH151" s="20"/>
      <c r="CI151" s="20"/>
      <c r="CJ151" s="20"/>
      <c r="CK151" s="20"/>
      <c r="CL151" s="20"/>
      <c r="CM151" s="20"/>
      <c r="CN151" s="20"/>
      <c r="CO151" s="20"/>
      <c r="CP151" s="20"/>
      <c r="CQ151" s="20"/>
      <c r="CR151" s="20"/>
      <c r="CS151" s="20"/>
      <c r="CT151" s="20"/>
      <c r="CU151" s="20"/>
      <c r="CV151" s="20"/>
      <c r="CW151" s="20"/>
      <c r="CX151" s="20"/>
      <c r="CY151" s="20"/>
      <c r="CZ151" s="21"/>
    </row>
    <row r="152" spans="3:104" x14ac:dyDescent="0.25">
      <c r="AB152" s="27" t="s">
        <v>114</v>
      </c>
      <c r="AC152" s="36" t="s">
        <v>385</v>
      </c>
      <c r="AD152" s="63">
        <v>529.03820442760821</v>
      </c>
      <c r="AE152" s="20"/>
      <c r="AF152" s="20"/>
      <c r="AG152" s="20"/>
      <c r="AH152" s="20"/>
      <c r="AI152" s="20"/>
      <c r="AJ152" s="20"/>
      <c r="AK152" s="20"/>
      <c r="AL152" s="20"/>
      <c r="AM152" s="136"/>
      <c r="AN152" s="136"/>
      <c r="AO152" s="136"/>
      <c r="AP152" s="136"/>
      <c r="AQ152" s="136"/>
      <c r="AR152" s="136"/>
      <c r="AS152" s="136"/>
      <c r="AT152" s="136"/>
      <c r="AU152" s="136"/>
      <c r="AV152" s="136"/>
      <c r="AW152" s="137"/>
      <c r="BA152" s="27" t="s">
        <v>87</v>
      </c>
      <c r="BB152" s="36" t="s">
        <v>358</v>
      </c>
      <c r="BC152" s="26"/>
      <c r="BD152" s="26">
        <v>337.98106135004724</v>
      </c>
      <c r="BE152" s="20"/>
      <c r="BF152" s="20"/>
      <c r="BG152" s="20"/>
      <c r="BH152" s="20"/>
      <c r="BI152" s="20"/>
      <c r="BJ152" s="20"/>
      <c r="BK152" s="20"/>
      <c r="BL152" s="20"/>
      <c r="BM152" s="20"/>
      <c r="BN152" s="20"/>
      <c r="BO152" s="20"/>
      <c r="BP152" s="20"/>
      <c r="BQ152" s="20"/>
      <c r="BR152" s="20"/>
      <c r="BS152" s="20"/>
      <c r="BT152" s="20"/>
      <c r="BU152" s="20"/>
      <c r="BV152" s="20"/>
      <c r="BW152" s="20"/>
      <c r="BX152" s="20"/>
      <c r="BY152" s="21"/>
      <c r="CB152" s="31" t="s">
        <v>35</v>
      </c>
      <c r="CC152" s="56" t="s">
        <v>306</v>
      </c>
      <c r="CD152" s="30">
        <v>302.03511989282504</v>
      </c>
      <c r="CE152" s="30"/>
      <c r="CF152" s="20"/>
      <c r="CG152" s="20"/>
      <c r="CH152" s="20"/>
      <c r="CI152" s="20"/>
      <c r="CJ152" s="20"/>
      <c r="CK152" s="20"/>
      <c r="CL152" s="20"/>
      <c r="CM152" s="20"/>
      <c r="CN152" s="20"/>
      <c r="CO152" s="20"/>
      <c r="CP152" s="20"/>
      <c r="CQ152" s="20"/>
      <c r="CR152" s="20"/>
      <c r="CS152" s="20"/>
      <c r="CT152" s="20"/>
      <c r="CU152" s="20"/>
      <c r="CV152" s="20"/>
      <c r="CW152" s="20"/>
      <c r="CX152" s="20"/>
      <c r="CY152" s="20"/>
      <c r="CZ152" s="21"/>
    </row>
    <row r="153" spans="3:104" x14ac:dyDescent="0.25">
      <c r="AB153" s="27" t="s">
        <v>115</v>
      </c>
      <c r="AC153" s="36" t="s">
        <v>386</v>
      </c>
      <c r="AD153" s="63">
        <v>443.84314505578379</v>
      </c>
      <c r="AE153" s="20"/>
      <c r="AF153" s="20"/>
      <c r="AG153" s="20"/>
      <c r="AH153" s="20"/>
      <c r="AI153" s="20"/>
      <c r="AJ153" s="20"/>
      <c r="AK153" s="20"/>
      <c r="AL153" s="20"/>
      <c r="AM153" s="136"/>
      <c r="AN153" s="136"/>
      <c r="AO153" s="136"/>
      <c r="AP153" s="136"/>
      <c r="AQ153" s="136"/>
      <c r="AR153" s="136"/>
      <c r="AS153" s="136"/>
      <c r="AT153" s="136"/>
      <c r="AU153" s="136"/>
      <c r="AV153" s="136"/>
      <c r="AW153" s="137"/>
      <c r="BA153" s="27" t="s">
        <v>88</v>
      </c>
      <c r="BB153" s="36" t="s">
        <v>359</v>
      </c>
      <c r="BC153" s="26"/>
      <c r="BD153" s="26">
        <v>398.90338405951695</v>
      </c>
      <c r="BE153" s="20"/>
      <c r="BF153" s="20"/>
      <c r="BG153" s="20"/>
      <c r="BH153" s="20"/>
      <c r="BI153" s="20"/>
      <c r="BJ153" s="20"/>
      <c r="BK153" s="20"/>
      <c r="BL153" s="20"/>
      <c r="BM153" s="20"/>
      <c r="BN153" s="20"/>
      <c r="BO153" s="20"/>
      <c r="BP153" s="20"/>
      <c r="BQ153" s="20"/>
      <c r="BR153" s="20"/>
      <c r="BS153" s="20"/>
      <c r="BT153" s="20"/>
      <c r="BU153" s="20"/>
      <c r="BV153" s="20"/>
      <c r="BW153" s="20"/>
      <c r="BX153" s="20"/>
      <c r="BY153" s="21"/>
      <c r="CB153" s="31" t="s">
        <v>36</v>
      </c>
      <c r="CC153" s="56" t="s">
        <v>307</v>
      </c>
      <c r="CD153" s="30">
        <v>333.05663445991763</v>
      </c>
      <c r="CE153" s="30"/>
      <c r="CF153" s="20"/>
      <c r="CG153" s="20"/>
      <c r="CH153" s="20"/>
      <c r="CI153" s="20"/>
      <c r="CJ153" s="20"/>
      <c r="CK153" s="20"/>
      <c r="CL153" s="20"/>
      <c r="CM153" s="20"/>
      <c r="CN153" s="20"/>
      <c r="CO153" s="20"/>
      <c r="CP153" s="20"/>
      <c r="CQ153" s="20"/>
      <c r="CR153" s="20"/>
      <c r="CS153" s="20"/>
      <c r="CT153" s="20"/>
      <c r="CU153" s="20"/>
      <c r="CV153" s="20"/>
      <c r="CW153" s="20"/>
      <c r="CX153" s="20"/>
      <c r="CY153" s="20"/>
      <c r="CZ153" s="21"/>
    </row>
    <row r="154" spans="3:104" x14ac:dyDescent="0.25">
      <c r="AB154" s="27" t="s">
        <v>116</v>
      </c>
      <c r="AC154" s="36" t="s">
        <v>387</v>
      </c>
      <c r="AD154" s="63">
        <v>443.362752499387</v>
      </c>
      <c r="AE154" s="20"/>
      <c r="AF154" s="20"/>
      <c r="AG154" s="20"/>
      <c r="AH154" s="20"/>
      <c r="AI154" s="20"/>
      <c r="AJ154" s="20"/>
      <c r="AK154" s="20"/>
      <c r="AL154" s="20"/>
      <c r="AM154" s="20"/>
      <c r="AN154" s="20"/>
      <c r="AO154" s="20"/>
      <c r="AP154" s="20"/>
      <c r="AQ154" s="20"/>
      <c r="AR154" s="20"/>
      <c r="AS154" s="20"/>
      <c r="AT154" s="20"/>
      <c r="AU154" s="20"/>
      <c r="AV154" s="20"/>
      <c r="AW154" s="21"/>
      <c r="BA154" s="27" t="s">
        <v>89</v>
      </c>
      <c r="BB154" s="36" t="s">
        <v>360</v>
      </c>
      <c r="BC154" s="26"/>
      <c r="BD154" s="26">
        <v>310.96744566722032</v>
      </c>
      <c r="BE154" s="20"/>
      <c r="BF154" s="20"/>
      <c r="BG154" s="20"/>
      <c r="BH154" s="20"/>
      <c r="BI154" s="20"/>
      <c r="BJ154" s="20"/>
      <c r="BK154" s="20"/>
      <c r="BL154" s="20"/>
      <c r="BM154" s="20"/>
      <c r="BN154" s="20"/>
      <c r="BO154" s="20"/>
      <c r="BP154" s="20"/>
      <c r="BQ154" s="20"/>
      <c r="BR154" s="20"/>
      <c r="BS154" s="20"/>
      <c r="BT154" s="20"/>
      <c r="BU154" s="20"/>
      <c r="BV154" s="20"/>
      <c r="BW154" s="20"/>
      <c r="BX154" s="20"/>
      <c r="BY154" s="21"/>
      <c r="CB154" s="31" t="s">
        <v>37</v>
      </c>
      <c r="CC154" s="56" t="s">
        <v>308</v>
      </c>
      <c r="CD154" s="30">
        <v>331.31656637716708</v>
      </c>
      <c r="CE154" s="30"/>
      <c r="CF154" s="20"/>
      <c r="CG154" s="20"/>
      <c r="CH154" s="20"/>
      <c r="CI154" s="20"/>
      <c r="CJ154" s="20"/>
      <c r="CK154" s="20"/>
      <c r="CL154" s="20"/>
      <c r="CM154" s="20"/>
      <c r="CN154" s="20"/>
      <c r="CO154" s="20"/>
      <c r="CP154" s="20"/>
      <c r="CQ154" s="20"/>
      <c r="CR154" s="20"/>
      <c r="CS154" s="20"/>
      <c r="CT154" s="20"/>
      <c r="CU154" s="20"/>
      <c r="CV154" s="20"/>
      <c r="CW154" s="20"/>
      <c r="CX154" s="20"/>
      <c r="CY154" s="20"/>
      <c r="CZ154" s="21"/>
    </row>
    <row r="155" spans="3:104" x14ac:dyDescent="0.25">
      <c r="AB155" s="27" t="s">
        <v>117</v>
      </c>
      <c r="AC155" s="36" t="s">
        <v>388</v>
      </c>
      <c r="AD155" s="63">
        <v>501.84685834656602</v>
      </c>
      <c r="AE155" s="20"/>
      <c r="AF155" s="20"/>
      <c r="AG155" s="20"/>
      <c r="AH155" s="20"/>
      <c r="AI155" s="20"/>
      <c r="AJ155" s="20"/>
      <c r="AK155" s="20"/>
      <c r="AL155" s="20"/>
      <c r="AM155" s="20"/>
      <c r="AN155" s="20"/>
      <c r="AO155" s="20"/>
      <c r="AP155" s="20"/>
      <c r="AQ155" s="20"/>
      <c r="AR155" s="20"/>
      <c r="AS155" s="20"/>
      <c r="AT155" s="20"/>
      <c r="AU155" s="20"/>
      <c r="AV155" s="20"/>
      <c r="AW155" s="21"/>
      <c r="BA155" s="27" t="s">
        <v>90</v>
      </c>
      <c r="BB155" s="36" t="s">
        <v>361</v>
      </c>
      <c r="BC155" s="26"/>
      <c r="BD155" s="26">
        <v>443.95555683728162</v>
      </c>
      <c r="BE155" s="20"/>
      <c r="BF155" s="20"/>
      <c r="BG155" s="20"/>
      <c r="BH155" s="20"/>
      <c r="BI155" s="20"/>
      <c r="BJ155" s="20"/>
      <c r="BK155" s="20"/>
      <c r="BL155" s="20"/>
      <c r="BM155" s="20"/>
      <c r="BN155" s="20"/>
      <c r="BO155" s="20"/>
      <c r="BP155" s="20"/>
      <c r="BQ155" s="20"/>
      <c r="BR155" s="20"/>
      <c r="BS155" s="20"/>
      <c r="BT155" s="20"/>
      <c r="BU155" s="20"/>
      <c r="BV155" s="20"/>
      <c r="BW155" s="20"/>
      <c r="BX155" s="20"/>
      <c r="BY155" s="21"/>
      <c r="CB155" s="31" t="s">
        <v>38</v>
      </c>
      <c r="CC155" s="56" t="s">
        <v>309</v>
      </c>
      <c r="CD155" s="30">
        <v>327.18680599687508</v>
      </c>
      <c r="CE155" s="30"/>
      <c r="CF155" s="20"/>
      <c r="CG155" s="20"/>
      <c r="CH155" s="20"/>
      <c r="CI155" s="20"/>
      <c r="CJ155" s="20"/>
      <c r="CK155" s="20"/>
      <c r="CL155" s="20"/>
      <c r="CM155" s="20"/>
      <c r="CN155" s="20"/>
      <c r="CO155" s="20"/>
      <c r="CP155" s="20"/>
      <c r="CQ155" s="20"/>
      <c r="CR155" s="20"/>
      <c r="CS155" s="20"/>
      <c r="CT155" s="20"/>
      <c r="CU155" s="20"/>
      <c r="CV155" s="20"/>
      <c r="CW155" s="20"/>
      <c r="CX155" s="20"/>
      <c r="CY155" s="20"/>
      <c r="CZ155" s="21"/>
    </row>
    <row r="156" spans="3:104" x14ac:dyDescent="0.25">
      <c r="AB156" s="27" t="s">
        <v>118</v>
      </c>
      <c r="AC156" s="36" t="s">
        <v>389</v>
      </c>
      <c r="AD156" s="63">
        <v>422.0087299445666</v>
      </c>
      <c r="AE156" s="20"/>
      <c r="AF156" s="20"/>
      <c r="AG156" s="20"/>
      <c r="AH156" s="20"/>
      <c r="AI156" s="20"/>
      <c r="AJ156" s="20"/>
      <c r="AK156" s="20"/>
      <c r="AL156" s="20"/>
      <c r="AM156" s="20"/>
      <c r="AN156" s="20"/>
      <c r="AO156" s="20"/>
      <c r="AP156" s="20"/>
      <c r="AQ156" s="20"/>
      <c r="AR156" s="20"/>
      <c r="AS156" s="20"/>
      <c r="AT156" s="20"/>
      <c r="AU156" s="20"/>
      <c r="AV156" s="20"/>
      <c r="AW156" s="21"/>
      <c r="BA156" s="27" t="s">
        <v>91</v>
      </c>
      <c r="BB156" s="36" t="s">
        <v>362</v>
      </c>
      <c r="BC156" s="26"/>
      <c r="BD156" s="26">
        <v>325.29139201174655</v>
      </c>
      <c r="BE156" s="20"/>
      <c r="BF156" s="20"/>
      <c r="BG156" s="20"/>
      <c r="BH156" s="20"/>
      <c r="BI156" s="20"/>
      <c r="BJ156" s="20"/>
      <c r="BK156" s="20"/>
      <c r="BL156" s="20"/>
      <c r="BM156" s="20"/>
      <c r="BN156" s="20"/>
      <c r="BO156" s="20"/>
      <c r="BP156" s="20"/>
      <c r="BQ156" s="20"/>
      <c r="BR156" s="20"/>
      <c r="BS156" s="20"/>
      <c r="BT156" s="20"/>
      <c r="BU156" s="20"/>
      <c r="BV156" s="20"/>
      <c r="BW156" s="20"/>
      <c r="BX156" s="20"/>
      <c r="BY156" s="21"/>
      <c r="CB156" s="31" t="s">
        <v>39</v>
      </c>
      <c r="CC156" s="56" t="s">
        <v>310</v>
      </c>
      <c r="CD156" s="30">
        <v>340.50078338547013</v>
      </c>
      <c r="CE156" s="30"/>
      <c r="CF156" s="20"/>
      <c r="CG156" s="20"/>
      <c r="CH156" s="20"/>
      <c r="CI156" s="20"/>
      <c r="CJ156" s="20"/>
      <c r="CK156" s="20"/>
      <c r="CL156" s="20"/>
      <c r="CM156" s="20"/>
      <c r="CN156" s="20"/>
      <c r="CO156" s="20"/>
      <c r="CP156" s="20"/>
      <c r="CQ156" s="20"/>
      <c r="CR156" s="20"/>
      <c r="CS156" s="20"/>
      <c r="CT156" s="20"/>
      <c r="CU156" s="20"/>
      <c r="CV156" s="20"/>
      <c r="CW156" s="20"/>
      <c r="CX156" s="20"/>
      <c r="CY156" s="20"/>
      <c r="CZ156" s="21"/>
    </row>
    <row r="157" spans="3:104" x14ac:dyDescent="0.25">
      <c r="AB157" s="27" t="s">
        <v>119</v>
      </c>
      <c r="AC157" s="36" t="s">
        <v>390</v>
      </c>
      <c r="AD157" s="63">
        <v>539.04403131820447</v>
      </c>
      <c r="AE157" s="20"/>
      <c r="AF157" s="20"/>
      <c r="AG157" s="20"/>
      <c r="AH157" s="20"/>
      <c r="AI157" s="20"/>
      <c r="AJ157" s="20"/>
      <c r="AK157" s="20"/>
      <c r="AL157" s="20"/>
      <c r="AM157" s="20"/>
      <c r="AN157" s="20"/>
      <c r="AO157" s="20"/>
      <c r="AP157" s="20"/>
      <c r="AQ157" s="20"/>
      <c r="AR157" s="20"/>
      <c r="AS157" s="20"/>
      <c r="AT157" s="20"/>
      <c r="AU157" s="20"/>
      <c r="AV157" s="20"/>
      <c r="AW157" s="21"/>
      <c r="BA157" s="27" t="s">
        <v>92</v>
      </c>
      <c r="BB157" s="36" t="s">
        <v>363</v>
      </c>
      <c r="BC157" s="26"/>
      <c r="BD157" s="26">
        <v>437.17380096576926</v>
      </c>
      <c r="BE157" s="20"/>
      <c r="BF157" s="20"/>
      <c r="BG157" s="20"/>
      <c r="BH157" s="20"/>
      <c r="BI157" s="20"/>
      <c r="BJ157" s="20"/>
      <c r="BK157" s="20"/>
      <c r="BL157" s="20"/>
      <c r="BM157" s="20"/>
      <c r="BN157" s="20"/>
      <c r="BO157" s="20"/>
      <c r="BP157" s="20"/>
      <c r="BQ157" s="20"/>
      <c r="BR157" s="20"/>
      <c r="BS157" s="20"/>
      <c r="BT157" s="20"/>
      <c r="BU157" s="20"/>
      <c r="BV157" s="20"/>
      <c r="BW157" s="20"/>
      <c r="BX157" s="20"/>
      <c r="BY157" s="21"/>
      <c r="CB157" s="31" t="s">
        <v>40</v>
      </c>
      <c r="CC157" s="56" t="s">
        <v>311</v>
      </c>
      <c r="CD157" s="30">
        <v>337.45473738217686</v>
      </c>
      <c r="CE157" s="30"/>
      <c r="CF157" s="20"/>
      <c r="CG157" s="20"/>
      <c r="CH157" s="20"/>
      <c r="CI157" s="20"/>
      <c r="CJ157" s="20"/>
      <c r="CK157" s="20"/>
      <c r="CL157" s="20"/>
      <c r="CM157" s="20"/>
      <c r="CN157" s="20"/>
      <c r="CO157" s="20"/>
      <c r="CP157" s="20"/>
      <c r="CQ157" s="20"/>
      <c r="CR157" s="20"/>
      <c r="CS157" s="20"/>
      <c r="CT157" s="20"/>
      <c r="CU157" s="20"/>
      <c r="CV157" s="20"/>
      <c r="CW157" s="20"/>
      <c r="CX157" s="20"/>
      <c r="CY157" s="20"/>
      <c r="CZ157" s="21"/>
    </row>
    <row r="158" spans="3:104" x14ac:dyDescent="0.25">
      <c r="AB158" s="27" t="s">
        <v>120</v>
      </c>
      <c r="AC158" s="36" t="s">
        <v>391</v>
      </c>
      <c r="AD158" s="63">
        <v>460.23126555697024</v>
      </c>
      <c r="AE158" s="20"/>
      <c r="AF158" s="20"/>
      <c r="AG158" s="20"/>
      <c r="AH158" s="20"/>
      <c r="AI158" s="20"/>
      <c r="AJ158" s="20"/>
      <c r="AK158" s="20"/>
      <c r="AL158" s="20"/>
      <c r="AM158" s="20"/>
      <c r="AN158" s="20"/>
      <c r="AO158" s="20"/>
      <c r="AP158" s="20"/>
      <c r="AQ158" s="20"/>
      <c r="AR158" s="20"/>
      <c r="AS158" s="20"/>
      <c r="AT158" s="20"/>
      <c r="AU158" s="20"/>
      <c r="AV158" s="20"/>
      <c r="AW158" s="21"/>
      <c r="BA158" s="27" t="s">
        <v>93</v>
      </c>
      <c r="BB158" s="36" t="s">
        <v>364</v>
      </c>
      <c r="BC158" s="26"/>
      <c r="BD158" s="26">
        <v>575.56898001266313</v>
      </c>
      <c r="BE158" s="20"/>
      <c r="BF158" s="20"/>
      <c r="BG158" s="20"/>
      <c r="BH158" s="20"/>
      <c r="BI158" s="20"/>
      <c r="BJ158" s="20"/>
      <c r="BK158" s="20"/>
      <c r="BL158" s="20"/>
      <c r="BM158" s="20"/>
      <c r="BN158" s="20"/>
      <c r="BO158" s="20"/>
      <c r="BP158" s="20"/>
      <c r="BQ158" s="20"/>
      <c r="BR158" s="20"/>
      <c r="BS158" s="20"/>
      <c r="BT158" s="20"/>
      <c r="BU158" s="20"/>
      <c r="BV158" s="20"/>
      <c r="BW158" s="20"/>
      <c r="BX158" s="20"/>
      <c r="BY158" s="21"/>
      <c r="CB158" s="31" t="s">
        <v>41</v>
      </c>
      <c r="CC158" s="56" t="s">
        <v>312</v>
      </c>
      <c r="CD158" s="30">
        <v>332.80445345912358</v>
      </c>
      <c r="CE158" s="30"/>
      <c r="CF158" s="20"/>
      <c r="CG158" s="20"/>
      <c r="CH158" s="20"/>
      <c r="CI158" s="20"/>
      <c r="CJ158" s="20"/>
      <c r="CK158" s="20"/>
      <c r="CL158" s="20"/>
      <c r="CM158" s="20"/>
      <c r="CN158" s="20"/>
      <c r="CO158" s="20"/>
      <c r="CP158" s="20"/>
      <c r="CQ158" s="20"/>
      <c r="CR158" s="20"/>
      <c r="CS158" s="20"/>
      <c r="CT158" s="20"/>
      <c r="CU158" s="20"/>
      <c r="CV158" s="20"/>
      <c r="CW158" s="20"/>
      <c r="CX158" s="20"/>
      <c r="CY158" s="20"/>
      <c r="CZ158" s="21"/>
    </row>
    <row r="159" spans="3:104" x14ac:dyDescent="0.25">
      <c r="AB159" s="27" t="s">
        <v>121</v>
      </c>
      <c r="AC159" s="36" t="s">
        <v>392</v>
      </c>
      <c r="AD159" s="63">
        <v>439.26558204707669</v>
      </c>
      <c r="AE159" s="20"/>
      <c r="AF159" s="20"/>
      <c r="AG159" s="20"/>
      <c r="AH159" s="20"/>
      <c r="AI159" s="20"/>
      <c r="AJ159" s="20"/>
      <c r="AK159" s="20"/>
      <c r="AL159" s="20"/>
      <c r="AM159" s="20"/>
      <c r="AN159" s="20"/>
      <c r="AO159" s="20"/>
      <c r="AP159" s="20"/>
      <c r="AQ159" s="20"/>
      <c r="AR159" s="20"/>
      <c r="AS159" s="20"/>
      <c r="AT159" s="20"/>
      <c r="AU159" s="20"/>
      <c r="AV159" s="20"/>
      <c r="AW159" s="21"/>
      <c r="BA159" s="27" t="s">
        <v>94</v>
      </c>
      <c r="BB159" s="36" t="s">
        <v>365</v>
      </c>
      <c r="BC159" s="26"/>
      <c r="BD159" s="26">
        <v>311.40252521067896</v>
      </c>
      <c r="BE159" s="20"/>
      <c r="BF159" s="20"/>
      <c r="BG159" s="20"/>
      <c r="BH159" s="20"/>
      <c r="BI159" s="20"/>
      <c r="BJ159" s="20"/>
      <c r="BK159" s="20"/>
      <c r="BL159" s="20"/>
      <c r="BM159" s="20"/>
      <c r="BN159" s="20"/>
      <c r="BO159" s="20"/>
      <c r="BP159" s="20"/>
      <c r="BQ159" s="20"/>
      <c r="BR159" s="20"/>
      <c r="BS159" s="20"/>
      <c r="BT159" s="20"/>
      <c r="BU159" s="20"/>
      <c r="BV159" s="20"/>
      <c r="BW159" s="20"/>
      <c r="BX159" s="20"/>
      <c r="BY159" s="21"/>
      <c r="CB159" s="31" t="s">
        <v>42</v>
      </c>
      <c r="CC159" s="56" t="s">
        <v>313</v>
      </c>
      <c r="CD159" s="30">
        <v>337.58990527415438</v>
      </c>
      <c r="CE159" s="30"/>
      <c r="CF159" s="20"/>
      <c r="CG159" s="20"/>
      <c r="CH159" s="20"/>
      <c r="CI159" s="20"/>
      <c r="CJ159" s="20"/>
      <c r="CK159" s="20"/>
      <c r="CL159" s="20"/>
      <c r="CM159" s="20"/>
      <c r="CN159" s="20"/>
      <c r="CO159" s="20"/>
      <c r="CP159" s="20"/>
      <c r="CQ159" s="20"/>
      <c r="CR159" s="20"/>
      <c r="CS159" s="20"/>
      <c r="CT159" s="20"/>
      <c r="CU159" s="20"/>
      <c r="CV159" s="20"/>
      <c r="CW159" s="20"/>
      <c r="CX159" s="20"/>
      <c r="CY159" s="20"/>
      <c r="CZ159" s="21"/>
    </row>
    <row r="160" spans="3:104" x14ac:dyDescent="0.25">
      <c r="AB160" s="27" t="s">
        <v>122</v>
      </c>
      <c r="AC160" s="36" t="s">
        <v>393</v>
      </c>
      <c r="AD160" s="63">
        <v>453.096426000718</v>
      </c>
      <c r="AE160" s="20"/>
      <c r="AF160" s="20"/>
      <c r="AG160" s="20"/>
      <c r="AH160" s="20"/>
      <c r="AI160" s="20"/>
      <c r="AJ160" s="20"/>
      <c r="AK160" s="20"/>
      <c r="AL160" s="20"/>
      <c r="AM160" s="20"/>
      <c r="AN160" s="20"/>
      <c r="AO160" s="20"/>
      <c r="AP160" s="20"/>
      <c r="AQ160" s="20"/>
      <c r="AR160" s="20"/>
      <c r="AS160" s="20"/>
      <c r="AT160" s="20"/>
      <c r="AU160" s="20"/>
      <c r="AV160" s="20"/>
      <c r="AW160" s="21"/>
      <c r="BA160" s="27" t="s">
        <v>95</v>
      </c>
      <c r="BB160" s="36" t="s">
        <v>366</v>
      </c>
      <c r="BC160" s="26"/>
      <c r="BD160" s="26">
        <v>433.88743524310871</v>
      </c>
      <c r="BE160" s="20"/>
      <c r="BF160" s="20"/>
      <c r="BG160" s="20"/>
      <c r="BH160" s="20"/>
      <c r="BI160" s="20"/>
      <c r="BJ160" s="20"/>
      <c r="BK160" s="20"/>
      <c r="BL160" s="20"/>
      <c r="BM160" s="20"/>
      <c r="BN160" s="20"/>
      <c r="BO160" s="20"/>
      <c r="BP160" s="20"/>
      <c r="BQ160" s="20"/>
      <c r="BR160" s="20"/>
      <c r="BS160" s="20"/>
      <c r="BT160" s="20"/>
      <c r="BU160" s="20"/>
      <c r="BV160" s="20"/>
      <c r="BW160" s="20"/>
      <c r="BX160" s="20"/>
      <c r="BY160" s="21"/>
      <c r="CB160" s="31" t="s">
        <v>43</v>
      </c>
      <c r="CC160" s="56" t="s">
        <v>314</v>
      </c>
      <c r="CD160" s="30">
        <v>379.94766725338923</v>
      </c>
      <c r="CE160" s="30"/>
      <c r="CF160" s="20"/>
      <c r="CG160" s="20"/>
      <c r="CH160" s="20"/>
      <c r="CI160" s="20"/>
      <c r="CJ160" s="20"/>
      <c r="CK160" s="20"/>
      <c r="CL160" s="20"/>
      <c r="CM160" s="20"/>
      <c r="CN160" s="20"/>
      <c r="CO160" s="20"/>
      <c r="CP160" s="20"/>
      <c r="CQ160" s="20"/>
      <c r="CR160" s="20"/>
      <c r="CS160" s="20"/>
      <c r="CT160" s="20"/>
      <c r="CU160" s="20"/>
      <c r="CV160" s="20"/>
      <c r="CW160" s="20"/>
      <c r="CX160" s="20"/>
      <c r="CY160" s="20"/>
      <c r="CZ160" s="21"/>
    </row>
    <row r="161" spans="28:104" x14ac:dyDescent="0.25">
      <c r="AB161" s="27" t="s">
        <v>123</v>
      </c>
      <c r="AC161" s="36" t="s">
        <v>394</v>
      </c>
      <c r="AD161" s="63">
        <v>525.33309562839088</v>
      </c>
      <c r="AE161" s="20"/>
      <c r="AF161" s="20"/>
      <c r="AG161" s="20"/>
      <c r="AH161" s="20"/>
      <c r="AI161" s="20"/>
      <c r="AJ161" s="20"/>
      <c r="AK161" s="20"/>
      <c r="AL161" s="20"/>
      <c r="AM161" s="20"/>
      <c r="AN161" s="20"/>
      <c r="AO161" s="20"/>
      <c r="AP161" s="20"/>
      <c r="AQ161" s="20"/>
      <c r="AR161" s="20"/>
      <c r="AS161" s="20"/>
      <c r="AT161" s="20"/>
      <c r="AU161" s="20"/>
      <c r="AV161" s="20"/>
      <c r="AW161" s="21"/>
      <c r="BA161" s="27" t="s">
        <v>96</v>
      </c>
      <c r="BB161" s="36" t="s">
        <v>367</v>
      </c>
      <c r="BC161" s="26"/>
      <c r="BD161" s="26">
        <v>336.63093359351416</v>
      </c>
      <c r="BE161" s="20"/>
      <c r="BF161" s="20"/>
      <c r="BG161" s="20"/>
      <c r="BH161" s="20"/>
      <c r="BI161" s="20"/>
      <c r="BJ161" s="20"/>
      <c r="BK161" s="20"/>
      <c r="BL161" s="20"/>
      <c r="BM161" s="20"/>
      <c r="BN161" s="20"/>
      <c r="BO161" s="20"/>
      <c r="BP161" s="20"/>
      <c r="BQ161" s="20"/>
      <c r="BR161" s="20"/>
      <c r="BS161" s="20"/>
      <c r="BT161" s="20"/>
      <c r="BU161" s="20"/>
      <c r="BV161" s="20"/>
      <c r="BW161" s="20"/>
      <c r="BX161" s="20"/>
      <c r="BY161" s="21"/>
      <c r="CB161" s="31" t="s">
        <v>44</v>
      </c>
      <c r="CC161" s="56" t="s">
        <v>315</v>
      </c>
      <c r="CD161" s="30">
        <v>374.69839122175159</v>
      </c>
      <c r="CE161" s="30"/>
      <c r="CF161" s="20"/>
      <c r="CG161" s="20"/>
      <c r="CH161" s="20"/>
      <c r="CI161" s="20"/>
      <c r="CJ161" s="20"/>
      <c r="CK161" s="20"/>
      <c r="CL161" s="20"/>
      <c r="CM161" s="20"/>
      <c r="CN161" s="20"/>
      <c r="CO161" s="20"/>
      <c r="CP161" s="20"/>
      <c r="CQ161" s="20"/>
      <c r="CR161" s="20"/>
      <c r="CS161" s="20"/>
      <c r="CT161" s="20"/>
      <c r="CU161" s="20"/>
      <c r="CV161" s="20"/>
      <c r="CW161" s="20"/>
      <c r="CX161" s="20"/>
      <c r="CY161" s="20"/>
      <c r="CZ161" s="21"/>
    </row>
    <row r="162" spans="28:104" x14ac:dyDescent="0.25">
      <c r="AB162" s="27" t="s">
        <v>124</v>
      </c>
      <c r="AC162" s="36" t="s">
        <v>395</v>
      </c>
      <c r="AD162" s="63">
        <v>463.42089501827525</v>
      </c>
      <c r="AE162" s="20"/>
      <c r="AF162" s="20"/>
      <c r="AG162" s="20"/>
      <c r="AH162" s="20"/>
      <c r="AI162" s="20"/>
      <c r="AJ162" s="20"/>
      <c r="AK162" s="20"/>
      <c r="AL162" s="20"/>
      <c r="AM162" s="20"/>
      <c r="AN162" s="20"/>
      <c r="AO162" s="20"/>
      <c r="AP162" s="20"/>
      <c r="AQ162" s="20"/>
      <c r="AR162" s="20"/>
      <c r="AS162" s="20"/>
      <c r="AT162" s="20"/>
      <c r="AU162" s="20"/>
      <c r="AV162" s="20"/>
      <c r="AW162" s="21"/>
      <c r="BA162" s="27" t="s">
        <v>97</v>
      </c>
      <c r="BB162" s="36" t="s">
        <v>368</v>
      </c>
      <c r="BC162" s="26"/>
      <c r="BD162" s="26">
        <v>449.42126250984921</v>
      </c>
      <c r="BE162" s="20"/>
      <c r="BF162" s="20"/>
      <c r="BG162" s="20"/>
      <c r="BH162" s="20"/>
      <c r="BI162" s="20"/>
      <c r="BJ162" s="20"/>
      <c r="BK162" s="20"/>
      <c r="BL162" s="20"/>
      <c r="BM162" s="20"/>
      <c r="BN162" s="20"/>
      <c r="BO162" s="20"/>
      <c r="BP162" s="20"/>
      <c r="BQ162" s="20"/>
      <c r="BR162" s="20"/>
      <c r="BS162" s="20"/>
      <c r="BT162" s="20"/>
      <c r="BU162" s="20"/>
      <c r="BV162" s="20"/>
      <c r="BW162" s="20"/>
      <c r="BX162" s="20"/>
      <c r="BY162" s="21"/>
      <c r="CB162" s="31" t="s">
        <v>45</v>
      </c>
      <c r="CC162" s="56" t="s">
        <v>316</v>
      </c>
      <c r="CD162" s="30">
        <v>378.83040777817928</v>
      </c>
      <c r="CE162" s="30"/>
      <c r="CF162" s="20"/>
      <c r="CG162" s="20"/>
      <c r="CH162" s="20"/>
      <c r="CI162" s="20"/>
      <c r="CJ162" s="20"/>
      <c r="CK162" s="20"/>
      <c r="CL162" s="20"/>
      <c r="CM162" s="20"/>
      <c r="CN162" s="20"/>
      <c r="CO162" s="20"/>
      <c r="CP162" s="20"/>
      <c r="CQ162" s="20"/>
      <c r="CR162" s="20"/>
      <c r="CS162" s="20"/>
      <c r="CT162" s="20"/>
      <c r="CU162" s="20"/>
      <c r="CV162" s="20"/>
      <c r="CW162" s="20"/>
      <c r="CX162" s="20"/>
      <c r="CY162" s="20"/>
      <c r="CZ162" s="21"/>
    </row>
    <row r="163" spans="28:104" x14ac:dyDescent="0.25">
      <c r="AB163" s="27" t="s">
        <v>125</v>
      </c>
      <c r="AC163" s="36" t="s">
        <v>396</v>
      </c>
      <c r="AD163" s="63">
        <v>539.22104934752633</v>
      </c>
      <c r="AE163" s="20"/>
      <c r="AF163" s="20"/>
      <c r="AG163" s="20"/>
      <c r="AH163" s="20"/>
      <c r="AI163" s="20"/>
      <c r="AJ163" s="20"/>
      <c r="AK163" s="20"/>
      <c r="AL163" s="20"/>
      <c r="AM163" s="20"/>
      <c r="AN163" s="20"/>
      <c r="AO163" s="20"/>
      <c r="AP163" s="20"/>
      <c r="AQ163" s="20"/>
      <c r="AR163" s="20"/>
      <c r="AS163" s="20"/>
      <c r="AT163" s="20"/>
      <c r="AU163" s="20"/>
      <c r="AV163" s="20"/>
      <c r="AW163" s="21"/>
      <c r="BA163" s="27" t="s">
        <v>98</v>
      </c>
      <c r="BB163" s="36" t="s">
        <v>369</v>
      </c>
      <c r="BC163" s="26"/>
      <c r="BD163" s="26">
        <v>309.15123389912941</v>
      </c>
      <c r="BE163" s="20"/>
      <c r="BF163" s="20"/>
      <c r="BG163" s="20"/>
      <c r="BH163" s="20"/>
      <c r="BI163" s="20"/>
      <c r="BJ163" s="20"/>
      <c r="BK163" s="20"/>
      <c r="BL163" s="20"/>
      <c r="BM163" s="20"/>
      <c r="BN163" s="20"/>
      <c r="BO163" s="20"/>
      <c r="BP163" s="20"/>
      <c r="BQ163" s="20"/>
      <c r="BR163" s="20"/>
      <c r="BS163" s="20"/>
      <c r="BT163" s="20"/>
      <c r="BU163" s="20"/>
      <c r="BV163" s="20"/>
      <c r="BW163" s="20"/>
      <c r="BX163" s="20"/>
      <c r="BY163" s="21"/>
      <c r="CB163" s="31" t="s">
        <v>46</v>
      </c>
      <c r="CC163" s="56" t="s">
        <v>317</v>
      </c>
      <c r="CD163" s="30">
        <v>439.87939308862548</v>
      </c>
      <c r="CE163" s="30"/>
      <c r="CF163" s="20"/>
      <c r="CG163" s="20"/>
      <c r="CH163" s="20"/>
      <c r="CI163" s="20"/>
      <c r="CJ163" s="20"/>
      <c r="CK163" s="20"/>
      <c r="CL163" s="20"/>
      <c r="CM163" s="20"/>
      <c r="CN163" s="20"/>
      <c r="CO163" s="20"/>
      <c r="CP163" s="20"/>
      <c r="CQ163" s="20"/>
      <c r="CR163" s="20"/>
      <c r="CS163" s="20"/>
      <c r="CT163" s="20"/>
      <c r="CU163" s="20"/>
      <c r="CV163" s="20"/>
      <c r="CW163" s="20"/>
      <c r="CX163" s="20"/>
      <c r="CY163" s="20"/>
      <c r="CZ163" s="21"/>
    </row>
    <row r="164" spans="28:104" x14ac:dyDescent="0.25">
      <c r="AB164" s="27" t="s">
        <v>126</v>
      </c>
      <c r="AC164" s="36" t="s">
        <v>397</v>
      </c>
      <c r="AD164" s="63">
        <v>488.38335992684074</v>
      </c>
      <c r="AE164" s="20"/>
      <c r="AF164" s="20"/>
      <c r="AG164" s="20"/>
      <c r="AH164" s="20"/>
      <c r="AI164" s="20"/>
      <c r="AJ164" s="20"/>
      <c r="AK164" s="20"/>
      <c r="AL164" s="20"/>
      <c r="AM164" s="20"/>
      <c r="AN164" s="20"/>
      <c r="AO164" s="20"/>
      <c r="AP164" s="20"/>
      <c r="AQ164" s="20"/>
      <c r="AR164" s="20"/>
      <c r="AS164" s="20"/>
      <c r="AT164" s="20"/>
      <c r="AU164" s="20"/>
      <c r="AV164" s="20"/>
      <c r="AW164" s="21"/>
      <c r="BA164" s="27" t="s">
        <v>99</v>
      </c>
      <c r="BB164" s="36" t="s">
        <v>370</v>
      </c>
      <c r="BC164" s="26"/>
      <c r="BD164" s="26">
        <v>439.04612865822475</v>
      </c>
      <c r="BE164" s="20"/>
      <c r="BF164" s="20"/>
      <c r="BG164" s="20"/>
      <c r="BH164" s="20"/>
      <c r="BI164" s="20"/>
      <c r="BJ164" s="20"/>
      <c r="BK164" s="20"/>
      <c r="BL164" s="20"/>
      <c r="BM164" s="20"/>
      <c r="BN164" s="20"/>
      <c r="BO164" s="20"/>
      <c r="BP164" s="20"/>
      <c r="BQ164" s="20"/>
      <c r="BR164" s="20"/>
      <c r="BS164" s="20"/>
      <c r="BT164" s="20"/>
      <c r="BU164" s="20"/>
      <c r="BV164" s="20"/>
      <c r="BW164" s="20"/>
      <c r="BX164" s="20"/>
      <c r="BY164" s="21"/>
      <c r="CB164" s="31" t="s">
        <v>47</v>
      </c>
      <c r="CC164" s="56" t="s">
        <v>318</v>
      </c>
      <c r="CD164" s="30">
        <v>368.21897621014267</v>
      </c>
      <c r="CE164" s="30"/>
      <c r="CF164" s="20"/>
      <c r="CG164" s="20"/>
      <c r="CH164" s="20"/>
      <c r="CI164" s="20"/>
      <c r="CJ164" s="20"/>
      <c r="CK164" s="20"/>
      <c r="CL164" s="20"/>
      <c r="CM164" s="20"/>
      <c r="CN164" s="20"/>
      <c r="CO164" s="20"/>
      <c r="CP164" s="20"/>
      <c r="CQ164" s="20"/>
      <c r="CR164" s="20"/>
      <c r="CS164" s="20"/>
      <c r="CT164" s="20"/>
      <c r="CU164" s="20"/>
      <c r="CV164" s="20"/>
      <c r="CW164" s="20"/>
      <c r="CX164" s="20"/>
      <c r="CY164" s="20"/>
      <c r="CZ164" s="21"/>
    </row>
    <row r="165" spans="28:104" x14ac:dyDescent="0.25">
      <c r="AB165" s="27" t="s">
        <v>127</v>
      </c>
      <c r="AC165" s="36" t="s">
        <v>398</v>
      </c>
      <c r="AD165" s="63">
        <v>498.18879404436655</v>
      </c>
      <c r="AE165" s="20"/>
      <c r="AF165" s="20"/>
      <c r="AG165" s="20"/>
      <c r="AH165" s="20"/>
      <c r="AI165" s="20"/>
      <c r="AJ165" s="20"/>
      <c r="AK165" s="20"/>
      <c r="AL165" s="20"/>
      <c r="AM165" s="20"/>
      <c r="AN165" s="20"/>
      <c r="AO165" s="20"/>
      <c r="AP165" s="20"/>
      <c r="AQ165" s="20"/>
      <c r="AR165" s="20"/>
      <c r="AS165" s="20"/>
      <c r="AT165" s="20"/>
      <c r="AU165" s="20"/>
      <c r="AV165" s="20"/>
      <c r="AW165" s="21"/>
      <c r="BA165" s="27" t="s">
        <v>100</v>
      </c>
      <c r="BB165" s="36" t="s">
        <v>371</v>
      </c>
      <c r="BC165" s="26"/>
      <c r="BD165" s="26">
        <v>432.2352738724037</v>
      </c>
      <c r="BE165" s="20"/>
      <c r="BF165" s="20"/>
      <c r="BG165" s="20"/>
      <c r="BH165" s="20"/>
      <c r="BI165" s="20"/>
      <c r="BJ165" s="20"/>
      <c r="BK165" s="20"/>
      <c r="BL165" s="20"/>
      <c r="BM165" s="20"/>
      <c r="BN165" s="20"/>
      <c r="BO165" s="20"/>
      <c r="BP165" s="20"/>
      <c r="BQ165" s="20"/>
      <c r="BR165" s="20"/>
      <c r="BS165" s="20"/>
      <c r="BT165" s="20"/>
      <c r="BU165" s="20"/>
      <c r="BV165" s="20"/>
      <c r="BW165" s="20"/>
      <c r="BX165" s="20"/>
      <c r="BY165" s="21"/>
      <c r="CB165" s="31" t="s">
        <v>48</v>
      </c>
      <c r="CC165" s="56" t="s">
        <v>319</v>
      </c>
      <c r="CD165" s="30">
        <v>325.26885737641925</v>
      </c>
      <c r="CE165" s="30"/>
      <c r="CF165" s="20"/>
      <c r="CG165" s="20"/>
      <c r="CH165" s="20"/>
      <c r="CI165" s="20"/>
      <c r="CJ165" s="20"/>
      <c r="CK165" s="20"/>
      <c r="CL165" s="20"/>
      <c r="CM165" s="20"/>
      <c r="CN165" s="20"/>
      <c r="CO165" s="20"/>
      <c r="CP165" s="20"/>
      <c r="CQ165" s="20"/>
      <c r="CR165" s="20"/>
      <c r="CS165" s="20"/>
      <c r="CT165" s="20"/>
      <c r="CU165" s="20"/>
      <c r="CV165" s="20"/>
      <c r="CW165" s="20"/>
      <c r="CX165" s="20"/>
      <c r="CY165" s="20"/>
      <c r="CZ165" s="21"/>
    </row>
    <row r="166" spans="28:104" x14ac:dyDescent="0.25">
      <c r="AB166" s="27" t="s">
        <v>128</v>
      </c>
      <c r="AC166" s="36" t="s">
        <v>399</v>
      </c>
      <c r="AD166" s="63">
        <v>429.30901083078652</v>
      </c>
      <c r="AE166" s="20"/>
      <c r="AF166" s="20"/>
      <c r="AG166" s="20"/>
      <c r="AH166" s="20"/>
      <c r="AI166" s="20"/>
      <c r="AJ166" s="20"/>
      <c r="AK166" s="20"/>
      <c r="AL166" s="20"/>
      <c r="AM166" s="20"/>
      <c r="AN166" s="20"/>
      <c r="AO166" s="20"/>
      <c r="AP166" s="20"/>
      <c r="AQ166" s="20"/>
      <c r="AR166" s="20"/>
      <c r="AS166" s="20"/>
      <c r="AT166" s="20"/>
      <c r="AU166" s="20"/>
      <c r="AV166" s="20"/>
      <c r="AW166" s="21"/>
      <c r="BA166" s="27" t="s">
        <v>101</v>
      </c>
      <c r="BB166" s="36" t="s">
        <v>372</v>
      </c>
      <c r="BC166" s="26"/>
      <c r="BD166" s="26">
        <v>464.42706893486138</v>
      </c>
      <c r="BE166" s="20"/>
      <c r="BF166" s="20"/>
      <c r="BG166" s="20"/>
      <c r="BH166" s="20"/>
      <c r="BI166" s="20"/>
      <c r="BJ166" s="20"/>
      <c r="BK166" s="20"/>
      <c r="BL166" s="20"/>
      <c r="BM166" s="20"/>
      <c r="BN166" s="20"/>
      <c r="BO166" s="20"/>
      <c r="BP166" s="20"/>
      <c r="BQ166" s="20"/>
      <c r="BR166" s="20"/>
      <c r="BS166" s="20"/>
      <c r="BT166" s="20"/>
      <c r="BU166" s="20"/>
      <c r="BV166" s="20"/>
      <c r="BW166" s="20"/>
      <c r="BX166" s="20"/>
      <c r="BY166" s="21"/>
      <c r="CB166" s="31" t="s">
        <v>49</v>
      </c>
      <c r="CC166" s="56" t="s">
        <v>320</v>
      </c>
      <c r="CD166" s="30">
        <v>305.32628899996428</v>
      </c>
      <c r="CE166" s="30"/>
      <c r="CF166" s="20"/>
      <c r="CG166" s="20"/>
      <c r="CH166" s="20"/>
      <c r="CI166" s="20"/>
      <c r="CJ166" s="20"/>
      <c r="CK166" s="20"/>
      <c r="CL166" s="20"/>
      <c r="CM166" s="20"/>
      <c r="CN166" s="20"/>
      <c r="CO166" s="20"/>
      <c r="CP166" s="20"/>
      <c r="CQ166" s="20"/>
      <c r="CR166" s="20"/>
      <c r="CS166" s="20"/>
      <c r="CT166" s="20"/>
      <c r="CU166" s="20"/>
      <c r="CV166" s="20"/>
      <c r="CW166" s="20"/>
      <c r="CX166" s="20"/>
      <c r="CY166" s="20"/>
      <c r="CZ166" s="21"/>
    </row>
    <row r="167" spans="28:104" x14ac:dyDescent="0.25">
      <c r="AB167" s="27" t="s">
        <v>129</v>
      </c>
      <c r="AC167" s="36" t="s">
        <v>400</v>
      </c>
      <c r="AD167" s="63">
        <v>549.4062702511377</v>
      </c>
      <c r="AE167" s="20"/>
      <c r="AF167" s="20"/>
      <c r="AG167" s="20"/>
      <c r="AH167" s="20"/>
      <c r="AI167" s="20"/>
      <c r="AJ167" s="20"/>
      <c r="AK167" s="20"/>
      <c r="AL167" s="20"/>
      <c r="AM167" s="20"/>
      <c r="AN167" s="20"/>
      <c r="AO167" s="20"/>
      <c r="AP167" s="20"/>
      <c r="AQ167" s="20"/>
      <c r="AR167" s="20"/>
      <c r="AS167" s="20"/>
      <c r="AT167" s="20"/>
      <c r="AU167" s="20"/>
      <c r="AV167" s="20"/>
      <c r="AW167" s="21"/>
      <c r="BA167" s="27" t="s">
        <v>102</v>
      </c>
      <c r="BB167" s="36" t="s">
        <v>373</v>
      </c>
      <c r="BC167" s="26"/>
      <c r="BD167" s="26">
        <v>436.21619798641598</v>
      </c>
      <c r="BE167" s="20"/>
      <c r="BF167" s="20"/>
      <c r="BG167" s="20"/>
      <c r="BH167" s="20"/>
      <c r="BI167" s="20"/>
      <c r="BJ167" s="20"/>
      <c r="BK167" s="20"/>
      <c r="BL167" s="20"/>
      <c r="BM167" s="20"/>
      <c r="BN167" s="20"/>
      <c r="BO167" s="20"/>
      <c r="BP167" s="20"/>
      <c r="BQ167" s="20"/>
      <c r="BR167" s="20"/>
      <c r="BS167" s="20"/>
      <c r="BT167" s="20"/>
      <c r="BU167" s="20"/>
      <c r="BV167" s="20"/>
      <c r="BW167" s="20"/>
      <c r="BX167" s="20"/>
      <c r="BY167" s="21"/>
      <c r="CB167" s="31" t="s">
        <v>50</v>
      </c>
      <c r="CC167" s="56" t="s">
        <v>321</v>
      </c>
      <c r="CD167" s="30">
        <v>374.17759059663354</v>
      </c>
      <c r="CE167" s="30"/>
      <c r="CF167" s="20"/>
      <c r="CG167" s="20"/>
      <c r="CH167" s="20"/>
      <c r="CI167" s="20"/>
      <c r="CJ167" s="20"/>
      <c r="CK167" s="20"/>
      <c r="CL167" s="20"/>
      <c r="CM167" s="20"/>
      <c r="CN167" s="20"/>
      <c r="CO167" s="20"/>
      <c r="CP167" s="20"/>
      <c r="CQ167" s="20"/>
      <c r="CR167" s="20"/>
      <c r="CS167" s="20"/>
      <c r="CT167" s="20"/>
      <c r="CU167" s="20"/>
      <c r="CV167" s="20"/>
      <c r="CW167" s="20"/>
      <c r="CX167" s="20"/>
      <c r="CY167" s="20"/>
      <c r="CZ167" s="21"/>
    </row>
    <row r="168" spans="28:104" x14ac:dyDescent="0.25">
      <c r="AB168" s="27" t="s">
        <v>130</v>
      </c>
      <c r="AC168" s="36" t="s">
        <v>401</v>
      </c>
      <c r="AD168" s="63">
        <v>369.83758591387738</v>
      </c>
      <c r="AE168" s="20"/>
      <c r="AF168" s="20"/>
      <c r="AG168" s="20"/>
      <c r="AH168" s="20"/>
      <c r="AI168" s="20"/>
      <c r="AJ168" s="20"/>
      <c r="AK168" s="20"/>
      <c r="AL168" s="20"/>
      <c r="AM168" s="20"/>
      <c r="AN168" s="20"/>
      <c r="AO168" s="20"/>
      <c r="AP168" s="20"/>
      <c r="AQ168" s="20"/>
      <c r="AR168" s="20"/>
      <c r="AS168" s="20"/>
      <c r="AT168" s="20"/>
      <c r="AU168" s="20"/>
      <c r="AV168" s="20"/>
      <c r="AW168" s="21"/>
      <c r="BA168" s="27" t="s">
        <v>103</v>
      </c>
      <c r="BB168" s="36" t="s">
        <v>374</v>
      </c>
      <c r="BC168" s="26"/>
      <c r="BD168" s="26">
        <v>489.26344626218548</v>
      </c>
      <c r="BE168" s="20"/>
      <c r="BF168" s="20"/>
      <c r="BG168" s="20"/>
      <c r="BH168" s="20"/>
      <c r="BI168" s="20"/>
      <c r="BJ168" s="20"/>
      <c r="BK168" s="20"/>
      <c r="BL168" s="20"/>
      <c r="BM168" s="20"/>
      <c r="BN168" s="20"/>
      <c r="BO168" s="20"/>
      <c r="BP168" s="20"/>
      <c r="BQ168" s="20"/>
      <c r="BR168" s="20"/>
      <c r="BS168" s="20"/>
      <c r="BT168" s="20"/>
      <c r="BU168" s="20"/>
      <c r="BV168" s="20"/>
      <c r="BW168" s="20"/>
      <c r="BX168" s="20"/>
      <c r="BY168" s="21"/>
      <c r="CB168" s="31" t="s">
        <v>51</v>
      </c>
      <c r="CC168" s="56" t="s">
        <v>322</v>
      </c>
      <c r="CD168" s="30">
        <v>344.57981909639045</v>
      </c>
      <c r="CE168" s="30"/>
      <c r="CF168" s="20"/>
      <c r="CG168" s="20"/>
      <c r="CH168" s="20"/>
      <c r="CI168" s="20"/>
      <c r="CJ168" s="20"/>
      <c r="CK168" s="20"/>
      <c r="CL168" s="20"/>
      <c r="CM168" s="20"/>
      <c r="CN168" s="96" t="s">
        <v>582</v>
      </c>
      <c r="CO168" s="96"/>
      <c r="CP168" s="96"/>
      <c r="CQ168" s="96"/>
      <c r="CR168" s="96"/>
      <c r="CS168" s="96"/>
      <c r="CT168" s="96"/>
      <c r="CU168" s="20"/>
      <c r="CV168" s="20"/>
      <c r="CW168" s="20"/>
      <c r="CX168" s="20"/>
      <c r="CY168" s="20"/>
      <c r="CZ168" s="21"/>
    </row>
    <row r="169" spans="28:104" x14ac:dyDescent="0.25">
      <c r="AB169" s="27" t="s">
        <v>131</v>
      </c>
      <c r="AC169" s="36" t="s">
        <v>402</v>
      </c>
      <c r="AD169" s="63">
        <v>497.82982353259638</v>
      </c>
      <c r="AE169" s="20"/>
      <c r="AF169" s="20"/>
      <c r="AG169" s="20"/>
      <c r="AH169" s="20"/>
      <c r="AI169" s="20"/>
      <c r="AJ169" s="20"/>
      <c r="AK169" s="20"/>
      <c r="AL169" s="20"/>
      <c r="AM169" s="20"/>
      <c r="AN169" s="20"/>
      <c r="AO169" s="20"/>
      <c r="AP169" s="20"/>
      <c r="AQ169" s="20"/>
      <c r="AR169" s="20"/>
      <c r="AS169" s="20"/>
      <c r="AT169" s="20"/>
      <c r="AU169" s="20"/>
      <c r="AV169" s="20"/>
      <c r="AW169" s="21"/>
      <c r="BA169" s="27" t="s">
        <v>104</v>
      </c>
      <c r="BB169" s="36" t="s">
        <v>375</v>
      </c>
      <c r="BC169" s="26"/>
      <c r="BD169" s="26">
        <v>411.26599081503952</v>
      </c>
      <c r="BE169" s="20"/>
      <c r="BF169" s="20"/>
      <c r="BG169" s="20"/>
      <c r="BH169" s="20"/>
      <c r="BI169" s="20"/>
      <c r="BJ169" s="20"/>
      <c r="BK169" s="20"/>
      <c r="BL169" s="20"/>
      <c r="BM169" s="20"/>
      <c r="BN169" s="20"/>
      <c r="BO169" s="20"/>
      <c r="BP169" s="20"/>
      <c r="BQ169" s="20"/>
      <c r="BR169" s="20"/>
      <c r="BS169" s="20"/>
      <c r="BT169" s="20"/>
      <c r="BU169" s="20"/>
      <c r="BV169" s="20"/>
      <c r="BW169" s="20"/>
      <c r="BX169" s="20"/>
      <c r="BY169" s="21"/>
      <c r="CB169" s="31" t="s">
        <v>52</v>
      </c>
      <c r="CC169" s="56" t="s">
        <v>323</v>
      </c>
      <c r="CD169" s="30">
        <v>377.59702420393415</v>
      </c>
      <c r="CE169" s="30"/>
      <c r="CF169" s="20"/>
      <c r="CG169" s="20"/>
      <c r="CH169" s="20"/>
      <c r="CI169" s="20"/>
      <c r="CJ169" s="20"/>
      <c r="CK169" s="20"/>
      <c r="CL169" s="20"/>
      <c r="CM169" s="20"/>
      <c r="CN169" s="96" t="s">
        <v>583</v>
      </c>
      <c r="CO169" s="96"/>
      <c r="CP169" s="96"/>
      <c r="CQ169" s="96"/>
      <c r="CR169" s="96"/>
      <c r="CS169" s="96"/>
      <c r="CT169" s="96"/>
      <c r="CU169" s="20"/>
      <c r="CV169" s="20"/>
      <c r="CW169" s="20"/>
      <c r="CX169" s="20"/>
      <c r="CY169" s="20"/>
      <c r="CZ169" s="21"/>
    </row>
    <row r="170" spans="28:104" x14ac:dyDescent="0.25">
      <c r="AB170" s="27" t="s">
        <v>132</v>
      </c>
      <c r="AC170" s="36" t="s">
        <v>403</v>
      </c>
      <c r="AD170" s="63">
        <v>508.9284024767008</v>
      </c>
      <c r="AE170" s="20"/>
      <c r="AF170" s="20"/>
      <c r="AG170" s="20"/>
      <c r="AH170" s="20"/>
      <c r="AI170" s="20"/>
      <c r="AJ170" s="20"/>
      <c r="AK170" s="20"/>
      <c r="AL170" s="20"/>
      <c r="AM170" s="20"/>
      <c r="AN170" s="20"/>
      <c r="AO170" s="20"/>
      <c r="AP170" s="20"/>
      <c r="AQ170" s="20"/>
      <c r="AR170" s="20"/>
      <c r="AS170" s="20"/>
      <c r="AT170" s="20"/>
      <c r="AU170" s="20"/>
      <c r="AV170" s="20"/>
      <c r="AW170" s="21"/>
      <c r="BA170" s="27" t="s">
        <v>105</v>
      </c>
      <c r="BB170" s="36" t="s">
        <v>376</v>
      </c>
      <c r="BC170" s="26"/>
      <c r="BD170" s="26">
        <v>369.06142413493126</v>
      </c>
      <c r="BE170" s="20"/>
      <c r="BF170" s="20"/>
      <c r="BG170" s="20"/>
      <c r="BH170" s="20"/>
      <c r="BI170" s="20"/>
      <c r="BJ170" s="20"/>
      <c r="BK170" s="20"/>
      <c r="BL170" s="20"/>
      <c r="BM170" s="20"/>
      <c r="BN170" s="20"/>
      <c r="BO170" s="20"/>
      <c r="BP170" s="20"/>
      <c r="BQ170" s="20"/>
      <c r="BR170" s="20"/>
      <c r="BS170" s="20"/>
      <c r="BT170" s="20"/>
      <c r="BU170" s="20"/>
      <c r="BV170" s="20"/>
      <c r="BW170" s="20"/>
      <c r="BX170" s="20"/>
      <c r="BY170" s="21"/>
      <c r="CB170" s="31" t="s">
        <v>53</v>
      </c>
      <c r="CC170" s="56" t="s">
        <v>324</v>
      </c>
      <c r="CD170" s="30">
        <v>305.06042104585453</v>
      </c>
      <c r="CE170" s="30"/>
      <c r="CF170" s="20"/>
      <c r="CG170" s="20"/>
      <c r="CH170" s="20"/>
      <c r="CI170" s="20"/>
      <c r="CJ170" s="20"/>
      <c r="CK170" s="20"/>
      <c r="CL170" s="20"/>
      <c r="CM170" s="20"/>
      <c r="CN170" s="20"/>
      <c r="CO170" s="20"/>
      <c r="CP170" s="20"/>
      <c r="CQ170" s="20"/>
      <c r="CR170" s="20"/>
      <c r="CS170" s="20"/>
      <c r="CT170" s="20"/>
      <c r="CU170" s="20"/>
      <c r="CV170" s="20"/>
      <c r="CW170" s="20"/>
      <c r="CX170" s="20"/>
      <c r="CY170" s="20"/>
      <c r="CZ170" s="21"/>
    </row>
    <row r="171" spans="28:104" x14ac:dyDescent="0.25">
      <c r="AB171" s="27" t="s">
        <v>133</v>
      </c>
      <c r="AC171" s="36" t="s">
        <v>404</v>
      </c>
      <c r="AD171" s="63">
        <v>438.47571965432201</v>
      </c>
      <c r="AE171" s="20"/>
      <c r="AF171" s="20"/>
      <c r="AG171" s="20"/>
      <c r="AH171" s="20"/>
      <c r="AI171" s="20"/>
      <c r="AJ171" s="20"/>
      <c r="AK171" s="20"/>
      <c r="AL171" s="20"/>
      <c r="AM171" s="20"/>
      <c r="AN171" s="20"/>
      <c r="AO171" s="20"/>
      <c r="AP171" s="20"/>
      <c r="AQ171" s="20"/>
      <c r="AR171" s="20"/>
      <c r="AS171" s="20"/>
      <c r="AT171" s="20"/>
      <c r="AU171" s="20"/>
      <c r="AV171" s="20"/>
      <c r="AW171" s="21"/>
      <c r="BA171" s="27" t="s">
        <v>106</v>
      </c>
      <c r="BB171" s="36" t="s">
        <v>377</v>
      </c>
      <c r="BC171" s="26"/>
      <c r="BD171" s="26">
        <v>385.87908679446241</v>
      </c>
      <c r="BE171" s="20"/>
      <c r="BF171" s="20"/>
      <c r="BG171" s="20"/>
      <c r="BH171" s="20"/>
      <c r="BI171" s="20"/>
      <c r="BJ171" s="20"/>
      <c r="BK171" s="20"/>
      <c r="BL171" s="20"/>
      <c r="BM171" s="20"/>
      <c r="BN171" s="20"/>
      <c r="BO171" s="20"/>
      <c r="BP171" s="20"/>
      <c r="BQ171" s="20"/>
      <c r="BR171" s="20"/>
      <c r="BS171" s="20"/>
      <c r="BT171" s="20"/>
      <c r="BU171" s="20"/>
      <c r="BV171" s="20"/>
      <c r="BW171" s="20"/>
      <c r="BX171" s="20"/>
      <c r="BY171" s="21"/>
      <c r="CB171" s="31" t="s">
        <v>54</v>
      </c>
      <c r="CC171" s="56" t="s">
        <v>325</v>
      </c>
      <c r="CD171" s="30">
        <v>385.06892478652213</v>
      </c>
      <c r="CE171" s="30"/>
      <c r="CF171" s="20"/>
      <c r="CG171" s="20"/>
      <c r="CH171" s="20"/>
      <c r="CI171" s="20"/>
      <c r="CJ171" s="20"/>
      <c r="CK171" s="20"/>
      <c r="CL171" s="20"/>
      <c r="CM171" s="20"/>
      <c r="CN171" s="20"/>
      <c r="CO171" s="20"/>
      <c r="CP171" s="20"/>
      <c r="CQ171" s="20"/>
      <c r="CR171" s="20"/>
      <c r="CS171" s="20"/>
      <c r="CT171" s="20"/>
      <c r="CU171" s="20"/>
      <c r="CV171" s="20"/>
      <c r="CW171" s="20"/>
      <c r="CX171" s="20"/>
      <c r="CY171" s="20"/>
      <c r="CZ171" s="21"/>
    </row>
    <row r="172" spans="28:104" x14ac:dyDescent="0.25">
      <c r="AB172" s="27" t="s">
        <v>134</v>
      </c>
      <c r="AC172" s="36" t="s">
        <v>405</v>
      </c>
      <c r="AD172" s="63">
        <v>444.39273420900304</v>
      </c>
      <c r="AE172" s="20"/>
      <c r="AF172" s="20"/>
      <c r="AG172" s="20"/>
      <c r="AH172" s="20"/>
      <c r="AI172" s="20"/>
      <c r="AJ172" s="20"/>
      <c r="AK172" s="20"/>
      <c r="AL172" s="20"/>
      <c r="AM172" s="20"/>
      <c r="AN172" s="20"/>
      <c r="AO172" s="20"/>
      <c r="AP172" s="20"/>
      <c r="AQ172" s="20"/>
      <c r="AR172" s="20"/>
      <c r="AS172" s="20"/>
      <c r="AT172" s="20"/>
      <c r="AU172" s="20"/>
      <c r="AV172" s="20"/>
      <c r="AW172" s="21"/>
      <c r="BA172" s="27" t="s">
        <v>107</v>
      </c>
      <c r="BB172" s="36" t="s">
        <v>378</v>
      </c>
      <c r="BC172" s="26"/>
      <c r="BD172" s="26">
        <v>272.93416765146793</v>
      </c>
      <c r="BE172" s="20"/>
      <c r="BF172" s="20"/>
      <c r="BG172" s="20"/>
      <c r="BH172" s="20"/>
      <c r="BI172" s="20"/>
      <c r="BJ172" s="20"/>
      <c r="BK172" s="20"/>
      <c r="BL172" s="20"/>
      <c r="BM172" s="20"/>
      <c r="BN172" s="20"/>
      <c r="BO172" s="20"/>
      <c r="BP172" s="20"/>
      <c r="BQ172" s="20"/>
      <c r="BR172" s="20"/>
      <c r="BS172" s="20"/>
      <c r="BT172" s="20"/>
      <c r="BU172" s="20"/>
      <c r="BV172" s="20"/>
      <c r="BW172" s="20"/>
      <c r="BX172" s="20"/>
      <c r="BY172" s="21"/>
      <c r="CB172" s="31" t="s">
        <v>55</v>
      </c>
      <c r="CC172" s="56" t="s">
        <v>326</v>
      </c>
      <c r="CD172" s="30">
        <v>344.4829664634554</v>
      </c>
      <c r="CE172" s="30"/>
      <c r="CF172" s="20"/>
      <c r="CG172" s="20"/>
      <c r="CH172" s="20"/>
      <c r="CI172" s="20"/>
      <c r="CJ172" s="20"/>
      <c r="CK172" s="20"/>
      <c r="CL172" s="20"/>
      <c r="CM172" s="20"/>
      <c r="CN172" s="20"/>
      <c r="CO172" s="20"/>
      <c r="CP172" s="20"/>
      <c r="CQ172" s="20"/>
      <c r="CR172" s="20"/>
      <c r="CS172" s="20"/>
      <c r="CT172" s="20"/>
      <c r="CU172" s="20"/>
      <c r="CV172" s="20"/>
      <c r="CW172" s="20"/>
      <c r="CX172" s="20"/>
      <c r="CY172" s="20"/>
      <c r="CZ172" s="21"/>
    </row>
    <row r="173" spans="28:104" x14ac:dyDescent="0.25">
      <c r="AB173" s="27" t="s">
        <v>135</v>
      </c>
      <c r="AC173" s="36" t="s">
        <v>406</v>
      </c>
      <c r="AD173" s="63">
        <v>465.27581379532842</v>
      </c>
      <c r="AE173" s="20"/>
      <c r="AF173" s="20"/>
      <c r="AG173" s="20"/>
      <c r="AH173" s="20"/>
      <c r="AI173" s="20"/>
      <c r="AJ173" s="20"/>
      <c r="AK173" s="20"/>
      <c r="AL173" s="20"/>
      <c r="AM173" s="20"/>
      <c r="AN173" s="20"/>
      <c r="AO173" s="20"/>
      <c r="AP173" s="20"/>
      <c r="AQ173" s="20"/>
      <c r="AR173" s="20"/>
      <c r="AS173" s="20"/>
      <c r="AT173" s="20"/>
      <c r="AU173" s="20"/>
      <c r="AV173" s="20"/>
      <c r="AW173" s="21"/>
      <c r="BA173" s="27" t="s">
        <v>108</v>
      </c>
      <c r="BB173" s="36" t="s">
        <v>379</v>
      </c>
      <c r="BC173" s="26"/>
      <c r="BD173" s="26">
        <v>323.55206053164972</v>
      </c>
      <c r="BE173" s="20"/>
      <c r="BF173" s="20"/>
      <c r="BG173" s="20"/>
      <c r="BH173" s="20"/>
      <c r="BI173" s="20"/>
      <c r="BJ173" s="20"/>
      <c r="BK173" s="20"/>
      <c r="BL173" s="20"/>
      <c r="BM173" s="20"/>
      <c r="BN173" s="20"/>
      <c r="BO173" s="20"/>
      <c r="BP173" s="20"/>
      <c r="BQ173" s="20"/>
      <c r="BR173" s="20"/>
      <c r="BS173" s="20"/>
      <c r="BT173" s="20"/>
      <c r="BU173" s="20"/>
      <c r="BV173" s="20"/>
      <c r="BW173" s="20"/>
      <c r="BX173" s="20"/>
      <c r="BY173" s="21"/>
      <c r="CB173" s="31" t="s">
        <v>56</v>
      </c>
      <c r="CC173" s="56" t="s">
        <v>327</v>
      </c>
      <c r="CD173" s="30">
        <v>413.39519553066481</v>
      </c>
      <c r="CE173" s="30"/>
      <c r="CF173" s="20"/>
      <c r="CG173" s="20"/>
      <c r="CH173" s="20"/>
      <c r="CI173" s="20"/>
      <c r="CJ173" s="20"/>
      <c r="CK173" s="20"/>
      <c r="CL173" s="20"/>
      <c r="CM173" s="20"/>
      <c r="CN173" s="20"/>
      <c r="CO173" s="20"/>
      <c r="CP173" s="20"/>
      <c r="CQ173" s="20"/>
      <c r="CR173" s="20"/>
      <c r="CS173" s="20"/>
      <c r="CT173" s="20"/>
      <c r="CU173" s="20"/>
      <c r="CV173" s="20"/>
      <c r="CW173" s="20"/>
      <c r="CX173" s="20"/>
      <c r="CY173" s="20"/>
      <c r="CZ173" s="21"/>
    </row>
    <row r="174" spans="28:104" x14ac:dyDescent="0.25">
      <c r="AB174" s="27" t="s">
        <v>136</v>
      </c>
      <c r="AC174" s="36" t="s">
        <v>407</v>
      </c>
      <c r="AD174" s="63">
        <v>545.09335143440956</v>
      </c>
      <c r="AE174" s="20"/>
      <c r="AF174" s="20"/>
      <c r="AG174" s="20"/>
      <c r="AH174" s="20"/>
      <c r="AI174" s="20"/>
      <c r="AJ174" s="20"/>
      <c r="AK174" s="20"/>
      <c r="AL174" s="20"/>
      <c r="AM174" s="20"/>
      <c r="AN174" s="20"/>
      <c r="AO174" s="20"/>
      <c r="AP174" s="20"/>
      <c r="AQ174" s="20"/>
      <c r="AR174" s="20"/>
      <c r="AS174" s="20"/>
      <c r="AT174" s="20"/>
      <c r="AU174" s="20"/>
      <c r="AV174" s="20"/>
      <c r="AW174" s="21"/>
      <c r="BA174" s="27" t="s">
        <v>109</v>
      </c>
      <c r="BB174" s="36" t="s">
        <v>380</v>
      </c>
      <c r="BC174" s="26"/>
      <c r="BD174" s="26">
        <v>461.20463605328831</v>
      </c>
      <c r="BE174" s="20"/>
      <c r="BF174" s="20"/>
      <c r="BG174" s="20"/>
      <c r="BH174" s="20"/>
      <c r="BI174" s="20"/>
      <c r="BJ174" s="20"/>
      <c r="BK174" s="20"/>
      <c r="BL174" s="20"/>
      <c r="BM174" s="20"/>
      <c r="BN174" s="20"/>
      <c r="BO174" s="20"/>
      <c r="BP174" s="20"/>
      <c r="BQ174" s="20"/>
      <c r="BR174" s="20"/>
      <c r="BS174" s="20"/>
      <c r="BT174" s="20"/>
      <c r="BU174" s="20"/>
      <c r="BV174" s="20"/>
      <c r="BW174" s="20"/>
      <c r="BX174" s="20"/>
      <c r="BY174" s="21"/>
      <c r="CB174" s="31" t="s">
        <v>57</v>
      </c>
      <c r="CC174" s="56" t="s">
        <v>328</v>
      </c>
      <c r="CD174" s="30">
        <v>340.02820471800845</v>
      </c>
      <c r="CE174" s="30"/>
      <c r="CF174" s="20"/>
      <c r="CG174" s="20"/>
      <c r="CH174" s="20"/>
      <c r="CI174" s="20"/>
      <c r="CJ174" s="20"/>
      <c r="CK174" s="20"/>
      <c r="CL174" s="20"/>
      <c r="CM174" s="20"/>
      <c r="CN174" s="20"/>
      <c r="CO174" s="20"/>
      <c r="CP174" s="20"/>
      <c r="CQ174" s="20"/>
      <c r="CR174" s="20"/>
      <c r="CS174" s="20"/>
      <c r="CT174" s="20"/>
      <c r="CU174" s="20"/>
      <c r="CV174" s="20"/>
      <c r="CW174" s="20"/>
      <c r="CX174" s="20"/>
      <c r="CY174" s="20"/>
      <c r="CZ174" s="21"/>
    </row>
    <row r="175" spans="28:104" ht="15.75" thickBot="1" x14ac:dyDescent="0.3">
      <c r="AB175" s="27" t="s">
        <v>137</v>
      </c>
      <c r="AC175" s="36" t="s">
        <v>408</v>
      </c>
      <c r="AD175" s="63">
        <v>517.19929071800175</v>
      </c>
      <c r="AE175" s="20"/>
      <c r="AF175" s="20"/>
      <c r="AG175" s="20"/>
      <c r="AH175" s="20"/>
      <c r="AI175" s="20"/>
      <c r="AJ175" s="20"/>
      <c r="AK175" s="20"/>
      <c r="AL175" s="20"/>
      <c r="AM175" s="20"/>
      <c r="AN175" s="20"/>
      <c r="AO175" s="20"/>
      <c r="AP175" s="20"/>
      <c r="AQ175" s="20"/>
      <c r="AR175" s="20"/>
      <c r="AS175" s="20"/>
      <c r="AT175" s="20"/>
      <c r="AU175" s="20"/>
      <c r="AV175" s="20"/>
      <c r="AW175" s="21"/>
      <c r="BA175" s="27" t="s">
        <v>110</v>
      </c>
      <c r="BB175" s="36" t="s">
        <v>381</v>
      </c>
      <c r="BC175" s="26"/>
      <c r="BD175" s="26">
        <v>332.70851724438285</v>
      </c>
      <c r="BE175" s="20"/>
      <c r="BF175" s="20"/>
      <c r="BG175" s="20"/>
      <c r="BH175" s="20"/>
      <c r="BI175" s="20"/>
      <c r="BJ175" s="20"/>
      <c r="BK175" s="20"/>
      <c r="BL175" s="20"/>
      <c r="BM175" s="20"/>
      <c r="BN175" s="20"/>
      <c r="BO175" s="20"/>
      <c r="BP175" s="20"/>
      <c r="BQ175" s="20"/>
      <c r="BR175" s="20"/>
      <c r="BS175" s="20"/>
      <c r="BT175" s="20"/>
      <c r="BU175" s="20"/>
      <c r="BV175" s="20"/>
      <c r="BW175" s="20"/>
      <c r="BX175" s="20"/>
      <c r="BY175" s="21"/>
      <c r="CB175" s="31" t="s">
        <v>58</v>
      </c>
      <c r="CC175" s="56" t="s">
        <v>329</v>
      </c>
      <c r="CD175" s="30">
        <v>324.07290658535385</v>
      </c>
      <c r="CE175" s="30"/>
      <c r="CF175" s="20"/>
      <c r="CG175" s="20"/>
      <c r="CH175" s="20"/>
      <c r="CI175" s="20"/>
      <c r="CJ175" s="20"/>
      <c r="CK175" s="20"/>
      <c r="CL175" s="20"/>
      <c r="CM175" s="20"/>
      <c r="CN175" s="20"/>
      <c r="CO175" s="20"/>
      <c r="CP175" s="20"/>
      <c r="CQ175" s="20"/>
      <c r="CR175" s="20"/>
      <c r="CS175" s="20"/>
      <c r="CT175" s="20"/>
      <c r="CU175" s="20"/>
      <c r="CV175" s="20"/>
      <c r="CW175" s="20"/>
      <c r="CX175" s="20"/>
      <c r="CY175" s="20"/>
      <c r="CZ175" s="21"/>
    </row>
    <row r="176" spans="28:104" x14ac:dyDescent="0.25">
      <c r="AB176" s="27" t="s">
        <v>138</v>
      </c>
      <c r="AC176" s="36" t="s">
        <v>409</v>
      </c>
      <c r="AD176" s="63">
        <v>486.57615176737858</v>
      </c>
      <c r="AE176" s="20"/>
      <c r="AF176" s="20"/>
      <c r="AG176" s="20"/>
      <c r="AH176" s="20"/>
      <c r="AI176" s="20"/>
      <c r="AJ176" s="20"/>
      <c r="AK176" s="20"/>
      <c r="AL176" s="20"/>
      <c r="AM176" s="20"/>
      <c r="AN176" s="20"/>
      <c r="AO176" s="20"/>
      <c r="AP176" s="20"/>
      <c r="AQ176" s="20"/>
      <c r="AR176" s="20"/>
      <c r="AS176" s="20"/>
      <c r="AT176" s="20"/>
      <c r="AU176" s="20"/>
      <c r="AV176" s="20"/>
      <c r="AW176" s="21"/>
      <c r="BA176" s="27" t="s">
        <v>111</v>
      </c>
      <c r="BB176" s="36" t="s">
        <v>382</v>
      </c>
      <c r="BC176" s="26"/>
      <c r="BD176" s="26">
        <v>384.59062969163858</v>
      </c>
      <c r="BE176" s="20"/>
      <c r="BF176" s="20"/>
      <c r="BG176" s="20"/>
      <c r="BH176" s="20"/>
      <c r="BI176" s="20"/>
      <c r="BJ176" s="20"/>
      <c r="BK176" s="20"/>
      <c r="BL176" s="20"/>
      <c r="BM176" s="20"/>
      <c r="BN176" s="20"/>
      <c r="BO176" s="20"/>
      <c r="BP176" s="20"/>
      <c r="BQ176" s="20"/>
      <c r="BR176" s="20"/>
      <c r="BS176" s="20"/>
      <c r="BT176" s="20"/>
      <c r="BU176" s="20"/>
      <c r="BV176" s="20"/>
      <c r="BW176" s="20"/>
      <c r="BX176" s="20"/>
      <c r="BY176" s="21"/>
      <c r="CB176" s="31" t="s">
        <v>59</v>
      </c>
      <c r="CC176" s="56" t="s">
        <v>330</v>
      </c>
      <c r="CD176" s="30">
        <v>390.8083314228295</v>
      </c>
      <c r="CE176" s="30"/>
      <c r="CF176" s="20"/>
      <c r="CG176" s="20"/>
      <c r="CH176" s="20"/>
      <c r="CI176" s="20"/>
      <c r="CJ176" s="20"/>
      <c r="CK176" s="20"/>
      <c r="CL176" s="20"/>
      <c r="CM176" s="20"/>
      <c r="CN176" s="149" t="s">
        <v>894</v>
      </c>
      <c r="CO176" s="150"/>
      <c r="CP176" s="150"/>
      <c r="CQ176" s="151"/>
      <c r="CR176" s="20"/>
      <c r="CS176" s="20"/>
      <c r="CT176" s="20"/>
      <c r="CU176" s="20"/>
      <c r="CV176" s="20"/>
      <c r="CW176" s="20"/>
      <c r="CX176" s="20"/>
      <c r="CY176" s="20"/>
      <c r="CZ176" s="21"/>
    </row>
    <row r="177" spans="28:104" x14ac:dyDescent="0.25">
      <c r="AB177" s="27" t="s">
        <v>139</v>
      </c>
      <c r="AC177" s="36" t="s">
        <v>410</v>
      </c>
      <c r="AD177" s="63">
        <v>441.77487428385973</v>
      </c>
      <c r="AE177" s="20"/>
      <c r="AF177" s="20"/>
      <c r="AG177" s="20"/>
      <c r="AH177" s="20"/>
      <c r="AI177" s="20"/>
      <c r="AJ177" s="20"/>
      <c r="AK177" s="20"/>
      <c r="AL177" s="20"/>
      <c r="AM177" s="20"/>
      <c r="AN177" s="20"/>
      <c r="AO177" s="20"/>
      <c r="AP177" s="20"/>
      <c r="AQ177" s="20"/>
      <c r="AR177" s="20"/>
      <c r="AS177" s="20"/>
      <c r="AT177" s="20"/>
      <c r="AU177" s="20"/>
      <c r="AV177" s="20"/>
      <c r="AW177" s="21"/>
      <c r="BA177" s="27" t="s">
        <v>112</v>
      </c>
      <c r="BB177" s="36" t="s">
        <v>383</v>
      </c>
      <c r="BC177" s="26"/>
      <c r="BD177" s="26">
        <v>440.79005222680496</v>
      </c>
      <c r="BE177" s="20"/>
      <c r="BF177" s="20"/>
      <c r="BG177" s="20"/>
      <c r="BH177" s="20"/>
      <c r="BI177" s="20"/>
      <c r="BJ177" s="20"/>
      <c r="BK177" s="20"/>
      <c r="BL177" s="20"/>
      <c r="BM177" s="20"/>
      <c r="BN177" s="20"/>
      <c r="BO177" s="20"/>
      <c r="BP177" s="20"/>
      <c r="BQ177" s="20"/>
      <c r="BR177" s="20"/>
      <c r="BS177" s="20"/>
      <c r="BT177" s="20"/>
      <c r="BU177" s="20"/>
      <c r="BV177" s="20"/>
      <c r="BW177" s="20"/>
      <c r="BX177" s="20"/>
      <c r="BY177" s="21"/>
      <c r="CB177" s="31" t="s">
        <v>60</v>
      </c>
      <c r="CC177" s="56" t="s">
        <v>331</v>
      </c>
      <c r="CD177" s="30">
        <v>333.88167031822553</v>
      </c>
      <c r="CE177" s="30"/>
      <c r="CF177" s="20"/>
      <c r="CG177" s="20"/>
      <c r="CH177" s="20"/>
      <c r="CI177" s="20"/>
      <c r="CJ177" s="20"/>
      <c r="CK177" s="20"/>
      <c r="CL177" s="20"/>
      <c r="CM177" s="20"/>
      <c r="CN177" s="152"/>
      <c r="CO177" s="153"/>
      <c r="CP177" s="153"/>
      <c r="CQ177" s="154"/>
      <c r="CR177" s="20"/>
      <c r="CS177" s="20"/>
      <c r="CT177" s="20"/>
      <c r="CU177" s="20"/>
      <c r="CV177" s="20"/>
      <c r="CW177" s="20"/>
      <c r="CX177" s="20"/>
      <c r="CY177" s="20"/>
      <c r="CZ177" s="21"/>
    </row>
    <row r="178" spans="28:104" ht="18.75" x14ac:dyDescent="0.3">
      <c r="AB178" s="27" t="s">
        <v>140</v>
      </c>
      <c r="AC178" s="36" t="s">
        <v>411</v>
      </c>
      <c r="AD178" s="63">
        <v>403.8595708397844</v>
      </c>
      <c r="AE178" s="20"/>
      <c r="AF178" s="20"/>
      <c r="AG178" s="20"/>
      <c r="AH178" s="20"/>
      <c r="AI178" s="20"/>
      <c r="AJ178" s="20"/>
      <c r="AK178" s="20"/>
      <c r="AL178" s="20"/>
      <c r="AM178" s="20"/>
      <c r="AN178" s="20"/>
      <c r="AO178" s="20"/>
      <c r="AP178" s="20"/>
      <c r="AQ178" s="20"/>
      <c r="AR178" s="20"/>
      <c r="AS178" s="20"/>
      <c r="AT178" s="20"/>
      <c r="AU178" s="20"/>
      <c r="AV178" s="20"/>
      <c r="AW178" s="21"/>
      <c r="BA178" s="27" t="s">
        <v>113</v>
      </c>
      <c r="BB178" s="36" t="s">
        <v>384</v>
      </c>
      <c r="BC178" s="26"/>
      <c r="BD178" s="26">
        <v>416.11313386103802</v>
      </c>
      <c r="BE178" s="20"/>
      <c r="BF178" s="20"/>
      <c r="BG178" s="20"/>
      <c r="BH178" s="20"/>
      <c r="BI178" s="20"/>
      <c r="BJ178" s="20"/>
      <c r="BK178" s="20"/>
      <c r="BL178" s="20"/>
      <c r="BM178" s="20"/>
      <c r="BN178" s="20"/>
      <c r="BO178" s="20"/>
      <c r="BP178" s="20"/>
      <c r="BQ178" s="20"/>
      <c r="BR178" s="20"/>
      <c r="BS178" s="20"/>
      <c r="BT178" s="20"/>
      <c r="BU178" s="20"/>
      <c r="BV178" s="20"/>
      <c r="BW178" s="20"/>
      <c r="BX178" s="20"/>
      <c r="BY178" s="21"/>
      <c r="CB178" s="31" t="s">
        <v>61</v>
      </c>
      <c r="CC178" s="56" t="s">
        <v>332</v>
      </c>
      <c r="CD178" s="30">
        <v>387.5302701543863</v>
      </c>
      <c r="CE178" s="30"/>
      <c r="CF178" s="20"/>
      <c r="CG178" s="20"/>
      <c r="CH178" s="20"/>
      <c r="CI178" s="20"/>
      <c r="CJ178" s="20"/>
      <c r="CK178" s="20"/>
      <c r="CL178" s="20"/>
      <c r="CM178" s="20"/>
      <c r="CN178" s="155" t="s">
        <v>585</v>
      </c>
      <c r="CO178" s="156"/>
      <c r="CP178" s="138">
        <f>COUNT(CD149:CD548)</f>
        <v>400</v>
      </c>
      <c r="CQ178" s="139"/>
      <c r="CR178" s="20"/>
      <c r="CS178" s="20"/>
      <c r="CT178" s="20"/>
      <c r="CU178" s="20"/>
      <c r="CV178" s="20"/>
      <c r="CW178" s="20"/>
      <c r="CX178" s="20"/>
      <c r="CY178" s="20"/>
      <c r="CZ178" s="21"/>
    </row>
    <row r="179" spans="28:104" ht="21" x14ac:dyDescent="0.35">
      <c r="AB179" s="27" t="s">
        <v>141</v>
      </c>
      <c r="AC179" s="36" t="s">
        <v>412</v>
      </c>
      <c r="AD179" s="63">
        <v>511.94570034409287</v>
      </c>
      <c r="AE179" s="20"/>
      <c r="AF179" s="20"/>
      <c r="AG179" s="20"/>
      <c r="AH179" s="20"/>
      <c r="AI179" s="20"/>
      <c r="AJ179" s="20"/>
      <c r="AK179" s="20"/>
      <c r="AL179" s="20"/>
      <c r="AM179" s="20"/>
      <c r="AN179" s="20"/>
      <c r="AO179" s="20"/>
      <c r="AP179" s="20"/>
      <c r="AQ179" s="20"/>
      <c r="AR179" s="20"/>
      <c r="AS179" s="20"/>
      <c r="AT179" s="20"/>
      <c r="AU179" s="20"/>
      <c r="AV179" s="20"/>
      <c r="AW179" s="21"/>
      <c r="BA179" s="27" t="s">
        <v>114</v>
      </c>
      <c r="BB179" s="36" t="s">
        <v>385</v>
      </c>
      <c r="BC179" s="26"/>
      <c r="BD179" s="26">
        <v>445.68502637497619</v>
      </c>
      <c r="BE179" s="20"/>
      <c r="BF179" s="20"/>
      <c r="BG179" s="20"/>
      <c r="BH179" s="20"/>
      <c r="BI179" s="20"/>
      <c r="BJ179" s="20"/>
      <c r="BK179" s="20"/>
      <c r="BL179" s="20"/>
      <c r="BM179" s="20"/>
      <c r="BN179" s="20"/>
      <c r="BO179" s="20"/>
      <c r="BP179" s="20"/>
      <c r="BQ179" s="20"/>
      <c r="BR179" s="20"/>
      <c r="BS179" s="20"/>
      <c r="BT179" s="20"/>
      <c r="BU179" s="20"/>
      <c r="BV179" s="20"/>
      <c r="BW179" s="20"/>
      <c r="BX179" s="20"/>
      <c r="BY179" s="21"/>
      <c r="CB179" s="31" t="s">
        <v>62</v>
      </c>
      <c r="CC179" s="56" t="s">
        <v>333</v>
      </c>
      <c r="CD179" s="30">
        <v>316.69952853779375</v>
      </c>
      <c r="CE179" s="30"/>
      <c r="CF179" s="20"/>
      <c r="CG179" s="20"/>
      <c r="CH179" s="20"/>
      <c r="CI179" s="20"/>
      <c r="CJ179" s="20"/>
      <c r="CK179" s="20"/>
      <c r="CL179" s="20"/>
      <c r="CM179" s="20"/>
      <c r="CN179" s="157" t="s">
        <v>586</v>
      </c>
      <c r="CO179" s="138"/>
      <c r="CP179" s="138">
        <f>AVERAGE(CD149:CD548)</f>
        <v>358.49370995716038</v>
      </c>
      <c r="CQ179" s="139"/>
      <c r="CR179" s="20"/>
      <c r="CS179" s="20"/>
      <c r="CT179" s="20"/>
      <c r="CU179" s="20"/>
      <c r="CV179" s="20"/>
      <c r="CW179" s="20"/>
      <c r="CX179" s="20"/>
      <c r="CY179" s="20"/>
      <c r="CZ179" s="21"/>
    </row>
    <row r="180" spans="28:104" ht="23.25" x14ac:dyDescent="0.35">
      <c r="AB180" s="27" t="s">
        <v>142</v>
      </c>
      <c r="AC180" s="36" t="s">
        <v>413</v>
      </c>
      <c r="AD180" s="63">
        <v>532.57794517091452</v>
      </c>
      <c r="AE180" s="20"/>
      <c r="AF180" s="20"/>
      <c r="AG180" s="20"/>
      <c r="AH180" s="20"/>
      <c r="AI180" s="20"/>
      <c r="AJ180" s="20"/>
      <c r="AK180" s="20"/>
      <c r="AL180" s="20"/>
      <c r="AM180" s="20"/>
      <c r="AN180" s="20"/>
      <c r="AO180" s="20"/>
      <c r="AP180" s="20"/>
      <c r="AQ180" s="20"/>
      <c r="AR180" s="20"/>
      <c r="AS180" s="20"/>
      <c r="AT180" s="20"/>
      <c r="AU180" s="20"/>
      <c r="AV180" s="20"/>
      <c r="AW180" s="21"/>
      <c r="BA180" s="27" t="s">
        <v>115</v>
      </c>
      <c r="BB180" s="36" t="s">
        <v>386</v>
      </c>
      <c r="BC180" s="26"/>
      <c r="BD180" s="26">
        <v>310.19411810395309</v>
      </c>
      <c r="BE180" s="20"/>
      <c r="BF180" s="20"/>
      <c r="BG180" s="20"/>
      <c r="BH180" s="20"/>
      <c r="BI180" s="20"/>
      <c r="BJ180" s="20"/>
      <c r="BK180" s="20"/>
      <c r="BL180" s="20"/>
      <c r="BM180" s="20"/>
      <c r="BN180" s="20"/>
      <c r="BO180" s="20"/>
      <c r="BP180" s="20"/>
      <c r="BQ180" s="20"/>
      <c r="BR180" s="20"/>
      <c r="BS180" s="20"/>
      <c r="BT180" s="20"/>
      <c r="BU180" s="20"/>
      <c r="BV180" s="20"/>
      <c r="BW180" s="20"/>
      <c r="BX180" s="20"/>
      <c r="BY180" s="21"/>
      <c r="CB180" s="31" t="s">
        <v>63</v>
      </c>
      <c r="CC180" s="56" t="s">
        <v>334</v>
      </c>
      <c r="CD180" s="30">
        <v>305.26303599993952</v>
      </c>
      <c r="CE180" s="30"/>
      <c r="CF180" s="20"/>
      <c r="CG180" s="20"/>
      <c r="CH180" s="20"/>
      <c r="CI180" s="20"/>
      <c r="CJ180" s="20"/>
      <c r="CK180" s="20"/>
      <c r="CL180" s="20"/>
      <c r="CM180" s="20"/>
      <c r="CN180" s="31" t="s">
        <v>587</v>
      </c>
      <c r="CO180" s="30"/>
      <c r="CP180" s="138">
        <f>_xlfn.STDEV.S(CD149:CD548)</f>
        <v>44.883082504792235</v>
      </c>
      <c r="CQ180" s="139"/>
      <c r="CR180" s="20"/>
      <c r="CS180" s="20"/>
      <c r="CT180" s="20"/>
      <c r="CU180" s="20"/>
      <c r="CV180" s="20"/>
      <c r="CW180" s="20"/>
      <c r="CX180" s="20"/>
      <c r="CY180" s="20"/>
      <c r="CZ180" s="21"/>
    </row>
    <row r="181" spans="28:104" ht="18.75" x14ac:dyDescent="0.3">
      <c r="AB181" s="27" t="s">
        <v>143</v>
      </c>
      <c r="AC181" s="36" t="s">
        <v>414</v>
      </c>
      <c r="AD181" s="63">
        <v>411.32105457480634</v>
      </c>
      <c r="AE181" s="20"/>
      <c r="AF181" s="20"/>
      <c r="AG181" s="20"/>
      <c r="AH181" s="20"/>
      <c r="AI181" s="20"/>
      <c r="AJ181" s="20"/>
      <c r="AK181" s="20"/>
      <c r="AL181" s="20"/>
      <c r="AM181" s="20"/>
      <c r="AN181" s="20"/>
      <c r="AO181" s="20"/>
      <c r="AP181" s="20"/>
      <c r="AQ181" s="20"/>
      <c r="AR181" s="20"/>
      <c r="AS181" s="20"/>
      <c r="AT181" s="20"/>
      <c r="AU181" s="20"/>
      <c r="AV181" s="20"/>
      <c r="AW181" s="21"/>
      <c r="BA181" s="27" t="s">
        <v>116</v>
      </c>
      <c r="BB181" s="36" t="s">
        <v>387</v>
      </c>
      <c r="BC181" s="26"/>
      <c r="BD181" s="26">
        <v>468.76911125811546</v>
      </c>
      <c r="BE181" s="20"/>
      <c r="BF181" s="20"/>
      <c r="BG181" s="20"/>
      <c r="BH181" s="20"/>
      <c r="BI181" s="20"/>
      <c r="BJ181" s="20"/>
      <c r="BK181" s="20"/>
      <c r="BL181" s="20"/>
      <c r="BM181" s="20"/>
      <c r="BN181" s="20"/>
      <c r="BO181" s="20"/>
      <c r="BP181" s="20"/>
      <c r="BQ181" s="20"/>
      <c r="BR181" s="20"/>
      <c r="BS181" s="20"/>
      <c r="BT181" s="20"/>
      <c r="BU181" s="20"/>
      <c r="BV181" s="20"/>
      <c r="BW181" s="20"/>
      <c r="BX181" s="20"/>
      <c r="BY181" s="21"/>
      <c r="CB181" s="31" t="s">
        <v>64</v>
      </c>
      <c r="CC181" s="56" t="s">
        <v>335</v>
      </c>
      <c r="CD181" s="30">
        <v>379.70478382678425</v>
      </c>
      <c r="CE181" s="30"/>
      <c r="CF181" s="20"/>
      <c r="CG181" s="20"/>
      <c r="CH181" s="20"/>
      <c r="CI181" s="20"/>
      <c r="CJ181" s="20"/>
      <c r="CK181" s="20"/>
      <c r="CL181" s="20"/>
      <c r="CM181" s="20"/>
      <c r="CN181" s="140" t="s">
        <v>588</v>
      </c>
      <c r="CO181" s="138"/>
      <c r="CP181" s="138">
        <v>0.05</v>
      </c>
      <c r="CQ181" s="139"/>
      <c r="CR181" s="20"/>
      <c r="CS181" s="20"/>
      <c r="CT181" s="20"/>
      <c r="CU181" s="20"/>
      <c r="CV181" s="20"/>
      <c r="CW181" s="20"/>
      <c r="CX181" s="20"/>
      <c r="CY181" s="20"/>
      <c r="CZ181" s="21"/>
    </row>
    <row r="182" spans="28:104" x14ac:dyDescent="0.25">
      <c r="AB182" s="27" t="s">
        <v>144</v>
      </c>
      <c r="AC182" s="36" t="s">
        <v>415</v>
      </c>
      <c r="AD182" s="63">
        <v>477.64538104283235</v>
      </c>
      <c r="AE182" s="20"/>
      <c r="AF182" s="20"/>
      <c r="AG182" s="20"/>
      <c r="AH182" s="20"/>
      <c r="AI182" s="20"/>
      <c r="AJ182" s="20"/>
      <c r="AK182" s="20"/>
      <c r="AL182" s="20"/>
      <c r="AM182" s="20"/>
      <c r="AN182" s="20"/>
      <c r="AO182" s="20"/>
      <c r="AP182" s="20"/>
      <c r="AQ182" s="20"/>
      <c r="AR182" s="20"/>
      <c r="AS182" s="20"/>
      <c r="AT182" s="20"/>
      <c r="AU182" s="20"/>
      <c r="AV182" s="20"/>
      <c r="AW182" s="21"/>
      <c r="BA182" s="27" t="s">
        <v>117</v>
      </c>
      <c r="BB182" s="36" t="s">
        <v>388</v>
      </c>
      <c r="BC182" s="26"/>
      <c r="BD182" s="26">
        <v>427.10883777802246</v>
      </c>
      <c r="BE182" s="20"/>
      <c r="BF182" s="20"/>
      <c r="BG182" s="20"/>
      <c r="BH182" s="20"/>
      <c r="BI182" s="20"/>
      <c r="BJ182" s="20"/>
      <c r="BK182" s="20"/>
      <c r="BL182" s="20"/>
      <c r="BM182" s="20"/>
      <c r="BN182" s="20"/>
      <c r="BO182" s="20"/>
      <c r="BP182" s="20"/>
      <c r="BQ182" s="20"/>
      <c r="BR182" s="20"/>
      <c r="BS182" s="20"/>
      <c r="BT182" s="20"/>
      <c r="BU182" s="20"/>
      <c r="BV182" s="20"/>
      <c r="BW182" s="20"/>
      <c r="BX182" s="20"/>
      <c r="BY182" s="21"/>
      <c r="CB182" s="31" t="s">
        <v>65</v>
      </c>
      <c r="CC182" s="56" t="s">
        <v>336</v>
      </c>
      <c r="CD182" s="30">
        <v>405.20618077942572</v>
      </c>
      <c r="CE182" s="30"/>
      <c r="CF182" s="20"/>
      <c r="CG182" s="20"/>
      <c r="CH182" s="20"/>
      <c r="CI182" s="20"/>
      <c r="CJ182" s="20"/>
      <c r="CK182" s="20"/>
      <c r="CL182" s="20"/>
      <c r="CM182" s="20"/>
      <c r="CN182" s="164" t="s">
        <v>589</v>
      </c>
      <c r="CO182" s="165"/>
      <c r="CP182" s="138">
        <f>-_xlfn.T.INV(CP181/2,19)</f>
        <v>2.0930240544083096</v>
      </c>
      <c r="CQ182" s="139"/>
      <c r="CR182" s="20"/>
      <c r="CS182" s="20"/>
      <c r="CT182" s="20"/>
      <c r="CU182" s="20"/>
      <c r="CV182" s="20"/>
      <c r="CW182" s="20"/>
      <c r="CX182" s="20"/>
      <c r="CY182" s="20"/>
      <c r="CZ182" s="21"/>
    </row>
    <row r="183" spans="28:104" x14ac:dyDescent="0.25">
      <c r="AB183" s="27" t="s">
        <v>145</v>
      </c>
      <c r="AC183" s="36" t="s">
        <v>416</v>
      </c>
      <c r="AD183" s="63">
        <v>439.20496602563361</v>
      </c>
      <c r="AE183" s="20"/>
      <c r="AF183" s="20"/>
      <c r="AG183" s="20"/>
      <c r="AH183" s="20"/>
      <c r="AI183" s="20"/>
      <c r="AJ183" s="20"/>
      <c r="AK183" s="20"/>
      <c r="AL183" s="20"/>
      <c r="AM183" s="20"/>
      <c r="AN183" s="20"/>
      <c r="AO183" s="20"/>
      <c r="AP183" s="20"/>
      <c r="AQ183" s="20"/>
      <c r="AR183" s="20"/>
      <c r="AS183" s="20"/>
      <c r="AT183" s="20"/>
      <c r="AU183" s="20"/>
      <c r="AV183" s="20"/>
      <c r="AW183" s="21"/>
      <c r="BA183" s="27" t="s">
        <v>118</v>
      </c>
      <c r="BB183" s="36" t="s">
        <v>389</v>
      </c>
      <c r="BC183" s="26"/>
      <c r="BD183" s="26">
        <v>431.89112154752206</v>
      </c>
      <c r="BE183" s="20"/>
      <c r="BF183" s="20"/>
      <c r="BG183" s="20"/>
      <c r="BH183" s="20"/>
      <c r="BI183" s="20"/>
      <c r="BJ183" s="20"/>
      <c r="BK183" s="20"/>
      <c r="BL183" s="20"/>
      <c r="BM183" s="20"/>
      <c r="BN183" s="20"/>
      <c r="BO183" s="20"/>
      <c r="BP183" s="20"/>
      <c r="BQ183" s="20"/>
      <c r="BR183" s="20"/>
      <c r="BS183" s="20"/>
      <c r="BT183" s="20"/>
      <c r="BU183" s="20"/>
      <c r="BV183" s="20"/>
      <c r="BW183" s="20"/>
      <c r="BX183" s="20"/>
      <c r="BY183" s="21"/>
      <c r="CB183" s="31" t="s">
        <v>66</v>
      </c>
      <c r="CC183" s="56" t="s">
        <v>337</v>
      </c>
      <c r="CD183" s="30">
        <v>383.80500402762931</v>
      </c>
      <c r="CE183" s="30"/>
      <c r="CF183" s="20"/>
      <c r="CG183" s="20"/>
      <c r="CH183" s="20"/>
      <c r="CI183" s="20"/>
      <c r="CJ183" s="20"/>
      <c r="CK183" s="20"/>
      <c r="CL183" s="20"/>
      <c r="CM183" s="20"/>
      <c r="CN183" s="158" t="s">
        <v>590</v>
      </c>
      <c r="CO183" s="159"/>
      <c r="CP183" s="77" t="s">
        <v>591</v>
      </c>
      <c r="CQ183" s="108">
        <f>CP179-(CP182*CP180)/SQRT(CP178)</f>
        <v>353.79664139123423</v>
      </c>
      <c r="CR183" s="20"/>
      <c r="CS183" s="20"/>
      <c r="CT183" s="20"/>
      <c r="CU183" s="20"/>
      <c r="CV183" s="20"/>
      <c r="CW183" s="20"/>
      <c r="CX183" s="20"/>
      <c r="CY183" s="20"/>
      <c r="CZ183" s="21"/>
    </row>
    <row r="184" spans="28:104" x14ac:dyDescent="0.25">
      <c r="AB184" s="27" t="s">
        <v>146</v>
      </c>
      <c r="AC184" s="36" t="s">
        <v>417</v>
      </c>
      <c r="AD184" s="63">
        <v>521.15048048154301</v>
      </c>
      <c r="AE184" s="20"/>
      <c r="AF184" s="20"/>
      <c r="AG184" s="20"/>
      <c r="AH184" s="20"/>
      <c r="AI184" s="20"/>
      <c r="AJ184" s="20"/>
      <c r="AK184" s="20"/>
      <c r="AL184" s="20"/>
      <c r="AM184" s="20"/>
      <c r="AN184" s="20"/>
      <c r="AO184" s="20"/>
      <c r="AP184" s="20"/>
      <c r="AQ184" s="20"/>
      <c r="AR184" s="20"/>
      <c r="AS184" s="20"/>
      <c r="AT184" s="20"/>
      <c r="AU184" s="20"/>
      <c r="AV184" s="20"/>
      <c r="AW184" s="21"/>
      <c r="BA184" s="27" t="s">
        <v>119</v>
      </c>
      <c r="BB184" s="36" t="s">
        <v>390</v>
      </c>
      <c r="BC184" s="26"/>
      <c r="BD184" s="26">
        <v>496.34007665855245</v>
      </c>
      <c r="BE184" s="20"/>
      <c r="BF184" s="20"/>
      <c r="BG184" s="20"/>
      <c r="BH184" s="20"/>
      <c r="BI184" s="20"/>
      <c r="BJ184" s="20"/>
      <c r="BK184" s="20"/>
      <c r="BL184" s="20"/>
      <c r="BM184" s="20"/>
      <c r="BN184" s="20"/>
      <c r="BO184" s="20"/>
      <c r="BP184" s="20"/>
      <c r="BQ184" s="20"/>
      <c r="BR184" s="20"/>
      <c r="BS184" s="20"/>
      <c r="BT184" s="20"/>
      <c r="BU184" s="20"/>
      <c r="BV184" s="20"/>
      <c r="BW184" s="20"/>
      <c r="BX184" s="20"/>
      <c r="BY184" s="21"/>
      <c r="CB184" s="31" t="s">
        <v>67</v>
      </c>
      <c r="CC184" s="56" t="s">
        <v>338</v>
      </c>
      <c r="CD184" s="30">
        <v>395.7499141326582</v>
      </c>
      <c r="CE184" s="30"/>
      <c r="CF184" s="20"/>
      <c r="CG184" s="20"/>
      <c r="CH184" s="20"/>
      <c r="CI184" s="20"/>
      <c r="CJ184" s="20"/>
      <c r="CK184" s="20"/>
      <c r="CL184" s="20"/>
      <c r="CM184" s="20"/>
      <c r="CN184" s="160"/>
      <c r="CO184" s="161"/>
      <c r="CP184" s="77" t="s">
        <v>592</v>
      </c>
      <c r="CQ184" s="108">
        <f>+CP179+(CP182*CP180)/SQRT(CP178)</f>
        <v>363.19077852308652</v>
      </c>
      <c r="CR184" s="20"/>
      <c r="CS184" s="20"/>
      <c r="CT184" s="20"/>
      <c r="CU184" s="20"/>
      <c r="CV184" s="20"/>
      <c r="CW184" s="20"/>
      <c r="CX184" s="20"/>
      <c r="CY184" s="20"/>
      <c r="CZ184" s="21"/>
    </row>
    <row r="185" spans="28:104" ht="15.75" thickBot="1" x14ac:dyDescent="0.3">
      <c r="AB185" s="27" t="s">
        <v>147</v>
      </c>
      <c r="AC185" s="36" t="s">
        <v>418</v>
      </c>
      <c r="AD185" s="63">
        <v>485.97185057754922</v>
      </c>
      <c r="AE185" s="20"/>
      <c r="AF185" s="20"/>
      <c r="AG185" s="20"/>
      <c r="AH185" s="20"/>
      <c r="AI185" s="20"/>
      <c r="AJ185" s="20"/>
      <c r="AK185" s="20"/>
      <c r="AL185" s="20"/>
      <c r="AM185" s="20"/>
      <c r="AN185" s="20"/>
      <c r="AO185" s="20"/>
      <c r="AP185" s="20"/>
      <c r="AQ185" s="20"/>
      <c r="AR185" s="20"/>
      <c r="AS185" s="20"/>
      <c r="AT185" s="20"/>
      <c r="AU185" s="20"/>
      <c r="AV185" s="20"/>
      <c r="AW185" s="21"/>
      <c r="BA185" s="27" t="s">
        <v>120</v>
      </c>
      <c r="BB185" s="36" t="s">
        <v>391</v>
      </c>
      <c r="BC185" s="26"/>
      <c r="BD185" s="26">
        <v>482.09815936873565</v>
      </c>
      <c r="BE185" s="20"/>
      <c r="BF185" s="20"/>
      <c r="BG185" s="20"/>
      <c r="BH185" s="20"/>
      <c r="BI185" s="20"/>
      <c r="BJ185" s="20"/>
      <c r="BK185" s="20"/>
      <c r="BL185" s="20"/>
      <c r="BM185" s="20"/>
      <c r="BN185" s="20"/>
      <c r="BO185" s="20"/>
      <c r="BP185" s="20"/>
      <c r="BQ185" s="20"/>
      <c r="BR185" s="20"/>
      <c r="BS185" s="20"/>
      <c r="BT185" s="20"/>
      <c r="BU185" s="20"/>
      <c r="BV185" s="20"/>
      <c r="BW185" s="20"/>
      <c r="BX185" s="20"/>
      <c r="BY185" s="21"/>
      <c r="CB185" s="31" t="s">
        <v>68</v>
      </c>
      <c r="CC185" s="56" t="s">
        <v>339</v>
      </c>
      <c r="CD185" s="30">
        <v>316.33073854164388</v>
      </c>
      <c r="CE185" s="30"/>
      <c r="CF185" s="20"/>
      <c r="CG185" s="20"/>
      <c r="CH185" s="20"/>
      <c r="CI185" s="20"/>
      <c r="CJ185" s="20"/>
      <c r="CK185" s="20"/>
      <c r="CL185" s="20"/>
      <c r="CM185" s="20"/>
      <c r="CN185" s="147" t="s">
        <v>593</v>
      </c>
      <c r="CO185" s="148"/>
      <c r="CP185" s="162">
        <f>(CP182*CP180)/SQRT(CP178)</f>
        <v>4.6970685659261457</v>
      </c>
      <c r="CQ185" s="163"/>
      <c r="CR185" s="20"/>
      <c r="CS185" s="20"/>
      <c r="CT185" s="20"/>
      <c r="CU185" s="20"/>
      <c r="CV185" s="20"/>
      <c r="CW185" s="20"/>
      <c r="CX185" s="20"/>
      <c r="CY185" s="20"/>
      <c r="CZ185" s="21"/>
    </row>
    <row r="186" spans="28:104" x14ac:dyDescent="0.25">
      <c r="AB186" s="27" t="s">
        <v>148</v>
      </c>
      <c r="AC186" s="36" t="s">
        <v>419</v>
      </c>
      <c r="AD186" s="63">
        <v>433.41092239595594</v>
      </c>
      <c r="AE186" s="20"/>
      <c r="AF186" s="20"/>
      <c r="AG186" s="20"/>
      <c r="AH186" s="20"/>
      <c r="AI186" s="20"/>
      <c r="AJ186" s="20"/>
      <c r="AK186" s="20"/>
      <c r="AL186" s="20"/>
      <c r="AM186" s="20"/>
      <c r="AN186" s="20"/>
      <c r="AO186" s="20"/>
      <c r="AP186" s="20"/>
      <c r="AQ186" s="20"/>
      <c r="AR186" s="20"/>
      <c r="AS186" s="20"/>
      <c r="AT186" s="20"/>
      <c r="AU186" s="20"/>
      <c r="AV186" s="20"/>
      <c r="AW186" s="21"/>
      <c r="BA186" s="27" t="s">
        <v>121</v>
      </c>
      <c r="BB186" s="36" t="s">
        <v>392</v>
      </c>
      <c r="BC186" s="26"/>
      <c r="BD186" s="26">
        <v>391.49317442114466</v>
      </c>
      <c r="BE186" s="20"/>
      <c r="BF186" s="20"/>
      <c r="BG186" s="20"/>
      <c r="BH186" s="20"/>
      <c r="BI186" s="20"/>
      <c r="BJ186" s="20"/>
      <c r="BK186" s="20"/>
      <c r="BL186" s="20"/>
      <c r="BM186" s="20"/>
      <c r="BN186" s="20"/>
      <c r="BO186" s="20"/>
      <c r="BP186" s="20"/>
      <c r="BQ186" s="20"/>
      <c r="BR186" s="20"/>
      <c r="BS186" s="20"/>
      <c r="BT186" s="20"/>
      <c r="BU186" s="20"/>
      <c r="BV186" s="20"/>
      <c r="BW186" s="20"/>
      <c r="BX186" s="20"/>
      <c r="BY186" s="21"/>
      <c r="CB186" s="31" t="s">
        <v>69</v>
      </c>
      <c r="CC186" s="56" t="s">
        <v>340</v>
      </c>
      <c r="CD186" s="30">
        <v>346.57521099396143</v>
      </c>
      <c r="CE186" s="30"/>
      <c r="CF186" s="20"/>
      <c r="CG186" s="20"/>
      <c r="CH186" s="20"/>
      <c r="CI186" s="20"/>
      <c r="CJ186" s="20"/>
      <c r="CK186" s="20"/>
      <c r="CL186" s="20"/>
      <c r="CM186" s="20"/>
      <c r="CN186" s="146"/>
      <c r="CO186" s="146"/>
      <c r="CP186" s="146"/>
      <c r="CQ186" s="146"/>
      <c r="CR186" s="20"/>
      <c r="CS186" s="20"/>
      <c r="CT186" s="20"/>
      <c r="CU186" s="20"/>
      <c r="CV186" s="20"/>
      <c r="CW186" s="20"/>
      <c r="CX186" s="20"/>
      <c r="CY186" s="20"/>
      <c r="CZ186" s="21"/>
    </row>
    <row r="187" spans="28:104" x14ac:dyDescent="0.25">
      <c r="AB187" s="27" t="s">
        <v>149</v>
      </c>
      <c r="AC187" s="36" t="s">
        <v>420</v>
      </c>
      <c r="AD187" s="63">
        <v>520.28024287056576</v>
      </c>
      <c r="AE187" s="20"/>
      <c r="AF187" s="20"/>
      <c r="AG187" s="20"/>
      <c r="AH187" s="20"/>
      <c r="AI187" s="20"/>
      <c r="AJ187" s="20"/>
      <c r="AK187" s="20"/>
      <c r="AL187" s="20"/>
      <c r="AM187" s="20"/>
      <c r="AN187" s="20"/>
      <c r="AO187" s="20"/>
      <c r="AP187" s="20"/>
      <c r="AQ187" s="20"/>
      <c r="AR187" s="20"/>
      <c r="AS187" s="20"/>
      <c r="AT187" s="20"/>
      <c r="AU187" s="20"/>
      <c r="AV187" s="20"/>
      <c r="AW187" s="21"/>
      <c r="BA187" s="27" t="s">
        <v>122</v>
      </c>
      <c r="BB187" s="36" t="s">
        <v>393</v>
      </c>
      <c r="BC187" s="26"/>
      <c r="BD187" s="26">
        <v>484.051137798073</v>
      </c>
      <c r="BE187" s="20"/>
      <c r="BF187" s="20"/>
      <c r="BG187" s="20"/>
      <c r="BH187" s="20"/>
      <c r="BI187" s="20"/>
      <c r="BJ187" s="20"/>
      <c r="BK187" s="20"/>
      <c r="BL187" s="20"/>
      <c r="BM187" s="20"/>
      <c r="BN187" s="20"/>
      <c r="BO187" s="20"/>
      <c r="BP187" s="20"/>
      <c r="BQ187" s="20"/>
      <c r="BR187" s="20"/>
      <c r="BS187" s="20"/>
      <c r="BT187" s="20"/>
      <c r="BU187" s="20"/>
      <c r="BV187" s="20"/>
      <c r="BW187" s="20"/>
      <c r="BX187" s="20"/>
      <c r="BY187" s="21"/>
      <c r="CB187" s="31" t="s">
        <v>70</v>
      </c>
      <c r="CC187" s="56" t="s">
        <v>341</v>
      </c>
      <c r="CD187" s="30">
        <v>363.59294529367685</v>
      </c>
      <c r="CE187" s="30"/>
      <c r="CF187" s="20"/>
      <c r="CG187" s="20"/>
      <c r="CH187" s="20"/>
      <c r="CI187" s="20"/>
      <c r="CJ187" s="20"/>
      <c r="CK187" s="20"/>
      <c r="CL187" s="20"/>
      <c r="CM187" s="20"/>
      <c r="CN187" s="146"/>
      <c r="CO187" s="146"/>
      <c r="CP187" s="146"/>
      <c r="CQ187" s="146"/>
      <c r="CR187" s="20"/>
      <c r="CS187" s="20"/>
      <c r="CT187" s="20"/>
      <c r="CU187" s="20"/>
      <c r="CV187" s="20"/>
      <c r="CW187" s="20"/>
      <c r="CX187" s="20"/>
      <c r="CY187" s="20"/>
      <c r="CZ187" s="21"/>
    </row>
    <row r="188" spans="28:104" x14ac:dyDescent="0.25">
      <c r="AB188" s="27" t="s">
        <v>150</v>
      </c>
      <c r="AC188" s="36" t="s">
        <v>421</v>
      </c>
      <c r="AD188" s="63">
        <v>489.054601734627</v>
      </c>
      <c r="AE188" s="20"/>
      <c r="AF188" s="20"/>
      <c r="AG188" s="20"/>
      <c r="AH188" s="20"/>
      <c r="AI188" s="20"/>
      <c r="AJ188" s="20"/>
      <c r="AK188" s="20"/>
      <c r="AL188" s="20"/>
      <c r="AM188" s="20"/>
      <c r="AN188" s="20"/>
      <c r="AO188" s="20"/>
      <c r="AP188" s="20"/>
      <c r="AQ188" s="20"/>
      <c r="AR188" s="20"/>
      <c r="AS188" s="20"/>
      <c r="AT188" s="20"/>
      <c r="AU188" s="20"/>
      <c r="AV188" s="20"/>
      <c r="AW188" s="21"/>
      <c r="BA188" s="27" t="s">
        <v>123</v>
      </c>
      <c r="BB188" s="36" t="s">
        <v>394</v>
      </c>
      <c r="BC188" s="26"/>
      <c r="BD188" s="26">
        <v>450.68060384326657</v>
      </c>
      <c r="BE188" s="20"/>
      <c r="BF188" s="20"/>
      <c r="BG188" s="20"/>
      <c r="BH188" s="20"/>
      <c r="BI188" s="20"/>
      <c r="BJ188" s="20"/>
      <c r="BK188" s="20"/>
      <c r="BL188" s="20"/>
      <c r="BM188" s="20"/>
      <c r="BN188" s="20"/>
      <c r="BO188" s="20"/>
      <c r="BP188" s="20"/>
      <c r="BQ188" s="20"/>
      <c r="BR188" s="20"/>
      <c r="BS188" s="20"/>
      <c r="BT188" s="20"/>
      <c r="BU188" s="20"/>
      <c r="BV188" s="20"/>
      <c r="BW188" s="20"/>
      <c r="BX188" s="20"/>
      <c r="BY188" s="21"/>
      <c r="CB188" s="31" t="s">
        <v>71</v>
      </c>
      <c r="CC188" s="56" t="s">
        <v>342</v>
      </c>
      <c r="CD188" s="30">
        <v>391.48800204908832</v>
      </c>
      <c r="CE188" s="30"/>
      <c r="CF188" s="20"/>
      <c r="CG188" s="20"/>
      <c r="CH188" s="20"/>
      <c r="CI188" s="20"/>
      <c r="CJ188" s="20"/>
      <c r="CK188" s="20"/>
      <c r="CL188" s="20"/>
      <c r="CM188" s="20"/>
      <c r="CN188" s="20"/>
      <c r="CO188" s="20"/>
      <c r="CP188" s="20"/>
      <c r="CQ188" s="20"/>
      <c r="CR188" s="20"/>
      <c r="CS188" s="20"/>
      <c r="CT188" s="20"/>
      <c r="CU188" s="20"/>
      <c r="CV188" s="20"/>
      <c r="CW188" s="20"/>
      <c r="CX188" s="20"/>
      <c r="CY188" s="20"/>
      <c r="CZ188" s="21"/>
    </row>
    <row r="189" spans="28:104" x14ac:dyDescent="0.25">
      <c r="AB189" s="27" t="s">
        <v>151</v>
      </c>
      <c r="AC189" s="36" t="s">
        <v>422</v>
      </c>
      <c r="AD189" s="63">
        <v>497.40585475463001</v>
      </c>
      <c r="AE189" s="20"/>
      <c r="AF189" s="20"/>
      <c r="AG189" s="20"/>
      <c r="AH189" s="20"/>
      <c r="AI189" s="20"/>
      <c r="AJ189" s="20"/>
      <c r="AK189" s="20"/>
      <c r="AL189" s="20"/>
      <c r="AM189" s="20"/>
      <c r="AN189" s="20"/>
      <c r="AO189" s="20"/>
      <c r="AP189" s="20"/>
      <c r="AQ189" s="20"/>
      <c r="AR189" s="20"/>
      <c r="AS189" s="20"/>
      <c r="AT189" s="20"/>
      <c r="AU189" s="20"/>
      <c r="AV189" s="20"/>
      <c r="AW189" s="21"/>
      <c r="BA189" s="27" t="s">
        <v>124</v>
      </c>
      <c r="BB189" s="36" t="s">
        <v>395</v>
      </c>
      <c r="BC189" s="26"/>
      <c r="BD189" s="26">
        <v>480.43101463567399</v>
      </c>
      <c r="BE189" s="20"/>
      <c r="BF189" s="20"/>
      <c r="BG189" s="20"/>
      <c r="BH189" s="20"/>
      <c r="BI189" s="20"/>
      <c r="BJ189" s="20"/>
      <c r="BK189" s="20"/>
      <c r="BL189" s="20"/>
      <c r="BM189" s="20"/>
      <c r="BN189" s="20"/>
      <c r="BO189" s="20"/>
      <c r="BP189" s="20"/>
      <c r="BQ189" s="20"/>
      <c r="BR189" s="20"/>
      <c r="BS189" s="20"/>
      <c r="BT189" s="20"/>
      <c r="BU189" s="20"/>
      <c r="BV189" s="20"/>
      <c r="BW189" s="20"/>
      <c r="BX189" s="20"/>
      <c r="BY189" s="21"/>
      <c r="CB189" s="31" t="s">
        <v>72</v>
      </c>
      <c r="CC189" s="56" t="s">
        <v>343</v>
      </c>
      <c r="CD189" s="30">
        <v>380.93337079108773</v>
      </c>
      <c r="CE189" s="30"/>
      <c r="CF189" s="20"/>
      <c r="CG189" s="20"/>
      <c r="CH189" s="20"/>
      <c r="CI189" s="20"/>
      <c r="CJ189" s="20"/>
      <c r="CK189" s="20"/>
      <c r="CL189" s="20"/>
      <c r="CM189" s="20"/>
      <c r="CN189" s="20"/>
      <c r="CO189" s="20"/>
      <c r="CP189" s="20"/>
      <c r="CQ189" s="20"/>
      <c r="CR189" s="20"/>
      <c r="CS189" s="20"/>
      <c r="CT189" s="20"/>
      <c r="CU189" s="20"/>
      <c r="CV189" s="20"/>
      <c r="CW189" s="20"/>
      <c r="CX189" s="20"/>
      <c r="CY189" s="20"/>
      <c r="CZ189" s="21"/>
    </row>
    <row r="190" spans="28:104" x14ac:dyDescent="0.25">
      <c r="AB190" s="27" t="s">
        <v>152</v>
      </c>
      <c r="AC190" s="36" t="s">
        <v>423</v>
      </c>
      <c r="AD190" s="63">
        <v>494.61560082190869</v>
      </c>
      <c r="AE190" s="20"/>
      <c r="AF190" s="20"/>
      <c r="AG190" s="20"/>
      <c r="AH190" s="20"/>
      <c r="AI190" s="20"/>
      <c r="AJ190" s="20"/>
      <c r="AK190" s="20"/>
      <c r="AL190" s="20"/>
      <c r="AM190" s="20"/>
      <c r="AN190" s="20"/>
      <c r="AO190" s="20"/>
      <c r="AP190" s="20"/>
      <c r="AQ190" s="20"/>
      <c r="AR190" s="20"/>
      <c r="AS190" s="20"/>
      <c r="AT190" s="20"/>
      <c r="AU190" s="20"/>
      <c r="AV190" s="20"/>
      <c r="AW190" s="21"/>
      <c r="BA190" s="27" t="s">
        <v>125</v>
      </c>
      <c r="BB190" s="36" t="s">
        <v>396</v>
      </c>
      <c r="BC190" s="26"/>
      <c r="BD190" s="26">
        <v>410.12799737142234</v>
      </c>
      <c r="BE190" s="20"/>
      <c r="BF190" s="20"/>
      <c r="BG190" s="20"/>
      <c r="BH190" s="20"/>
      <c r="BI190" s="20"/>
      <c r="BJ190" s="20"/>
      <c r="BK190" s="20"/>
      <c r="BL190" s="20"/>
      <c r="BM190" s="20"/>
      <c r="BN190" s="20"/>
      <c r="BO190" s="20"/>
      <c r="BP190" s="20"/>
      <c r="BQ190" s="20"/>
      <c r="BR190" s="20"/>
      <c r="BS190" s="20"/>
      <c r="BT190" s="20"/>
      <c r="BU190" s="20"/>
      <c r="BV190" s="20"/>
      <c r="BW190" s="20"/>
      <c r="BX190" s="20"/>
      <c r="BY190" s="21"/>
      <c r="CB190" s="31" t="s">
        <v>73</v>
      </c>
      <c r="CC190" s="56" t="s">
        <v>344</v>
      </c>
      <c r="CD190" s="30">
        <v>361.21524230797593</v>
      </c>
      <c r="CE190" s="30"/>
      <c r="CF190" s="20"/>
      <c r="CG190" s="20"/>
      <c r="CH190" s="20"/>
      <c r="CI190" s="20"/>
      <c r="CJ190" s="20"/>
      <c r="CK190" s="20"/>
      <c r="CL190" s="20"/>
      <c r="CM190" s="20"/>
      <c r="CN190" s="20"/>
      <c r="CO190" s="20"/>
      <c r="CP190" s="20"/>
      <c r="CQ190" s="20"/>
      <c r="CR190" s="20"/>
      <c r="CS190" s="20"/>
      <c r="CT190" s="20"/>
      <c r="CU190" s="20"/>
      <c r="CV190" s="20"/>
      <c r="CW190" s="20"/>
      <c r="CX190" s="20"/>
      <c r="CY190" s="20"/>
      <c r="CZ190" s="21"/>
    </row>
    <row r="191" spans="28:104" x14ac:dyDescent="0.25">
      <c r="AB191" s="27" t="s">
        <v>153</v>
      </c>
      <c r="AC191" s="36" t="s">
        <v>424</v>
      </c>
      <c r="AD191" s="63">
        <v>497.25777522391206</v>
      </c>
      <c r="AE191" s="20"/>
      <c r="AF191" s="20"/>
      <c r="AG191" s="20"/>
      <c r="AH191" s="20"/>
      <c r="AI191" s="20"/>
      <c r="AJ191" s="20"/>
      <c r="AK191" s="20"/>
      <c r="AL191" s="20"/>
      <c r="AM191" s="20"/>
      <c r="AN191" s="20"/>
      <c r="AO191" s="20"/>
      <c r="AP191" s="20"/>
      <c r="AQ191" s="20"/>
      <c r="AR191" s="20"/>
      <c r="AS191" s="20"/>
      <c r="AT191" s="20"/>
      <c r="AU191" s="20"/>
      <c r="AV191" s="20"/>
      <c r="AW191" s="21"/>
      <c r="BA191" s="27" t="s">
        <v>126</v>
      </c>
      <c r="BB191" s="36" t="s">
        <v>397</v>
      </c>
      <c r="BC191" s="26"/>
      <c r="BD191" s="26">
        <v>410.15737353052498</v>
      </c>
      <c r="BE191" s="20"/>
      <c r="BF191" s="20"/>
      <c r="BG191" s="20"/>
      <c r="BH191" s="20"/>
      <c r="BI191" s="20"/>
      <c r="BJ191" s="20"/>
      <c r="BK191" s="20"/>
      <c r="BL191" s="20"/>
      <c r="BM191" s="20"/>
      <c r="BN191" s="20"/>
      <c r="BO191" s="20"/>
      <c r="BP191" s="20"/>
      <c r="BQ191" s="20"/>
      <c r="BR191" s="20"/>
      <c r="BS191" s="20"/>
      <c r="BT191" s="20"/>
      <c r="BU191" s="20"/>
      <c r="BV191" s="20"/>
      <c r="BW191" s="20"/>
      <c r="BX191" s="20"/>
      <c r="BY191" s="21"/>
      <c r="CB191" s="31" t="s">
        <v>74</v>
      </c>
      <c r="CC191" s="56" t="s">
        <v>345</v>
      </c>
      <c r="CD191" s="30">
        <v>393.17102905015815</v>
      </c>
      <c r="CE191" s="30"/>
      <c r="CF191" s="20"/>
      <c r="CG191" s="20"/>
      <c r="CH191" s="20"/>
      <c r="CI191" s="20"/>
      <c r="CJ191" s="20"/>
      <c r="CK191" s="20"/>
      <c r="CL191" s="20"/>
      <c r="CM191" s="20"/>
      <c r="CN191" s="20"/>
      <c r="CO191" s="134" t="s">
        <v>869</v>
      </c>
      <c r="CP191" s="134"/>
      <c r="CQ191" s="134"/>
      <c r="CR191" s="134"/>
      <c r="CS191" s="134"/>
      <c r="CT191" s="134"/>
      <c r="CU191" s="134"/>
      <c r="CV191" s="134"/>
      <c r="CW191" s="134"/>
      <c r="CX191" s="134"/>
      <c r="CY191" s="134"/>
      <c r="CZ191" s="135"/>
    </row>
    <row r="192" spans="28:104" x14ac:dyDescent="0.25">
      <c r="AB192" s="27" t="s">
        <v>154</v>
      </c>
      <c r="AC192" s="36" t="s">
        <v>425</v>
      </c>
      <c r="AD192" s="63">
        <v>374.6861527852339</v>
      </c>
      <c r="AE192" s="20"/>
      <c r="AF192" s="20"/>
      <c r="AG192" s="20"/>
      <c r="AH192" s="20"/>
      <c r="AI192" s="20"/>
      <c r="AJ192" s="20"/>
      <c r="AK192" s="20"/>
      <c r="AL192" s="20"/>
      <c r="AM192" s="20"/>
      <c r="AN192" s="20"/>
      <c r="AO192" s="20"/>
      <c r="AP192" s="20"/>
      <c r="AQ192" s="20"/>
      <c r="AR192" s="20"/>
      <c r="AS192" s="20"/>
      <c r="AT192" s="20"/>
      <c r="AU192" s="20"/>
      <c r="AV192" s="20"/>
      <c r="AW192" s="21"/>
      <c r="BA192" s="27" t="s">
        <v>127</v>
      </c>
      <c r="BB192" s="36" t="s">
        <v>398</v>
      </c>
      <c r="BC192" s="26"/>
      <c r="BD192" s="26">
        <v>294.3044829752987</v>
      </c>
      <c r="BE192" s="20"/>
      <c r="BF192" s="20"/>
      <c r="BG192" s="20"/>
      <c r="BH192" s="20"/>
      <c r="BI192" s="20"/>
      <c r="BJ192" s="20"/>
      <c r="BK192" s="20"/>
      <c r="BL192" s="20"/>
      <c r="BM192" s="20"/>
      <c r="BN192" s="20"/>
      <c r="BO192" s="20"/>
      <c r="BP192" s="20"/>
      <c r="BQ192" s="20"/>
      <c r="BR192" s="20"/>
      <c r="BS192" s="20"/>
      <c r="BT192" s="20"/>
      <c r="BU192" s="20"/>
      <c r="BV192" s="20"/>
      <c r="BW192" s="20"/>
      <c r="BX192" s="20"/>
      <c r="BY192" s="21"/>
      <c r="CB192" s="31" t="s">
        <v>75</v>
      </c>
      <c r="CC192" s="56" t="s">
        <v>346</v>
      </c>
      <c r="CD192" s="30">
        <v>339.32680592492898</v>
      </c>
      <c r="CE192" s="30"/>
      <c r="CF192" s="20"/>
      <c r="CG192" s="20"/>
      <c r="CH192" s="20"/>
      <c r="CI192" s="20"/>
      <c r="CJ192" s="20"/>
      <c r="CK192" s="20"/>
      <c r="CL192" s="20"/>
      <c r="CM192" s="20"/>
      <c r="CN192" s="20"/>
      <c r="CO192" s="134"/>
      <c r="CP192" s="134"/>
      <c r="CQ192" s="134"/>
      <c r="CR192" s="134"/>
      <c r="CS192" s="134"/>
      <c r="CT192" s="134"/>
      <c r="CU192" s="134"/>
      <c r="CV192" s="134"/>
      <c r="CW192" s="134"/>
      <c r="CX192" s="134"/>
      <c r="CY192" s="134"/>
      <c r="CZ192" s="135"/>
    </row>
    <row r="193" spans="28:104" x14ac:dyDescent="0.25">
      <c r="AB193" s="27" t="s">
        <v>155</v>
      </c>
      <c r="AC193" s="36" t="s">
        <v>426</v>
      </c>
      <c r="AD193" s="63">
        <v>410.61097970154793</v>
      </c>
      <c r="AE193" s="20"/>
      <c r="AF193" s="20"/>
      <c r="AG193" s="20"/>
      <c r="AH193" s="20"/>
      <c r="AI193" s="20"/>
      <c r="AJ193" s="20"/>
      <c r="AK193" s="20"/>
      <c r="AL193" s="20"/>
      <c r="AM193" s="20"/>
      <c r="AN193" s="20"/>
      <c r="AO193" s="20"/>
      <c r="AP193" s="20"/>
      <c r="AQ193" s="20"/>
      <c r="AR193" s="20"/>
      <c r="AS193" s="20"/>
      <c r="AT193" s="20"/>
      <c r="AU193" s="20"/>
      <c r="AV193" s="20"/>
      <c r="AW193" s="21"/>
      <c r="BA193" s="27" t="s">
        <v>128</v>
      </c>
      <c r="BB193" s="36" t="s">
        <v>399</v>
      </c>
      <c r="BC193" s="26"/>
      <c r="BD193" s="26">
        <v>434.88758454486685</v>
      </c>
      <c r="BE193" s="20"/>
      <c r="BF193" s="20"/>
      <c r="BG193" s="20"/>
      <c r="BH193" s="20"/>
      <c r="BI193" s="20"/>
      <c r="BJ193" s="20"/>
      <c r="BK193" s="20"/>
      <c r="BL193" s="20"/>
      <c r="BM193" s="20"/>
      <c r="BN193" s="20"/>
      <c r="BO193" s="20"/>
      <c r="BP193" s="20"/>
      <c r="BQ193" s="20"/>
      <c r="BR193" s="20"/>
      <c r="BS193" s="20"/>
      <c r="BT193" s="20"/>
      <c r="BU193" s="20"/>
      <c r="BV193" s="20"/>
      <c r="BW193" s="20"/>
      <c r="BX193" s="20"/>
      <c r="BY193" s="21"/>
      <c r="CB193" s="31" t="s">
        <v>76</v>
      </c>
      <c r="CC193" s="56" t="s">
        <v>347</v>
      </c>
      <c r="CD193" s="30">
        <v>305.70695286569742</v>
      </c>
      <c r="CE193" s="30"/>
      <c r="CF193" s="20"/>
      <c r="CG193" s="20"/>
      <c r="CH193" s="20"/>
      <c r="CI193" s="20"/>
      <c r="CJ193" s="20"/>
      <c r="CK193" s="20"/>
      <c r="CL193" s="20"/>
      <c r="CM193" s="20"/>
      <c r="CN193" s="20"/>
      <c r="CO193" s="134"/>
      <c r="CP193" s="134"/>
      <c r="CQ193" s="134"/>
      <c r="CR193" s="134"/>
      <c r="CS193" s="134"/>
      <c r="CT193" s="134"/>
      <c r="CU193" s="134"/>
      <c r="CV193" s="134"/>
      <c r="CW193" s="134"/>
      <c r="CX193" s="134"/>
      <c r="CY193" s="134"/>
      <c r="CZ193" s="135"/>
    </row>
    <row r="194" spans="28:104" x14ac:dyDescent="0.25">
      <c r="AB194" s="27" t="s">
        <v>156</v>
      </c>
      <c r="AC194" s="36" t="s">
        <v>427</v>
      </c>
      <c r="AD194" s="63">
        <v>488.13423536048225</v>
      </c>
      <c r="AE194" s="20"/>
      <c r="AF194" s="20"/>
      <c r="AG194" s="20"/>
      <c r="AH194" s="20"/>
      <c r="AI194" s="20"/>
      <c r="AJ194" s="20"/>
      <c r="AK194" s="20"/>
      <c r="AL194" s="20"/>
      <c r="AM194" s="20"/>
      <c r="AN194" s="20"/>
      <c r="AO194" s="20"/>
      <c r="AP194" s="20"/>
      <c r="AQ194" s="20"/>
      <c r="AR194" s="20"/>
      <c r="AS194" s="20"/>
      <c r="AT194" s="20"/>
      <c r="AU194" s="20"/>
      <c r="AV194" s="20"/>
      <c r="AW194" s="21"/>
      <c r="BA194" s="27" t="s">
        <v>129</v>
      </c>
      <c r="BB194" s="36" t="s">
        <v>400</v>
      </c>
      <c r="BC194" s="26"/>
      <c r="BD194" s="26">
        <v>406.48640161892831</v>
      </c>
      <c r="BE194" s="20"/>
      <c r="BF194" s="20"/>
      <c r="BG194" s="20"/>
      <c r="BH194" s="20"/>
      <c r="BI194" s="20"/>
      <c r="BJ194" s="20"/>
      <c r="BK194" s="20"/>
      <c r="BL194" s="20"/>
      <c r="BM194" s="20"/>
      <c r="BN194" s="20"/>
      <c r="BO194" s="20"/>
      <c r="BP194" s="20"/>
      <c r="BQ194" s="20"/>
      <c r="BR194" s="20"/>
      <c r="BS194" s="20"/>
      <c r="BT194" s="20"/>
      <c r="BU194" s="20"/>
      <c r="BV194" s="20"/>
      <c r="BW194" s="20"/>
      <c r="BX194" s="20"/>
      <c r="BY194" s="21"/>
      <c r="CB194" s="31" t="s">
        <v>77</v>
      </c>
      <c r="CC194" s="56" t="s">
        <v>348</v>
      </c>
      <c r="CD194" s="30">
        <v>379.6583845475962</v>
      </c>
      <c r="CE194" s="30"/>
      <c r="CF194" s="20"/>
      <c r="CG194" s="20"/>
      <c r="CH194" s="20"/>
      <c r="CI194" s="20"/>
      <c r="CJ194" s="20"/>
      <c r="CK194" s="20"/>
      <c r="CL194" s="20"/>
      <c r="CM194" s="20"/>
      <c r="CN194" s="20"/>
      <c r="CO194" s="134"/>
      <c r="CP194" s="134"/>
      <c r="CQ194" s="134"/>
      <c r="CR194" s="134"/>
      <c r="CS194" s="134"/>
      <c r="CT194" s="134"/>
      <c r="CU194" s="134"/>
      <c r="CV194" s="134"/>
      <c r="CW194" s="134"/>
      <c r="CX194" s="134"/>
      <c r="CY194" s="134"/>
      <c r="CZ194" s="135"/>
    </row>
    <row r="195" spans="28:104" x14ac:dyDescent="0.25">
      <c r="AB195" s="27" t="s">
        <v>157</v>
      </c>
      <c r="AC195" s="36" t="s">
        <v>428</v>
      </c>
      <c r="AD195" s="63">
        <v>446.18120202565615</v>
      </c>
      <c r="AE195" s="20"/>
      <c r="AF195" s="20"/>
      <c r="AG195" s="20"/>
      <c r="AH195" s="20"/>
      <c r="AI195" s="20"/>
      <c r="AJ195" s="20"/>
      <c r="AK195" s="20"/>
      <c r="AL195" s="20"/>
      <c r="AM195" s="20"/>
      <c r="AN195" s="20"/>
      <c r="AO195" s="20"/>
      <c r="AP195" s="20"/>
      <c r="AQ195" s="20"/>
      <c r="AR195" s="20"/>
      <c r="AS195" s="20"/>
      <c r="AT195" s="20"/>
      <c r="AU195" s="20"/>
      <c r="AV195" s="20"/>
      <c r="AW195" s="21"/>
      <c r="BA195" s="27" t="s">
        <v>130</v>
      </c>
      <c r="BB195" s="36" t="s">
        <v>401</v>
      </c>
      <c r="BC195" s="26"/>
      <c r="BD195" s="26">
        <v>399.68132760869094</v>
      </c>
      <c r="BE195" s="20"/>
      <c r="BF195" s="20"/>
      <c r="BG195" s="20"/>
      <c r="BH195" s="20"/>
      <c r="BI195" s="20"/>
      <c r="BJ195" s="20"/>
      <c r="BK195" s="20"/>
      <c r="BL195" s="20"/>
      <c r="BM195" s="20"/>
      <c r="BN195" s="20"/>
      <c r="BO195" s="20"/>
      <c r="BP195" s="20"/>
      <c r="BQ195" s="20"/>
      <c r="BR195" s="20"/>
      <c r="BS195" s="20"/>
      <c r="BT195" s="20"/>
      <c r="BU195" s="20"/>
      <c r="BV195" s="20"/>
      <c r="BW195" s="20"/>
      <c r="BX195" s="20"/>
      <c r="BY195" s="21"/>
      <c r="CB195" s="31" t="s">
        <v>78</v>
      </c>
      <c r="CC195" s="56" t="s">
        <v>349</v>
      </c>
      <c r="CD195" s="30">
        <v>310.51070389768836</v>
      </c>
      <c r="CE195" s="30"/>
      <c r="CF195" s="20"/>
      <c r="CG195" s="20"/>
      <c r="CH195" s="20"/>
      <c r="CI195" s="20"/>
      <c r="CJ195" s="20"/>
      <c r="CK195" s="20"/>
      <c r="CL195" s="20"/>
      <c r="CM195" s="20"/>
      <c r="CN195" s="20"/>
      <c r="CO195" s="134"/>
      <c r="CP195" s="134"/>
      <c r="CQ195" s="134"/>
      <c r="CR195" s="134"/>
      <c r="CS195" s="134"/>
      <c r="CT195" s="134"/>
      <c r="CU195" s="134"/>
      <c r="CV195" s="134"/>
      <c r="CW195" s="134"/>
      <c r="CX195" s="134"/>
      <c r="CY195" s="134"/>
      <c r="CZ195" s="135"/>
    </row>
    <row r="196" spans="28:104" x14ac:dyDescent="0.25">
      <c r="AB196" s="27" t="s">
        <v>158</v>
      </c>
      <c r="AC196" s="36" t="s">
        <v>429</v>
      </c>
      <c r="AD196" s="63">
        <v>476.80616024531656</v>
      </c>
      <c r="AE196" s="20"/>
      <c r="AF196" s="20"/>
      <c r="AG196" s="20"/>
      <c r="AH196" s="20"/>
      <c r="AI196" s="20"/>
      <c r="AJ196" s="20"/>
      <c r="AK196" s="20"/>
      <c r="AL196" s="20"/>
      <c r="AM196" s="20"/>
      <c r="AN196" s="20"/>
      <c r="AO196" s="20"/>
      <c r="AP196" s="20"/>
      <c r="AQ196" s="20"/>
      <c r="AR196" s="20"/>
      <c r="AS196" s="20"/>
      <c r="AT196" s="20"/>
      <c r="AU196" s="20"/>
      <c r="AV196" s="20"/>
      <c r="AW196" s="21"/>
      <c r="BA196" s="27" t="s">
        <v>131</v>
      </c>
      <c r="BB196" s="36" t="s">
        <v>402</v>
      </c>
      <c r="BC196" s="26"/>
      <c r="BD196" s="26">
        <v>386.76681339042125</v>
      </c>
      <c r="BE196" s="20"/>
      <c r="BF196" s="20"/>
      <c r="BG196" s="20"/>
      <c r="BH196" s="20"/>
      <c r="BI196" s="20"/>
      <c r="BJ196" s="20"/>
      <c r="BK196" s="20"/>
      <c r="BL196" s="20"/>
      <c r="BM196" s="20"/>
      <c r="BN196" s="20"/>
      <c r="BO196" s="20"/>
      <c r="BP196" s="20"/>
      <c r="BQ196" s="20"/>
      <c r="BR196" s="20"/>
      <c r="BS196" s="20"/>
      <c r="BT196" s="20"/>
      <c r="BU196" s="20"/>
      <c r="BV196" s="20"/>
      <c r="BW196" s="20"/>
      <c r="BX196" s="20"/>
      <c r="BY196" s="21"/>
      <c r="CB196" s="31" t="s">
        <v>79</v>
      </c>
      <c r="CC196" s="56" t="s">
        <v>350</v>
      </c>
      <c r="CD196" s="30">
        <v>397.60330381175532</v>
      </c>
      <c r="CE196" s="30"/>
      <c r="CF196" s="20"/>
      <c r="CG196" s="20"/>
      <c r="CH196" s="20"/>
      <c r="CI196" s="20"/>
      <c r="CJ196" s="20"/>
      <c r="CK196" s="20"/>
      <c r="CL196" s="20"/>
      <c r="CM196" s="20"/>
      <c r="CN196" s="20"/>
      <c r="CO196" s="134"/>
      <c r="CP196" s="134"/>
      <c r="CQ196" s="134"/>
      <c r="CR196" s="134"/>
      <c r="CS196" s="134"/>
      <c r="CT196" s="134"/>
      <c r="CU196" s="134"/>
      <c r="CV196" s="134"/>
      <c r="CW196" s="134"/>
      <c r="CX196" s="134"/>
      <c r="CY196" s="134"/>
      <c r="CZ196" s="135"/>
    </row>
    <row r="197" spans="28:104" x14ac:dyDescent="0.25">
      <c r="AB197" s="27" t="s">
        <v>159</v>
      </c>
      <c r="AC197" s="36" t="s">
        <v>430</v>
      </c>
      <c r="AD197" s="63">
        <v>353.08934444108655</v>
      </c>
      <c r="AE197" s="20"/>
      <c r="AF197" s="20"/>
      <c r="AG197" s="20"/>
      <c r="AH197" s="20"/>
      <c r="AI197" s="20"/>
      <c r="AJ197" s="20"/>
      <c r="AK197" s="20"/>
      <c r="AL197" s="20"/>
      <c r="AM197" s="20"/>
      <c r="AN197" s="20"/>
      <c r="AO197" s="20"/>
      <c r="AP197" s="20"/>
      <c r="AQ197" s="20"/>
      <c r="AR197" s="20"/>
      <c r="AS197" s="20"/>
      <c r="AT197" s="20"/>
      <c r="AU197" s="20"/>
      <c r="AV197" s="20"/>
      <c r="AW197" s="21"/>
      <c r="BA197" s="27" t="s">
        <v>132</v>
      </c>
      <c r="BB197" s="36" t="s">
        <v>403</v>
      </c>
      <c r="BC197" s="26"/>
      <c r="BD197" s="26">
        <v>443.28204707284294</v>
      </c>
      <c r="BE197" s="20"/>
      <c r="BF197" s="20"/>
      <c r="BG197" s="20"/>
      <c r="BH197" s="20"/>
      <c r="BI197" s="20"/>
      <c r="BJ197" s="20"/>
      <c r="BK197" s="20"/>
      <c r="BL197" s="20"/>
      <c r="BM197" s="20"/>
      <c r="BN197" s="20"/>
      <c r="BO197" s="20"/>
      <c r="BP197" s="20"/>
      <c r="BQ197" s="20"/>
      <c r="BR197" s="20"/>
      <c r="BS197" s="20"/>
      <c r="BT197" s="20"/>
      <c r="BU197" s="20"/>
      <c r="BV197" s="20"/>
      <c r="BW197" s="20"/>
      <c r="BX197" s="20"/>
      <c r="BY197" s="21"/>
      <c r="CB197" s="31" t="s">
        <v>80</v>
      </c>
      <c r="CC197" s="56" t="s">
        <v>351</v>
      </c>
      <c r="CD197" s="30">
        <v>301.53540988788831</v>
      </c>
      <c r="CE197" s="30"/>
      <c r="CF197" s="20"/>
      <c r="CG197" s="20"/>
      <c r="CH197" s="20"/>
      <c r="CI197" s="20"/>
      <c r="CJ197" s="20"/>
      <c r="CK197" s="20"/>
      <c r="CL197" s="20"/>
      <c r="CM197" s="20"/>
      <c r="CN197" s="20"/>
      <c r="CO197" s="134"/>
      <c r="CP197" s="134"/>
      <c r="CQ197" s="134"/>
      <c r="CR197" s="134"/>
      <c r="CS197" s="134"/>
      <c r="CT197" s="134"/>
      <c r="CU197" s="134"/>
      <c r="CV197" s="134"/>
      <c r="CW197" s="134"/>
      <c r="CX197" s="134"/>
      <c r="CY197" s="134"/>
      <c r="CZ197" s="135"/>
    </row>
    <row r="198" spans="28:104" x14ac:dyDescent="0.25">
      <c r="AB198" s="27" t="s">
        <v>160</v>
      </c>
      <c r="AC198" s="36" t="s">
        <v>431</v>
      </c>
      <c r="AD198" s="63">
        <v>367.89488768181894</v>
      </c>
      <c r="AE198" s="20"/>
      <c r="AF198" s="20"/>
      <c r="AG198" s="20"/>
      <c r="AH198" s="20"/>
      <c r="AI198" s="20"/>
      <c r="AJ198" s="20"/>
      <c r="AK198" s="20"/>
      <c r="AL198" s="20"/>
      <c r="AM198" s="20"/>
      <c r="AN198" s="20"/>
      <c r="AO198" s="20"/>
      <c r="AP198" s="20"/>
      <c r="AQ198" s="20"/>
      <c r="AR198" s="20"/>
      <c r="AS198" s="20"/>
      <c r="AT198" s="20"/>
      <c r="AU198" s="20"/>
      <c r="AV198" s="20"/>
      <c r="AW198" s="21"/>
      <c r="BA198" s="27" t="s">
        <v>133</v>
      </c>
      <c r="BB198" s="36" t="s">
        <v>404</v>
      </c>
      <c r="BC198" s="26"/>
      <c r="BD198" s="26">
        <v>424.57349924272842</v>
      </c>
      <c r="BE198" s="20"/>
      <c r="BF198" s="20"/>
      <c r="BG198" s="20"/>
      <c r="BH198" s="20"/>
      <c r="BI198" s="20"/>
      <c r="BJ198" s="20"/>
      <c r="BK198" s="20"/>
      <c r="BL198" s="20"/>
      <c r="BM198" s="20"/>
      <c r="BN198" s="20"/>
      <c r="BO198" s="20"/>
      <c r="BP198" s="20"/>
      <c r="BQ198" s="20"/>
      <c r="BR198" s="20"/>
      <c r="BS198" s="20"/>
      <c r="BT198" s="20"/>
      <c r="BU198" s="20"/>
      <c r="BV198" s="20"/>
      <c r="BW198" s="20"/>
      <c r="BX198" s="20"/>
      <c r="BY198" s="21"/>
      <c r="CB198" s="31" t="s">
        <v>81</v>
      </c>
      <c r="CC198" s="56" t="s">
        <v>352</v>
      </c>
      <c r="CD198" s="30">
        <v>280.91167361685604</v>
      </c>
      <c r="CE198" s="30"/>
      <c r="CF198" s="20"/>
      <c r="CG198" s="20"/>
      <c r="CH198" s="20"/>
      <c r="CI198" s="20"/>
      <c r="CJ198" s="20"/>
      <c r="CK198" s="20"/>
      <c r="CL198" s="20"/>
      <c r="CM198" s="20"/>
      <c r="CN198" s="20"/>
      <c r="CO198" s="134"/>
      <c r="CP198" s="134"/>
      <c r="CQ198" s="134"/>
      <c r="CR198" s="134"/>
      <c r="CS198" s="134"/>
      <c r="CT198" s="134"/>
      <c r="CU198" s="134"/>
      <c r="CV198" s="134"/>
      <c r="CW198" s="134"/>
      <c r="CX198" s="134"/>
      <c r="CY198" s="134"/>
      <c r="CZ198" s="135"/>
    </row>
    <row r="199" spans="28:104" x14ac:dyDescent="0.25">
      <c r="AB199" s="27" t="s">
        <v>161</v>
      </c>
      <c r="AC199" s="36" t="s">
        <v>432</v>
      </c>
      <c r="AD199" s="63">
        <v>486.87550508608882</v>
      </c>
      <c r="AE199" s="20"/>
      <c r="AF199" s="20"/>
      <c r="AG199" s="20"/>
      <c r="AH199" s="20"/>
      <c r="AI199" s="20"/>
      <c r="AJ199" s="20"/>
      <c r="AK199" s="20"/>
      <c r="AL199" s="20"/>
      <c r="AM199" s="20"/>
      <c r="AN199" s="20"/>
      <c r="AO199" s="20"/>
      <c r="AP199" s="20"/>
      <c r="AQ199" s="20"/>
      <c r="AR199" s="20"/>
      <c r="AS199" s="20"/>
      <c r="AT199" s="20"/>
      <c r="AU199" s="20"/>
      <c r="AV199" s="20"/>
      <c r="AW199" s="21"/>
      <c r="BA199" s="27" t="s">
        <v>134</v>
      </c>
      <c r="BB199" s="36" t="s">
        <v>405</v>
      </c>
      <c r="BC199" s="26"/>
      <c r="BD199" s="26">
        <v>484.09721542013892</v>
      </c>
      <c r="BE199" s="20"/>
      <c r="BF199" s="20"/>
      <c r="BG199" s="20"/>
      <c r="BH199" s="20"/>
      <c r="BI199" s="20"/>
      <c r="BJ199" s="20"/>
      <c r="BK199" s="20"/>
      <c r="BL199" s="20"/>
      <c r="BM199" s="20"/>
      <c r="BN199" s="20"/>
      <c r="BO199" s="20"/>
      <c r="BP199" s="20"/>
      <c r="BQ199" s="20"/>
      <c r="BR199" s="20"/>
      <c r="BS199" s="20"/>
      <c r="BT199" s="20"/>
      <c r="BU199" s="20"/>
      <c r="BV199" s="20"/>
      <c r="BW199" s="20"/>
      <c r="BX199" s="20"/>
      <c r="BY199" s="21"/>
      <c r="CB199" s="31" t="s">
        <v>82</v>
      </c>
      <c r="CC199" s="56" t="s">
        <v>353</v>
      </c>
      <c r="CD199" s="30">
        <v>249.8301392796167</v>
      </c>
      <c r="CE199" s="30"/>
      <c r="CF199" s="20"/>
      <c r="CG199" s="20"/>
      <c r="CH199" s="20"/>
      <c r="CI199" s="20"/>
      <c r="CJ199" s="20"/>
      <c r="CK199" s="20"/>
      <c r="CL199" s="20"/>
      <c r="CM199" s="20"/>
      <c r="CN199" s="20"/>
      <c r="CO199" s="134"/>
      <c r="CP199" s="134"/>
      <c r="CQ199" s="134"/>
      <c r="CR199" s="134"/>
      <c r="CS199" s="134"/>
      <c r="CT199" s="134"/>
      <c r="CU199" s="134"/>
      <c r="CV199" s="134"/>
      <c r="CW199" s="134"/>
      <c r="CX199" s="134"/>
      <c r="CY199" s="134"/>
      <c r="CZ199" s="135"/>
    </row>
    <row r="200" spans="28:104" x14ac:dyDescent="0.25">
      <c r="AB200" s="27" t="s">
        <v>162</v>
      </c>
      <c r="AC200" s="36" t="s">
        <v>433</v>
      </c>
      <c r="AD200" s="63">
        <v>447.25316554793807</v>
      </c>
      <c r="AE200" s="20"/>
      <c r="AF200" s="20"/>
      <c r="AG200" s="20"/>
      <c r="AH200" s="20"/>
      <c r="AI200" s="20"/>
      <c r="AJ200" s="20"/>
      <c r="AK200" s="20"/>
      <c r="AL200" s="20"/>
      <c r="AM200" s="20"/>
      <c r="AN200" s="20"/>
      <c r="AO200" s="20"/>
      <c r="AP200" s="20"/>
      <c r="AQ200" s="20"/>
      <c r="AR200" s="20"/>
      <c r="AS200" s="20"/>
      <c r="AT200" s="20"/>
      <c r="AU200" s="20"/>
      <c r="AV200" s="20"/>
      <c r="AW200" s="21"/>
      <c r="BA200" s="27" t="s">
        <v>135</v>
      </c>
      <c r="BB200" s="36" t="s">
        <v>406</v>
      </c>
      <c r="BC200" s="26"/>
      <c r="BD200" s="26">
        <v>409.70641529898467</v>
      </c>
      <c r="BE200" s="20"/>
      <c r="BF200" s="20"/>
      <c r="BG200" s="20"/>
      <c r="BH200" s="20"/>
      <c r="BI200" s="20"/>
      <c r="BJ200" s="20"/>
      <c r="BK200" s="20"/>
      <c r="BL200" s="20"/>
      <c r="BM200" s="20"/>
      <c r="BN200" s="20"/>
      <c r="BO200" s="20"/>
      <c r="BP200" s="20"/>
      <c r="BQ200" s="20"/>
      <c r="BR200" s="20"/>
      <c r="BS200" s="20"/>
      <c r="BT200" s="20"/>
      <c r="BU200" s="20"/>
      <c r="BV200" s="20"/>
      <c r="BW200" s="20"/>
      <c r="BX200" s="20"/>
      <c r="BY200" s="21"/>
      <c r="CB200" s="31" t="s">
        <v>83</v>
      </c>
      <c r="CC200" s="56" t="s">
        <v>354</v>
      </c>
      <c r="CD200" s="30">
        <v>396.55948693056666</v>
      </c>
      <c r="CE200" s="30"/>
      <c r="CF200" s="20"/>
      <c r="CG200" s="20"/>
      <c r="CH200" s="20"/>
      <c r="CI200" s="20"/>
      <c r="CJ200" s="20"/>
      <c r="CK200" s="20"/>
      <c r="CL200" s="20"/>
      <c r="CM200" s="20"/>
      <c r="CN200" s="20"/>
      <c r="CO200" s="134"/>
      <c r="CP200" s="134"/>
      <c r="CQ200" s="134"/>
      <c r="CR200" s="134"/>
      <c r="CS200" s="134"/>
      <c r="CT200" s="134"/>
      <c r="CU200" s="134"/>
      <c r="CV200" s="134"/>
      <c r="CW200" s="134"/>
      <c r="CX200" s="134"/>
      <c r="CY200" s="134"/>
      <c r="CZ200" s="135"/>
    </row>
    <row r="201" spans="28:104" x14ac:dyDescent="0.25">
      <c r="AB201" s="27" t="s">
        <v>163</v>
      </c>
      <c r="AC201" s="36" t="s">
        <v>434</v>
      </c>
      <c r="AD201" s="63">
        <v>514.65235992854127</v>
      </c>
      <c r="AE201" s="20"/>
      <c r="AF201" s="20"/>
      <c r="AG201" s="20"/>
      <c r="AH201" s="20"/>
      <c r="AI201" s="20"/>
      <c r="AJ201" s="20"/>
      <c r="AK201" s="20"/>
      <c r="AL201" s="20"/>
      <c r="AM201" s="20"/>
      <c r="AN201" s="20"/>
      <c r="AO201" s="20"/>
      <c r="AP201" s="20"/>
      <c r="AQ201" s="20"/>
      <c r="AR201" s="20"/>
      <c r="AS201" s="20"/>
      <c r="AT201" s="20"/>
      <c r="AU201" s="20"/>
      <c r="AV201" s="20"/>
      <c r="AW201" s="21"/>
      <c r="BA201" s="27" t="s">
        <v>136</v>
      </c>
      <c r="BB201" s="36" t="s">
        <v>407</v>
      </c>
      <c r="BC201" s="26"/>
      <c r="BD201" s="26">
        <v>441.88014054886207</v>
      </c>
      <c r="BE201" s="20"/>
      <c r="BF201" s="20"/>
      <c r="BG201" s="20"/>
      <c r="BH201" s="20"/>
      <c r="BI201" s="20"/>
      <c r="BJ201" s="20"/>
      <c r="BK201" s="20"/>
      <c r="BL201" s="20"/>
      <c r="BM201" s="20"/>
      <c r="BN201" s="20"/>
      <c r="BO201" s="20"/>
      <c r="BP201" s="20"/>
      <c r="BQ201" s="20"/>
      <c r="BR201" s="20"/>
      <c r="BS201" s="20"/>
      <c r="BT201" s="20"/>
      <c r="BU201" s="20"/>
      <c r="BV201" s="20"/>
      <c r="BW201" s="20"/>
      <c r="BX201" s="20"/>
      <c r="BY201" s="21"/>
      <c r="CB201" s="31" t="s">
        <v>84</v>
      </c>
      <c r="CC201" s="56" t="s">
        <v>355</v>
      </c>
      <c r="CD201" s="30">
        <v>397.62231153984942</v>
      </c>
      <c r="CE201" s="30"/>
      <c r="CF201" s="20"/>
      <c r="CG201" s="20"/>
      <c r="CH201" s="20"/>
      <c r="CI201" s="20"/>
      <c r="CJ201" s="20"/>
      <c r="CK201" s="20"/>
      <c r="CL201" s="20"/>
      <c r="CM201" s="20"/>
      <c r="CN201" s="20"/>
      <c r="CO201" s="134"/>
      <c r="CP201" s="134"/>
      <c r="CQ201" s="134"/>
      <c r="CR201" s="134"/>
      <c r="CS201" s="134"/>
      <c r="CT201" s="134"/>
      <c r="CU201" s="134"/>
      <c r="CV201" s="134"/>
      <c r="CW201" s="134"/>
      <c r="CX201" s="134"/>
      <c r="CY201" s="134"/>
      <c r="CZ201" s="135"/>
    </row>
    <row r="202" spans="28:104" x14ac:dyDescent="0.25">
      <c r="AB202" s="27" t="s">
        <v>164</v>
      </c>
      <c r="AC202" s="36" t="s">
        <v>435</v>
      </c>
      <c r="AD202" s="63">
        <v>525.70235943540933</v>
      </c>
      <c r="AE202" s="20"/>
      <c r="AF202" s="20"/>
      <c r="AG202" s="20"/>
      <c r="AH202" s="20"/>
      <c r="AI202" s="20"/>
      <c r="AJ202" s="20"/>
      <c r="AK202" s="20"/>
      <c r="AL202" s="20"/>
      <c r="AM202" s="20"/>
      <c r="AN202" s="20"/>
      <c r="AO202" s="20"/>
      <c r="AP202" s="20"/>
      <c r="AQ202" s="20"/>
      <c r="AR202" s="20"/>
      <c r="AS202" s="20"/>
      <c r="AT202" s="20"/>
      <c r="AU202" s="20"/>
      <c r="AV202" s="20"/>
      <c r="AW202" s="21"/>
      <c r="BA202" s="27" t="s">
        <v>137</v>
      </c>
      <c r="BB202" s="36" t="s">
        <v>408</v>
      </c>
      <c r="BC202" s="26"/>
      <c r="BD202" s="26">
        <v>427.68279921724172</v>
      </c>
      <c r="BE202" s="20"/>
      <c r="BF202" s="20"/>
      <c r="BG202" s="20"/>
      <c r="BH202" s="20"/>
      <c r="BI202" s="20"/>
      <c r="BJ202" s="20"/>
      <c r="BK202" s="20"/>
      <c r="BL202" s="20"/>
      <c r="BM202" s="20"/>
      <c r="BN202" s="20"/>
      <c r="BO202" s="20"/>
      <c r="BP202" s="20"/>
      <c r="BQ202" s="20"/>
      <c r="BR202" s="20"/>
      <c r="BS202" s="20"/>
      <c r="BT202" s="20"/>
      <c r="BU202" s="20"/>
      <c r="BV202" s="20"/>
      <c r="BW202" s="20"/>
      <c r="BX202" s="20"/>
      <c r="BY202" s="21"/>
      <c r="CB202" s="31" t="s">
        <v>85</v>
      </c>
      <c r="CC202" s="56" t="s">
        <v>356</v>
      </c>
      <c r="CD202" s="30">
        <v>400.38754620102327</v>
      </c>
      <c r="CE202" s="30"/>
      <c r="CF202" s="20"/>
      <c r="CG202" s="20"/>
      <c r="CH202" s="20"/>
      <c r="CI202" s="20"/>
      <c r="CJ202" s="20"/>
      <c r="CK202" s="20"/>
      <c r="CL202" s="20"/>
      <c r="CM202" s="20"/>
      <c r="CN202" s="20"/>
      <c r="CO202" s="20"/>
      <c r="CP202" s="20"/>
      <c r="CQ202" s="20"/>
      <c r="CR202" s="20"/>
      <c r="CS202" s="20"/>
      <c r="CT202" s="20"/>
      <c r="CU202" s="20"/>
      <c r="CV202" s="20"/>
      <c r="CW202" s="20"/>
      <c r="CX202" s="20"/>
      <c r="CY202" s="20"/>
      <c r="CZ202" s="21"/>
    </row>
    <row r="203" spans="28:104" ht="15" customHeight="1" x14ac:dyDescent="0.25">
      <c r="AB203" s="27" t="s">
        <v>165</v>
      </c>
      <c r="AC203" s="36" t="s">
        <v>436</v>
      </c>
      <c r="AD203" s="63">
        <v>476.40054032712067</v>
      </c>
      <c r="AE203" s="20"/>
      <c r="AF203" s="20"/>
      <c r="AG203" s="20"/>
      <c r="AH203" s="20"/>
      <c r="AI203" s="20"/>
      <c r="AJ203" s="20"/>
      <c r="AK203" s="20"/>
      <c r="AL203" s="20"/>
      <c r="AM203" s="20"/>
      <c r="AN203" s="20"/>
      <c r="AO203" s="20"/>
      <c r="AP203" s="20"/>
      <c r="AQ203" s="20"/>
      <c r="AR203" s="20"/>
      <c r="AS203" s="20"/>
      <c r="AT203" s="20"/>
      <c r="AU203" s="20"/>
      <c r="AV203" s="20"/>
      <c r="AW203" s="21"/>
      <c r="BA203" s="27" t="s">
        <v>138</v>
      </c>
      <c r="BB203" s="36" t="s">
        <v>409</v>
      </c>
      <c r="BC203" s="26"/>
      <c r="BD203" s="26">
        <v>455.93814109675134</v>
      </c>
      <c r="BE203" s="20"/>
      <c r="BF203" s="20"/>
      <c r="BG203" s="20"/>
      <c r="BH203" s="20"/>
      <c r="BI203" s="20"/>
      <c r="BJ203" s="20"/>
      <c r="BK203" s="20"/>
      <c r="BL203" s="20"/>
      <c r="BM203" s="20"/>
      <c r="BN203" s="20"/>
      <c r="BO203" s="20"/>
      <c r="BP203" s="20"/>
      <c r="BQ203" s="20"/>
      <c r="BR203" s="20"/>
      <c r="BS203" s="20"/>
      <c r="BT203" s="20"/>
      <c r="BU203" s="20"/>
      <c r="BV203" s="20"/>
      <c r="BW203" s="20"/>
      <c r="BX203" s="20"/>
      <c r="BY203" s="21"/>
      <c r="CB203" s="31" t="s">
        <v>86</v>
      </c>
      <c r="CC203" s="56" t="s">
        <v>357</v>
      </c>
      <c r="CD203" s="30">
        <v>404.94340989735764</v>
      </c>
      <c r="CE203" s="30"/>
      <c r="CF203" s="20"/>
      <c r="CG203" s="20"/>
      <c r="CH203" s="131" t="s">
        <v>893</v>
      </c>
      <c r="CI203" s="131"/>
      <c r="CJ203" s="131"/>
      <c r="CK203" s="131"/>
      <c r="CL203" s="131"/>
      <c r="CM203" s="131"/>
      <c r="CN203" s="131"/>
      <c r="CO203" s="131"/>
      <c r="CP203" s="131"/>
      <c r="CQ203" s="131"/>
      <c r="CR203" s="131"/>
      <c r="CS203" s="131"/>
      <c r="CT203" s="131"/>
      <c r="CU203" s="131"/>
      <c r="CV203" s="131"/>
      <c r="CW203" s="131"/>
      <c r="CX203" s="131"/>
      <c r="CY203" s="20"/>
      <c r="CZ203" s="21"/>
    </row>
    <row r="204" spans="28:104" ht="15" customHeight="1" x14ac:dyDescent="0.25">
      <c r="AB204" s="27" t="s">
        <v>166</v>
      </c>
      <c r="AC204" s="36" t="s">
        <v>437</v>
      </c>
      <c r="AD204" s="63">
        <v>501.94509065664158</v>
      </c>
      <c r="AE204" s="20"/>
      <c r="AF204" s="20"/>
      <c r="AG204" s="20"/>
      <c r="AH204" s="20"/>
      <c r="AI204" s="20"/>
      <c r="AJ204" s="20"/>
      <c r="AK204" s="20"/>
      <c r="AL204" s="20"/>
      <c r="AM204" s="20"/>
      <c r="AN204" s="20"/>
      <c r="AO204" s="20"/>
      <c r="AP204" s="20"/>
      <c r="AQ204" s="20"/>
      <c r="AR204" s="20"/>
      <c r="AS204" s="20"/>
      <c r="AT204" s="20"/>
      <c r="AU204" s="20"/>
      <c r="AV204" s="20"/>
      <c r="AW204" s="21"/>
      <c r="BA204" s="27" t="s">
        <v>139</v>
      </c>
      <c r="BB204" s="36" t="s">
        <v>410</v>
      </c>
      <c r="BC204" s="26"/>
      <c r="BD204" s="26">
        <v>473.56297405088117</v>
      </c>
      <c r="BE204" s="20"/>
      <c r="BF204" s="20"/>
      <c r="BG204" s="20"/>
      <c r="BH204" s="20"/>
      <c r="BI204" s="20"/>
      <c r="BJ204" s="20"/>
      <c r="BK204" s="20"/>
      <c r="BL204" s="20"/>
      <c r="BM204" s="20"/>
      <c r="BN204" s="20"/>
      <c r="BO204" s="20"/>
      <c r="BP204" s="20"/>
      <c r="BQ204" s="20"/>
      <c r="BR204" s="20"/>
      <c r="BS204" s="20"/>
      <c r="BT204" s="20"/>
      <c r="BU204" s="20"/>
      <c r="BV204" s="20"/>
      <c r="BW204" s="20"/>
      <c r="BX204" s="20"/>
      <c r="BY204" s="21"/>
      <c r="CB204" s="31" t="s">
        <v>87</v>
      </c>
      <c r="CC204" s="56" t="s">
        <v>358</v>
      </c>
      <c r="CD204" s="30">
        <v>367.14465914253441</v>
      </c>
      <c r="CE204" s="30"/>
      <c r="CF204" s="20"/>
      <c r="CG204" s="20"/>
      <c r="CH204" s="131"/>
      <c r="CI204" s="131"/>
      <c r="CJ204" s="131"/>
      <c r="CK204" s="131"/>
      <c r="CL204" s="131"/>
      <c r="CM204" s="131"/>
      <c r="CN204" s="131"/>
      <c r="CO204" s="131"/>
      <c r="CP204" s="131"/>
      <c r="CQ204" s="131"/>
      <c r="CR204" s="131"/>
      <c r="CS204" s="131"/>
      <c r="CT204" s="131"/>
      <c r="CU204" s="131"/>
      <c r="CV204" s="131"/>
      <c r="CW204" s="131"/>
      <c r="CX204" s="131"/>
      <c r="CY204" s="20"/>
      <c r="CZ204" s="21"/>
    </row>
    <row r="205" spans="28:104" ht="15" customHeight="1" x14ac:dyDescent="0.25">
      <c r="AB205" s="27" t="s">
        <v>167</v>
      </c>
      <c r="AC205" s="36" t="s">
        <v>438</v>
      </c>
      <c r="AD205" s="63">
        <v>395.9056912037675</v>
      </c>
      <c r="AE205" s="20"/>
      <c r="AF205" s="20"/>
      <c r="AG205" s="20"/>
      <c r="AH205" s="20"/>
      <c r="AI205" s="20"/>
      <c r="AJ205" s="20"/>
      <c r="AK205" s="20"/>
      <c r="AL205" s="20"/>
      <c r="AM205" s="20"/>
      <c r="AN205" s="20"/>
      <c r="AO205" s="20"/>
      <c r="AP205" s="20"/>
      <c r="AQ205" s="20"/>
      <c r="AR205" s="20"/>
      <c r="AS205" s="20"/>
      <c r="AT205" s="20"/>
      <c r="AU205" s="20"/>
      <c r="AV205" s="20"/>
      <c r="AW205" s="21"/>
      <c r="BA205" s="27" t="s">
        <v>140</v>
      </c>
      <c r="BB205" s="36" t="s">
        <v>411</v>
      </c>
      <c r="BC205" s="26"/>
      <c r="BD205" s="26">
        <v>580.66908478684195</v>
      </c>
      <c r="BE205" s="20"/>
      <c r="BF205" s="20"/>
      <c r="BG205" s="20"/>
      <c r="BH205" s="20"/>
      <c r="BI205" s="20"/>
      <c r="BJ205" s="20"/>
      <c r="BK205" s="20"/>
      <c r="BL205" s="20"/>
      <c r="BM205" s="20"/>
      <c r="BN205" s="20"/>
      <c r="BO205" s="20"/>
      <c r="BP205" s="20"/>
      <c r="BQ205" s="20"/>
      <c r="BR205" s="20"/>
      <c r="BS205" s="20"/>
      <c r="BT205" s="20"/>
      <c r="BU205" s="20"/>
      <c r="BV205" s="20"/>
      <c r="BW205" s="20"/>
      <c r="BX205" s="20"/>
      <c r="BY205" s="21"/>
      <c r="CB205" s="31" t="s">
        <v>88</v>
      </c>
      <c r="CC205" s="56" t="s">
        <v>359</v>
      </c>
      <c r="CD205" s="30">
        <v>323.0369902018673</v>
      </c>
      <c r="CE205" s="30"/>
      <c r="CF205" s="20"/>
      <c r="CG205" s="20"/>
      <c r="CH205" s="131"/>
      <c r="CI205" s="131"/>
      <c r="CJ205" s="131"/>
      <c r="CK205" s="131"/>
      <c r="CL205" s="131"/>
      <c r="CM205" s="131"/>
      <c r="CN205" s="131"/>
      <c r="CO205" s="131"/>
      <c r="CP205" s="131"/>
      <c r="CQ205" s="131"/>
      <c r="CR205" s="131"/>
      <c r="CS205" s="131"/>
      <c r="CT205" s="131"/>
      <c r="CU205" s="131"/>
      <c r="CV205" s="131"/>
      <c r="CW205" s="131"/>
      <c r="CX205" s="131"/>
      <c r="CY205" s="20"/>
      <c r="CZ205" s="21"/>
    </row>
    <row r="206" spans="28:104" ht="15" customHeight="1" x14ac:dyDescent="0.25">
      <c r="AB206" s="27" t="s">
        <v>168</v>
      </c>
      <c r="AC206" s="36" t="s">
        <v>439</v>
      </c>
      <c r="AD206" s="63">
        <v>403.53842638592653</v>
      </c>
      <c r="AE206" s="20"/>
      <c r="AF206" s="20"/>
      <c r="AG206" s="20"/>
      <c r="AH206" s="20"/>
      <c r="AI206" s="20"/>
      <c r="AJ206" s="20"/>
      <c r="AK206" s="20"/>
      <c r="AL206" s="20"/>
      <c r="AM206" s="20"/>
      <c r="AN206" s="20"/>
      <c r="AO206" s="20"/>
      <c r="AP206" s="20"/>
      <c r="AQ206" s="20"/>
      <c r="AR206" s="20"/>
      <c r="AS206" s="20"/>
      <c r="AT206" s="20"/>
      <c r="AU206" s="20"/>
      <c r="AV206" s="20"/>
      <c r="AW206" s="21"/>
      <c r="BA206" s="27" t="s">
        <v>141</v>
      </c>
      <c r="BB206" s="36" t="s">
        <v>412</v>
      </c>
      <c r="BC206" s="26"/>
      <c r="BD206" s="26">
        <v>375.84501739023432</v>
      </c>
      <c r="BE206" s="20"/>
      <c r="BF206" s="20"/>
      <c r="BG206" s="20"/>
      <c r="BH206" s="20"/>
      <c r="BI206" s="20"/>
      <c r="BJ206" s="20"/>
      <c r="BK206" s="20"/>
      <c r="BL206" s="20"/>
      <c r="BM206" s="20"/>
      <c r="BN206" s="20"/>
      <c r="BO206" s="20"/>
      <c r="BP206" s="20"/>
      <c r="BQ206" s="20"/>
      <c r="BR206" s="20"/>
      <c r="BS206" s="20"/>
      <c r="BT206" s="20"/>
      <c r="BU206" s="20"/>
      <c r="BV206" s="20"/>
      <c r="BW206" s="20"/>
      <c r="BX206" s="20"/>
      <c r="BY206" s="21"/>
      <c r="CB206" s="31" t="s">
        <v>89</v>
      </c>
      <c r="CC206" s="56" t="s">
        <v>360</v>
      </c>
      <c r="CD206" s="30">
        <v>369.55048169527561</v>
      </c>
      <c r="CE206" s="30"/>
      <c r="CF206" s="20"/>
      <c r="CG206" s="20"/>
      <c r="CH206" s="131"/>
      <c r="CI206" s="131"/>
      <c r="CJ206" s="131"/>
      <c r="CK206" s="131"/>
      <c r="CL206" s="131"/>
      <c r="CM206" s="131"/>
      <c r="CN206" s="131"/>
      <c r="CO206" s="131"/>
      <c r="CP206" s="131"/>
      <c r="CQ206" s="131"/>
      <c r="CR206" s="131"/>
      <c r="CS206" s="131"/>
      <c r="CT206" s="131"/>
      <c r="CU206" s="131"/>
      <c r="CV206" s="131"/>
      <c r="CW206" s="131"/>
      <c r="CX206" s="131"/>
      <c r="CY206" s="20"/>
      <c r="CZ206" s="21"/>
    </row>
    <row r="207" spans="28:104" ht="15" customHeight="1" x14ac:dyDescent="0.25">
      <c r="AB207" s="27" t="s">
        <v>169</v>
      </c>
      <c r="AC207" s="36" t="s">
        <v>440</v>
      </c>
      <c r="AD207" s="63">
        <v>518.58839665829282</v>
      </c>
      <c r="AE207" s="20"/>
      <c r="AF207" s="20"/>
      <c r="AG207" s="20"/>
      <c r="AH207" s="20"/>
      <c r="AI207" s="20"/>
      <c r="AJ207" s="20"/>
      <c r="AK207" s="20"/>
      <c r="AL207" s="20"/>
      <c r="AM207" s="20"/>
      <c r="AN207" s="20"/>
      <c r="AO207" s="20"/>
      <c r="AP207" s="20"/>
      <c r="AQ207" s="20"/>
      <c r="AR207" s="20"/>
      <c r="AS207" s="20"/>
      <c r="AT207" s="20"/>
      <c r="AU207" s="20"/>
      <c r="AV207" s="20"/>
      <c r="AW207" s="21"/>
      <c r="BA207" s="27" t="s">
        <v>142</v>
      </c>
      <c r="BB207" s="36" t="s">
        <v>413</v>
      </c>
      <c r="BC207" s="26"/>
      <c r="BD207" s="26">
        <v>422.03024881126942</v>
      </c>
      <c r="BE207" s="20"/>
      <c r="BF207" s="20"/>
      <c r="BG207" s="20"/>
      <c r="BH207" s="20"/>
      <c r="BI207" s="20"/>
      <c r="BJ207" s="20"/>
      <c r="BK207" s="20"/>
      <c r="BL207" s="20"/>
      <c r="BM207" s="20"/>
      <c r="BN207" s="20"/>
      <c r="BO207" s="20"/>
      <c r="BP207" s="20"/>
      <c r="BQ207" s="20"/>
      <c r="BR207" s="20"/>
      <c r="BS207" s="20"/>
      <c r="BT207" s="20"/>
      <c r="BU207" s="20"/>
      <c r="BV207" s="20"/>
      <c r="BW207" s="20"/>
      <c r="BX207" s="20"/>
      <c r="BY207" s="21"/>
      <c r="CB207" s="31" t="s">
        <v>90</v>
      </c>
      <c r="CC207" s="56" t="s">
        <v>361</v>
      </c>
      <c r="CD207" s="30">
        <v>331.46981354815205</v>
      </c>
      <c r="CE207" s="30"/>
      <c r="CF207" s="20"/>
      <c r="CG207" s="20"/>
      <c r="CH207" s="131"/>
      <c r="CI207" s="131"/>
      <c r="CJ207" s="131"/>
      <c r="CK207" s="131"/>
      <c r="CL207" s="131"/>
      <c r="CM207" s="131"/>
      <c r="CN207" s="131"/>
      <c r="CO207" s="131"/>
      <c r="CP207" s="131"/>
      <c r="CQ207" s="131"/>
      <c r="CR207" s="131"/>
      <c r="CS207" s="131"/>
      <c r="CT207" s="131"/>
      <c r="CU207" s="131"/>
      <c r="CV207" s="131"/>
      <c r="CW207" s="131"/>
      <c r="CX207" s="131"/>
      <c r="CY207" s="20"/>
      <c r="CZ207" s="21"/>
    </row>
    <row r="208" spans="28:104" ht="15" customHeight="1" x14ac:dyDescent="0.25">
      <c r="AB208" s="27" t="s">
        <v>170</v>
      </c>
      <c r="AC208" s="36" t="s">
        <v>441</v>
      </c>
      <c r="AD208" s="63">
        <v>471.38386653960674</v>
      </c>
      <c r="AE208" s="20"/>
      <c r="AF208" s="20"/>
      <c r="AG208" s="20"/>
      <c r="AH208" s="20"/>
      <c r="AI208" s="20"/>
      <c r="AJ208" s="20"/>
      <c r="AK208" s="20"/>
      <c r="AL208" s="20"/>
      <c r="AM208" s="20"/>
      <c r="AN208" s="20"/>
      <c r="AO208" s="20"/>
      <c r="AP208" s="20"/>
      <c r="AQ208" s="20"/>
      <c r="AR208" s="20"/>
      <c r="AS208" s="20"/>
      <c r="AT208" s="20"/>
      <c r="AU208" s="20"/>
      <c r="AV208" s="20"/>
      <c r="AW208" s="21"/>
      <c r="BA208" s="27" t="s">
        <v>143</v>
      </c>
      <c r="BB208" s="36" t="s">
        <v>414</v>
      </c>
      <c r="BC208" s="26"/>
      <c r="BD208" s="26">
        <v>417.45456817134846</v>
      </c>
      <c r="BE208" s="20"/>
      <c r="BF208" s="20"/>
      <c r="BG208" s="20"/>
      <c r="BH208" s="20"/>
      <c r="BI208" s="20"/>
      <c r="BJ208" s="20"/>
      <c r="BK208" s="20"/>
      <c r="BL208" s="20"/>
      <c r="BM208" s="20"/>
      <c r="BN208" s="20"/>
      <c r="BO208" s="20"/>
      <c r="BP208" s="20"/>
      <c r="BQ208" s="20"/>
      <c r="BR208" s="20"/>
      <c r="BS208" s="20"/>
      <c r="BT208" s="20"/>
      <c r="BU208" s="20"/>
      <c r="BV208" s="20"/>
      <c r="BW208" s="20"/>
      <c r="BX208" s="20"/>
      <c r="BY208" s="21"/>
      <c r="CB208" s="31" t="s">
        <v>91</v>
      </c>
      <c r="CC208" s="56" t="s">
        <v>362</v>
      </c>
      <c r="CD208" s="30">
        <v>411.6850193091318</v>
      </c>
      <c r="CE208" s="30"/>
      <c r="CF208" s="20"/>
      <c r="CG208" s="20"/>
      <c r="CH208" s="131"/>
      <c r="CI208" s="131"/>
      <c r="CJ208" s="131"/>
      <c r="CK208" s="131"/>
      <c r="CL208" s="131"/>
      <c r="CM208" s="131"/>
      <c r="CN208" s="131"/>
      <c r="CO208" s="131"/>
      <c r="CP208" s="131"/>
      <c r="CQ208" s="131"/>
      <c r="CR208" s="131"/>
      <c r="CS208" s="131"/>
      <c r="CT208" s="131"/>
      <c r="CU208" s="131"/>
      <c r="CV208" s="131"/>
      <c r="CW208" s="131"/>
      <c r="CX208" s="131"/>
      <c r="CY208" s="20"/>
      <c r="CZ208" s="21"/>
    </row>
    <row r="209" spans="28:104" ht="15" customHeight="1" x14ac:dyDescent="0.25">
      <c r="AB209" s="27" t="s">
        <v>171</v>
      </c>
      <c r="AC209" s="36" t="s">
        <v>442</v>
      </c>
      <c r="AD209" s="63">
        <v>476.3522357706974</v>
      </c>
      <c r="AE209" s="20"/>
      <c r="AF209" s="20"/>
      <c r="AG209" s="20"/>
      <c r="AH209" s="20"/>
      <c r="AI209" s="20"/>
      <c r="AJ209" s="20"/>
      <c r="AK209" s="20"/>
      <c r="AL209" s="20"/>
      <c r="AM209" s="20"/>
      <c r="AN209" s="20"/>
      <c r="AO209" s="20"/>
      <c r="AP209" s="20"/>
      <c r="AQ209" s="20"/>
      <c r="AR209" s="20"/>
      <c r="AS209" s="20"/>
      <c r="AT209" s="20"/>
      <c r="AU209" s="20"/>
      <c r="AV209" s="20"/>
      <c r="AW209" s="21"/>
      <c r="BA209" s="27" t="s">
        <v>144</v>
      </c>
      <c r="BB209" s="36" t="s">
        <v>415</v>
      </c>
      <c r="BC209" s="26"/>
      <c r="BD209" s="26">
        <v>322.62587797484298</v>
      </c>
      <c r="BE209" s="20"/>
      <c r="BF209" s="20"/>
      <c r="BG209" s="20"/>
      <c r="BH209" s="20"/>
      <c r="BI209" s="20"/>
      <c r="BJ209" s="20"/>
      <c r="BK209" s="20"/>
      <c r="BL209" s="20"/>
      <c r="BM209" s="20"/>
      <c r="BN209" s="20"/>
      <c r="BO209" s="20"/>
      <c r="BP209" s="20"/>
      <c r="BQ209" s="20"/>
      <c r="BR209" s="20"/>
      <c r="BS209" s="20"/>
      <c r="BT209" s="20"/>
      <c r="BU209" s="20"/>
      <c r="BV209" s="20"/>
      <c r="BW209" s="20"/>
      <c r="BX209" s="20"/>
      <c r="BY209" s="21"/>
      <c r="CB209" s="31" t="s">
        <v>92</v>
      </c>
      <c r="CC209" s="56" t="s">
        <v>363</v>
      </c>
      <c r="CD209" s="30">
        <v>356.16572097330544</v>
      </c>
      <c r="CE209" s="30"/>
      <c r="CF209" s="20"/>
      <c r="CG209" s="20"/>
      <c r="CH209" s="131"/>
      <c r="CI209" s="131"/>
      <c r="CJ209" s="131"/>
      <c r="CK209" s="131"/>
      <c r="CL209" s="131"/>
      <c r="CM209" s="131"/>
      <c r="CN209" s="131"/>
      <c r="CO209" s="131"/>
      <c r="CP209" s="131"/>
      <c r="CQ209" s="131"/>
      <c r="CR209" s="131"/>
      <c r="CS209" s="131"/>
      <c r="CT209" s="131"/>
      <c r="CU209" s="131"/>
      <c r="CV209" s="131"/>
      <c r="CW209" s="131"/>
      <c r="CX209" s="131"/>
      <c r="CY209" s="20"/>
      <c r="CZ209" s="21"/>
    </row>
    <row r="210" spans="28:104" ht="15" customHeight="1" x14ac:dyDescent="0.25">
      <c r="AB210" s="27" t="s">
        <v>172</v>
      </c>
      <c r="AC210" s="36" t="s">
        <v>443</v>
      </c>
      <c r="AD210" s="63">
        <v>403.52608512018514</v>
      </c>
      <c r="AE210" s="20"/>
      <c r="AF210" s="20"/>
      <c r="AG210" s="20"/>
      <c r="AH210" s="20"/>
      <c r="AI210" s="20"/>
      <c r="AJ210" s="20"/>
      <c r="AK210" s="20"/>
      <c r="AL210" s="20"/>
      <c r="AM210" s="20"/>
      <c r="AN210" s="20"/>
      <c r="AO210" s="20"/>
      <c r="AP210" s="20"/>
      <c r="AQ210" s="20"/>
      <c r="AR210" s="20"/>
      <c r="AS210" s="20"/>
      <c r="AT210" s="20"/>
      <c r="AU210" s="20"/>
      <c r="AV210" s="20"/>
      <c r="AW210" s="21"/>
      <c r="BA210" s="27" t="s">
        <v>145</v>
      </c>
      <c r="BB210" s="36" t="s">
        <v>416</v>
      </c>
      <c r="BC210" s="26"/>
      <c r="BD210" s="26">
        <v>370.55922612357767</v>
      </c>
      <c r="BE210" s="20"/>
      <c r="BF210" s="20"/>
      <c r="BG210" s="20"/>
      <c r="BH210" s="20"/>
      <c r="BI210" s="20"/>
      <c r="BJ210" s="20"/>
      <c r="BK210" s="20"/>
      <c r="BL210" s="20"/>
      <c r="BM210" s="20"/>
      <c r="BN210" s="20"/>
      <c r="BO210" s="20"/>
      <c r="BP210" s="20"/>
      <c r="BQ210" s="20"/>
      <c r="BR210" s="20"/>
      <c r="BS210" s="20"/>
      <c r="BT210" s="20"/>
      <c r="BU210" s="20"/>
      <c r="BV210" s="20"/>
      <c r="BW210" s="20"/>
      <c r="BX210" s="20"/>
      <c r="BY210" s="21"/>
      <c r="CB210" s="31" t="s">
        <v>93</v>
      </c>
      <c r="CC210" s="56" t="s">
        <v>364</v>
      </c>
      <c r="CD210" s="30">
        <v>312.07192116166289</v>
      </c>
      <c r="CE210" s="30"/>
      <c r="CF210" s="20"/>
      <c r="CG210" s="20"/>
      <c r="CH210" s="131"/>
      <c r="CI210" s="131"/>
      <c r="CJ210" s="131"/>
      <c r="CK210" s="131"/>
      <c r="CL210" s="131"/>
      <c r="CM210" s="131"/>
      <c r="CN210" s="131"/>
      <c r="CO210" s="131"/>
      <c r="CP210" s="131"/>
      <c r="CQ210" s="131"/>
      <c r="CR210" s="131"/>
      <c r="CS210" s="131"/>
      <c r="CT210" s="131"/>
      <c r="CU210" s="131"/>
      <c r="CV210" s="131"/>
      <c r="CW210" s="131"/>
      <c r="CX210" s="131"/>
      <c r="CY210" s="20"/>
      <c r="CZ210" s="21"/>
    </row>
    <row r="211" spans="28:104" ht="15" customHeight="1" x14ac:dyDescent="0.25">
      <c r="AB211" s="27" t="s">
        <v>173</v>
      </c>
      <c r="AC211" s="36" t="s">
        <v>444</v>
      </c>
      <c r="AD211" s="63">
        <v>406.97433245291796</v>
      </c>
      <c r="AE211" s="20"/>
      <c r="AF211" s="20"/>
      <c r="AG211" s="20"/>
      <c r="AH211" s="20"/>
      <c r="AI211" s="20"/>
      <c r="AJ211" s="20"/>
      <c r="AK211" s="20"/>
      <c r="AL211" s="20"/>
      <c r="AM211" s="20"/>
      <c r="AN211" s="20"/>
      <c r="AO211" s="20"/>
      <c r="AP211" s="20"/>
      <c r="AQ211" s="20"/>
      <c r="AR211" s="20"/>
      <c r="AS211" s="20"/>
      <c r="AT211" s="20"/>
      <c r="AU211" s="20"/>
      <c r="AV211" s="20"/>
      <c r="AW211" s="21"/>
      <c r="BA211" s="27" t="s">
        <v>146</v>
      </c>
      <c r="BB211" s="36" t="s">
        <v>417</v>
      </c>
      <c r="BC211" s="26"/>
      <c r="BD211" s="26">
        <v>284.0170429162493</v>
      </c>
      <c r="BE211" s="20"/>
      <c r="BF211" s="20"/>
      <c r="BG211" s="20"/>
      <c r="BH211" s="20"/>
      <c r="BI211" s="20"/>
      <c r="BJ211" s="20"/>
      <c r="BK211" s="20"/>
      <c r="BL211" s="20"/>
      <c r="BM211" s="20"/>
      <c r="BN211" s="20"/>
      <c r="BO211" s="20"/>
      <c r="BP211" s="20"/>
      <c r="BQ211" s="20"/>
      <c r="BR211" s="20"/>
      <c r="BS211" s="20"/>
      <c r="BT211" s="20"/>
      <c r="BU211" s="20"/>
      <c r="BV211" s="20"/>
      <c r="BW211" s="20"/>
      <c r="BX211" s="20"/>
      <c r="BY211" s="21"/>
      <c r="CB211" s="31" t="s">
        <v>94</v>
      </c>
      <c r="CC211" s="56" t="s">
        <v>365</v>
      </c>
      <c r="CD211" s="30">
        <v>388.52917805218294</v>
      </c>
      <c r="CE211" s="30"/>
      <c r="CF211" s="20"/>
      <c r="CG211" s="20"/>
      <c r="CH211" s="131"/>
      <c r="CI211" s="131"/>
      <c r="CJ211" s="131"/>
      <c r="CK211" s="131"/>
      <c r="CL211" s="131"/>
      <c r="CM211" s="131"/>
      <c r="CN211" s="131"/>
      <c r="CO211" s="131"/>
      <c r="CP211" s="131"/>
      <c r="CQ211" s="131"/>
      <c r="CR211" s="131"/>
      <c r="CS211" s="131"/>
      <c r="CT211" s="131"/>
      <c r="CU211" s="131"/>
      <c r="CV211" s="131"/>
      <c r="CW211" s="131"/>
      <c r="CX211" s="131"/>
      <c r="CY211" s="20"/>
      <c r="CZ211" s="21"/>
    </row>
    <row r="212" spans="28:104" ht="15" customHeight="1" x14ac:dyDescent="0.25">
      <c r="AB212" s="27" t="s">
        <v>174</v>
      </c>
      <c r="AC212" s="36" t="s">
        <v>445</v>
      </c>
      <c r="AD212" s="63">
        <v>471.56507304673175</v>
      </c>
      <c r="AE212" s="20"/>
      <c r="AF212" s="20"/>
      <c r="AG212" s="20"/>
      <c r="AH212" s="20"/>
      <c r="AI212" s="20"/>
      <c r="AJ212" s="20"/>
      <c r="AK212" s="20"/>
      <c r="AL212" s="20"/>
      <c r="AM212" s="20"/>
      <c r="AN212" s="20"/>
      <c r="AO212" s="20"/>
      <c r="AP212" s="20"/>
      <c r="AQ212" s="20"/>
      <c r="AR212" s="20"/>
      <c r="AS212" s="20"/>
      <c r="AT212" s="20"/>
      <c r="AU212" s="20"/>
      <c r="AV212" s="20"/>
      <c r="AW212" s="21"/>
      <c r="BA212" s="27" t="s">
        <v>147</v>
      </c>
      <c r="BB212" s="36" t="s">
        <v>418</v>
      </c>
      <c r="BC212" s="26"/>
      <c r="BD212" s="26">
        <v>394.49786071438325</v>
      </c>
      <c r="BE212" s="20"/>
      <c r="BF212" s="20"/>
      <c r="BG212" s="20"/>
      <c r="BH212" s="20"/>
      <c r="BI212" s="20"/>
      <c r="BJ212" s="20"/>
      <c r="BK212" s="20"/>
      <c r="BL212" s="20"/>
      <c r="BM212" s="20"/>
      <c r="BN212" s="20"/>
      <c r="BO212" s="20"/>
      <c r="BP212" s="20"/>
      <c r="BQ212" s="20"/>
      <c r="BR212" s="20"/>
      <c r="BS212" s="20"/>
      <c r="BT212" s="20"/>
      <c r="BU212" s="20"/>
      <c r="BV212" s="20"/>
      <c r="BW212" s="20"/>
      <c r="BX212" s="20"/>
      <c r="BY212" s="21"/>
      <c r="CB212" s="31" t="s">
        <v>95</v>
      </c>
      <c r="CC212" s="56" t="s">
        <v>366</v>
      </c>
      <c r="CD212" s="30">
        <v>264.64521387363362</v>
      </c>
      <c r="CE212" s="30"/>
      <c r="CF212" s="20"/>
      <c r="CG212" s="20"/>
      <c r="CH212" s="131"/>
      <c r="CI212" s="131"/>
      <c r="CJ212" s="131"/>
      <c r="CK212" s="131"/>
      <c r="CL212" s="131"/>
      <c r="CM212" s="131"/>
      <c r="CN212" s="131"/>
      <c r="CO212" s="131"/>
      <c r="CP212" s="131"/>
      <c r="CQ212" s="131"/>
      <c r="CR212" s="131"/>
      <c r="CS212" s="131"/>
      <c r="CT212" s="131"/>
      <c r="CU212" s="131"/>
      <c r="CV212" s="131"/>
      <c r="CW212" s="131"/>
      <c r="CX212" s="131"/>
      <c r="CY212" s="20"/>
      <c r="CZ212" s="21"/>
    </row>
    <row r="213" spans="28:104" ht="15" customHeight="1" thickBot="1" x14ac:dyDescent="0.3">
      <c r="AB213" s="27" t="s">
        <v>175</v>
      </c>
      <c r="AC213" s="36" t="s">
        <v>446</v>
      </c>
      <c r="AD213" s="63">
        <v>431.77003263464138</v>
      </c>
      <c r="AE213" s="20"/>
      <c r="AF213" s="20"/>
      <c r="AG213" s="20"/>
      <c r="AH213" s="20"/>
      <c r="AI213" s="20"/>
      <c r="AJ213" s="20"/>
      <c r="AK213" s="20"/>
      <c r="AL213" s="20"/>
      <c r="AM213" s="20"/>
      <c r="AN213" s="20"/>
      <c r="AO213" s="20"/>
      <c r="AP213" s="20"/>
      <c r="AQ213" s="20"/>
      <c r="AR213" s="20"/>
      <c r="AS213" s="20"/>
      <c r="AT213" s="20"/>
      <c r="AU213" s="20"/>
      <c r="AV213" s="20"/>
      <c r="AW213" s="21"/>
      <c r="BA213" s="27" t="s">
        <v>148</v>
      </c>
      <c r="BB213" s="36" t="s">
        <v>419</v>
      </c>
      <c r="BC213" s="26"/>
      <c r="BD213" s="26">
        <v>531.22635457963656</v>
      </c>
      <c r="BE213" s="20"/>
      <c r="BF213" s="20"/>
      <c r="BG213" s="20"/>
      <c r="BH213" s="20"/>
      <c r="BI213" s="20"/>
      <c r="BJ213" s="20"/>
      <c r="BK213" s="20"/>
      <c r="BL213" s="20"/>
      <c r="BM213" s="20"/>
      <c r="BN213" s="20"/>
      <c r="BO213" s="20"/>
      <c r="BP213" s="20"/>
      <c r="BQ213" s="20"/>
      <c r="BR213" s="20"/>
      <c r="BS213" s="20"/>
      <c r="BT213" s="20"/>
      <c r="BU213" s="20"/>
      <c r="BV213" s="20"/>
      <c r="BW213" s="20"/>
      <c r="BX213" s="20"/>
      <c r="BY213" s="21"/>
      <c r="CB213" s="31" t="s">
        <v>96</v>
      </c>
      <c r="CC213" s="56" t="s">
        <v>367</v>
      </c>
      <c r="CD213" s="30">
        <v>286.91459589884852</v>
      </c>
      <c r="CE213" s="30"/>
      <c r="CF213" s="20"/>
      <c r="CG213" s="20"/>
      <c r="CH213" s="131"/>
      <c r="CI213" s="131"/>
      <c r="CJ213" s="131"/>
      <c r="CK213" s="131"/>
      <c r="CL213" s="131"/>
      <c r="CM213" s="131"/>
      <c r="CN213" s="131"/>
      <c r="CO213" s="131"/>
      <c r="CP213" s="131"/>
      <c r="CQ213" s="131"/>
      <c r="CR213" s="131"/>
      <c r="CS213" s="131"/>
      <c r="CT213" s="131"/>
      <c r="CU213" s="131"/>
      <c r="CV213" s="131"/>
      <c r="CW213" s="131"/>
      <c r="CX213" s="131"/>
      <c r="CY213" s="20"/>
      <c r="CZ213" s="21"/>
    </row>
    <row r="214" spans="28:104" ht="22.5" customHeight="1" x14ac:dyDescent="0.25">
      <c r="AB214" s="27" t="s">
        <v>176</v>
      </c>
      <c r="AC214" s="36" t="s">
        <v>447</v>
      </c>
      <c r="AD214" s="63">
        <v>462.34546623660458</v>
      </c>
      <c r="AE214" s="20"/>
      <c r="AF214" s="20"/>
      <c r="AG214" s="20"/>
      <c r="AH214" s="20"/>
      <c r="AI214" s="20"/>
      <c r="AJ214" s="20"/>
      <c r="AK214" s="20"/>
      <c r="AL214" s="20"/>
      <c r="AM214" s="20"/>
      <c r="AN214" s="20"/>
      <c r="AO214" s="20"/>
      <c r="AP214" s="20"/>
      <c r="AQ214" s="20"/>
      <c r="AR214" s="20"/>
      <c r="AS214" s="20"/>
      <c r="AT214" s="20"/>
      <c r="AU214" s="20"/>
      <c r="AV214" s="20"/>
      <c r="AW214" s="21"/>
      <c r="BA214" s="27" t="s">
        <v>149</v>
      </c>
      <c r="BB214" s="36" t="s">
        <v>420</v>
      </c>
      <c r="BC214" s="26"/>
      <c r="BD214" s="26">
        <v>432.11948653592731</v>
      </c>
      <c r="BE214" s="20"/>
      <c r="BF214" s="20"/>
      <c r="BG214" s="20"/>
      <c r="BH214" s="20"/>
      <c r="BI214" s="20"/>
      <c r="BJ214" s="20"/>
      <c r="BK214" s="20"/>
      <c r="BL214" s="20"/>
      <c r="BM214" s="20"/>
      <c r="BN214" s="20"/>
      <c r="BO214" s="20"/>
      <c r="BP214" s="20"/>
      <c r="BQ214" s="20"/>
      <c r="BR214" s="20"/>
      <c r="BS214" s="20"/>
      <c r="BT214" s="20"/>
      <c r="BU214" s="20"/>
      <c r="BV214" s="20"/>
      <c r="BW214" s="20"/>
      <c r="BX214" s="20"/>
      <c r="BY214" s="21"/>
      <c r="CB214" s="31" t="s">
        <v>97</v>
      </c>
      <c r="CC214" s="56" t="s">
        <v>368</v>
      </c>
      <c r="CD214" s="30">
        <v>325.78117024584958</v>
      </c>
      <c r="CE214" s="30"/>
      <c r="CF214" s="20"/>
      <c r="CG214" s="20"/>
      <c r="CH214" s="98" t="s">
        <v>877</v>
      </c>
      <c r="CI214" s="99" t="s">
        <v>876</v>
      </c>
      <c r="CJ214" s="104" t="s">
        <v>873</v>
      </c>
      <c r="CK214" s="105"/>
      <c r="CL214" s="98" t="s">
        <v>870</v>
      </c>
      <c r="CM214" s="99" t="s">
        <v>876</v>
      </c>
      <c r="CN214" s="104" t="s">
        <v>873</v>
      </c>
      <c r="CO214" s="105"/>
      <c r="CP214" s="100" t="s">
        <v>870</v>
      </c>
      <c r="CQ214" s="101" t="s">
        <v>871</v>
      </c>
      <c r="CR214" s="106" t="s">
        <v>873</v>
      </c>
      <c r="CS214" s="107"/>
      <c r="CT214" s="97"/>
      <c r="CU214" s="97"/>
      <c r="CV214" s="97"/>
      <c r="CW214" s="97"/>
      <c r="CX214" s="97"/>
      <c r="CY214" s="20"/>
      <c r="CZ214" s="21"/>
    </row>
    <row r="215" spans="28:104" ht="30.75" customHeight="1" x14ac:dyDescent="0.25">
      <c r="AB215" s="27" t="s">
        <v>177</v>
      </c>
      <c r="AC215" s="36" t="s">
        <v>448</v>
      </c>
      <c r="AD215" s="63">
        <v>542.17875309531291</v>
      </c>
      <c r="AE215" s="20"/>
      <c r="AF215" s="20"/>
      <c r="AG215" s="20"/>
      <c r="AH215" s="20"/>
      <c r="AI215" s="20"/>
      <c r="AJ215" s="20"/>
      <c r="AK215" s="20"/>
      <c r="AL215" s="20"/>
      <c r="AM215" s="20"/>
      <c r="AN215" s="20"/>
      <c r="AO215" s="20"/>
      <c r="AP215" s="20"/>
      <c r="AQ215" s="20"/>
      <c r="AR215" s="20"/>
      <c r="AS215" s="20"/>
      <c r="AT215" s="20"/>
      <c r="AU215" s="20"/>
      <c r="AV215" s="20"/>
      <c r="AW215" s="21"/>
      <c r="BA215" s="27" t="s">
        <v>150</v>
      </c>
      <c r="BB215" s="36" t="s">
        <v>421</v>
      </c>
      <c r="BC215" s="26"/>
      <c r="BD215" s="26">
        <v>414.72580561068634</v>
      </c>
      <c r="BE215" s="20"/>
      <c r="BF215" s="20"/>
      <c r="BG215" s="20"/>
      <c r="BH215" s="20"/>
      <c r="BI215" s="20"/>
      <c r="BJ215" s="20"/>
      <c r="BK215" s="20"/>
      <c r="BL215" s="20"/>
      <c r="BM215" s="20"/>
      <c r="BN215" s="20"/>
      <c r="BO215" s="20"/>
      <c r="BP215" s="20"/>
      <c r="BQ215" s="20"/>
      <c r="BR215" s="20"/>
      <c r="BS215" s="20"/>
      <c r="BT215" s="20"/>
      <c r="BU215" s="20"/>
      <c r="BV215" s="20"/>
      <c r="BW215" s="20"/>
      <c r="BX215" s="20"/>
      <c r="BY215" s="21"/>
      <c r="CB215" s="31" t="s">
        <v>98</v>
      </c>
      <c r="CC215" s="56" t="s">
        <v>369</v>
      </c>
      <c r="CD215" s="30">
        <v>302.33288802802576</v>
      </c>
      <c r="CE215" s="30"/>
      <c r="CF215" s="20"/>
      <c r="CG215" s="20"/>
      <c r="CH215" s="116" t="s">
        <v>872</v>
      </c>
      <c r="CI215" s="117"/>
      <c r="CJ215" s="117"/>
      <c r="CK215" s="118"/>
      <c r="CL215" s="116" t="s">
        <v>872</v>
      </c>
      <c r="CM215" s="117"/>
      <c r="CN215" s="117"/>
      <c r="CO215" s="118"/>
      <c r="CP215" s="119" t="s">
        <v>872</v>
      </c>
      <c r="CQ215" s="120"/>
      <c r="CR215" s="120"/>
      <c r="CS215" s="121"/>
      <c r="CT215" s="97"/>
      <c r="CU215" s="97"/>
      <c r="CV215" s="97"/>
      <c r="CW215" s="97"/>
      <c r="CX215" s="97"/>
      <c r="CY215" s="20"/>
      <c r="CZ215" s="21"/>
    </row>
    <row r="216" spans="28:104" ht="25.5" customHeight="1" thickBot="1" x14ac:dyDescent="0.3">
      <c r="AB216" s="27" t="s">
        <v>178</v>
      </c>
      <c r="AC216" s="36" t="s">
        <v>449</v>
      </c>
      <c r="AD216" s="63">
        <v>327.99432576920026</v>
      </c>
      <c r="AE216" s="20"/>
      <c r="AF216" s="20"/>
      <c r="AG216" s="20"/>
      <c r="AH216" s="20"/>
      <c r="AI216" s="20"/>
      <c r="AJ216" s="20"/>
      <c r="AK216" s="20"/>
      <c r="AL216" s="20"/>
      <c r="AM216" s="20"/>
      <c r="AN216" s="20"/>
      <c r="AO216" s="20"/>
      <c r="AP216" s="20"/>
      <c r="AQ216" s="20"/>
      <c r="AR216" s="20"/>
      <c r="AS216" s="20"/>
      <c r="AT216" s="20"/>
      <c r="AU216" s="20"/>
      <c r="AV216" s="20"/>
      <c r="AW216" s="21"/>
      <c r="BA216" s="27" t="s">
        <v>151</v>
      </c>
      <c r="BB216" s="36" t="s">
        <v>422</v>
      </c>
      <c r="BC216" s="26"/>
      <c r="BD216" s="26">
        <v>352.33429675586132</v>
      </c>
      <c r="BE216" s="20"/>
      <c r="BF216" s="20"/>
      <c r="BG216" s="20"/>
      <c r="BH216" s="20"/>
      <c r="BI216" s="20"/>
      <c r="BJ216" s="20"/>
      <c r="BK216" s="20"/>
      <c r="BL216" s="20"/>
      <c r="BM216" s="20"/>
      <c r="BN216" s="20"/>
      <c r="BO216" s="20"/>
      <c r="BP216" s="20"/>
      <c r="BQ216" s="20"/>
      <c r="BR216" s="20"/>
      <c r="BS216" s="20"/>
      <c r="BT216" s="20"/>
      <c r="BU216" s="20"/>
      <c r="BV216" s="20"/>
      <c r="BW216" s="20"/>
      <c r="BX216" s="20"/>
      <c r="BY216" s="21"/>
      <c r="CB216" s="31" t="s">
        <v>99</v>
      </c>
      <c r="CC216" s="56" t="s">
        <v>370</v>
      </c>
      <c r="CD216" s="30">
        <v>382.08416664393957</v>
      </c>
      <c r="CE216" s="30"/>
      <c r="CF216" s="20"/>
      <c r="CG216" s="20"/>
      <c r="CH216" s="112" t="s">
        <v>875</v>
      </c>
      <c r="CI216" s="113"/>
      <c r="CJ216" s="114" t="s">
        <v>874</v>
      </c>
      <c r="CK216" s="115"/>
      <c r="CL216" s="112" t="s">
        <v>875</v>
      </c>
      <c r="CM216" s="113"/>
      <c r="CN216" s="114" t="s">
        <v>874</v>
      </c>
      <c r="CO216" s="115"/>
      <c r="CP216" s="122" t="s">
        <v>875</v>
      </c>
      <c r="CQ216" s="123"/>
      <c r="CR216" s="124" t="s">
        <v>874</v>
      </c>
      <c r="CS216" s="125"/>
      <c r="CT216" s="97"/>
      <c r="CU216" s="97"/>
      <c r="CV216" s="97"/>
      <c r="CW216" s="97"/>
      <c r="CX216" s="97"/>
      <c r="CY216" s="20"/>
      <c r="CZ216" s="21"/>
    </row>
    <row r="217" spans="28:104" ht="27.75" customHeight="1" thickBot="1" x14ac:dyDescent="0.3">
      <c r="AB217" s="27" t="s">
        <v>179</v>
      </c>
      <c r="AC217" s="36" t="s">
        <v>450</v>
      </c>
      <c r="AD217" s="63">
        <v>466.70060014425758</v>
      </c>
      <c r="AE217" s="20"/>
      <c r="AF217" s="20"/>
      <c r="AG217" s="20"/>
      <c r="AH217" s="20"/>
      <c r="AI217" s="20"/>
      <c r="AJ217" s="20"/>
      <c r="AK217" s="20"/>
      <c r="AL217" s="20"/>
      <c r="AM217" s="20"/>
      <c r="AN217" s="20"/>
      <c r="AO217" s="20"/>
      <c r="AP217" s="20"/>
      <c r="AQ217" s="20"/>
      <c r="AR217" s="20"/>
      <c r="AS217" s="20"/>
      <c r="AT217" s="20"/>
      <c r="AU217" s="20"/>
      <c r="AV217" s="20"/>
      <c r="AW217" s="21"/>
      <c r="BA217" s="27" t="s">
        <v>152</v>
      </c>
      <c r="BB217" s="36" t="s">
        <v>423</v>
      </c>
      <c r="BC217" s="26"/>
      <c r="BD217" s="26">
        <v>450.69229251030566</v>
      </c>
      <c r="BE217" s="20"/>
      <c r="BF217" s="20"/>
      <c r="BG217" s="20"/>
      <c r="BH217" s="20"/>
      <c r="BI217" s="20"/>
      <c r="BJ217" s="20"/>
      <c r="BK217" s="20"/>
      <c r="BL217" s="20"/>
      <c r="BM217" s="20"/>
      <c r="BN217" s="20"/>
      <c r="BO217" s="20"/>
      <c r="BP217" s="20"/>
      <c r="BQ217" s="20"/>
      <c r="BR217" s="20"/>
      <c r="BS217" s="20"/>
      <c r="BT217" s="20"/>
      <c r="BU217" s="20"/>
      <c r="BV217" s="20"/>
      <c r="BW217" s="20"/>
      <c r="BX217" s="20"/>
      <c r="BY217" s="21"/>
      <c r="CB217" s="31" t="s">
        <v>100</v>
      </c>
      <c r="CC217" s="56" t="s">
        <v>371</v>
      </c>
      <c r="CD217" s="30">
        <v>392.22714771164203</v>
      </c>
      <c r="CE217" s="30"/>
      <c r="CF217" s="20"/>
      <c r="CG217" s="20"/>
      <c r="CH217" s="128" t="s">
        <v>882</v>
      </c>
      <c r="CI217" s="126"/>
      <c r="CJ217" s="126" t="s">
        <v>883</v>
      </c>
      <c r="CK217" s="127"/>
      <c r="CL217" s="128" t="s">
        <v>881</v>
      </c>
      <c r="CM217" s="127"/>
      <c r="CN217" s="128" t="s">
        <v>880</v>
      </c>
      <c r="CO217" s="127"/>
      <c r="CP217" s="129" t="s">
        <v>878</v>
      </c>
      <c r="CQ217" s="130"/>
      <c r="CR217" s="129" t="s">
        <v>879</v>
      </c>
      <c r="CS217" s="130"/>
      <c r="CT217" s="97"/>
      <c r="CU217" s="97"/>
      <c r="CV217" s="97"/>
      <c r="CW217" s="97"/>
      <c r="CX217" s="97"/>
      <c r="CY217" s="20"/>
      <c r="CZ217" s="21"/>
    </row>
    <row r="218" spans="28:104" ht="15" customHeight="1" x14ac:dyDescent="0.25">
      <c r="AB218" s="27" t="s">
        <v>180</v>
      </c>
      <c r="AC218" s="36" t="s">
        <v>451</v>
      </c>
      <c r="AD218" s="63">
        <v>508.30544569794927</v>
      </c>
      <c r="AE218" s="20"/>
      <c r="AF218" s="20"/>
      <c r="AG218" s="20"/>
      <c r="AH218" s="20"/>
      <c r="AI218" s="20"/>
      <c r="AJ218" s="20"/>
      <c r="AK218" s="20"/>
      <c r="AL218" s="20"/>
      <c r="AM218" s="20"/>
      <c r="AN218" s="20"/>
      <c r="AO218" s="20"/>
      <c r="AP218" s="20"/>
      <c r="AQ218" s="20"/>
      <c r="AR218" s="20"/>
      <c r="AS218" s="20"/>
      <c r="AT218" s="20"/>
      <c r="AU218" s="20"/>
      <c r="AV218" s="20"/>
      <c r="AW218" s="21"/>
      <c r="BA218" s="27" t="s">
        <v>153</v>
      </c>
      <c r="BB218" s="36" t="s">
        <v>424</v>
      </c>
      <c r="BC218" s="26"/>
      <c r="BD218" s="26">
        <v>499.06608300786741</v>
      </c>
      <c r="BE218" s="20"/>
      <c r="BF218" s="20"/>
      <c r="BG218" s="20"/>
      <c r="BH218" s="20"/>
      <c r="BI218" s="20"/>
      <c r="BJ218" s="20"/>
      <c r="BK218" s="20"/>
      <c r="BL218" s="20"/>
      <c r="BM218" s="20"/>
      <c r="BN218" s="20"/>
      <c r="BO218" s="20"/>
      <c r="BP218" s="20"/>
      <c r="BQ218" s="20"/>
      <c r="BR218" s="20"/>
      <c r="BS218" s="20"/>
      <c r="BT218" s="20"/>
      <c r="BU218" s="20"/>
      <c r="BV218" s="20"/>
      <c r="BW218" s="20"/>
      <c r="BX218" s="20"/>
      <c r="BY218" s="21"/>
      <c r="CB218" s="31" t="s">
        <v>101</v>
      </c>
      <c r="CC218" s="56" t="s">
        <v>372</v>
      </c>
      <c r="CD218" s="30">
        <v>390.41439529311634</v>
      </c>
      <c r="CE218" s="30"/>
      <c r="CF218" s="20"/>
      <c r="CG218" s="20"/>
      <c r="CH218" s="97"/>
      <c r="CI218" s="97"/>
      <c r="CJ218" s="97"/>
      <c r="CK218" s="97"/>
      <c r="CL218" s="97"/>
      <c r="CM218" s="97"/>
      <c r="CN218" s="97"/>
      <c r="CO218" s="97"/>
      <c r="CP218" s="97"/>
      <c r="CQ218" s="97"/>
      <c r="CR218" s="97"/>
      <c r="CS218" s="97"/>
      <c r="CT218" s="97"/>
      <c r="CU218" s="97"/>
      <c r="CV218" s="97"/>
      <c r="CW218" s="97"/>
      <c r="CX218" s="97"/>
      <c r="CY218" s="20"/>
      <c r="CZ218" s="21"/>
    </row>
    <row r="219" spans="28:104" x14ac:dyDescent="0.25">
      <c r="AB219" s="27" t="s">
        <v>181</v>
      </c>
      <c r="AC219" s="36" t="s">
        <v>452</v>
      </c>
      <c r="AD219" s="63">
        <v>439.31953174163391</v>
      </c>
      <c r="AE219" s="20"/>
      <c r="AF219" s="20"/>
      <c r="AG219" s="20"/>
      <c r="AH219" s="20"/>
      <c r="AI219" s="20"/>
      <c r="AJ219" s="20"/>
      <c r="AK219" s="20"/>
      <c r="AL219" s="20"/>
      <c r="AM219" s="20"/>
      <c r="AN219" s="20"/>
      <c r="AO219" s="20"/>
      <c r="AP219" s="20"/>
      <c r="AQ219" s="20"/>
      <c r="AR219" s="20"/>
      <c r="AS219" s="20"/>
      <c r="AT219" s="20"/>
      <c r="AU219" s="20"/>
      <c r="AV219" s="20"/>
      <c r="AW219" s="21"/>
      <c r="BA219" s="27" t="s">
        <v>154</v>
      </c>
      <c r="BB219" s="36" t="s">
        <v>425</v>
      </c>
      <c r="BC219" s="26"/>
      <c r="BD219" s="26">
        <v>399.18205396898873</v>
      </c>
      <c r="BE219" s="20"/>
      <c r="BF219" s="20"/>
      <c r="BG219" s="20"/>
      <c r="BH219" s="20"/>
      <c r="BI219" s="20"/>
      <c r="BJ219" s="20"/>
      <c r="BK219" s="20"/>
      <c r="BL219" s="20"/>
      <c r="BM219" s="20"/>
      <c r="BN219" s="20"/>
      <c r="BO219" s="20"/>
      <c r="BP219" s="20"/>
      <c r="BQ219" s="20"/>
      <c r="BR219" s="20"/>
      <c r="BS219" s="20"/>
      <c r="BT219" s="20"/>
      <c r="BU219" s="20"/>
      <c r="BV219" s="20"/>
      <c r="BW219" s="20"/>
      <c r="BX219" s="20"/>
      <c r="BY219" s="21"/>
      <c r="CB219" s="31" t="s">
        <v>102</v>
      </c>
      <c r="CC219" s="56" t="s">
        <v>373</v>
      </c>
      <c r="CD219" s="30">
        <v>381.89504783689392</v>
      </c>
      <c r="CE219" s="30"/>
      <c r="CF219" s="20"/>
      <c r="CG219" s="20"/>
      <c r="CH219" s="20"/>
      <c r="CI219" s="20"/>
      <c r="CJ219" s="20"/>
      <c r="CK219" s="20"/>
      <c r="CL219" s="20"/>
      <c r="CM219" s="20"/>
      <c r="CN219" s="20"/>
      <c r="CO219" s="20"/>
      <c r="CP219" s="20"/>
      <c r="CQ219" s="20"/>
      <c r="CR219" s="20"/>
      <c r="CS219" s="20"/>
      <c r="CT219" s="20"/>
      <c r="CU219" s="20"/>
      <c r="CV219" s="20"/>
      <c r="CW219" s="20"/>
      <c r="CX219" s="20"/>
      <c r="CY219" s="20"/>
      <c r="CZ219" s="21"/>
    </row>
    <row r="220" spans="28:104" x14ac:dyDescent="0.25">
      <c r="AB220" s="27" t="s">
        <v>182</v>
      </c>
      <c r="AC220" s="36" t="s">
        <v>453</v>
      </c>
      <c r="AD220" s="63">
        <v>478.14698661595742</v>
      </c>
      <c r="AE220" s="20"/>
      <c r="AF220" s="20"/>
      <c r="AG220" s="20"/>
      <c r="AH220" s="20"/>
      <c r="AI220" s="20"/>
      <c r="AJ220" s="20"/>
      <c r="AK220" s="20"/>
      <c r="AL220" s="20"/>
      <c r="AM220" s="20"/>
      <c r="AN220" s="20"/>
      <c r="AO220" s="20"/>
      <c r="AP220" s="20"/>
      <c r="AQ220" s="20"/>
      <c r="AR220" s="20"/>
      <c r="AS220" s="20"/>
      <c r="AT220" s="20"/>
      <c r="AU220" s="20"/>
      <c r="AV220" s="20"/>
      <c r="AW220" s="21"/>
      <c r="BA220" s="27" t="s">
        <v>155</v>
      </c>
      <c r="BB220" s="36" t="s">
        <v>426</v>
      </c>
      <c r="BC220" s="26"/>
      <c r="BD220" s="26">
        <v>330.78839241618391</v>
      </c>
      <c r="BE220" s="20"/>
      <c r="BF220" s="20"/>
      <c r="BG220" s="20"/>
      <c r="BH220" s="20"/>
      <c r="BI220" s="20"/>
      <c r="BJ220" s="20"/>
      <c r="BK220" s="20"/>
      <c r="BL220" s="20"/>
      <c r="BM220" s="20"/>
      <c r="BN220" s="20"/>
      <c r="BO220" s="20"/>
      <c r="BP220" s="20"/>
      <c r="BQ220" s="20"/>
      <c r="BR220" s="20"/>
      <c r="BS220" s="20"/>
      <c r="BT220" s="20"/>
      <c r="BU220" s="20"/>
      <c r="BV220" s="20"/>
      <c r="BW220" s="20"/>
      <c r="BX220" s="20"/>
      <c r="BY220" s="21"/>
      <c r="CB220" s="31" t="s">
        <v>103</v>
      </c>
      <c r="CC220" s="56" t="s">
        <v>374</v>
      </c>
      <c r="CD220" s="30">
        <v>290.13540833716894</v>
      </c>
      <c r="CE220" s="30"/>
      <c r="CF220" s="20"/>
      <c r="CG220" s="20"/>
      <c r="CH220" s="20"/>
      <c r="CI220" s="20"/>
      <c r="CJ220" s="20"/>
      <c r="CK220" s="20"/>
      <c r="CL220" s="20"/>
      <c r="CM220" s="20"/>
      <c r="CN220" s="20"/>
      <c r="CO220" s="20"/>
      <c r="CP220" s="20"/>
      <c r="CQ220" s="20"/>
      <c r="CR220" s="20"/>
      <c r="CS220" s="20"/>
      <c r="CT220" s="20"/>
      <c r="CU220" s="20"/>
      <c r="CV220" s="20"/>
      <c r="CW220" s="20"/>
      <c r="CX220" s="20"/>
      <c r="CY220" s="20"/>
      <c r="CZ220" s="21"/>
    </row>
    <row r="221" spans="28:104" x14ac:dyDescent="0.25">
      <c r="AB221" s="27" t="s">
        <v>183</v>
      </c>
      <c r="AC221" s="36" t="s">
        <v>454</v>
      </c>
      <c r="AD221" s="63">
        <v>489.24755276583488</v>
      </c>
      <c r="AE221" s="20"/>
      <c r="AF221" s="20"/>
      <c r="AG221" s="20"/>
      <c r="AH221" s="20"/>
      <c r="AI221" s="20"/>
      <c r="AJ221" s="20"/>
      <c r="AK221" s="20"/>
      <c r="AL221" s="20"/>
      <c r="AM221" s="20"/>
      <c r="AN221" s="20"/>
      <c r="AO221" s="20"/>
      <c r="AP221" s="20"/>
      <c r="AQ221" s="20"/>
      <c r="AR221" s="20"/>
      <c r="AS221" s="20"/>
      <c r="AT221" s="20"/>
      <c r="AU221" s="20"/>
      <c r="AV221" s="20"/>
      <c r="AW221" s="21"/>
      <c r="BA221" s="27" t="s">
        <v>156</v>
      </c>
      <c r="BB221" s="36" t="s">
        <v>427</v>
      </c>
      <c r="BC221" s="26"/>
      <c r="BD221" s="26">
        <v>387.76752953763929</v>
      </c>
      <c r="BE221" s="20"/>
      <c r="BF221" s="20"/>
      <c r="BG221" s="20"/>
      <c r="BH221" s="20"/>
      <c r="BI221" s="20"/>
      <c r="BJ221" s="20"/>
      <c r="BK221" s="20"/>
      <c r="BL221" s="20"/>
      <c r="BM221" s="20"/>
      <c r="BN221" s="20"/>
      <c r="BO221" s="20"/>
      <c r="BP221" s="20"/>
      <c r="BQ221" s="20"/>
      <c r="BR221" s="20"/>
      <c r="BS221" s="20"/>
      <c r="BT221" s="20"/>
      <c r="BU221" s="20"/>
      <c r="BV221" s="20"/>
      <c r="BW221" s="20"/>
      <c r="BX221" s="20"/>
      <c r="BY221" s="21"/>
      <c r="CB221" s="31" t="s">
        <v>104</v>
      </c>
      <c r="CC221" s="56" t="s">
        <v>375</v>
      </c>
      <c r="CD221" s="30">
        <v>336.96376856663341</v>
      </c>
      <c r="CE221" s="30"/>
      <c r="CF221" s="20"/>
      <c r="CG221" s="20"/>
      <c r="CH221" s="20"/>
      <c r="CI221" s="20"/>
      <c r="CJ221" s="20"/>
      <c r="CK221" s="20"/>
      <c r="CL221" s="20"/>
      <c r="CM221" s="20"/>
      <c r="CN221" s="20"/>
      <c r="CO221" s="20"/>
      <c r="CP221" s="20"/>
      <c r="CQ221" s="20"/>
      <c r="CR221" s="20"/>
      <c r="CS221" s="20"/>
      <c r="CT221" s="20"/>
      <c r="CU221" s="20"/>
      <c r="CV221" s="20"/>
      <c r="CW221" s="20"/>
      <c r="CX221" s="20"/>
      <c r="CY221" s="20"/>
      <c r="CZ221" s="21"/>
    </row>
    <row r="222" spans="28:104" x14ac:dyDescent="0.25">
      <c r="AB222" s="27" t="s">
        <v>184</v>
      </c>
      <c r="AC222" s="36" t="s">
        <v>455</v>
      </c>
      <c r="AD222" s="63">
        <v>509.85090959386616</v>
      </c>
      <c r="AE222" s="20"/>
      <c r="AF222" s="20"/>
      <c r="AG222" s="20"/>
      <c r="AH222" s="20"/>
      <c r="AI222" s="20"/>
      <c r="AJ222" s="20"/>
      <c r="AK222" s="20"/>
      <c r="AL222" s="20"/>
      <c r="AM222" s="20"/>
      <c r="AN222" s="20"/>
      <c r="AO222" s="20"/>
      <c r="AP222" s="20"/>
      <c r="AQ222" s="20"/>
      <c r="AR222" s="20"/>
      <c r="AS222" s="20"/>
      <c r="AT222" s="20"/>
      <c r="AU222" s="20"/>
      <c r="AV222" s="20"/>
      <c r="AW222" s="21"/>
      <c r="BA222" s="27" t="s">
        <v>157</v>
      </c>
      <c r="BB222" s="36" t="s">
        <v>428</v>
      </c>
      <c r="BC222" s="26"/>
      <c r="BD222" s="26">
        <v>389.10958068140167</v>
      </c>
      <c r="BE222" s="20"/>
      <c r="BF222" s="20"/>
      <c r="BG222" s="20"/>
      <c r="BH222" s="20"/>
      <c r="BI222" s="20"/>
      <c r="BJ222" s="20"/>
      <c r="BK222" s="20"/>
      <c r="BL222" s="20"/>
      <c r="BM222" s="20"/>
      <c r="BN222" s="20"/>
      <c r="BO222" s="20"/>
      <c r="BP222" s="20"/>
      <c r="BQ222" s="20"/>
      <c r="BR222" s="20"/>
      <c r="BS222" s="20"/>
      <c r="BT222" s="20"/>
      <c r="BU222" s="20"/>
      <c r="BV222" s="20"/>
      <c r="BW222" s="20"/>
      <c r="BX222" s="20"/>
      <c r="BY222" s="21"/>
      <c r="CB222" s="31" t="s">
        <v>105</v>
      </c>
      <c r="CC222" s="56" t="s">
        <v>376</v>
      </c>
      <c r="CD222" s="30">
        <v>299.21546195325976</v>
      </c>
      <c r="CE222" s="30"/>
      <c r="CF222" s="20"/>
      <c r="CG222" s="20"/>
      <c r="CH222" s="20"/>
      <c r="CI222" s="20"/>
      <c r="CJ222" s="20"/>
      <c r="CK222" s="20"/>
      <c r="CL222" s="20"/>
      <c r="CM222" s="20"/>
      <c r="CN222" s="20"/>
      <c r="CO222" s="20"/>
      <c r="CP222" s="20"/>
      <c r="CQ222" s="20"/>
      <c r="CR222" s="20"/>
      <c r="CS222" s="20"/>
      <c r="CT222" s="20"/>
      <c r="CU222" s="20"/>
      <c r="CV222" s="20"/>
      <c r="CW222" s="20"/>
      <c r="CX222" s="20"/>
      <c r="CY222" s="20"/>
      <c r="CZ222" s="21"/>
    </row>
    <row r="223" spans="28:104" x14ac:dyDescent="0.25">
      <c r="AB223" s="27" t="s">
        <v>185</v>
      </c>
      <c r="AC223" s="36" t="s">
        <v>456</v>
      </c>
      <c r="AD223" s="63">
        <v>408.6975790231769</v>
      </c>
      <c r="AE223" s="20"/>
      <c r="AF223" s="20"/>
      <c r="AG223" s="20"/>
      <c r="AH223" s="20"/>
      <c r="AI223" s="20"/>
      <c r="AJ223" s="20"/>
      <c r="AK223" s="20"/>
      <c r="AL223" s="20"/>
      <c r="AM223" s="20"/>
      <c r="AN223" s="20"/>
      <c r="AO223" s="20"/>
      <c r="AP223" s="20"/>
      <c r="AQ223" s="20"/>
      <c r="AR223" s="20"/>
      <c r="AS223" s="20"/>
      <c r="AT223" s="20"/>
      <c r="AU223" s="20"/>
      <c r="AV223" s="20"/>
      <c r="AW223" s="21"/>
      <c r="BA223" s="27" t="s">
        <v>158</v>
      </c>
      <c r="BB223" s="36" t="s">
        <v>429</v>
      </c>
      <c r="BC223" s="26"/>
      <c r="BD223" s="26">
        <v>364.6299066019638</v>
      </c>
      <c r="BE223" s="20"/>
      <c r="BF223" s="20"/>
      <c r="BG223" s="20"/>
      <c r="BH223" s="20"/>
      <c r="BI223" s="20"/>
      <c r="BJ223" s="20"/>
      <c r="BK223" s="20"/>
      <c r="BL223" s="20"/>
      <c r="BM223" s="20"/>
      <c r="BN223" s="20"/>
      <c r="BO223" s="20"/>
      <c r="BP223" s="20"/>
      <c r="BQ223" s="20"/>
      <c r="BR223" s="20"/>
      <c r="BS223" s="20"/>
      <c r="BT223" s="20"/>
      <c r="BU223" s="20"/>
      <c r="BV223" s="20"/>
      <c r="BW223" s="20"/>
      <c r="BX223" s="20"/>
      <c r="BY223" s="21"/>
      <c r="CB223" s="31" t="s">
        <v>106</v>
      </c>
      <c r="CC223" s="56" t="s">
        <v>377</v>
      </c>
      <c r="CD223" s="30">
        <v>424.5569361445506</v>
      </c>
      <c r="CE223" s="30"/>
      <c r="CF223" s="20"/>
      <c r="CG223" s="20"/>
      <c r="CH223" s="20"/>
      <c r="CI223" s="20"/>
      <c r="CJ223" s="20"/>
      <c r="CK223" s="20"/>
      <c r="CL223" s="20"/>
      <c r="CM223" s="20"/>
      <c r="CN223" s="20"/>
      <c r="CO223" s="20"/>
      <c r="CP223" s="20"/>
      <c r="CQ223" s="20"/>
      <c r="CR223" s="20"/>
      <c r="CS223" s="20"/>
      <c r="CT223" s="20"/>
      <c r="CU223" s="20"/>
      <c r="CV223" s="20"/>
      <c r="CW223" s="20"/>
      <c r="CX223" s="20"/>
      <c r="CY223" s="20"/>
      <c r="CZ223" s="21"/>
    </row>
    <row r="224" spans="28:104" x14ac:dyDescent="0.25">
      <c r="AB224" s="27" t="s">
        <v>186</v>
      </c>
      <c r="AC224" s="36" t="s">
        <v>457</v>
      </c>
      <c r="AD224" s="63">
        <v>449.31850498331283</v>
      </c>
      <c r="AE224" s="20"/>
      <c r="AF224" s="20"/>
      <c r="AG224" s="20"/>
      <c r="AH224" s="20"/>
      <c r="AI224" s="20"/>
      <c r="AJ224" s="20"/>
      <c r="AK224" s="20"/>
      <c r="AL224" s="20"/>
      <c r="AM224" s="20"/>
      <c r="AN224" s="20"/>
      <c r="AO224" s="20"/>
      <c r="AP224" s="20"/>
      <c r="AQ224" s="20"/>
      <c r="AR224" s="20"/>
      <c r="AS224" s="20"/>
      <c r="AT224" s="20"/>
      <c r="AU224" s="20"/>
      <c r="AV224" s="20"/>
      <c r="AW224" s="21"/>
      <c r="BA224" s="27" t="s">
        <v>159</v>
      </c>
      <c r="BB224" s="36" t="s">
        <v>430</v>
      </c>
      <c r="BC224" s="26"/>
      <c r="BD224" s="26">
        <v>326.91207594685284</v>
      </c>
      <c r="BE224" s="20"/>
      <c r="BF224" s="20"/>
      <c r="BG224" s="20"/>
      <c r="BH224" s="20"/>
      <c r="BI224" s="20"/>
      <c r="BJ224" s="20"/>
      <c r="BK224" s="20"/>
      <c r="BL224" s="20"/>
      <c r="BM224" s="20"/>
      <c r="BN224" s="20"/>
      <c r="BO224" s="20"/>
      <c r="BP224" s="20"/>
      <c r="BQ224" s="20"/>
      <c r="BR224" s="20"/>
      <c r="BS224" s="20"/>
      <c r="BT224" s="20"/>
      <c r="BU224" s="20"/>
      <c r="BV224" s="20"/>
      <c r="BW224" s="20"/>
      <c r="BX224" s="20"/>
      <c r="BY224" s="21"/>
      <c r="CB224" s="31" t="s">
        <v>107</v>
      </c>
      <c r="CC224" s="56" t="s">
        <v>378</v>
      </c>
      <c r="CD224" s="30">
        <v>353.07459388561483</v>
      </c>
      <c r="CE224" s="30"/>
      <c r="CF224" s="20"/>
      <c r="CG224" s="20"/>
      <c r="CH224" s="20"/>
      <c r="CI224" s="20"/>
      <c r="CJ224" s="20"/>
      <c r="CK224" s="20"/>
      <c r="CL224" s="20"/>
      <c r="CM224" s="20"/>
      <c r="CN224" s="20"/>
      <c r="CO224" s="20"/>
      <c r="CP224" s="20"/>
      <c r="CQ224" s="20"/>
      <c r="CR224" s="20"/>
      <c r="CS224" s="20"/>
      <c r="CT224" s="20"/>
      <c r="CU224" s="20"/>
      <c r="CV224" s="20"/>
      <c r="CW224" s="20"/>
      <c r="CX224" s="20"/>
      <c r="CY224" s="20"/>
      <c r="CZ224" s="21"/>
    </row>
    <row r="225" spans="28:104" x14ac:dyDescent="0.25">
      <c r="AB225" s="27" t="s">
        <v>187</v>
      </c>
      <c r="AC225" s="36" t="s">
        <v>458</v>
      </c>
      <c r="AD225" s="63">
        <v>521.55364684513074</v>
      </c>
      <c r="AE225" s="20"/>
      <c r="AF225" s="20"/>
      <c r="AG225" s="20"/>
      <c r="AH225" s="20"/>
      <c r="AI225" s="20"/>
      <c r="AJ225" s="20"/>
      <c r="AK225" s="20"/>
      <c r="AL225" s="20"/>
      <c r="AM225" s="20"/>
      <c r="AN225" s="20"/>
      <c r="AO225" s="20"/>
      <c r="AP225" s="20"/>
      <c r="AQ225" s="20"/>
      <c r="AR225" s="20"/>
      <c r="AS225" s="20"/>
      <c r="AT225" s="20"/>
      <c r="AU225" s="20"/>
      <c r="AV225" s="20"/>
      <c r="AW225" s="21"/>
      <c r="BA225" s="27" t="s">
        <v>160</v>
      </c>
      <c r="BB225" s="36" t="s">
        <v>431</v>
      </c>
      <c r="BC225" s="26"/>
      <c r="BD225" s="26">
        <v>446.33301985060325</v>
      </c>
      <c r="BE225" s="20"/>
      <c r="BF225" s="20"/>
      <c r="BG225" s="20"/>
      <c r="BH225" s="20"/>
      <c r="BI225" s="20"/>
      <c r="BJ225" s="20"/>
      <c r="BK225" s="20"/>
      <c r="BL225" s="20"/>
      <c r="BM225" s="20"/>
      <c r="BN225" s="20"/>
      <c r="BO225" s="20"/>
      <c r="BP225" s="20"/>
      <c r="BQ225" s="20"/>
      <c r="BR225" s="20"/>
      <c r="BS225" s="20"/>
      <c r="BT225" s="20"/>
      <c r="BU225" s="20"/>
      <c r="BV225" s="20"/>
      <c r="BW225" s="20"/>
      <c r="BX225" s="20"/>
      <c r="BY225" s="21"/>
      <c r="CB225" s="31" t="s">
        <v>108</v>
      </c>
      <c r="CC225" s="56" t="s">
        <v>379</v>
      </c>
      <c r="CD225" s="30">
        <v>391.11571377047716</v>
      </c>
      <c r="CE225" s="30"/>
      <c r="CF225" s="20"/>
      <c r="CG225" s="20"/>
      <c r="CH225" s="20"/>
      <c r="CI225" s="20"/>
      <c r="CJ225" s="20"/>
      <c r="CK225" s="20"/>
      <c r="CL225" s="20"/>
      <c r="CM225" s="20"/>
      <c r="CN225" s="20"/>
      <c r="CO225" s="20"/>
      <c r="CP225" s="20"/>
      <c r="CQ225" s="20"/>
      <c r="CR225" s="20"/>
      <c r="CS225" s="20"/>
      <c r="CT225" s="20"/>
      <c r="CU225" s="20"/>
      <c r="CV225" s="20"/>
      <c r="CW225" s="20"/>
      <c r="CX225" s="20"/>
      <c r="CY225" s="20"/>
      <c r="CZ225" s="21"/>
    </row>
    <row r="226" spans="28:104" x14ac:dyDescent="0.25">
      <c r="AB226" s="27" t="s">
        <v>188</v>
      </c>
      <c r="AC226" s="36" t="s">
        <v>459</v>
      </c>
      <c r="AD226" s="63">
        <v>440.40680876073873</v>
      </c>
      <c r="AE226" s="20"/>
      <c r="AF226" s="20"/>
      <c r="AG226" s="20"/>
      <c r="AH226" s="20"/>
      <c r="AI226" s="20"/>
      <c r="AJ226" s="20"/>
      <c r="AK226" s="20"/>
      <c r="AL226" s="20"/>
      <c r="AM226" s="20"/>
      <c r="AN226" s="20"/>
      <c r="AO226" s="20"/>
      <c r="AP226" s="20"/>
      <c r="AQ226" s="20"/>
      <c r="AR226" s="20"/>
      <c r="AS226" s="20"/>
      <c r="AT226" s="20"/>
      <c r="AU226" s="20"/>
      <c r="AV226" s="20"/>
      <c r="AW226" s="21"/>
      <c r="BA226" s="27" t="s">
        <v>161</v>
      </c>
      <c r="BB226" s="36" t="s">
        <v>432</v>
      </c>
      <c r="BC226" s="26"/>
      <c r="BD226" s="26">
        <v>299.79543092526427</v>
      </c>
      <c r="BE226" s="20"/>
      <c r="BF226" s="20"/>
      <c r="BG226" s="20"/>
      <c r="BH226" s="20"/>
      <c r="BI226" s="20"/>
      <c r="BJ226" s="20"/>
      <c r="BK226" s="20"/>
      <c r="BL226" s="20"/>
      <c r="BM226" s="20"/>
      <c r="BN226" s="20"/>
      <c r="BO226" s="20"/>
      <c r="BP226" s="20"/>
      <c r="BQ226" s="20"/>
      <c r="BR226" s="20"/>
      <c r="BS226" s="20"/>
      <c r="BT226" s="20"/>
      <c r="BU226" s="20"/>
      <c r="BV226" s="20"/>
      <c r="BW226" s="20"/>
      <c r="BX226" s="20"/>
      <c r="BY226" s="21"/>
      <c r="CB226" s="31" t="s">
        <v>109</v>
      </c>
      <c r="CC226" s="56" t="s">
        <v>380</v>
      </c>
      <c r="CD226" s="30">
        <v>321.1563552774449</v>
      </c>
      <c r="CE226" s="30"/>
      <c r="CF226" s="20"/>
      <c r="CG226" s="20"/>
      <c r="CH226" s="20"/>
      <c r="CI226" s="20"/>
      <c r="CJ226" s="20"/>
      <c r="CK226" s="20"/>
      <c r="CL226" s="20"/>
      <c r="CM226" s="20"/>
      <c r="CN226" s="20"/>
      <c r="CO226" s="20"/>
      <c r="CP226" s="20"/>
      <c r="CQ226" s="20"/>
      <c r="CR226" s="20"/>
      <c r="CS226" s="20"/>
      <c r="CT226" s="20"/>
      <c r="CU226" s="20"/>
      <c r="CV226" s="20"/>
      <c r="CW226" s="20"/>
      <c r="CX226" s="20"/>
      <c r="CY226" s="20"/>
      <c r="CZ226" s="21"/>
    </row>
    <row r="227" spans="28:104" x14ac:dyDescent="0.25">
      <c r="AB227" s="27" t="s">
        <v>189</v>
      </c>
      <c r="AC227" s="36" t="s">
        <v>460</v>
      </c>
      <c r="AD227" s="63">
        <v>417.57887016685879</v>
      </c>
      <c r="AE227" s="20"/>
      <c r="AF227" s="20"/>
      <c r="AG227" s="20"/>
      <c r="AH227" s="20"/>
      <c r="AI227" s="20"/>
      <c r="AJ227" s="20"/>
      <c r="AK227" s="20"/>
      <c r="AL227" s="20"/>
      <c r="AM227" s="20"/>
      <c r="AN227" s="20"/>
      <c r="AO227" s="20"/>
      <c r="AP227" s="20"/>
      <c r="AQ227" s="20"/>
      <c r="AR227" s="20"/>
      <c r="AS227" s="20"/>
      <c r="AT227" s="20"/>
      <c r="AU227" s="20"/>
      <c r="AV227" s="20"/>
      <c r="AW227" s="21"/>
      <c r="BA227" s="27" t="s">
        <v>162</v>
      </c>
      <c r="BB227" s="36" t="s">
        <v>433</v>
      </c>
      <c r="BC227" s="26"/>
      <c r="BD227" s="26">
        <v>400.4602591017167</v>
      </c>
      <c r="BE227" s="20"/>
      <c r="BF227" s="20"/>
      <c r="BG227" s="20"/>
      <c r="BH227" s="20"/>
      <c r="BI227" s="20"/>
      <c r="BJ227" s="20"/>
      <c r="BK227" s="20"/>
      <c r="BL227" s="20"/>
      <c r="BM227" s="20"/>
      <c r="BN227" s="20"/>
      <c r="BO227" s="20"/>
      <c r="BP227" s="20"/>
      <c r="BQ227" s="20"/>
      <c r="BR227" s="20"/>
      <c r="BS227" s="20"/>
      <c r="BT227" s="20"/>
      <c r="BU227" s="20"/>
      <c r="BV227" s="20"/>
      <c r="BW227" s="20"/>
      <c r="BX227" s="20"/>
      <c r="BY227" s="21"/>
      <c r="CB227" s="31" t="s">
        <v>110</v>
      </c>
      <c r="CC227" s="56" t="s">
        <v>381</v>
      </c>
      <c r="CD227" s="30">
        <v>443.91879541696073</v>
      </c>
      <c r="CE227" s="30"/>
      <c r="CF227" s="20"/>
      <c r="CG227" s="20"/>
      <c r="CH227" s="20"/>
      <c r="CI227" s="20"/>
      <c r="CJ227" s="20"/>
      <c r="CK227" s="20"/>
      <c r="CL227" s="20"/>
      <c r="CM227" s="20"/>
      <c r="CN227" s="20"/>
      <c r="CO227" s="20"/>
      <c r="CP227" s="20"/>
      <c r="CQ227" s="20"/>
      <c r="CR227" s="20"/>
      <c r="CS227" s="20"/>
      <c r="CT227" s="20"/>
      <c r="CU227" s="20"/>
      <c r="CV227" s="20"/>
      <c r="CW227" s="20"/>
      <c r="CX227" s="20"/>
      <c r="CY227" s="20"/>
      <c r="CZ227" s="21"/>
    </row>
    <row r="228" spans="28:104" x14ac:dyDescent="0.25">
      <c r="AB228" s="27" t="s">
        <v>190</v>
      </c>
      <c r="AC228" s="36" t="s">
        <v>461</v>
      </c>
      <c r="AD228" s="63">
        <v>427.70481071830693</v>
      </c>
      <c r="AE228" s="20"/>
      <c r="AF228" s="20"/>
      <c r="AG228" s="20"/>
      <c r="AH228" s="20"/>
      <c r="AI228" s="20"/>
      <c r="AJ228" s="20"/>
      <c r="AK228" s="20"/>
      <c r="AL228" s="20"/>
      <c r="AM228" s="20"/>
      <c r="AN228" s="20"/>
      <c r="AO228" s="20"/>
      <c r="AP228" s="20"/>
      <c r="AQ228" s="20"/>
      <c r="AR228" s="20"/>
      <c r="AS228" s="20"/>
      <c r="AT228" s="20"/>
      <c r="AU228" s="20"/>
      <c r="AV228" s="20"/>
      <c r="AW228" s="21"/>
      <c r="BA228" s="27" t="s">
        <v>163</v>
      </c>
      <c r="BB228" s="36" t="s">
        <v>434</v>
      </c>
      <c r="BC228" s="26"/>
      <c r="BD228" s="26">
        <v>387.01787466315665</v>
      </c>
      <c r="BE228" s="20"/>
      <c r="BF228" s="20"/>
      <c r="BG228" s="20"/>
      <c r="BH228" s="20"/>
      <c r="BI228" s="20"/>
      <c r="BJ228" s="20"/>
      <c r="BK228" s="20"/>
      <c r="BL228" s="20"/>
      <c r="BM228" s="20"/>
      <c r="BN228" s="20"/>
      <c r="BO228" s="20"/>
      <c r="BP228" s="20"/>
      <c r="BQ228" s="20"/>
      <c r="BR228" s="20"/>
      <c r="BS228" s="20"/>
      <c r="BT228" s="20"/>
      <c r="BU228" s="20"/>
      <c r="BV228" s="20"/>
      <c r="BW228" s="20"/>
      <c r="BX228" s="20"/>
      <c r="BY228" s="21"/>
      <c r="CB228" s="31" t="s">
        <v>111</v>
      </c>
      <c r="CC228" s="56" t="s">
        <v>382</v>
      </c>
      <c r="CD228" s="30">
        <v>388.21881234832802</v>
      </c>
      <c r="CE228" s="30"/>
      <c r="CF228" s="20"/>
      <c r="CG228" s="20"/>
      <c r="CH228" s="20"/>
      <c r="CI228" s="20"/>
      <c r="CJ228" s="20"/>
      <c r="CK228" s="20"/>
      <c r="CL228" s="20"/>
      <c r="CM228" s="20"/>
      <c r="CN228" s="20"/>
      <c r="CO228" s="20"/>
      <c r="CP228" s="20"/>
      <c r="CQ228" s="20"/>
      <c r="CR228" s="20"/>
      <c r="CS228" s="20"/>
      <c r="CT228" s="20"/>
      <c r="CU228" s="20"/>
      <c r="CV228" s="20"/>
      <c r="CW228" s="20"/>
      <c r="CX228" s="20"/>
      <c r="CY228" s="20"/>
      <c r="CZ228" s="21"/>
    </row>
    <row r="229" spans="28:104" x14ac:dyDescent="0.25">
      <c r="AB229" s="27" t="s">
        <v>191</v>
      </c>
      <c r="AC229" s="36" t="s">
        <v>462</v>
      </c>
      <c r="AD229" s="63">
        <v>447.29895862474393</v>
      </c>
      <c r="AE229" s="20"/>
      <c r="AF229" s="20"/>
      <c r="AG229" s="20"/>
      <c r="AH229" s="20"/>
      <c r="AI229" s="20"/>
      <c r="AJ229" s="20"/>
      <c r="AK229" s="20"/>
      <c r="AL229" s="20"/>
      <c r="AM229" s="20"/>
      <c r="AN229" s="20"/>
      <c r="AO229" s="20"/>
      <c r="AP229" s="20"/>
      <c r="AQ229" s="20"/>
      <c r="AR229" s="20"/>
      <c r="AS229" s="20"/>
      <c r="AT229" s="20"/>
      <c r="AU229" s="20"/>
      <c r="AV229" s="20"/>
      <c r="AW229" s="21"/>
      <c r="BA229" s="27" t="s">
        <v>164</v>
      </c>
      <c r="BB229" s="36" t="s">
        <v>435</v>
      </c>
      <c r="BC229" s="26"/>
      <c r="BD229" s="26">
        <v>382.13464365596116</v>
      </c>
      <c r="BE229" s="20"/>
      <c r="BF229" s="20"/>
      <c r="BG229" s="20"/>
      <c r="BH229" s="20"/>
      <c r="BI229" s="20"/>
      <c r="BJ229" s="20"/>
      <c r="BK229" s="20"/>
      <c r="BL229" s="20"/>
      <c r="BM229" s="20"/>
      <c r="BN229" s="20"/>
      <c r="BO229" s="20"/>
      <c r="BP229" s="20"/>
      <c r="BQ229" s="20"/>
      <c r="BR229" s="20"/>
      <c r="BS229" s="20"/>
      <c r="BT229" s="20"/>
      <c r="BU229" s="20"/>
      <c r="BV229" s="20"/>
      <c r="BW229" s="20"/>
      <c r="BX229" s="20"/>
      <c r="BY229" s="21"/>
      <c r="CB229" s="31" t="s">
        <v>112</v>
      </c>
      <c r="CC229" s="56" t="s">
        <v>383</v>
      </c>
      <c r="CD229" s="30">
        <v>349.80116359399489</v>
      </c>
      <c r="CE229" s="30"/>
      <c r="CF229" s="20"/>
      <c r="CG229" s="20"/>
      <c r="CH229" s="20"/>
      <c r="CI229" s="20"/>
      <c r="CJ229" s="20"/>
      <c r="CK229" s="20"/>
      <c r="CL229" s="20"/>
      <c r="CM229" s="20"/>
      <c r="CN229" s="20"/>
      <c r="CO229" s="20"/>
      <c r="CP229" s="20"/>
      <c r="CQ229" s="20"/>
      <c r="CR229" s="20"/>
      <c r="CS229" s="20"/>
      <c r="CT229" s="20"/>
      <c r="CU229" s="20"/>
      <c r="CV229" s="20"/>
      <c r="CW229" s="20"/>
      <c r="CX229" s="20"/>
      <c r="CY229" s="20"/>
      <c r="CZ229" s="21"/>
    </row>
    <row r="230" spans="28:104" x14ac:dyDescent="0.25">
      <c r="AB230" s="27" t="s">
        <v>192</v>
      </c>
      <c r="AC230" s="36" t="s">
        <v>463</v>
      </c>
      <c r="AD230" s="63">
        <v>400.59337218092691</v>
      </c>
      <c r="AE230" s="20"/>
      <c r="AF230" s="20"/>
      <c r="AG230" s="20"/>
      <c r="AH230" s="20"/>
      <c r="AI230" s="20"/>
      <c r="AJ230" s="20"/>
      <c r="AK230" s="20"/>
      <c r="AL230" s="20"/>
      <c r="AM230" s="20"/>
      <c r="AN230" s="20"/>
      <c r="AO230" s="20"/>
      <c r="AP230" s="20"/>
      <c r="AQ230" s="20"/>
      <c r="AR230" s="20"/>
      <c r="AS230" s="20"/>
      <c r="AT230" s="20"/>
      <c r="AU230" s="20"/>
      <c r="AV230" s="20"/>
      <c r="AW230" s="21"/>
      <c r="BA230" s="27" t="s">
        <v>165</v>
      </c>
      <c r="BB230" s="36" t="s">
        <v>436</v>
      </c>
      <c r="BC230" s="26"/>
      <c r="BD230" s="26">
        <v>415.12005347532897</v>
      </c>
      <c r="BE230" s="20"/>
      <c r="BF230" s="20"/>
      <c r="BG230" s="20"/>
      <c r="BH230" s="20"/>
      <c r="BI230" s="20"/>
      <c r="BJ230" s="20"/>
      <c r="BK230" s="20"/>
      <c r="BL230" s="20"/>
      <c r="BM230" s="20"/>
      <c r="BN230" s="20"/>
      <c r="BO230" s="20"/>
      <c r="BP230" s="20"/>
      <c r="BQ230" s="20"/>
      <c r="BR230" s="20"/>
      <c r="BS230" s="20"/>
      <c r="BT230" s="20"/>
      <c r="BU230" s="20"/>
      <c r="BV230" s="20"/>
      <c r="BW230" s="20"/>
      <c r="BX230" s="20"/>
      <c r="BY230" s="21"/>
      <c r="CB230" s="31" t="s">
        <v>113</v>
      </c>
      <c r="CC230" s="56" t="s">
        <v>384</v>
      </c>
      <c r="CD230" s="30">
        <v>245.70866694112721</v>
      </c>
      <c r="CE230" s="30"/>
      <c r="CF230" s="20"/>
      <c r="CG230" s="20"/>
      <c r="CH230" s="20"/>
      <c r="CI230" s="20"/>
      <c r="CJ230" s="20"/>
      <c r="CK230" s="20"/>
      <c r="CL230" s="20"/>
      <c r="CM230" s="20"/>
      <c r="CN230" s="20"/>
      <c r="CO230" s="20"/>
      <c r="CP230" s="20"/>
      <c r="CQ230" s="20"/>
      <c r="CR230" s="20"/>
      <c r="CS230" s="20"/>
      <c r="CT230" s="20"/>
      <c r="CU230" s="20"/>
      <c r="CV230" s="20"/>
      <c r="CW230" s="20"/>
      <c r="CX230" s="20"/>
      <c r="CY230" s="20"/>
      <c r="CZ230" s="21"/>
    </row>
    <row r="231" spans="28:104" x14ac:dyDescent="0.25">
      <c r="AB231" s="27" t="s">
        <v>193</v>
      </c>
      <c r="AC231" s="36" t="s">
        <v>464</v>
      </c>
      <c r="AD231" s="63">
        <v>503.39245431937434</v>
      </c>
      <c r="AE231" s="20"/>
      <c r="AF231" s="20"/>
      <c r="AG231" s="20"/>
      <c r="AH231" s="20"/>
      <c r="AI231" s="20"/>
      <c r="AJ231" s="20"/>
      <c r="AK231" s="20"/>
      <c r="AL231" s="20"/>
      <c r="AM231" s="20"/>
      <c r="AN231" s="20"/>
      <c r="AO231" s="20"/>
      <c r="AP231" s="20"/>
      <c r="AQ231" s="20"/>
      <c r="AR231" s="20"/>
      <c r="AS231" s="20"/>
      <c r="AT231" s="20"/>
      <c r="AU231" s="20"/>
      <c r="AV231" s="20"/>
      <c r="AW231" s="21"/>
      <c r="BA231" s="27" t="s">
        <v>166</v>
      </c>
      <c r="BB231" s="36" t="s">
        <v>437</v>
      </c>
      <c r="BC231" s="26"/>
      <c r="BD231" s="26">
        <v>456.38478154658162</v>
      </c>
      <c r="BE231" s="20"/>
      <c r="BF231" s="20"/>
      <c r="BG231" s="20"/>
      <c r="BH231" s="20"/>
      <c r="BI231" s="20"/>
      <c r="BJ231" s="20"/>
      <c r="BK231" s="20"/>
      <c r="BL231" s="20"/>
      <c r="BM231" s="20"/>
      <c r="BN231" s="20"/>
      <c r="BO231" s="20"/>
      <c r="BP231" s="20"/>
      <c r="BQ231" s="20"/>
      <c r="BR231" s="20"/>
      <c r="BS231" s="20"/>
      <c r="BT231" s="20"/>
      <c r="BU231" s="20"/>
      <c r="BV231" s="20"/>
      <c r="BW231" s="20"/>
      <c r="BX231" s="20"/>
      <c r="BY231" s="21"/>
      <c r="CB231" s="31" t="s">
        <v>114</v>
      </c>
      <c r="CC231" s="56" t="s">
        <v>385</v>
      </c>
      <c r="CD231" s="30">
        <v>321.57652058878597</v>
      </c>
      <c r="CE231" s="30"/>
      <c r="CF231" s="20"/>
      <c r="CG231" s="20"/>
      <c r="CH231" s="20"/>
      <c r="CI231" s="20"/>
      <c r="CJ231" s="20"/>
      <c r="CK231" s="20"/>
      <c r="CL231" s="20"/>
      <c r="CM231" s="20"/>
      <c r="CN231" s="20"/>
      <c r="CO231" s="20"/>
      <c r="CP231" s="20"/>
      <c r="CQ231" s="20"/>
      <c r="CR231" s="20"/>
      <c r="CS231" s="20"/>
      <c r="CT231" s="20"/>
      <c r="CU231" s="20"/>
      <c r="CV231" s="20"/>
      <c r="CW231" s="20"/>
      <c r="CX231" s="20"/>
      <c r="CY231" s="20"/>
      <c r="CZ231" s="21"/>
    </row>
    <row r="232" spans="28:104" x14ac:dyDescent="0.25">
      <c r="AB232" s="27" t="s">
        <v>194</v>
      </c>
      <c r="AC232" s="36" t="s">
        <v>465</v>
      </c>
      <c r="AD232" s="63">
        <v>443.25148023027839</v>
      </c>
      <c r="AE232" s="20"/>
      <c r="AF232" s="20"/>
      <c r="AG232" s="20"/>
      <c r="AH232" s="20"/>
      <c r="AI232" s="20"/>
      <c r="AJ232" s="20"/>
      <c r="AK232" s="20"/>
      <c r="AL232" s="20"/>
      <c r="AM232" s="20"/>
      <c r="AN232" s="20"/>
      <c r="AO232" s="20"/>
      <c r="AP232" s="20"/>
      <c r="AQ232" s="20"/>
      <c r="AR232" s="20"/>
      <c r="AS232" s="20"/>
      <c r="AT232" s="20"/>
      <c r="AU232" s="20"/>
      <c r="AV232" s="20"/>
      <c r="AW232" s="21"/>
      <c r="BA232" s="27" t="s">
        <v>167</v>
      </c>
      <c r="BB232" s="36" t="s">
        <v>438</v>
      </c>
      <c r="BC232" s="26"/>
      <c r="BD232" s="26">
        <v>439.07202693547026</v>
      </c>
      <c r="BE232" s="20"/>
      <c r="BF232" s="20"/>
      <c r="BG232" s="20"/>
      <c r="BH232" s="20"/>
      <c r="BI232" s="20"/>
      <c r="BJ232" s="20"/>
      <c r="BK232" s="20"/>
      <c r="BL232" s="20"/>
      <c r="BM232" s="20"/>
      <c r="BN232" s="20"/>
      <c r="BO232" s="20"/>
      <c r="BP232" s="20"/>
      <c r="BQ232" s="20"/>
      <c r="BR232" s="20"/>
      <c r="BS232" s="20"/>
      <c r="BT232" s="20"/>
      <c r="BU232" s="20"/>
      <c r="BV232" s="20"/>
      <c r="BW232" s="20"/>
      <c r="BX232" s="20"/>
      <c r="BY232" s="21"/>
      <c r="CB232" s="31" t="s">
        <v>115</v>
      </c>
      <c r="CC232" s="56" t="s">
        <v>386</v>
      </c>
      <c r="CD232" s="30">
        <v>275.79089173445732</v>
      </c>
      <c r="CE232" s="30"/>
      <c r="CF232" s="20"/>
      <c r="CG232" s="20"/>
      <c r="CH232" s="20"/>
      <c r="CI232" s="20"/>
      <c r="CJ232" s="20"/>
      <c r="CK232" s="20"/>
      <c r="CL232" s="20"/>
      <c r="CM232" s="20"/>
      <c r="CN232" s="20"/>
      <c r="CO232" s="20"/>
      <c r="CP232" s="20"/>
      <c r="CQ232" s="20"/>
      <c r="CR232" s="20"/>
      <c r="CS232" s="20"/>
      <c r="CT232" s="20"/>
      <c r="CU232" s="20"/>
      <c r="CV232" s="20"/>
      <c r="CW232" s="20"/>
      <c r="CX232" s="20"/>
      <c r="CY232" s="20"/>
      <c r="CZ232" s="21"/>
    </row>
    <row r="233" spans="28:104" x14ac:dyDescent="0.25">
      <c r="AB233" s="27" t="s">
        <v>195</v>
      </c>
      <c r="AC233" s="36" t="s">
        <v>466</v>
      </c>
      <c r="AD233" s="63">
        <v>493.68074743597185</v>
      </c>
      <c r="AE233" s="20"/>
      <c r="AF233" s="20"/>
      <c r="AG233" s="20"/>
      <c r="AH233" s="20"/>
      <c r="AI233" s="20"/>
      <c r="AJ233" s="20"/>
      <c r="AK233" s="20"/>
      <c r="AL233" s="20"/>
      <c r="AM233" s="20"/>
      <c r="AN233" s="20"/>
      <c r="AO233" s="20"/>
      <c r="AP233" s="20"/>
      <c r="AQ233" s="20"/>
      <c r="AR233" s="20"/>
      <c r="AS233" s="20"/>
      <c r="AT233" s="20"/>
      <c r="AU233" s="20"/>
      <c r="AV233" s="20"/>
      <c r="AW233" s="21"/>
      <c r="BA233" s="27" t="s">
        <v>168</v>
      </c>
      <c r="BB233" s="36" t="s">
        <v>439</v>
      </c>
      <c r="BC233" s="26"/>
      <c r="BD233" s="26">
        <v>431.17473007203256</v>
      </c>
      <c r="BE233" s="20"/>
      <c r="BF233" s="20"/>
      <c r="BG233" s="20"/>
      <c r="BH233" s="20"/>
      <c r="BI233" s="20"/>
      <c r="BJ233" s="20"/>
      <c r="BK233" s="20"/>
      <c r="BL233" s="20"/>
      <c r="BM233" s="20"/>
      <c r="BN233" s="20"/>
      <c r="BO233" s="20"/>
      <c r="BP233" s="20"/>
      <c r="BQ233" s="20"/>
      <c r="BR233" s="20"/>
      <c r="BS233" s="20"/>
      <c r="BT233" s="20"/>
      <c r="BU233" s="20"/>
      <c r="BV233" s="20"/>
      <c r="BW233" s="20"/>
      <c r="BX233" s="20"/>
      <c r="BY233" s="21"/>
      <c r="CB233" s="31" t="s">
        <v>116</v>
      </c>
      <c r="CC233" s="56" t="s">
        <v>387</v>
      </c>
      <c r="CD233" s="30">
        <v>395.00595481714231</v>
      </c>
      <c r="CE233" s="30"/>
      <c r="CF233" s="20"/>
      <c r="CG233" s="20"/>
      <c r="CH233" s="20"/>
      <c r="CI233" s="20"/>
      <c r="CJ233" s="20"/>
      <c r="CK233" s="20"/>
      <c r="CL233" s="20"/>
      <c r="CM233" s="20"/>
      <c r="CN233" s="20"/>
      <c r="CO233" s="20"/>
      <c r="CP233" s="20"/>
      <c r="CQ233" s="20"/>
      <c r="CR233" s="20"/>
      <c r="CS233" s="20"/>
      <c r="CT233" s="20"/>
      <c r="CU233" s="20"/>
      <c r="CV233" s="20"/>
      <c r="CW233" s="20"/>
      <c r="CX233" s="20"/>
      <c r="CY233" s="20"/>
      <c r="CZ233" s="21"/>
    </row>
    <row r="234" spans="28:104" x14ac:dyDescent="0.25">
      <c r="AB234" s="27" t="s">
        <v>196</v>
      </c>
      <c r="AC234" s="36" t="s">
        <v>467</v>
      </c>
      <c r="AD234" s="63">
        <v>488.79786431774897</v>
      </c>
      <c r="AE234" s="20"/>
      <c r="AF234" s="20"/>
      <c r="AG234" s="20"/>
      <c r="AH234" s="20"/>
      <c r="AI234" s="20"/>
      <c r="AJ234" s="20"/>
      <c r="AK234" s="20"/>
      <c r="AL234" s="20"/>
      <c r="AM234" s="20"/>
      <c r="AN234" s="20"/>
      <c r="AO234" s="20"/>
      <c r="AP234" s="20"/>
      <c r="AQ234" s="20"/>
      <c r="AR234" s="20"/>
      <c r="AS234" s="20"/>
      <c r="AT234" s="20"/>
      <c r="AU234" s="20"/>
      <c r="AV234" s="20"/>
      <c r="AW234" s="21"/>
      <c r="BA234" s="27" t="s">
        <v>169</v>
      </c>
      <c r="BB234" s="36" t="s">
        <v>440</v>
      </c>
      <c r="BC234" s="26"/>
      <c r="BD234" s="26">
        <v>367.56021025060215</v>
      </c>
      <c r="BE234" s="20"/>
      <c r="BF234" s="20"/>
      <c r="BG234" s="20"/>
      <c r="BH234" s="20"/>
      <c r="BI234" s="20"/>
      <c r="BJ234" s="20"/>
      <c r="BK234" s="20"/>
      <c r="BL234" s="20"/>
      <c r="BM234" s="20"/>
      <c r="BN234" s="20"/>
      <c r="BO234" s="20"/>
      <c r="BP234" s="20"/>
      <c r="BQ234" s="20"/>
      <c r="BR234" s="20"/>
      <c r="BS234" s="20"/>
      <c r="BT234" s="20"/>
      <c r="BU234" s="20"/>
      <c r="BV234" s="20"/>
      <c r="BW234" s="20"/>
      <c r="BX234" s="20"/>
      <c r="BY234" s="21"/>
      <c r="CB234" s="31" t="s">
        <v>117</v>
      </c>
      <c r="CC234" s="56" t="s">
        <v>388</v>
      </c>
      <c r="CD234" s="30">
        <v>336.3964740993365</v>
      </c>
      <c r="CE234" s="30"/>
      <c r="CF234" s="20"/>
      <c r="CG234" s="20"/>
      <c r="CH234" s="20"/>
      <c r="CI234" s="20"/>
      <c r="CJ234" s="20"/>
      <c r="CK234" s="20"/>
      <c r="CL234" s="20"/>
      <c r="CM234" s="20"/>
      <c r="CN234" s="20"/>
      <c r="CO234" s="20"/>
      <c r="CP234" s="20"/>
      <c r="CQ234" s="20"/>
      <c r="CR234" s="20"/>
      <c r="CS234" s="20"/>
      <c r="CT234" s="20"/>
      <c r="CU234" s="20"/>
      <c r="CV234" s="20"/>
      <c r="CW234" s="20"/>
      <c r="CX234" s="20"/>
      <c r="CY234" s="20"/>
      <c r="CZ234" s="21"/>
    </row>
    <row r="235" spans="28:104" x14ac:dyDescent="0.25">
      <c r="AB235" s="27" t="s">
        <v>197</v>
      </c>
      <c r="AC235" s="36" t="s">
        <v>468</v>
      </c>
      <c r="AD235" s="63">
        <v>386.93629827071209</v>
      </c>
      <c r="AE235" s="20"/>
      <c r="AF235" s="20"/>
      <c r="AG235" s="20"/>
      <c r="AH235" s="20"/>
      <c r="AI235" s="20"/>
      <c r="AJ235" s="20"/>
      <c r="AK235" s="20"/>
      <c r="AL235" s="20"/>
      <c r="AM235" s="20"/>
      <c r="AN235" s="20"/>
      <c r="AO235" s="20"/>
      <c r="AP235" s="20"/>
      <c r="AQ235" s="20"/>
      <c r="AR235" s="20"/>
      <c r="AS235" s="20"/>
      <c r="AT235" s="20"/>
      <c r="AU235" s="20"/>
      <c r="AV235" s="20"/>
      <c r="AW235" s="21"/>
      <c r="BA235" s="27" t="s">
        <v>170</v>
      </c>
      <c r="BB235" s="36" t="s">
        <v>441</v>
      </c>
      <c r="BC235" s="26"/>
      <c r="BD235" s="26">
        <v>323.73383947215757</v>
      </c>
      <c r="BE235" s="20"/>
      <c r="BF235" s="20"/>
      <c r="BG235" s="20"/>
      <c r="BH235" s="20"/>
      <c r="BI235" s="20"/>
      <c r="BJ235" s="20"/>
      <c r="BK235" s="20"/>
      <c r="BL235" s="20"/>
      <c r="BM235" s="20"/>
      <c r="BN235" s="20"/>
      <c r="BO235" s="20"/>
      <c r="BP235" s="20"/>
      <c r="BQ235" s="20"/>
      <c r="BR235" s="20"/>
      <c r="BS235" s="20"/>
      <c r="BT235" s="20"/>
      <c r="BU235" s="20"/>
      <c r="BV235" s="20"/>
      <c r="BW235" s="20"/>
      <c r="BX235" s="20"/>
      <c r="BY235" s="21"/>
      <c r="CB235" s="31" t="s">
        <v>118</v>
      </c>
      <c r="CC235" s="56" t="s">
        <v>389</v>
      </c>
      <c r="CD235" s="30">
        <v>278.75336416679238</v>
      </c>
      <c r="CE235" s="30"/>
      <c r="CF235" s="20"/>
      <c r="CG235" s="20"/>
      <c r="CH235" s="20"/>
      <c r="CI235" s="20"/>
      <c r="CJ235" s="20"/>
      <c r="CK235" s="20"/>
      <c r="CL235" s="20"/>
      <c r="CM235" s="20"/>
      <c r="CN235" s="20"/>
      <c r="CO235" s="20"/>
      <c r="CP235" s="20"/>
      <c r="CQ235" s="20"/>
      <c r="CR235" s="20"/>
      <c r="CS235" s="20"/>
      <c r="CT235" s="20"/>
      <c r="CU235" s="20"/>
      <c r="CV235" s="20"/>
      <c r="CW235" s="20"/>
      <c r="CX235" s="20"/>
      <c r="CY235" s="20"/>
      <c r="CZ235" s="21"/>
    </row>
    <row r="236" spans="28:104" x14ac:dyDescent="0.25">
      <c r="AB236" s="27" t="s">
        <v>198</v>
      </c>
      <c r="AC236" s="36" t="s">
        <v>469</v>
      </c>
      <c r="AD236" s="63">
        <v>506.11558808679712</v>
      </c>
      <c r="AE236" s="20"/>
      <c r="AF236" s="20"/>
      <c r="AG236" s="20"/>
      <c r="AH236" s="20"/>
      <c r="AI236" s="20"/>
      <c r="AJ236" s="20"/>
      <c r="AK236" s="20"/>
      <c r="AL236" s="20"/>
      <c r="AM236" s="20"/>
      <c r="AN236" s="20"/>
      <c r="AO236" s="20"/>
      <c r="AP236" s="20"/>
      <c r="AQ236" s="20"/>
      <c r="AR236" s="20"/>
      <c r="AS236" s="20"/>
      <c r="AT236" s="20"/>
      <c r="AU236" s="20"/>
      <c r="AV236" s="20"/>
      <c r="AW236" s="21"/>
      <c r="BA236" s="27" t="s">
        <v>171</v>
      </c>
      <c r="BB236" s="36" t="s">
        <v>442</v>
      </c>
      <c r="BC236" s="26"/>
      <c r="BD236" s="26">
        <v>388.98709362574715</v>
      </c>
      <c r="BE236" s="20"/>
      <c r="BF236" s="20"/>
      <c r="BG236" s="20"/>
      <c r="BH236" s="20"/>
      <c r="BI236" s="20"/>
      <c r="BJ236" s="20"/>
      <c r="BK236" s="20"/>
      <c r="BL236" s="20"/>
      <c r="BM236" s="20"/>
      <c r="BN236" s="20"/>
      <c r="BO236" s="20"/>
      <c r="BP236" s="20"/>
      <c r="BQ236" s="20"/>
      <c r="BR236" s="20"/>
      <c r="BS236" s="20"/>
      <c r="BT236" s="20"/>
      <c r="BU236" s="20"/>
      <c r="BV236" s="20"/>
      <c r="BW236" s="20"/>
      <c r="BX236" s="20"/>
      <c r="BY236" s="21"/>
      <c r="CB236" s="31" t="s">
        <v>119</v>
      </c>
      <c r="CC236" s="56" t="s">
        <v>390</v>
      </c>
      <c r="CD236" s="30">
        <v>325.99749428474365</v>
      </c>
      <c r="CE236" s="30"/>
      <c r="CF236" s="20"/>
      <c r="CG236" s="20"/>
      <c r="CH236" s="20"/>
      <c r="CI236" s="20"/>
      <c r="CJ236" s="20"/>
      <c r="CK236" s="20"/>
      <c r="CL236" s="20"/>
      <c r="CM236" s="20"/>
      <c r="CN236" s="20"/>
      <c r="CO236" s="20"/>
      <c r="CP236" s="20"/>
      <c r="CQ236" s="20"/>
      <c r="CR236" s="20"/>
      <c r="CS236" s="20"/>
      <c r="CT236" s="20"/>
      <c r="CU236" s="20"/>
      <c r="CV236" s="20"/>
      <c r="CW236" s="20"/>
      <c r="CX236" s="20"/>
      <c r="CY236" s="20"/>
      <c r="CZ236" s="21"/>
    </row>
    <row r="237" spans="28:104" x14ac:dyDescent="0.25">
      <c r="AB237" s="27" t="s">
        <v>199</v>
      </c>
      <c r="AC237" s="36" t="s">
        <v>470</v>
      </c>
      <c r="AD237" s="63">
        <v>470.20707586701798</v>
      </c>
      <c r="AE237" s="20"/>
      <c r="AF237" s="20"/>
      <c r="AG237" s="20"/>
      <c r="AH237" s="20"/>
      <c r="AI237" s="20"/>
      <c r="AJ237" s="20"/>
      <c r="AK237" s="20"/>
      <c r="AL237" s="20"/>
      <c r="AM237" s="20"/>
      <c r="AN237" s="20"/>
      <c r="AO237" s="20"/>
      <c r="AP237" s="20"/>
      <c r="AQ237" s="20"/>
      <c r="AR237" s="20"/>
      <c r="AS237" s="20"/>
      <c r="AT237" s="20"/>
      <c r="AU237" s="20"/>
      <c r="AV237" s="20"/>
      <c r="AW237" s="21"/>
      <c r="BA237" s="27" t="s">
        <v>172</v>
      </c>
      <c r="BB237" s="36" t="s">
        <v>443</v>
      </c>
      <c r="BC237" s="26"/>
      <c r="BD237" s="26">
        <v>445.10874120690312</v>
      </c>
      <c r="BE237" s="20"/>
      <c r="BF237" s="20"/>
      <c r="BG237" s="20"/>
      <c r="BH237" s="20"/>
      <c r="BI237" s="20"/>
      <c r="BJ237" s="20"/>
      <c r="BK237" s="20"/>
      <c r="BL237" s="20"/>
      <c r="BM237" s="20"/>
      <c r="BN237" s="20"/>
      <c r="BO237" s="20"/>
      <c r="BP237" s="20"/>
      <c r="BQ237" s="20"/>
      <c r="BR237" s="20"/>
      <c r="BS237" s="20"/>
      <c r="BT237" s="20"/>
      <c r="BU237" s="20"/>
      <c r="BV237" s="20"/>
      <c r="BW237" s="20"/>
      <c r="BX237" s="20"/>
      <c r="BY237" s="21"/>
      <c r="CB237" s="31" t="s">
        <v>120</v>
      </c>
      <c r="CC237" s="56" t="s">
        <v>391</v>
      </c>
      <c r="CD237" s="30">
        <v>401.1725485152312</v>
      </c>
      <c r="CE237" s="30"/>
      <c r="CF237" s="20"/>
      <c r="CG237" s="20"/>
      <c r="CH237" s="20"/>
      <c r="CI237" s="20"/>
      <c r="CJ237" s="20"/>
      <c r="CK237" s="20"/>
      <c r="CL237" s="20"/>
      <c r="CM237" s="20"/>
      <c r="CN237" s="20"/>
      <c r="CO237" s="20"/>
      <c r="CP237" s="20"/>
      <c r="CQ237" s="20"/>
      <c r="CR237" s="20"/>
      <c r="CS237" s="20"/>
      <c r="CT237" s="20"/>
      <c r="CU237" s="20"/>
      <c r="CV237" s="20"/>
      <c r="CW237" s="20"/>
      <c r="CX237" s="20"/>
      <c r="CY237" s="20"/>
      <c r="CZ237" s="21"/>
    </row>
    <row r="238" spans="28:104" x14ac:dyDescent="0.25">
      <c r="AB238" s="27" t="s">
        <v>200</v>
      </c>
      <c r="AC238" s="36" t="s">
        <v>471</v>
      </c>
      <c r="AD238" s="63">
        <v>559.72449218306065</v>
      </c>
      <c r="AE238" s="20"/>
      <c r="AF238" s="20"/>
      <c r="AG238" s="20"/>
      <c r="AH238" s="20"/>
      <c r="AI238" s="20"/>
      <c r="AJ238" s="20"/>
      <c r="AK238" s="20"/>
      <c r="AL238" s="20"/>
      <c r="AM238" s="20"/>
      <c r="AN238" s="20"/>
      <c r="AO238" s="20"/>
      <c r="AP238" s="20"/>
      <c r="AQ238" s="20"/>
      <c r="AR238" s="20"/>
      <c r="AS238" s="20"/>
      <c r="AT238" s="20"/>
      <c r="AU238" s="20"/>
      <c r="AV238" s="20"/>
      <c r="AW238" s="21"/>
      <c r="BA238" s="27" t="s">
        <v>173</v>
      </c>
      <c r="BB238" s="36" t="s">
        <v>444</v>
      </c>
      <c r="BC238" s="26"/>
      <c r="BD238" s="26">
        <v>359.40855384740024</v>
      </c>
      <c r="BE238" s="20"/>
      <c r="BF238" s="20"/>
      <c r="BG238" s="20"/>
      <c r="BH238" s="20"/>
      <c r="BI238" s="20"/>
      <c r="BJ238" s="20"/>
      <c r="BK238" s="20"/>
      <c r="BL238" s="20"/>
      <c r="BM238" s="20"/>
      <c r="BN238" s="20"/>
      <c r="BO238" s="20"/>
      <c r="BP238" s="20"/>
      <c r="BQ238" s="20"/>
      <c r="BR238" s="20"/>
      <c r="BS238" s="20"/>
      <c r="BT238" s="20"/>
      <c r="BU238" s="20"/>
      <c r="BV238" s="20"/>
      <c r="BW238" s="20"/>
      <c r="BX238" s="20"/>
      <c r="BY238" s="21"/>
      <c r="CB238" s="31" t="s">
        <v>121</v>
      </c>
      <c r="CC238" s="56" t="s">
        <v>392</v>
      </c>
      <c r="CD238" s="30">
        <v>365.71326441762335</v>
      </c>
      <c r="CE238" s="30"/>
      <c r="CF238" s="20"/>
      <c r="CG238" s="20"/>
      <c r="CH238" s="20"/>
      <c r="CI238" s="20"/>
      <c r="CJ238" s="20"/>
      <c r="CK238" s="20"/>
      <c r="CL238" s="20"/>
      <c r="CM238" s="20"/>
      <c r="CN238" s="20"/>
      <c r="CO238" s="20"/>
      <c r="CP238" s="20"/>
      <c r="CQ238" s="20"/>
      <c r="CR238" s="20"/>
      <c r="CS238" s="20"/>
      <c r="CT238" s="20"/>
      <c r="CU238" s="20"/>
      <c r="CV238" s="20"/>
      <c r="CW238" s="20"/>
      <c r="CX238" s="20"/>
      <c r="CY238" s="20"/>
      <c r="CZ238" s="21"/>
    </row>
    <row r="239" spans="28:104" x14ac:dyDescent="0.25">
      <c r="AB239" s="27" t="s">
        <v>201</v>
      </c>
      <c r="AC239" s="36" t="s">
        <v>472</v>
      </c>
      <c r="AD239" s="63">
        <v>450.77340483344767</v>
      </c>
      <c r="AE239" s="20"/>
      <c r="AF239" s="20"/>
      <c r="AG239" s="20"/>
      <c r="AH239" s="20"/>
      <c r="AI239" s="20"/>
      <c r="AJ239" s="20"/>
      <c r="AK239" s="20"/>
      <c r="AL239" s="20"/>
      <c r="AM239" s="20"/>
      <c r="AN239" s="20"/>
      <c r="AO239" s="20"/>
      <c r="AP239" s="20"/>
      <c r="AQ239" s="20"/>
      <c r="AR239" s="20"/>
      <c r="AS239" s="20"/>
      <c r="AT239" s="20"/>
      <c r="AU239" s="20"/>
      <c r="AV239" s="20"/>
      <c r="AW239" s="21"/>
      <c r="BA239" s="27" t="s">
        <v>174</v>
      </c>
      <c r="BB239" s="36" t="s">
        <v>445</v>
      </c>
      <c r="BC239" s="26"/>
      <c r="BD239" s="26">
        <v>395.73148493468142</v>
      </c>
      <c r="BE239" s="20"/>
      <c r="BF239" s="20"/>
      <c r="BG239" s="20"/>
      <c r="BH239" s="20"/>
      <c r="BI239" s="20"/>
      <c r="BJ239" s="20"/>
      <c r="BK239" s="20"/>
      <c r="BL239" s="20"/>
      <c r="BM239" s="20"/>
      <c r="BN239" s="20"/>
      <c r="BO239" s="20"/>
      <c r="BP239" s="20"/>
      <c r="BQ239" s="20"/>
      <c r="BR239" s="20"/>
      <c r="BS239" s="20"/>
      <c r="BT239" s="20"/>
      <c r="BU239" s="20"/>
      <c r="BV239" s="20"/>
      <c r="BW239" s="20"/>
      <c r="BX239" s="20"/>
      <c r="BY239" s="21"/>
      <c r="CB239" s="31" t="s">
        <v>122</v>
      </c>
      <c r="CC239" s="56" t="s">
        <v>393</v>
      </c>
      <c r="CD239" s="30">
        <v>391.40412531421509</v>
      </c>
      <c r="CE239" s="30"/>
      <c r="CF239" s="20"/>
      <c r="CG239" s="20"/>
      <c r="CH239" s="20"/>
      <c r="CI239" s="20"/>
      <c r="CJ239" s="20"/>
      <c r="CK239" s="20"/>
      <c r="CL239" s="20"/>
      <c r="CM239" s="20"/>
      <c r="CN239" s="20"/>
      <c r="CO239" s="20"/>
      <c r="CP239" s="20"/>
      <c r="CQ239" s="20"/>
      <c r="CR239" s="20"/>
      <c r="CS239" s="20"/>
      <c r="CT239" s="20"/>
      <c r="CU239" s="20"/>
      <c r="CV239" s="20"/>
      <c r="CW239" s="20"/>
      <c r="CX239" s="20"/>
      <c r="CY239" s="20"/>
      <c r="CZ239" s="21"/>
    </row>
    <row r="240" spans="28:104" x14ac:dyDescent="0.25">
      <c r="AB240" s="27" t="s">
        <v>202</v>
      </c>
      <c r="AC240" s="36" t="s">
        <v>473</v>
      </c>
      <c r="AD240" s="63">
        <v>488.95430190549752</v>
      </c>
      <c r="AE240" s="20"/>
      <c r="AF240" s="20"/>
      <c r="AG240" s="20"/>
      <c r="AH240" s="20"/>
      <c r="AI240" s="20"/>
      <c r="AJ240" s="20"/>
      <c r="AK240" s="20"/>
      <c r="AL240" s="20"/>
      <c r="AM240" s="20"/>
      <c r="AN240" s="20"/>
      <c r="AO240" s="20"/>
      <c r="AP240" s="20"/>
      <c r="AQ240" s="20"/>
      <c r="AR240" s="20"/>
      <c r="AS240" s="20"/>
      <c r="AT240" s="20"/>
      <c r="AU240" s="20"/>
      <c r="AV240" s="20"/>
      <c r="AW240" s="21"/>
      <c r="BA240" s="27" t="s">
        <v>175</v>
      </c>
      <c r="BB240" s="36" t="s">
        <v>446</v>
      </c>
      <c r="BC240" s="26"/>
      <c r="BD240" s="26">
        <v>279.59601568256528</v>
      </c>
      <c r="BE240" s="20"/>
      <c r="BF240" s="20"/>
      <c r="BG240" s="20"/>
      <c r="BH240" s="20"/>
      <c r="BI240" s="20"/>
      <c r="BJ240" s="20"/>
      <c r="BK240" s="20"/>
      <c r="BL240" s="20"/>
      <c r="BM240" s="20"/>
      <c r="BN240" s="20"/>
      <c r="BO240" s="20"/>
      <c r="BP240" s="20"/>
      <c r="BQ240" s="20"/>
      <c r="BR240" s="20"/>
      <c r="BS240" s="20"/>
      <c r="BT240" s="20"/>
      <c r="BU240" s="20"/>
      <c r="BV240" s="20"/>
      <c r="BW240" s="20"/>
      <c r="BX240" s="20"/>
      <c r="BY240" s="21"/>
      <c r="CB240" s="31" t="s">
        <v>123</v>
      </c>
      <c r="CC240" s="56" t="s">
        <v>394</v>
      </c>
      <c r="CD240" s="30">
        <v>423.75935710124099</v>
      </c>
      <c r="CE240" s="30"/>
      <c r="CF240" s="20"/>
      <c r="CG240" s="20"/>
      <c r="CH240" s="20"/>
      <c r="CI240" s="20"/>
      <c r="CJ240" s="20"/>
      <c r="CK240" s="20"/>
      <c r="CL240" s="20"/>
      <c r="CM240" s="20"/>
      <c r="CN240" s="20"/>
      <c r="CO240" s="20"/>
      <c r="CP240" s="20"/>
      <c r="CQ240" s="20"/>
      <c r="CR240" s="20"/>
      <c r="CS240" s="20"/>
      <c r="CT240" s="20"/>
      <c r="CU240" s="20"/>
      <c r="CV240" s="20"/>
      <c r="CW240" s="20"/>
      <c r="CX240" s="20"/>
      <c r="CY240" s="20"/>
      <c r="CZ240" s="21"/>
    </row>
    <row r="241" spans="28:104" x14ac:dyDescent="0.25">
      <c r="AB241" s="27" t="s">
        <v>203</v>
      </c>
      <c r="AC241" s="36" t="s">
        <v>474</v>
      </c>
      <c r="AD241" s="63">
        <v>415.36863156503392</v>
      </c>
      <c r="AE241" s="20"/>
      <c r="AF241" s="20"/>
      <c r="AG241" s="20"/>
      <c r="AH241" s="20"/>
      <c r="AI241" s="20"/>
      <c r="AJ241" s="20"/>
      <c r="AK241" s="20"/>
      <c r="AL241" s="20"/>
      <c r="AM241" s="20"/>
      <c r="AN241" s="20"/>
      <c r="AO241" s="20"/>
      <c r="AP241" s="20"/>
      <c r="AQ241" s="20"/>
      <c r="AR241" s="20"/>
      <c r="AS241" s="20"/>
      <c r="AT241" s="20"/>
      <c r="AU241" s="20"/>
      <c r="AV241" s="20"/>
      <c r="AW241" s="21"/>
      <c r="BA241" s="27" t="s">
        <v>176</v>
      </c>
      <c r="BB241" s="36" t="s">
        <v>447</v>
      </c>
      <c r="BC241" s="26"/>
      <c r="BD241" s="26">
        <v>482.22054879800464</v>
      </c>
      <c r="BE241" s="20"/>
      <c r="BF241" s="20"/>
      <c r="BG241" s="20"/>
      <c r="BH241" s="20"/>
      <c r="BI241" s="20"/>
      <c r="BJ241" s="20"/>
      <c r="BK241" s="20"/>
      <c r="BL241" s="20"/>
      <c r="BM241" s="20"/>
      <c r="BN241" s="20"/>
      <c r="BO241" s="20"/>
      <c r="BP241" s="20"/>
      <c r="BQ241" s="20"/>
      <c r="BR241" s="20"/>
      <c r="BS241" s="20"/>
      <c r="BT241" s="20"/>
      <c r="BU241" s="20"/>
      <c r="BV241" s="20"/>
      <c r="BW241" s="20"/>
      <c r="BX241" s="20"/>
      <c r="BY241" s="21"/>
      <c r="CB241" s="31" t="s">
        <v>124</v>
      </c>
      <c r="CC241" s="56" t="s">
        <v>395</v>
      </c>
      <c r="CD241" s="30">
        <v>338.25741809235052</v>
      </c>
      <c r="CE241" s="30"/>
      <c r="CF241" s="20"/>
      <c r="CG241" s="20"/>
      <c r="CH241" s="20"/>
      <c r="CI241" s="20"/>
      <c r="CJ241" s="20"/>
      <c r="CK241" s="20"/>
      <c r="CL241" s="20"/>
      <c r="CM241" s="20"/>
      <c r="CN241" s="20"/>
      <c r="CO241" s="20"/>
      <c r="CP241" s="20"/>
      <c r="CQ241" s="20"/>
      <c r="CR241" s="20"/>
      <c r="CS241" s="20"/>
      <c r="CT241" s="20"/>
      <c r="CU241" s="20"/>
      <c r="CV241" s="20"/>
      <c r="CW241" s="20"/>
      <c r="CX241" s="20"/>
      <c r="CY241" s="20"/>
      <c r="CZ241" s="21"/>
    </row>
    <row r="242" spans="28:104" x14ac:dyDescent="0.25">
      <c r="AB242" s="27" t="s">
        <v>204</v>
      </c>
      <c r="AC242" s="36" t="s">
        <v>475</v>
      </c>
      <c r="AD242" s="63">
        <v>477.61631246934854</v>
      </c>
      <c r="AE242" s="20"/>
      <c r="AF242" s="20"/>
      <c r="AG242" s="20"/>
      <c r="AH242" s="20"/>
      <c r="AI242" s="20"/>
      <c r="AJ242" s="20"/>
      <c r="AK242" s="20"/>
      <c r="AL242" s="20"/>
      <c r="AM242" s="20"/>
      <c r="AN242" s="20"/>
      <c r="AO242" s="20"/>
      <c r="AP242" s="20"/>
      <c r="AQ242" s="20"/>
      <c r="AR242" s="20"/>
      <c r="AS242" s="20"/>
      <c r="AT242" s="20"/>
      <c r="AU242" s="20"/>
      <c r="AV242" s="20"/>
      <c r="AW242" s="21"/>
      <c r="BA242" s="27" t="s">
        <v>177</v>
      </c>
      <c r="BB242" s="36" t="s">
        <v>448</v>
      </c>
      <c r="BC242" s="26"/>
      <c r="BD242" s="26">
        <v>355.98642590724501</v>
      </c>
      <c r="BE242" s="20"/>
      <c r="BF242" s="20"/>
      <c r="BG242" s="20"/>
      <c r="BH242" s="20"/>
      <c r="BI242" s="20"/>
      <c r="BJ242" s="20"/>
      <c r="BK242" s="20"/>
      <c r="BL242" s="20"/>
      <c r="BM242" s="20"/>
      <c r="BN242" s="20"/>
      <c r="BO242" s="20"/>
      <c r="BP242" s="20"/>
      <c r="BQ242" s="20"/>
      <c r="BR242" s="20"/>
      <c r="BS242" s="20"/>
      <c r="BT242" s="20"/>
      <c r="BU242" s="20"/>
      <c r="BV242" s="20"/>
      <c r="BW242" s="20"/>
      <c r="BX242" s="20"/>
      <c r="BY242" s="21"/>
      <c r="CB242" s="31" t="s">
        <v>125</v>
      </c>
      <c r="CC242" s="56" t="s">
        <v>396</v>
      </c>
      <c r="CD242" s="30">
        <v>326.03574313740296</v>
      </c>
      <c r="CE242" s="30"/>
      <c r="CF242" s="20"/>
      <c r="CG242" s="20"/>
      <c r="CH242" s="20"/>
      <c r="CI242" s="20"/>
      <c r="CJ242" s="20"/>
      <c r="CK242" s="20"/>
      <c r="CL242" s="20"/>
      <c r="CM242" s="20"/>
      <c r="CN242" s="20"/>
      <c r="CO242" s="20"/>
      <c r="CP242" s="20"/>
      <c r="CQ242" s="20"/>
      <c r="CR242" s="20"/>
      <c r="CS242" s="20"/>
      <c r="CT242" s="20"/>
      <c r="CU242" s="20"/>
      <c r="CV242" s="20"/>
      <c r="CW242" s="20"/>
      <c r="CX242" s="20"/>
      <c r="CY242" s="20"/>
      <c r="CZ242" s="21"/>
    </row>
    <row r="243" spans="28:104" x14ac:dyDescent="0.25">
      <c r="AB243" s="27" t="s">
        <v>205</v>
      </c>
      <c r="AC243" s="36" t="s">
        <v>476</v>
      </c>
      <c r="AD243" s="63">
        <v>394.01051111272272</v>
      </c>
      <c r="AE243" s="20"/>
      <c r="AF243" s="20"/>
      <c r="AG243" s="20"/>
      <c r="AH243" s="20"/>
      <c r="AI243" s="20"/>
      <c r="AJ243" s="20"/>
      <c r="AK243" s="20"/>
      <c r="AL243" s="20"/>
      <c r="AM243" s="20"/>
      <c r="AN243" s="20"/>
      <c r="AO243" s="20"/>
      <c r="AP243" s="20"/>
      <c r="AQ243" s="20"/>
      <c r="AR243" s="20"/>
      <c r="AS243" s="20"/>
      <c r="AT243" s="20"/>
      <c r="AU243" s="20"/>
      <c r="AV243" s="20"/>
      <c r="AW243" s="21"/>
      <c r="BA243" s="27" t="s">
        <v>178</v>
      </c>
      <c r="BB243" s="36" t="s">
        <v>449</v>
      </c>
      <c r="BC243" s="26"/>
      <c r="BD243" s="26">
        <v>484.56175634023123</v>
      </c>
      <c r="BE243" s="20"/>
      <c r="BF243" s="20"/>
      <c r="BG243" s="20"/>
      <c r="BH243" s="20"/>
      <c r="BI243" s="20"/>
      <c r="BJ243" s="20"/>
      <c r="BK243" s="20"/>
      <c r="BL243" s="20"/>
      <c r="BM243" s="20"/>
      <c r="BN243" s="20"/>
      <c r="BO243" s="20"/>
      <c r="BP243" s="20"/>
      <c r="BQ243" s="20"/>
      <c r="BR243" s="20"/>
      <c r="BS243" s="20"/>
      <c r="BT243" s="20"/>
      <c r="BU243" s="20"/>
      <c r="BV243" s="20"/>
      <c r="BW243" s="20"/>
      <c r="BX243" s="20"/>
      <c r="BY243" s="21"/>
      <c r="CB243" s="31" t="s">
        <v>126</v>
      </c>
      <c r="CC243" s="56" t="s">
        <v>397</v>
      </c>
      <c r="CD243" s="30">
        <v>380.13864587600534</v>
      </c>
      <c r="CE243" s="30"/>
      <c r="CF243" s="20"/>
      <c r="CG243" s="20"/>
      <c r="CH243" s="20"/>
      <c r="CI243" s="20"/>
      <c r="CJ243" s="20"/>
      <c r="CK243" s="20"/>
      <c r="CL243" s="20"/>
      <c r="CM243" s="20"/>
      <c r="CN243" s="20"/>
      <c r="CO243" s="20"/>
      <c r="CP243" s="20"/>
      <c r="CQ243" s="20"/>
      <c r="CR243" s="20"/>
      <c r="CS243" s="20"/>
      <c r="CT243" s="20"/>
      <c r="CU243" s="20"/>
      <c r="CV243" s="20"/>
      <c r="CW243" s="20"/>
      <c r="CX243" s="20"/>
      <c r="CY243" s="20"/>
      <c r="CZ243" s="21"/>
    </row>
    <row r="244" spans="28:104" x14ac:dyDescent="0.25">
      <c r="AB244" s="27" t="s">
        <v>206</v>
      </c>
      <c r="AC244" s="36" t="s">
        <v>477</v>
      </c>
      <c r="AD244" s="63">
        <v>488.38712461945516</v>
      </c>
      <c r="AE244" s="20"/>
      <c r="AF244" s="20"/>
      <c r="AG244" s="20"/>
      <c r="AH244" s="20"/>
      <c r="AI244" s="20"/>
      <c r="AJ244" s="20"/>
      <c r="AK244" s="20"/>
      <c r="AL244" s="20"/>
      <c r="AM244" s="20"/>
      <c r="AN244" s="20"/>
      <c r="AO244" s="20"/>
      <c r="AP244" s="20"/>
      <c r="AQ244" s="20"/>
      <c r="AR244" s="20"/>
      <c r="AS244" s="20"/>
      <c r="AT244" s="20"/>
      <c r="AU244" s="20"/>
      <c r="AV244" s="20"/>
      <c r="AW244" s="21"/>
      <c r="BA244" s="27" t="s">
        <v>179</v>
      </c>
      <c r="BB244" s="36" t="s">
        <v>450</v>
      </c>
      <c r="BC244" s="26"/>
      <c r="BD244" s="26">
        <v>476.9740546387294</v>
      </c>
      <c r="BE244" s="20"/>
      <c r="BF244" s="20"/>
      <c r="BG244" s="20"/>
      <c r="BH244" s="20"/>
      <c r="BI244" s="20"/>
      <c r="BJ244" s="20"/>
      <c r="BK244" s="20"/>
      <c r="BL244" s="20"/>
      <c r="BM244" s="20"/>
      <c r="BN244" s="20"/>
      <c r="BO244" s="20"/>
      <c r="BP244" s="20"/>
      <c r="BQ244" s="20"/>
      <c r="BR244" s="20"/>
      <c r="BS244" s="20"/>
      <c r="BT244" s="20"/>
      <c r="BU244" s="20"/>
      <c r="BV244" s="20"/>
      <c r="BW244" s="20"/>
      <c r="BX244" s="20"/>
      <c r="BY244" s="21"/>
      <c r="CB244" s="31" t="s">
        <v>127</v>
      </c>
      <c r="CC244" s="56" t="s">
        <v>398</v>
      </c>
      <c r="CD244" s="30">
        <v>388.3082803575407</v>
      </c>
      <c r="CE244" s="30"/>
      <c r="CF244" s="20"/>
      <c r="CG244" s="20"/>
      <c r="CH244" s="20"/>
      <c r="CI244" s="20"/>
      <c r="CJ244" s="20"/>
      <c r="CK244" s="20"/>
      <c r="CL244" s="20"/>
      <c r="CM244" s="20"/>
      <c r="CN244" s="20"/>
      <c r="CO244" s="20"/>
      <c r="CP244" s="20"/>
      <c r="CQ244" s="20"/>
      <c r="CR244" s="20"/>
      <c r="CS244" s="20"/>
      <c r="CT244" s="20"/>
      <c r="CU244" s="20"/>
      <c r="CV244" s="20"/>
      <c r="CW244" s="20"/>
      <c r="CX244" s="20"/>
      <c r="CY244" s="20"/>
      <c r="CZ244" s="21"/>
    </row>
    <row r="245" spans="28:104" x14ac:dyDescent="0.25">
      <c r="AB245" s="27" t="s">
        <v>207</v>
      </c>
      <c r="AC245" s="36" t="s">
        <v>478</v>
      </c>
      <c r="AD245" s="63">
        <v>531.82983762875028</v>
      </c>
      <c r="AE245" s="20"/>
      <c r="AF245" s="20"/>
      <c r="AG245" s="20"/>
      <c r="AH245" s="20"/>
      <c r="AI245" s="20"/>
      <c r="AJ245" s="20"/>
      <c r="AK245" s="20"/>
      <c r="AL245" s="20"/>
      <c r="AM245" s="20"/>
      <c r="AN245" s="20"/>
      <c r="AO245" s="20"/>
      <c r="AP245" s="20"/>
      <c r="AQ245" s="20"/>
      <c r="AR245" s="20"/>
      <c r="AS245" s="20"/>
      <c r="AT245" s="20"/>
      <c r="AU245" s="20"/>
      <c r="AV245" s="20"/>
      <c r="AW245" s="21"/>
      <c r="BA245" s="27" t="s">
        <v>180</v>
      </c>
      <c r="BB245" s="36" t="s">
        <v>451</v>
      </c>
      <c r="BC245" s="26"/>
      <c r="BD245" s="26">
        <v>456.23655309371128</v>
      </c>
      <c r="BE245" s="20"/>
      <c r="BF245" s="20"/>
      <c r="BG245" s="20"/>
      <c r="BH245" s="20"/>
      <c r="BI245" s="20"/>
      <c r="BJ245" s="20"/>
      <c r="BK245" s="20"/>
      <c r="BL245" s="20"/>
      <c r="BM245" s="20"/>
      <c r="BN245" s="20"/>
      <c r="BO245" s="20"/>
      <c r="BP245" s="20"/>
      <c r="BQ245" s="20"/>
      <c r="BR245" s="20"/>
      <c r="BS245" s="20"/>
      <c r="BT245" s="20"/>
      <c r="BU245" s="20"/>
      <c r="BV245" s="20"/>
      <c r="BW245" s="20"/>
      <c r="BX245" s="20"/>
      <c r="BY245" s="21"/>
      <c r="CB245" s="31" t="s">
        <v>128</v>
      </c>
      <c r="CC245" s="56" t="s">
        <v>399</v>
      </c>
      <c r="CD245" s="30">
        <v>317.20428610107683</v>
      </c>
      <c r="CE245" s="30"/>
      <c r="CF245" s="20"/>
      <c r="CG245" s="20"/>
      <c r="CH245" s="20"/>
      <c r="CI245" s="20"/>
      <c r="CJ245" s="20"/>
      <c r="CK245" s="20"/>
      <c r="CL245" s="20"/>
      <c r="CM245" s="20"/>
      <c r="CN245" s="20"/>
      <c r="CO245" s="20"/>
      <c r="CP245" s="20"/>
      <c r="CQ245" s="20"/>
      <c r="CR245" s="20"/>
      <c r="CS245" s="20"/>
      <c r="CT245" s="20"/>
      <c r="CU245" s="20"/>
      <c r="CV245" s="20"/>
      <c r="CW245" s="20"/>
      <c r="CX245" s="20"/>
      <c r="CY245" s="20"/>
      <c r="CZ245" s="21"/>
    </row>
    <row r="246" spans="28:104" x14ac:dyDescent="0.25">
      <c r="AB246" s="27" t="s">
        <v>208</v>
      </c>
      <c r="AC246" s="36" t="s">
        <v>479</v>
      </c>
      <c r="AD246" s="63">
        <v>486.17377442316587</v>
      </c>
      <c r="AE246" s="20"/>
      <c r="AF246" s="20"/>
      <c r="AG246" s="20"/>
      <c r="AH246" s="20"/>
      <c r="AI246" s="20"/>
      <c r="AJ246" s="20"/>
      <c r="AK246" s="20"/>
      <c r="AL246" s="20"/>
      <c r="AM246" s="20"/>
      <c r="AN246" s="20"/>
      <c r="AO246" s="20"/>
      <c r="AP246" s="20"/>
      <c r="AQ246" s="20"/>
      <c r="AR246" s="20"/>
      <c r="AS246" s="20"/>
      <c r="AT246" s="20"/>
      <c r="AU246" s="20"/>
      <c r="AV246" s="20"/>
      <c r="AW246" s="21"/>
      <c r="BA246" s="27" t="s">
        <v>181</v>
      </c>
      <c r="BB246" s="36" t="s">
        <v>452</v>
      </c>
      <c r="BC246" s="26"/>
      <c r="BD246" s="26">
        <v>366.02471602126087</v>
      </c>
      <c r="BE246" s="20"/>
      <c r="BF246" s="20"/>
      <c r="BG246" s="20"/>
      <c r="BH246" s="20"/>
      <c r="BI246" s="20"/>
      <c r="BJ246" s="20"/>
      <c r="BK246" s="20"/>
      <c r="BL246" s="20"/>
      <c r="BM246" s="20"/>
      <c r="BN246" s="20"/>
      <c r="BO246" s="20"/>
      <c r="BP246" s="20"/>
      <c r="BQ246" s="20"/>
      <c r="BR246" s="20"/>
      <c r="BS246" s="20"/>
      <c r="BT246" s="20"/>
      <c r="BU246" s="20"/>
      <c r="BV246" s="20"/>
      <c r="BW246" s="20"/>
      <c r="BX246" s="20"/>
      <c r="BY246" s="21"/>
      <c r="CB246" s="31" t="s">
        <v>129</v>
      </c>
      <c r="CC246" s="56" t="s">
        <v>400</v>
      </c>
      <c r="CD246" s="30">
        <v>428.42031909547393</v>
      </c>
      <c r="CE246" s="30"/>
      <c r="CF246" s="20"/>
      <c r="CG246" s="20"/>
      <c r="CH246" s="20"/>
      <c r="CI246" s="20"/>
      <c r="CJ246" s="20"/>
      <c r="CK246" s="20"/>
      <c r="CL246" s="20"/>
      <c r="CM246" s="20"/>
      <c r="CN246" s="20"/>
      <c r="CO246" s="20"/>
      <c r="CP246" s="20"/>
      <c r="CQ246" s="20"/>
      <c r="CR246" s="20"/>
      <c r="CS246" s="20"/>
      <c r="CT246" s="20"/>
      <c r="CU246" s="20"/>
      <c r="CV246" s="20"/>
      <c r="CW246" s="20"/>
      <c r="CX246" s="20"/>
      <c r="CY246" s="20"/>
      <c r="CZ246" s="21"/>
    </row>
    <row r="247" spans="28:104" x14ac:dyDescent="0.25">
      <c r="AB247" s="27" t="s">
        <v>209</v>
      </c>
      <c r="AC247" s="36" t="s">
        <v>480</v>
      </c>
      <c r="AD247" s="63">
        <v>451.33659296568214</v>
      </c>
      <c r="AE247" s="20"/>
      <c r="AF247" s="20"/>
      <c r="AG247" s="20"/>
      <c r="AH247" s="20"/>
      <c r="AI247" s="20"/>
      <c r="AJ247" s="20"/>
      <c r="AK247" s="20"/>
      <c r="AL247" s="20"/>
      <c r="AM247" s="20"/>
      <c r="AN247" s="20"/>
      <c r="AO247" s="20"/>
      <c r="AP247" s="20"/>
      <c r="AQ247" s="20"/>
      <c r="AR247" s="20"/>
      <c r="AS247" s="20"/>
      <c r="AT247" s="20"/>
      <c r="AU247" s="20"/>
      <c r="AV247" s="20"/>
      <c r="AW247" s="21"/>
      <c r="BA247" s="27" t="s">
        <v>182</v>
      </c>
      <c r="BB247" s="36" t="s">
        <v>453</v>
      </c>
      <c r="BC247" s="26"/>
      <c r="BD247" s="26">
        <v>450.74516375369166</v>
      </c>
      <c r="BE247" s="20"/>
      <c r="BF247" s="20"/>
      <c r="BG247" s="20"/>
      <c r="BH247" s="20"/>
      <c r="BI247" s="20"/>
      <c r="BJ247" s="20"/>
      <c r="BK247" s="20"/>
      <c r="BL247" s="20"/>
      <c r="BM247" s="20"/>
      <c r="BN247" s="20"/>
      <c r="BO247" s="20"/>
      <c r="BP247" s="20"/>
      <c r="BQ247" s="20"/>
      <c r="BR247" s="20"/>
      <c r="BS247" s="20"/>
      <c r="BT247" s="20"/>
      <c r="BU247" s="20"/>
      <c r="BV247" s="20"/>
      <c r="BW247" s="20"/>
      <c r="BX247" s="20"/>
      <c r="BY247" s="21"/>
      <c r="CB247" s="31" t="s">
        <v>130</v>
      </c>
      <c r="CC247" s="56" t="s">
        <v>401</v>
      </c>
      <c r="CD247" s="30">
        <v>266.39572630168203</v>
      </c>
      <c r="CE247" s="30"/>
      <c r="CF247" s="20"/>
      <c r="CG247" s="20"/>
      <c r="CH247" s="20"/>
      <c r="CI247" s="20"/>
      <c r="CJ247" s="20"/>
      <c r="CK247" s="20"/>
      <c r="CL247" s="20"/>
      <c r="CM247" s="20"/>
      <c r="CN247" s="20"/>
      <c r="CO247" s="20"/>
      <c r="CP247" s="20"/>
      <c r="CQ247" s="20"/>
      <c r="CR247" s="20"/>
      <c r="CS247" s="20"/>
      <c r="CT247" s="20"/>
      <c r="CU247" s="20"/>
      <c r="CV247" s="20"/>
      <c r="CW247" s="20"/>
      <c r="CX247" s="20"/>
      <c r="CY247" s="20"/>
      <c r="CZ247" s="21"/>
    </row>
    <row r="248" spans="28:104" x14ac:dyDescent="0.25">
      <c r="AB248" s="27" t="s">
        <v>210</v>
      </c>
      <c r="AC248" s="36" t="s">
        <v>481</v>
      </c>
      <c r="AD248" s="63">
        <v>473.35324121795333</v>
      </c>
      <c r="AE248" s="20"/>
      <c r="AF248" s="20"/>
      <c r="AG248" s="20"/>
      <c r="AH248" s="20"/>
      <c r="AI248" s="20"/>
      <c r="AJ248" s="20"/>
      <c r="AK248" s="20"/>
      <c r="AL248" s="20"/>
      <c r="AM248" s="20"/>
      <c r="AN248" s="20"/>
      <c r="AO248" s="20"/>
      <c r="AP248" s="20"/>
      <c r="AQ248" s="20"/>
      <c r="AR248" s="20"/>
      <c r="AS248" s="20"/>
      <c r="AT248" s="20"/>
      <c r="AU248" s="20"/>
      <c r="AV248" s="20"/>
      <c r="AW248" s="21"/>
      <c r="BA248" s="27" t="s">
        <v>183</v>
      </c>
      <c r="BB248" s="36" t="s">
        <v>454</v>
      </c>
      <c r="BC248" s="26"/>
      <c r="BD248" s="26">
        <v>417.46578781019502</v>
      </c>
      <c r="BE248" s="20"/>
      <c r="BF248" s="20"/>
      <c r="BG248" s="20"/>
      <c r="BH248" s="20"/>
      <c r="BI248" s="20"/>
      <c r="BJ248" s="20"/>
      <c r="BK248" s="20"/>
      <c r="BL248" s="20"/>
      <c r="BM248" s="20"/>
      <c r="BN248" s="20"/>
      <c r="BO248" s="20"/>
      <c r="BP248" s="20"/>
      <c r="BQ248" s="20"/>
      <c r="BR248" s="20"/>
      <c r="BS248" s="20"/>
      <c r="BT248" s="20"/>
      <c r="BU248" s="20"/>
      <c r="BV248" s="20"/>
      <c r="BW248" s="20"/>
      <c r="BX248" s="20"/>
      <c r="BY248" s="21"/>
      <c r="CB248" s="31" t="s">
        <v>131</v>
      </c>
      <c r="CC248" s="56" t="s">
        <v>402</v>
      </c>
      <c r="CD248" s="30">
        <v>403.4006732842077</v>
      </c>
      <c r="CE248" s="30"/>
      <c r="CF248" s="20"/>
      <c r="CG248" s="20"/>
      <c r="CH248" s="20"/>
      <c r="CI248" s="20"/>
      <c r="CJ248" s="20"/>
      <c r="CK248" s="20"/>
      <c r="CL248" s="20"/>
      <c r="CM248" s="20"/>
      <c r="CN248" s="20"/>
      <c r="CO248" s="20"/>
      <c r="CP248" s="20"/>
      <c r="CQ248" s="20"/>
      <c r="CR248" s="20"/>
      <c r="CS248" s="20"/>
      <c r="CT248" s="20"/>
      <c r="CU248" s="20"/>
      <c r="CV248" s="20"/>
      <c r="CW248" s="20"/>
      <c r="CX248" s="20"/>
      <c r="CY248" s="20"/>
      <c r="CZ248" s="21"/>
    </row>
    <row r="249" spans="28:104" x14ac:dyDescent="0.25">
      <c r="AB249" s="27" t="s">
        <v>211</v>
      </c>
      <c r="AC249" s="36" t="s">
        <v>482</v>
      </c>
      <c r="AD249" s="63">
        <v>454.90386512042625</v>
      </c>
      <c r="AE249" s="20"/>
      <c r="AF249" s="20"/>
      <c r="AG249" s="20"/>
      <c r="AH249" s="20"/>
      <c r="AI249" s="20"/>
      <c r="AJ249" s="20"/>
      <c r="AK249" s="20"/>
      <c r="AL249" s="20"/>
      <c r="AM249" s="20"/>
      <c r="AN249" s="20"/>
      <c r="AO249" s="20"/>
      <c r="AP249" s="20"/>
      <c r="AQ249" s="20"/>
      <c r="AR249" s="20"/>
      <c r="AS249" s="20"/>
      <c r="AT249" s="20"/>
      <c r="AU249" s="20"/>
      <c r="AV249" s="20"/>
      <c r="AW249" s="21"/>
      <c r="BA249" s="27" t="s">
        <v>184</v>
      </c>
      <c r="BB249" s="36" t="s">
        <v>455</v>
      </c>
      <c r="BC249" s="26"/>
      <c r="BD249" s="26">
        <v>394.65729319751472</v>
      </c>
      <c r="BE249" s="20"/>
      <c r="BF249" s="20"/>
      <c r="BG249" s="20"/>
      <c r="BH249" s="20"/>
      <c r="BI249" s="20"/>
      <c r="BJ249" s="20"/>
      <c r="BK249" s="20"/>
      <c r="BL249" s="20"/>
      <c r="BM249" s="20"/>
      <c r="BN249" s="20"/>
      <c r="BO249" s="20"/>
      <c r="BP249" s="20"/>
      <c r="BQ249" s="20"/>
      <c r="BR249" s="20"/>
      <c r="BS249" s="20"/>
      <c r="BT249" s="20"/>
      <c r="BU249" s="20"/>
      <c r="BV249" s="20"/>
      <c r="BW249" s="20"/>
      <c r="BX249" s="20"/>
      <c r="BY249" s="21"/>
      <c r="CB249" s="31" t="s">
        <v>132</v>
      </c>
      <c r="CC249" s="56" t="s">
        <v>403</v>
      </c>
      <c r="CD249" s="30">
        <v>390.04059764573145</v>
      </c>
      <c r="CE249" s="30"/>
      <c r="CF249" s="20"/>
      <c r="CG249" s="20"/>
      <c r="CH249" s="20"/>
      <c r="CI249" s="20"/>
      <c r="CJ249" s="20"/>
      <c r="CK249" s="20"/>
      <c r="CL249" s="20"/>
      <c r="CM249" s="20"/>
      <c r="CN249" s="20"/>
      <c r="CO249" s="20"/>
      <c r="CP249" s="20"/>
      <c r="CQ249" s="20"/>
      <c r="CR249" s="20"/>
      <c r="CS249" s="20"/>
      <c r="CT249" s="20"/>
      <c r="CU249" s="20"/>
      <c r="CV249" s="20"/>
      <c r="CW249" s="20"/>
      <c r="CX249" s="20"/>
      <c r="CY249" s="20"/>
      <c r="CZ249" s="21"/>
    </row>
    <row r="250" spans="28:104" x14ac:dyDescent="0.25">
      <c r="AB250" s="27" t="s">
        <v>212</v>
      </c>
      <c r="AC250" s="36" t="s">
        <v>483</v>
      </c>
      <c r="AD250" s="63">
        <v>534.71549360610652</v>
      </c>
      <c r="AE250" s="20"/>
      <c r="AF250" s="20"/>
      <c r="AG250" s="20"/>
      <c r="AH250" s="20"/>
      <c r="AI250" s="20"/>
      <c r="AJ250" s="20"/>
      <c r="AK250" s="20"/>
      <c r="AL250" s="20"/>
      <c r="AM250" s="20"/>
      <c r="AN250" s="20"/>
      <c r="AO250" s="20"/>
      <c r="AP250" s="20"/>
      <c r="AQ250" s="20"/>
      <c r="AR250" s="20"/>
      <c r="AS250" s="20"/>
      <c r="AT250" s="20"/>
      <c r="AU250" s="20"/>
      <c r="AV250" s="20"/>
      <c r="AW250" s="21"/>
      <c r="BA250" s="27" t="s">
        <v>185</v>
      </c>
      <c r="BB250" s="36" t="s">
        <v>456</v>
      </c>
      <c r="BC250" s="26"/>
      <c r="BD250" s="26">
        <f>SUM(BD240:BD249)</f>
        <v>4164.468315243148</v>
      </c>
      <c r="BE250" s="20"/>
      <c r="BF250" s="20"/>
      <c r="BG250" s="20"/>
      <c r="BH250" s="20"/>
      <c r="BI250" s="20"/>
      <c r="BJ250" s="20"/>
      <c r="BK250" s="20"/>
      <c r="BL250" s="20"/>
      <c r="BM250" s="20"/>
      <c r="BN250" s="20"/>
      <c r="BO250" s="20"/>
      <c r="BP250" s="20"/>
      <c r="BQ250" s="20"/>
      <c r="BR250" s="20"/>
      <c r="BS250" s="20"/>
      <c r="BT250" s="20"/>
      <c r="BU250" s="20"/>
      <c r="BV250" s="20"/>
      <c r="BW250" s="20"/>
      <c r="BX250" s="20"/>
      <c r="BY250" s="21"/>
      <c r="CB250" s="31" t="s">
        <v>133</v>
      </c>
      <c r="CC250" s="56" t="s">
        <v>404</v>
      </c>
      <c r="CD250" s="30">
        <v>339.48718584591956</v>
      </c>
      <c r="CE250" s="30"/>
      <c r="CF250" s="20"/>
      <c r="CG250" s="20"/>
      <c r="CH250" s="20"/>
      <c r="CI250" s="20"/>
      <c r="CJ250" s="20"/>
      <c r="CK250" s="20"/>
      <c r="CL250" s="20"/>
      <c r="CM250" s="20"/>
      <c r="CN250" s="20"/>
      <c r="CO250" s="20"/>
      <c r="CP250" s="20"/>
      <c r="CQ250" s="20"/>
      <c r="CR250" s="20"/>
      <c r="CS250" s="20"/>
      <c r="CT250" s="20"/>
      <c r="CU250" s="20"/>
      <c r="CV250" s="20"/>
      <c r="CW250" s="20"/>
      <c r="CX250" s="20"/>
      <c r="CY250" s="20"/>
      <c r="CZ250" s="21"/>
    </row>
    <row r="251" spans="28:104" x14ac:dyDescent="0.25">
      <c r="AB251" s="27" t="s">
        <v>213</v>
      </c>
      <c r="AC251" s="36" t="s">
        <v>484</v>
      </c>
      <c r="AD251" s="63">
        <v>485.29878465307831</v>
      </c>
      <c r="AE251" s="20"/>
      <c r="AF251" s="20"/>
      <c r="AG251" s="20"/>
      <c r="AH251" s="20"/>
      <c r="AI251" s="20"/>
      <c r="AJ251" s="20"/>
      <c r="AK251" s="20"/>
      <c r="AL251" s="20"/>
      <c r="AM251" s="20"/>
      <c r="AN251" s="20"/>
      <c r="AO251" s="20"/>
      <c r="AP251" s="20"/>
      <c r="AQ251" s="20"/>
      <c r="AR251" s="20"/>
      <c r="AS251" s="20"/>
      <c r="AT251" s="20"/>
      <c r="AU251" s="20"/>
      <c r="AV251" s="20"/>
      <c r="AW251" s="21"/>
      <c r="BA251" s="27" t="s">
        <v>186</v>
      </c>
      <c r="BB251" s="36" t="s">
        <v>457</v>
      </c>
      <c r="BC251" s="26"/>
      <c r="BD251" s="26">
        <v>467.05976377228183</v>
      </c>
      <c r="BE251" s="20"/>
      <c r="BF251" s="20"/>
      <c r="BG251" s="20"/>
      <c r="BH251" s="20"/>
      <c r="BI251" s="20"/>
      <c r="BJ251" s="20"/>
      <c r="BK251" s="20"/>
      <c r="BL251" s="20"/>
      <c r="BM251" s="20"/>
      <c r="BN251" s="20"/>
      <c r="BO251" s="20"/>
      <c r="BP251" s="20"/>
      <c r="BQ251" s="20"/>
      <c r="BR251" s="20"/>
      <c r="BS251" s="20"/>
      <c r="BT251" s="20"/>
      <c r="BU251" s="20"/>
      <c r="BV251" s="20"/>
      <c r="BW251" s="20"/>
      <c r="BX251" s="20"/>
      <c r="BY251" s="21"/>
      <c r="CB251" s="31" t="s">
        <v>134</v>
      </c>
      <c r="CC251" s="56" t="s">
        <v>405</v>
      </c>
      <c r="CD251" s="30">
        <v>375.17980689695946</v>
      </c>
      <c r="CE251" s="30"/>
      <c r="CF251" s="20"/>
      <c r="CG251" s="20"/>
      <c r="CH251" s="20"/>
      <c r="CI251" s="20"/>
      <c r="CJ251" s="20"/>
      <c r="CK251" s="20"/>
      <c r="CL251" s="20"/>
      <c r="CM251" s="20"/>
      <c r="CN251" s="20"/>
      <c r="CO251" s="20"/>
      <c r="CP251" s="20"/>
      <c r="CQ251" s="20"/>
      <c r="CR251" s="20"/>
      <c r="CS251" s="20"/>
      <c r="CT251" s="20"/>
      <c r="CU251" s="20"/>
      <c r="CV251" s="20"/>
      <c r="CW251" s="20"/>
      <c r="CX251" s="20"/>
      <c r="CY251" s="20"/>
      <c r="CZ251" s="21"/>
    </row>
    <row r="252" spans="28:104" x14ac:dyDescent="0.25">
      <c r="AB252" s="27" t="s">
        <v>214</v>
      </c>
      <c r="AC252" s="36" t="s">
        <v>485</v>
      </c>
      <c r="AD252" s="63">
        <v>428.03223675917934</v>
      </c>
      <c r="AE252" s="20"/>
      <c r="AF252" s="20"/>
      <c r="AG252" s="20"/>
      <c r="AH252" s="20"/>
      <c r="AI252" s="20"/>
      <c r="AJ252" s="20"/>
      <c r="AK252" s="20"/>
      <c r="AL252" s="20"/>
      <c r="AM252" s="20"/>
      <c r="AN252" s="20"/>
      <c r="AO252" s="20"/>
      <c r="AP252" s="20"/>
      <c r="AQ252" s="20"/>
      <c r="AR252" s="20"/>
      <c r="AS252" s="20"/>
      <c r="AT252" s="20"/>
      <c r="AU252" s="20"/>
      <c r="AV252" s="20"/>
      <c r="AW252" s="21"/>
      <c r="BA252" s="27" t="s">
        <v>187</v>
      </c>
      <c r="BB252" s="36" t="s">
        <v>458</v>
      </c>
      <c r="BC252" s="26"/>
      <c r="BD252" s="26">
        <v>340.04811436071913</v>
      </c>
      <c r="BE252" s="20"/>
      <c r="BF252" s="20"/>
      <c r="BG252" s="20"/>
      <c r="BH252" s="20"/>
      <c r="BI252" s="20"/>
      <c r="BJ252" s="20"/>
      <c r="BK252" s="20"/>
      <c r="BL252" s="20"/>
      <c r="BM252" s="20"/>
      <c r="BN252" s="20"/>
      <c r="BO252" s="20"/>
      <c r="BP252" s="20"/>
      <c r="BQ252" s="20"/>
      <c r="BR252" s="20"/>
      <c r="BS252" s="20"/>
      <c r="BT252" s="20"/>
      <c r="BU252" s="20"/>
      <c r="BV252" s="20"/>
      <c r="BW252" s="20"/>
      <c r="BX252" s="20"/>
      <c r="BY252" s="21"/>
      <c r="CB252" s="31" t="s">
        <v>135</v>
      </c>
      <c r="CC252" s="56" t="s">
        <v>406</v>
      </c>
      <c r="CD252" s="30">
        <v>274.40494142421892</v>
      </c>
      <c r="CE252" s="30"/>
      <c r="CF252" s="20"/>
      <c r="CG252" s="20"/>
      <c r="CH252" s="20"/>
      <c r="CI252" s="20"/>
      <c r="CJ252" s="20"/>
      <c r="CK252" s="20"/>
      <c r="CL252" s="20"/>
      <c r="CM252" s="20"/>
      <c r="CN252" s="20"/>
      <c r="CO252" s="20"/>
      <c r="CP252" s="20"/>
      <c r="CQ252" s="20"/>
      <c r="CR252" s="20"/>
      <c r="CS252" s="20"/>
      <c r="CT252" s="20"/>
      <c r="CU252" s="20"/>
      <c r="CV252" s="20"/>
      <c r="CW252" s="20"/>
      <c r="CX252" s="20"/>
      <c r="CY252" s="20"/>
      <c r="CZ252" s="21"/>
    </row>
    <row r="253" spans="28:104" x14ac:dyDescent="0.25">
      <c r="AB253" s="27" t="s">
        <v>215</v>
      </c>
      <c r="AC253" s="36" t="s">
        <v>486</v>
      </c>
      <c r="AD253" s="63">
        <v>525.07371282242423</v>
      </c>
      <c r="AE253" s="20"/>
      <c r="AF253" s="20"/>
      <c r="AG253" s="20"/>
      <c r="AH253" s="20"/>
      <c r="AI253" s="20"/>
      <c r="AJ253" s="20"/>
      <c r="AK253" s="20"/>
      <c r="AL253" s="20"/>
      <c r="AM253" s="20"/>
      <c r="AN253" s="20"/>
      <c r="AO253" s="20"/>
      <c r="AP253" s="20"/>
      <c r="AQ253" s="20"/>
      <c r="AR253" s="20"/>
      <c r="AS253" s="20"/>
      <c r="AT253" s="20"/>
      <c r="AU253" s="20"/>
      <c r="AV253" s="20"/>
      <c r="AW253" s="21"/>
      <c r="BA253" s="27" t="s">
        <v>188</v>
      </c>
      <c r="BB253" s="36" t="s">
        <v>459</v>
      </c>
      <c r="BC253" s="26"/>
      <c r="BD253" s="26">
        <v>411.29264019090476</v>
      </c>
      <c r="BE253" s="20"/>
      <c r="BF253" s="20"/>
      <c r="BG253" s="20"/>
      <c r="BH253" s="20"/>
      <c r="BI253" s="20"/>
      <c r="BJ253" s="20"/>
      <c r="BK253" s="20"/>
      <c r="BL253" s="20"/>
      <c r="BM253" s="20"/>
      <c r="BN253" s="20"/>
      <c r="BO253" s="20"/>
      <c r="BP253" s="20"/>
      <c r="BQ253" s="20"/>
      <c r="BR253" s="20"/>
      <c r="BS253" s="20"/>
      <c r="BT253" s="20"/>
      <c r="BU253" s="20"/>
      <c r="BV253" s="20"/>
      <c r="BW253" s="20"/>
      <c r="BX253" s="20"/>
      <c r="BY253" s="21"/>
      <c r="CB253" s="31" t="s">
        <v>136</v>
      </c>
      <c r="CC253" s="56" t="s">
        <v>407</v>
      </c>
      <c r="CD253" s="30">
        <v>348.56146411640651</v>
      </c>
      <c r="CE253" s="30"/>
      <c r="CF253" s="20"/>
      <c r="CG253" s="20"/>
      <c r="CH253" s="20"/>
      <c r="CI253" s="20"/>
      <c r="CJ253" s="20"/>
      <c r="CK253" s="20"/>
      <c r="CL253" s="20"/>
      <c r="CM253" s="20"/>
      <c r="CN253" s="20"/>
      <c r="CO253" s="20"/>
      <c r="CP253" s="20"/>
      <c r="CQ253" s="20"/>
      <c r="CR253" s="20"/>
      <c r="CS253" s="20"/>
      <c r="CT253" s="20"/>
      <c r="CU253" s="20"/>
      <c r="CV253" s="20"/>
      <c r="CW253" s="20"/>
      <c r="CX253" s="20"/>
      <c r="CY253" s="20"/>
      <c r="CZ253" s="21"/>
    </row>
    <row r="254" spans="28:104" x14ac:dyDescent="0.25">
      <c r="AB254" s="27" t="s">
        <v>216</v>
      </c>
      <c r="AC254" s="36" t="s">
        <v>487</v>
      </c>
      <c r="AD254" s="63">
        <v>458.22160232972885</v>
      </c>
      <c r="AE254" s="20"/>
      <c r="AF254" s="20"/>
      <c r="AG254" s="20"/>
      <c r="AH254" s="20"/>
      <c r="AI254" s="20"/>
      <c r="AJ254" s="20"/>
      <c r="AK254" s="20"/>
      <c r="AL254" s="20"/>
      <c r="AM254" s="20"/>
      <c r="AN254" s="20"/>
      <c r="AO254" s="20"/>
      <c r="AP254" s="20"/>
      <c r="AQ254" s="20"/>
      <c r="AR254" s="20"/>
      <c r="AS254" s="20"/>
      <c r="AT254" s="20"/>
      <c r="AU254" s="20"/>
      <c r="AV254" s="20"/>
      <c r="AW254" s="21"/>
      <c r="BA254" s="27" t="s">
        <v>189</v>
      </c>
      <c r="BB254" s="36" t="s">
        <v>460</v>
      </c>
      <c r="BC254" s="26"/>
      <c r="BD254" s="26">
        <v>392.25828487597414</v>
      </c>
      <c r="BE254" s="20"/>
      <c r="BF254" s="20"/>
      <c r="BG254" s="20"/>
      <c r="BH254" s="20"/>
      <c r="BI254" s="20"/>
      <c r="BJ254" s="20"/>
      <c r="BK254" s="20"/>
      <c r="BL254" s="20"/>
      <c r="BM254" s="20"/>
      <c r="BN254" s="20"/>
      <c r="BO254" s="20"/>
      <c r="BP254" s="20"/>
      <c r="BQ254" s="20"/>
      <c r="BR254" s="20"/>
      <c r="BS254" s="20"/>
      <c r="BT254" s="20"/>
      <c r="BU254" s="20"/>
      <c r="BV254" s="20"/>
      <c r="BW254" s="20"/>
      <c r="BX254" s="20"/>
      <c r="BY254" s="21"/>
      <c r="CB254" s="31" t="s">
        <v>137</v>
      </c>
      <c r="CC254" s="56" t="s">
        <v>408</v>
      </c>
      <c r="CD254" s="30">
        <v>361.35785842618509</v>
      </c>
      <c r="CE254" s="30"/>
      <c r="CF254" s="20"/>
      <c r="CG254" s="20"/>
      <c r="CH254" s="20"/>
      <c r="CI254" s="20"/>
      <c r="CJ254" s="20"/>
      <c r="CK254" s="20"/>
      <c r="CL254" s="20"/>
      <c r="CM254" s="20"/>
      <c r="CN254" s="20"/>
      <c r="CO254" s="20"/>
      <c r="CP254" s="20"/>
      <c r="CQ254" s="20"/>
      <c r="CR254" s="20"/>
      <c r="CS254" s="20"/>
      <c r="CT254" s="20"/>
      <c r="CU254" s="20"/>
      <c r="CV254" s="20"/>
      <c r="CW254" s="20"/>
      <c r="CX254" s="20"/>
      <c r="CY254" s="20"/>
      <c r="CZ254" s="21"/>
    </row>
    <row r="255" spans="28:104" x14ac:dyDescent="0.25">
      <c r="AB255" s="27" t="s">
        <v>217</v>
      </c>
      <c r="AC255" s="36" t="s">
        <v>488</v>
      </c>
      <c r="AD255" s="63">
        <v>514.53042480564295</v>
      </c>
      <c r="AE255" s="20"/>
      <c r="AF255" s="20"/>
      <c r="AG255" s="20"/>
      <c r="AH255" s="20"/>
      <c r="AI255" s="20"/>
      <c r="AJ255" s="20"/>
      <c r="AK255" s="20"/>
      <c r="AL255" s="20"/>
      <c r="AM255" s="20"/>
      <c r="AN255" s="20"/>
      <c r="AO255" s="20"/>
      <c r="AP255" s="20"/>
      <c r="AQ255" s="20"/>
      <c r="AR255" s="20"/>
      <c r="AS255" s="20"/>
      <c r="AT255" s="20"/>
      <c r="AU255" s="20"/>
      <c r="AV255" s="20"/>
      <c r="AW255" s="21"/>
      <c r="BA255" s="27" t="s">
        <v>190</v>
      </c>
      <c r="BB255" s="36" t="s">
        <v>461</v>
      </c>
      <c r="BC255" s="26"/>
      <c r="BD255" s="26">
        <v>428.48771795427893</v>
      </c>
      <c r="BE255" s="20"/>
      <c r="BF255" s="20"/>
      <c r="BG255" s="20"/>
      <c r="BH255" s="20"/>
      <c r="BI255" s="20"/>
      <c r="BJ255" s="20"/>
      <c r="BK255" s="20"/>
      <c r="BL255" s="20"/>
      <c r="BM255" s="20"/>
      <c r="BN255" s="20"/>
      <c r="BO255" s="20"/>
      <c r="BP255" s="20"/>
      <c r="BQ255" s="20"/>
      <c r="BR255" s="20"/>
      <c r="BS255" s="20"/>
      <c r="BT255" s="20"/>
      <c r="BU255" s="20"/>
      <c r="BV255" s="20"/>
      <c r="BW255" s="20"/>
      <c r="BX255" s="20"/>
      <c r="BY255" s="21"/>
      <c r="CB255" s="31" t="s">
        <v>138</v>
      </c>
      <c r="CC255" s="56" t="s">
        <v>409</v>
      </c>
      <c r="CD255" s="30">
        <v>413.02101549099677</v>
      </c>
      <c r="CE255" s="30"/>
      <c r="CF255" s="20"/>
      <c r="CG255" s="20"/>
      <c r="CH255" s="20"/>
      <c r="CI255" s="20"/>
      <c r="CJ255" s="20"/>
      <c r="CK255" s="20"/>
      <c r="CL255" s="20"/>
      <c r="CM255" s="20"/>
      <c r="CN255" s="20"/>
      <c r="CO255" s="20"/>
      <c r="CP255" s="20"/>
      <c r="CQ255" s="20"/>
      <c r="CR255" s="20"/>
      <c r="CS255" s="20"/>
      <c r="CT255" s="20"/>
      <c r="CU255" s="20"/>
      <c r="CV255" s="20"/>
      <c r="CW255" s="20"/>
      <c r="CX255" s="20"/>
      <c r="CY255" s="20"/>
      <c r="CZ255" s="21"/>
    </row>
    <row r="256" spans="28:104" x14ac:dyDescent="0.25">
      <c r="AB256" s="27" t="s">
        <v>218</v>
      </c>
      <c r="AC256" s="36" t="s">
        <v>489</v>
      </c>
      <c r="AD256" s="63">
        <v>502.26227124195418</v>
      </c>
      <c r="AE256" s="20"/>
      <c r="AF256" s="20"/>
      <c r="AG256" s="20"/>
      <c r="AH256" s="20"/>
      <c r="AI256" s="20"/>
      <c r="AJ256" s="20"/>
      <c r="AK256" s="20"/>
      <c r="AL256" s="20"/>
      <c r="AM256" s="20"/>
      <c r="AN256" s="20"/>
      <c r="AO256" s="20"/>
      <c r="AP256" s="20"/>
      <c r="AQ256" s="20"/>
      <c r="AR256" s="20"/>
      <c r="AS256" s="20"/>
      <c r="AT256" s="20"/>
      <c r="AU256" s="20"/>
      <c r="AV256" s="20"/>
      <c r="AW256" s="21"/>
      <c r="BA256" s="27" t="s">
        <v>191</v>
      </c>
      <c r="BB256" s="36" t="s">
        <v>462</v>
      </c>
      <c r="BC256" s="26"/>
      <c r="BD256" s="26">
        <v>416.56361973925874</v>
      </c>
      <c r="BE256" s="20"/>
      <c r="BF256" s="20"/>
      <c r="BG256" s="20"/>
      <c r="BH256" s="20"/>
      <c r="BI256" s="20"/>
      <c r="BJ256" s="20"/>
      <c r="BK256" s="20"/>
      <c r="BL256" s="20"/>
      <c r="BM256" s="20"/>
      <c r="BN256" s="20"/>
      <c r="BO256" s="20"/>
      <c r="BP256" s="20"/>
      <c r="BQ256" s="20"/>
      <c r="BR256" s="20"/>
      <c r="BS256" s="20"/>
      <c r="BT256" s="20"/>
      <c r="BU256" s="20"/>
      <c r="BV256" s="20"/>
      <c r="BW256" s="20"/>
      <c r="BX256" s="20"/>
      <c r="BY256" s="21"/>
      <c r="CB256" s="31" t="s">
        <v>139</v>
      </c>
      <c r="CC256" s="56" t="s">
        <v>410</v>
      </c>
      <c r="CD256" s="30">
        <v>331.72576297280227</v>
      </c>
      <c r="CE256" s="30"/>
      <c r="CF256" s="20"/>
      <c r="CG256" s="20"/>
      <c r="CH256" s="20"/>
      <c r="CI256" s="20"/>
      <c r="CJ256" s="20"/>
      <c r="CK256" s="20"/>
      <c r="CL256" s="20"/>
      <c r="CM256" s="20"/>
      <c r="CN256" s="20"/>
      <c r="CO256" s="20"/>
      <c r="CP256" s="20"/>
      <c r="CQ256" s="20"/>
      <c r="CR256" s="20"/>
      <c r="CS256" s="20"/>
      <c r="CT256" s="20"/>
      <c r="CU256" s="20"/>
      <c r="CV256" s="20"/>
      <c r="CW256" s="20"/>
      <c r="CX256" s="20"/>
      <c r="CY256" s="20"/>
      <c r="CZ256" s="21"/>
    </row>
    <row r="257" spans="28:104" x14ac:dyDescent="0.25">
      <c r="AB257" s="27" t="s">
        <v>219</v>
      </c>
      <c r="AC257" s="36" t="s">
        <v>490</v>
      </c>
      <c r="AD257" s="63">
        <v>440.35567240431203</v>
      </c>
      <c r="AE257" s="20"/>
      <c r="AF257" s="20"/>
      <c r="AG257" s="20"/>
      <c r="AH257" s="20"/>
      <c r="AI257" s="20"/>
      <c r="AJ257" s="20"/>
      <c r="AK257" s="20"/>
      <c r="AL257" s="20"/>
      <c r="AM257" s="20"/>
      <c r="AN257" s="20"/>
      <c r="AO257" s="20"/>
      <c r="AP257" s="20"/>
      <c r="AQ257" s="20"/>
      <c r="AR257" s="20"/>
      <c r="AS257" s="20"/>
      <c r="AT257" s="20"/>
      <c r="AU257" s="20"/>
      <c r="AV257" s="20"/>
      <c r="AW257" s="21"/>
      <c r="BA257" s="27" t="s">
        <v>192</v>
      </c>
      <c r="BB257" s="36" t="s">
        <v>463</v>
      </c>
      <c r="BC257" s="26"/>
      <c r="BD257" s="26">
        <v>374.2609194084722</v>
      </c>
      <c r="BE257" s="20"/>
      <c r="BF257" s="20"/>
      <c r="BG257" s="20"/>
      <c r="BH257" s="20"/>
      <c r="BI257" s="20"/>
      <c r="BJ257" s="20"/>
      <c r="BK257" s="20"/>
      <c r="BL257" s="20"/>
      <c r="BM257" s="20"/>
      <c r="BN257" s="20"/>
      <c r="BO257" s="20"/>
      <c r="BP257" s="20"/>
      <c r="BQ257" s="20"/>
      <c r="BR257" s="20"/>
      <c r="BS257" s="20"/>
      <c r="BT257" s="20"/>
      <c r="BU257" s="20"/>
      <c r="BV257" s="20"/>
      <c r="BW257" s="20"/>
      <c r="BX257" s="20"/>
      <c r="BY257" s="21"/>
      <c r="CB257" s="31" t="s">
        <v>140</v>
      </c>
      <c r="CC257" s="56" t="s">
        <v>411</v>
      </c>
      <c r="CD257" s="30">
        <v>386.28430039570645</v>
      </c>
      <c r="CE257" s="30"/>
      <c r="CF257" s="20"/>
      <c r="CG257" s="20"/>
      <c r="CH257" s="20"/>
      <c r="CI257" s="20"/>
      <c r="CJ257" s="20"/>
      <c r="CK257" s="20"/>
      <c r="CL257" s="20"/>
      <c r="CM257" s="20"/>
      <c r="CN257" s="20"/>
      <c r="CO257" s="20"/>
      <c r="CP257" s="20"/>
      <c r="CQ257" s="20"/>
      <c r="CR257" s="20"/>
      <c r="CS257" s="20"/>
      <c r="CT257" s="20"/>
      <c r="CU257" s="20"/>
      <c r="CV257" s="20"/>
      <c r="CW257" s="20"/>
      <c r="CX257" s="20"/>
      <c r="CY257" s="20"/>
      <c r="CZ257" s="21"/>
    </row>
    <row r="258" spans="28:104" x14ac:dyDescent="0.25">
      <c r="AB258" s="27" t="s">
        <v>220</v>
      </c>
      <c r="AC258" s="36" t="s">
        <v>491</v>
      </c>
      <c r="AD258" s="63">
        <v>566.72110576793057</v>
      </c>
      <c r="AE258" s="20"/>
      <c r="AF258" s="20"/>
      <c r="AG258" s="20"/>
      <c r="AH258" s="20"/>
      <c r="AI258" s="20"/>
      <c r="AJ258" s="20"/>
      <c r="AK258" s="20"/>
      <c r="AL258" s="20"/>
      <c r="AM258" s="20"/>
      <c r="AN258" s="20"/>
      <c r="AO258" s="20"/>
      <c r="AP258" s="20"/>
      <c r="AQ258" s="20"/>
      <c r="AR258" s="20"/>
      <c r="AS258" s="20"/>
      <c r="AT258" s="20"/>
      <c r="AU258" s="20"/>
      <c r="AV258" s="20"/>
      <c r="AW258" s="21"/>
      <c r="BA258" s="27" t="s">
        <v>193</v>
      </c>
      <c r="BB258" s="36" t="s">
        <v>464</v>
      </c>
      <c r="BC258" s="26"/>
      <c r="BD258" s="26">
        <v>413.94603545145469</v>
      </c>
      <c r="BE258" s="20"/>
      <c r="BF258" s="20"/>
      <c r="BG258" s="20"/>
      <c r="BH258" s="20"/>
      <c r="BI258" s="20"/>
      <c r="BJ258" s="20"/>
      <c r="BK258" s="20"/>
      <c r="BL258" s="20"/>
      <c r="BM258" s="20"/>
      <c r="BN258" s="20"/>
      <c r="BO258" s="20"/>
      <c r="BP258" s="20"/>
      <c r="BQ258" s="20"/>
      <c r="BR258" s="20"/>
      <c r="BS258" s="20"/>
      <c r="BT258" s="20"/>
      <c r="BU258" s="20"/>
      <c r="BV258" s="20"/>
      <c r="BW258" s="20"/>
      <c r="BX258" s="20"/>
      <c r="BY258" s="21"/>
      <c r="CB258" s="31" t="s">
        <v>141</v>
      </c>
      <c r="CC258" s="56" t="s">
        <v>412</v>
      </c>
      <c r="CD258" s="30">
        <v>395.57744406692058</v>
      </c>
      <c r="CE258" s="30"/>
      <c r="CF258" s="20"/>
      <c r="CG258" s="20"/>
      <c r="CH258" s="20"/>
      <c r="CI258" s="20"/>
      <c r="CJ258" s="20"/>
      <c r="CK258" s="20"/>
      <c r="CL258" s="20"/>
      <c r="CM258" s="20"/>
      <c r="CN258" s="20"/>
      <c r="CO258" s="20"/>
      <c r="CP258" s="20"/>
      <c r="CQ258" s="20"/>
      <c r="CR258" s="20"/>
      <c r="CS258" s="20"/>
      <c r="CT258" s="20"/>
      <c r="CU258" s="20"/>
      <c r="CV258" s="20"/>
      <c r="CW258" s="20"/>
      <c r="CX258" s="20"/>
      <c r="CY258" s="20"/>
      <c r="CZ258" s="21"/>
    </row>
    <row r="259" spans="28:104" x14ac:dyDescent="0.25">
      <c r="AB259" s="27" t="s">
        <v>221</v>
      </c>
      <c r="AC259" s="36" t="s">
        <v>492</v>
      </c>
      <c r="AD259" s="63">
        <v>500.93557743936219</v>
      </c>
      <c r="AE259" s="20"/>
      <c r="AF259" s="20"/>
      <c r="AG259" s="20"/>
      <c r="AH259" s="20"/>
      <c r="AI259" s="20"/>
      <c r="AJ259" s="20"/>
      <c r="AK259" s="20"/>
      <c r="AL259" s="20"/>
      <c r="AM259" s="20"/>
      <c r="AN259" s="20"/>
      <c r="AO259" s="20"/>
      <c r="AP259" s="20"/>
      <c r="AQ259" s="20"/>
      <c r="AR259" s="20"/>
      <c r="AS259" s="20"/>
      <c r="AT259" s="20"/>
      <c r="AU259" s="20"/>
      <c r="AV259" s="20"/>
      <c r="AW259" s="21"/>
      <c r="BA259" s="27" t="s">
        <v>194</v>
      </c>
      <c r="BB259" s="36" t="s">
        <v>465</v>
      </c>
      <c r="BC259" s="26"/>
      <c r="BD259" s="26">
        <v>484.32858199590964</v>
      </c>
      <c r="BE259" s="20"/>
      <c r="BF259" s="20"/>
      <c r="BG259" s="20"/>
      <c r="BH259" s="20"/>
      <c r="BI259" s="20"/>
      <c r="BJ259" s="20"/>
      <c r="BK259" s="20"/>
      <c r="BL259" s="20"/>
      <c r="BM259" s="20"/>
      <c r="BN259" s="20"/>
      <c r="BO259" s="20"/>
      <c r="BP259" s="20"/>
      <c r="BQ259" s="20"/>
      <c r="BR259" s="20"/>
      <c r="BS259" s="20"/>
      <c r="BT259" s="20"/>
      <c r="BU259" s="20"/>
      <c r="BV259" s="20"/>
      <c r="BW259" s="20"/>
      <c r="BX259" s="20"/>
      <c r="BY259" s="21"/>
      <c r="CB259" s="31" t="s">
        <v>142</v>
      </c>
      <c r="CC259" s="56" t="s">
        <v>413</v>
      </c>
      <c r="CD259" s="30">
        <v>353.06857177386541</v>
      </c>
      <c r="CE259" s="30"/>
      <c r="CF259" s="20"/>
      <c r="CG259" s="20"/>
      <c r="CH259" s="20"/>
      <c r="CI259" s="20"/>
      <c r="CJ259" s="20"/>
      <c r="CK259" s="20"/>
      <c r="CL259" s="20"/>
      <c r="CM259" s="20"/>
      <c r="CN259" s="20"/>
      <c r="CO259" s="20"/>
      <c r="CP259" s="20"/>
      <c r="CQ259" s="20"/>
      <c r="CR259" s="20"/>
      <c r="CS259" s="20"/>
      <c r="CT259" s="20"/>
      <c r="CU259" s="20"/>
      <c r="CV259" s="20"/>
      <c r="CW259" s="20"/>
      <c r="CX259" s="20"/>
      <c r="CY259" s="20"/>
      <c r="CZ259" s="21"/>
    </row>
    <row r="260" spans="28:104" x14ac:dyDescent="0.25">
      <c r="AB260" s="27" t="s">
        <v>222</v>
      </c>
      <c r="AC260" s="36" t="s">
        <v>493</v>
      </c>
      <c r="AD260" s="63">
        <v>488.16877080857472</v>
      </c>
      <c r="AE260" s="20"/>
      <c r="AF260" s="20"/>
      <c r="AG260" s="20"/>
      <c r="AH260" s="20"/>
      <c r="AI260" s="20"/>
      <c r="AJ260" s="20"/>
      <c r="AK260" s="20"/>
      <c r="AL260" s="20"/>
      <c r="AM260" s="20"/>
      <c r="AN260" s="20"/>
      <c r="AO260" s="20"/>
      <c r="AP260" s="20"/>
      <c r="AQ260" s="20"/>
      <c r="AR260" s="20"/>
      <c r="AS260" s="20"/>
      <c r="AT260" s="20"/>
      <c r="AU260" s="20"/>
      <c r="AV260" s="20"/>
      <c r="AW260" s="21"/>
      <c r="BA260" s="27" t="s">
        <v>195</v>
      </c>
      <c r="BB260" s="36" t="s">
        <v>466</v>
      </c>
      <c r="BC260" s="26"/>
      <c r="BD260" s="26">
        <v>421.77669376105501</v>
      </c>
      <c r="BE260" s="20"/>
      <c r="BF260" s="20"/>
      <c r="BG260" s="20"/>
      <c r="BH260" s="20"/>
      <c r="BI260" s="20"/>
      <c r="BJ260" s="20"/>
      <c r="BK260" s="20"/>
      <c r="BL260" s="20"/>
      <c r="BM260" s="20"/>
      <c r="BN260" s="20"/>
      <c r="BO260" s="20"/>
      <c r="BP260" s="20"/>
      <c r="BQ260" s="20"/>
      <c r="BR260" s="20"/>
      <c r="BS260" s="20"/>
      <c r="BT260" s="20"/>
      <c r="BU260" s="20"/>
      <c r="BV260" s="20"/>
      <c r="BW260" s="20"/>
      <c r="BX260" s="20"/>
      <c r="BY260" s="21"/>
      <c r="CB260" s="31" t="s">
        <v>143</v>
      </c>
      <c r="CC260" s="56" t="s">
        <v>414</v>
      </c>
      <c r="CD260" s="30">
        <v>390.42680701604735</v>
      </c>
      <c r="CE260" s="30"/>
      <c r="CF260" s="20"/>
      <c r="CG260" s="20"/>
      <c r="CH260" s="20"/>
      <c r="CI260" s="20"/>
      <c r="CJ260" s="20"/>
      <c r="CK260" s="20"/>
      <c r="CL260" s="20"/>
      <c r="CM260" s="20"/>
      <c r="CN260" s="20"/>
      <c r="CO260" s="20"/>
      <c r="CP260" s="20"/>
      <c r="CQ260" s="20"/>
      <c r="CR260" s="20"/>
      <c r="CS260" s="20"/>
      <c r="CT260" s="20"/>
      <c r="CU260" s="20"/>
      <c r="CV260" s="20"/>
      <c r="CW260" s="20"/>
      <c r="CX260" s="20"/>
      <c r="CY260" s="20"/>
      <c r="CZ260" s="21"/>
    </row>
    <row r="261" spans="28:104" x14ac:dyDescent="0.25">
      <c r="AB261" s="27" t="s">
        <v>223</v>
      </c>
      <c r="AC261" s="36" t="s">
        <v>494</v>
      </c>
      <c r="AD261" s="63">
        <v>371.00880176527096</v>
      </c>
      <c r="AE261" s="20"/>
      <c r="AF261" s="20"/>
      <c r="AG261" s="20"/>
      <c r="AH261" s="20"/>
      <c r="AI261" s="20"/>
      <c r="AJ261" s="20"/>
      <c r="AK261" s="20"/>
      <c r="AL261" s="20"/>
      <c r="AM261" s="20"/>
      <c r="AN261" s="20"/>
      <c r="AO261" s="20"/>
      <c r="AP261" s="20"/>
      <c r="AQ261" s="20"/>
      <c r="AR261" s="20"/>
      <c r="AS261" s="20"/>
      <c r="AT261" s="20"/>
      <c r="AU261" s="20"/>
      <c r="AV261" s="20"/>
      <c r="AW261" s="21"/>
      <c r="BA261" s="27" t="s">
        <v>196</v>
      </c>
      <c r="BB261" s="36" t="s">
        <v>467</v>
      </c>
      <c r="BC261" s="26"/>
      <c r="BD261" s="26">
        <v>432.25731254653164</v>
      </c>
      <c r="BE261" s="20"/>
      <c r="BF261" s="20"/>
      <c r="BG261" s="20"/>
      <c r="BH261" s="20"/>
      <c r="BI261" s="20"/>
      <c r="BJ261" s="20"/>
      <c r="BK261" s="20"/>
      <c r="BL261" s="20"/>
      <c r="BM261" s="20"/>
      <c r="BN261" s="20"/>
      <c r="BO261" s="20"/>
      <c r="BP261" s="20"/>
      <c r="BQ261" s="20"/>
      <c r="BR261" s="20"/>
      <c r="BS261" s="20"/>
      <c r="BT261" s="20"/>
      <c r="BU261" s="20"/>
      <c r="BV261" s="20"/>
      <c r="BW261" s="20"/>
      <c r="BX261" s="20"/>
      <c r="BY261" s="21"/>
      <c r="CB261" s="31" t="s">
        <v>144</v>
      </c>
      <c r="CC261" s="56" t="s">
        <v>415</v>
      </c>
      <c r="CD261" s="30">
        <v>292.43102869418919</v>
      </c>
      <c r="CE261" s="30"/>
      <c r="CF261" s="20"/>
      <c r="CG261" s="20"/>
      <c r="CH261" s="20"/>
      <c r="CI261" s="20"/>
      <c r="CJ261" s="20"/>
      <c r="CK261" s="20"/>
      <c r="CL261" s="20"/>
      <c r="CM261" s="20"/>
      <c r="CN261" s="20"/>
      <c r="CO261" s="20"/>
      <c r="CP261" s="20"/>
      <c r="CQ261" s="20"/>
      <c r="CR261" s="20"/>
      <c r="CS261" s="20"/>
      <c r="CT261" s="20"/>
      <c r="CU261" s="20"/>
      <c r="CV261" s="20"/>
      <c r="CW261" s="20"/>
      <c r="CX261" s="20"/>
      <c r="CY261" s="20"/>
      <c r="CZ261" s="21"/>
    </row>
    <row r="262" spans="28:104" x14ac:dyDescent="0.25">
      <c r="AB262" s="27" t="s">
        <v>224</v>
      </c>
      <c r="AC262" s="36" t="s">
        <v>495</v>
      </c>
      <c r="AD262" s="63">
        <v>526.83014088747746</v>
      </c>
      <c r="AE262" s="20"/>
      <c r="AF262" s="20"/>
      <c r="AG262" s="20"/>
      <c r="AH262" s="20"/>
      <c r="AI262" s="20"/>
      <c r="AJ262" s="20"/>
      <c r="AK262" s="20"/>
      <c r="AL262" s="20"/>
      <c r="AM262" s="20"/>
      <c r="AN262" s="20"/>
      <c r="AO262" s="20"/>
      <c r="AP262" s="20"/>
      <c r="AQ262" s="20"/>
      <c r="AR262" s="20"/>
      <c r="AS262" s="20"/>
      <c r="AT262" s="20"/>
      <c r="AU262" s="20"/>
      <c r="AV262" s="20"/>
      <c r="AW262" s="21"/>
      <c r="BA262" s="27" t="s">
        <v>197</v>
      </c>
      <c r="BB262" s="36" t="s">
        <v>468</v>
      </c>
      <c r="BC262" s="26"/>
      <c r="BD262" s="26">
        <v>444.77721387237898</v>
      </c>
      <c r="BE262" s="20"/>
      <c r="BF262" s="20"/>
      <c r="BG262" s="20"/>
      <c r="BH262" s="20"/>
      <c r="BI262" s="20"/>
      <c r="BJ262" s="20"/>
      <c r="BK262" s="20"/>
      <c r="BL262" s="20"/>
      <c r="BM262" s="20"/>
      <c r="BN262" s="20"/>
      <c r="BO262" s="20"/>
      <c r="BP262" s="20"/>
      <c r="BQ262" s="20"/>
      <c r="BR262" s="20"/>
      <c r="BS262" s="20"/>
      <c r="BT262" s="20"/>
      <c r="BU262" s="20"/>
      <c r="BV262" s="20"/>
      <c r="BW262" s="20"/>
      <c r="BX262" s="20"/>
      <c r="BY262" s="21"/>
      <c r="CB262" s="31" t="s">
        <v>145</v>
      </c>
      <c r="CC262" s="56" t="s">
        <v>416</v>
      </c>
      <c r="CD262" s="30">
        <v>446.78986747077306</v>
      </c>
      <c r="CE262" s="30"/>
      <c r="CF262" s="20"/>
      <c r="CG262" s="20"/>
      <c r="CH262" s="20"/>
      <c r="CI262" s="20"/>
      <c r="CJ262" s="20"/>
      <c r="CK262" s="20"/>
      <c r="CL262" s="20"/>
      <c r="CM262" s="20"/>
      <c r="CN262" s="20"/>
      <c r="CO262" s="20"/>
      <c r="CP262" s="20"/>
      <c r="CQ262" s="20"/>
      <c r="CR262" s="20"/>
      <c r="CS262" s="20"/>
      <c r="CT262" s="20"/>
      <c r="CU262" s="20"/>
      <c r="CV262" s="20"/>
      <c r="CW262" s="20"/>
      <c r="CX262" s="20"/>
      <c r="CY262" s="20"/>
      <c r="CZ262" s="21"/>
    </row>
    <row r="263" spans="28:104" x14ac:dyDescent="0.25">
      <c r="AB263" s="27" t="s">
        <v>225</v>
      </c>
      <c r="AC263" s="36" t="s">
        <v>496</v>
      </c>
      <c r="AD263" s="63">
        <v>392.08106021888347</v>
      </c>
      <c r="AE263" s="20"/>
      <c r="AF263" s="20"/>
      <c r="AG263" s="20"/>
      <c r="AH263" s="20"/>
      <c r="AI263" s="20"/>
      <c r="AJ263" s="20"/>
      <c r="AK263" s="20"/>
      <c r="AL263" s="20"/>
      <c r="AM263" s="20"/>
      <c r="AN263" s="20"/>
      <c r="AO263" s="20"/>
      <c r="AP263" s="20"/>
      <c r="AQ263" s="20"/>
      <c r="AR263" s="20"/>
      <c r="AS263" s="20"/>
      <c r="AT263" s="20"/>
      <c r="AU263" s="20"/>
      <c r="AV263" s="20"/>
      <c r="AW263" s="21"/>
      <c r="BA263" s="27" t="s">
        <v>198</v>
      </c>
      <c r="BB263" s="36" t="s">
        <v>469</v>
      </c>
      <c r="BC263" s="26"/>
      <c r="BD263" s="26">
        <v>504.14038884168508</v>
      </c>
      <c r="BE263" s="20"/>
      <c r="BF263" s="20"/>
      <c r="BG263" s="20"/>
      <c r="BH263" s="20"/>
      <c r="BI263" s="20"/>
      <c r="BJ263" s="20"/>
      <c r="BK263" s="20"/>
      <c r="BL263" s="20"/>
      <c r="BM263" s="20"/>
      <c r="BN263" s="20"/>
      <c r="BO263" s="20"/>
      <c r="BP263" s="20"/>
      <c r="BQ263" s="20"/>
      <c r="BR263" s="20"/>
      <c r="BS263" s="20"/>
      <c r="BT263" s="20"/>
      <c r="BU263" s="20"/>
      <c r="BV263" s="20"/>
      <c r="BW263" s="20"/>
      <c r="BX263" s="20"/>
      <c r="BY263" s="21"/>
      <c r="CB263" s="31" t="s">
        <v>146</v>
      </c>
      <c r="CC263" s="56" t="s">
        <v>417</v>
      </c>
      <c r="CD263" s="30">
        <v>379.19082015087326</v>
      </c>
      <c r="CE263" s="30"/>
      <c r="CF263" s="20"/>
      <c r="CG263" s="20"/>
      <c r="CH263" s="20"/>
      <c r="CI263" s="20"/>
      <c r="CJ263" s="20"/>
      <c r="CK263" s="20"/>
      <c r="CL263" s="20"/>
      <c r="CM263" s="20"/>
      <c r="CN263" s="20"/>
      <c r="CO263" s="20"/>
      <c r="CP263" s="20"/>
      <c r="CQ263" s="20"/>
      <c r="CR263" s="20"/>
      <c r="CS263" s="20"/>
      <c r="CT263" s="20"/>
      <c r="CU263" s="20"/>
      <c r="CV263" s="20"/>
      <c r="CW263" s="20"/>
      <c r="CX263" s="20"/>
      <c r="CY263" s="20"/>
      <c r="CZ263" s="21"/>
    </row>
    <row r="264" spans="28:104" x14ac:dyDescent="0.25">
      <c r="AB264" s="27" t="s">
        <v>226</v>
      </c>
      <c r="AC264" s="36" t="s">
        <v>497</v>
      </c>
      <c r="AD264" s="63">
        <v>530.30871612305589</v>
      </c>
      <c r="AE264" s="20"/>
      <c r="AF264" s="20"/>
      <c r="AG264" s="20"/>
      <c r="AH264" s="20"/>
      <c r="AI264" s="20"/>
      <c r="AJ264" s="20"/>
      <c r="AK264" s="20"/>
      <c r="AL264" s="20"/>
      <c r="AM264" s="20"/>
      <c r="AN264" s="20"/>
      <c r="AO264" s="20"/>
      <c r="AP264" s="20"/>
      <c r="AQ264" s="20"/>
      <c r="AR264" s="20"/>
      <c r="AS264" s="20"/>
      <c r="AT264" s="20"/>
      <c r="AU264" s="20"/>
      <c r="AV264" s="20"/>
      <c r="AW264" s="21"/>
      <c r="BA264" s="27" t="s">
        <v>199</v>
      </c>
      <c r="BB264" s="36" t="s">
        <v>470</v>
      </c>
      <c r="BC264" s="26"/>
      <c r="BD264" s="26">
        <v>600.50648094474275</v>
      </c>
      <c r="BE264" s="20"/>
      <c r="BF264" s="20"/>
      <c r="BG264" s="20"/>
      <c r="BH264" s="20"/>
      <c r="BI264" s="20"/>
      <c r="BJ264" s="20"/>
      <c r="BK264" s="20"/>
      <c r="BL264" s="20"/>
      <c r="BM264" s="20"/>
      <c r="BN264" s="20"/>
      <c r="BO264" s="20"/>
      <c r="BP264" s="20"/>
      <c r="BQ264" s="20"/>
      <c r="BR264" s="20"/>
      <c r="BS264" s="20"/>
      <c r="BT264" s="20"/>
      <c r="BU264" s="20"/>
      <c r="BV264" s="20"/>
      <c r="BW264" s="20"/>
      <c r="BX264" s="20"/>
      <c r="BY264" s="21"/>
      <c r="CB264" s="31" t="s">
        <v>147</v>
      </c>
      <c r="CC264" s="56" t="s">
        <v>418</v>
      </c>
      <c r="CD264" s="30">
        <v>252.89145881368964</v>
      </c>
      <c r="CE264" s="30"/>
      <c r="CF264" s="20"/>
      <c r="CG264" s="20"/>
      <c r="CH264" s="20"/>
      <c r="CI264" s="20"/>
      <c r="CJ264" s="20"/>
      <c r="CK264" s="20"/>
      <c r="CL264" s="20"/>
      <c r="CM264" s="20"/>
      <c r="CN264" s="20"/>
      <c r="CO264" s="20"/>
      <c r="CP264" s="20"/>
      <c r="CQ264" s="20"/>
      <c r="CR264" s="20"/>
      <c r="CS264" s="20"/>
      <c r="CT264" s="20"/>
      <c r="CU264" s="20"/>
      <c r="CV264" s="20"/>
      <c r="CW264" s="20"/>
      <c r="CX264" s="20"/>
      <c r="CY264" s="20"/>
      <c r="CZ264" s="21"/>
    </row>
    <row r="265" spans="28:104" x14ac:dyDescent="0.25">
      <c r="AB265" s="27" t="s">
        <v>227</v>
      </c>
      <c r="AC265" s="36" t="s">
        <v>498</v>
      </c>
      <c r="AD265" s="63">
        <v>408.26811617789315</v>
      </c>
      <c r="AE265" s="20"/>
      <c r="AF265" s="20"/>
      <c r="AG265" s="20"/>
      <c r="AH265" s="20"/>
      <c r="AI265" s="20"/>
      <c r="AJ265" s="20"/>
      <c r="AK265" s="20"/>
      <c r="AL265" s="20"/>
      <c r="AM265" s="20"/>
      <c r="AN265" s="20"/>
      <c r="AO265" s="20"/>
      <c r="AP265" s="20"/>
      <c r="AQ265" s="20"/>
      <c r="AR265" s="20"/>
      <c r="AS265" s="20"/>
      <c r="AT265" s="20"/>
      <c r="AU265" s="20"/>
      <c r="AV265" s="20"/>
      <c r="AW265" s="21"/>
      <c r="BA265" s="27" t="s">
        <v>200</v>
      </c>
      <c r="BB265" s="36" t="s">
        <v>471</v>
      </c>
      <c r="BC265" s="26"/>
      <c r="BD265" s="26">
        <v>490.72878549735026</v>
      </c>
      <c r="BE265" s="20"/>
      <c r="BF265" s="20"/>
      <c r="BG265" s="20"/>
      <c r="BH265" s="20"/>
      <c r="BI265" s="20"/>
      <c r="BJ265" s="20"/>
      <c r="BK265" s="20"/>
      <c r="BL265" s="20"/>
      <c r="BM265" s="20"/>
      <c r="BN265" s="20"/>
      <c r="BO265" s="20"/>
      <c r="BP265" s="20"/>
      <c r="BQ265" s="20"/>
      <c r="BR265" s="20"/>
      <c r="BS265" s="20"/>
      <c r="BT265" s="20"/>
      <c r="BU265" s="20"/>
      <c r="BV265" s="20"/>
      <c r="BW265" s="20"/>
      <c r="BX265" s="20"/>
      <c r="BY265" s="21"/>
      <c r="CB265" s="31" t="s">
        <v>148</v>
      </c>
      <c r="CC265" s="56" t="s">
        <v>419</v>
      </c>
      <c r="CD265" s="30">
        <v>283.02273915126659</v>
      </c>
      <c r="CE265" s="30"/>
      <c r="CF265" s="20"/>
      <c r="CG265" s="20"/>
      <c r="CH265" s="20"/>
      <c r="CI265" s="20"/>
      <c r="CJ265" s="20"/>
      <c r="CK265" s="20"/>
      <c r="CL265" s="20"/>
      <c r="CM265" s="20"/>
      <c r="CN265" s="20"/>
      <c r="CO265" s="20"/>
      <c r="CP265" s="20"/>
      <c r="CQ265" s="20"/>
      <c r="CR265" s="20"/>
      <c r="CS265" s="20"/>
      <c r="CT265" s="20"/>
      <c r="CU265" s="20"/>
      <c r="CV265" s="20"/>
      <c r="CW265" s="20"/>
      <c r="CX265" s="20"/>
      <c r="CY265" s="20"/>
      <c r="CZ265" s="21"/>
    </row>
    <row r="266" spans="28:104" x14ac:dyDescent="0.25">
      <c r="AB266" s="27" t="s">
        <v>228</v>
      </c>
      <c r="AC266" s="36" t="s">
        <v>499</v>
      </c>
      <c r="AD266" s="63">
        <v>459.42163044318028</v>
      </c>
      <c r="AE266" s="20"/>
      <c r="AF266" s="20"/>
      <c r="AG266" s="20"/>
      <c r="AH266" s="20"/>
      <c r="AI266" s="20"/>
      <c r="AJ266" s="20"/>
      <c r="AK266" s="20"/>
      <c r="AL266" s="20"/>
      <c r="AM266" s="20"/>
      <c r="AN266" s="20"/>
      <c r="AO266" s="20"/>
      <c r="AP266" s="20"/>
      <c r="AQ266" s="20"/>
      <c r="AR266" s="20"/>
      <c r="AS266" s="20"/>
      <c r="AT266" s="20"/>
      <c r="AU266" s="20"/>
      <c r="AV266" s="20"/>
      <c r="AW266" s="21"/>
      <c r="BA266" s="27" t="s">
        <v>201</v>
      </c>
      <c r="BB266" s="36" t="s">
        <v>472</v>
      </c>
      <c r="BC266" s="26"/>
      <c r="BD266" s="26">
        <v>391.34721606777737</v>
      </c>
      <c r="BE266" s="20"/>
      <c r="BF266" s="20"/>
      <c r="BG266" s="20"/>
      <c r="BH266" s="20"/>
      <c r="BI266" s="20"/>
      <c r="BJ266" s="20"/>
      <c r="BK266" s="20"/>
      <c r="BL266" s="20"/>
      <c r="BM266" s="20"/>
      <c r="BN266" s="20"/>
      <c r="BO266" s="20"/>
      <c r="BP266" s="20"/>
      <c r="BQ266" s="20"/>
      <c r="BR266" s="20"/>
      <c r="BS266" s="20"/>
      <c r="BT266" s="20"/>
      <c r="BU266" s="20"/>
      <c r="BV266" s="20"/>
      <c r="BW266" s="20"/>
      <c r="BX266" s="20"/>
      <c r="BY266" s="21"/>
      <c r="CB266" s="31" t="s">
        <v>149</v>
      </c>
      <c r="CC266" s="56" t="s">
        <v>420</v>
      </c>
      <c r="CD266" s="30">
        <v>340.3735747892473</v>
      </c>
      <c r="CE266" s="30"/>
      <c r="CF266" s="20"/>
      <c r="CG266" s="20"/>
      <c r="CH266" s="20"/>
      <c r="CI266" s="20"/>
      <c r="CJ266" s="20"/>
      <c r="CK266" s="20"/>
      <c r="CL266" s="20"/>
      <c r="CM266" s="20"/>
      <c r="CN266" s="20"/>
      <c r="CO266" s="20"/>
      <c r="CP266" s="20"/>
      <c r="CQ266" s="20"/>
      <c r="CR266" s="20"/>
      <c r="CS266" s="20"/>
      <c r="CT266" s="20"/>
      <c r="CU266" s="20"/>
      <c r="CV266" s="20"/>
      <c r="CW266" s="20"/>
      <c r="CX266" s="20"/>
      <c r="CY266" s="20"/>
      <c r="CZ266" s="21"/>
    </row>
    <row r="267" spans="28:104" x14ac:dyDescent="0.25">
      <c r="AB267" s="27" t="s">
        <v>229</v>
      </c>
      <c r="AC267" s="36" t="s">
        <v>500</v>
      </c>
      <c r="AD267" s="63">
        <v>471.80292538539948</v>
      </c>
      <c r="AE267" s="20"/>
      <c r="AF267" s="20"/>
      <c r="AG267" s="20"/>
      <c r="AH267" s="20"/>
      <c r="AI267" s="20"/>
      <c r="AJ267" s="20"/>
      <c r="AK267" s="20"/>
      <c r="AL267" s="20"/>
      <c r="AM267" s="20"/>
      <c r="AN267" s="20"/>
      <c r="AO267" s="20"/>
      <c r="AP267" s="20"/>
      <c r="AQ267" s="20"/>
      <c r="AR267" s="20"/>
      <c r="AS267" s="20"/>
      <c r="AT267" s="20"/>
      <c r="AU267" s="20"/>
      <c r="AV267" s="20"/>
      <c r="AW267" s="21"/>
      <c r="BA267" s="27" t="s">
        <v>202</v>
      </c>
      <c r="BB267" s="36" t="s">
        <v>473</v>
      </c>
      <c r="BC267" s="26"/>
      <c r="BD267" s="26">
        <v>372.35981772285419</v>
      </c>
      <c r="BE267" s="20"/>
      <c r="BF267" s="20"/>
      <c r="BG267" s="20"/>
      <c r="BH267" s="20"/>
      <c r="BI267" s="20"/>
      <c r="BJ267" s="20"/>
      <c r="BK267" s="20"/>
      <c r="BL267" s="20"/>
      <c r="BM267" s="20"/>
      <c r="BN267" s="20"/>
      <c r="BO267" s="20"/>
      <c r="BP267" s="20"/>
      <c r="BQ267" s="20"/>
      <c r="BR267" s="20"/>
      <c r="BS267" s="20"/>
      <c r="BT267" s="20"/>
      <c r="BU267" s="20"/>
      <c r="BV267" s="20"/>
      <c r="BW267" s="20"/>
      <c r="BX267" s="20"/>
      <c r="BY267" s="21"/>
      <c r="CB267" s="31" t="s">
        <v>150</v>
      </c>
      <c r="CC267" s="56" t="s">
        <v>421</v>
      </c>
      <c r="CD267" s="30">
        <v>361.39154855943229</v>
      </c>
      <c r="CE267" s="30"/>
      <c r="CF267" s="20"/>
      <c r="CG267" s="20"/>
      <c r="CH267" s="20"/>
      <c r="CI267" s="20"/>
      <c r="CJ267" s="20"/>
      <c r="CK267" s="20"/>
      <c r="CL267" s="20"/>
      <c r="CM267" s="20"/>
      <c r="CN267" s="20"/>
      <c r="CO267" s="20"/>
      <c r="CP267" s="20"/>
      <c r="CQ267" s="20"/>
      <c r="CR267" s="20"/>
      <c r="CS267" s="20"/>
      <c r="CT267" s="20"/>
      <c r="CU267" s="20"/>
      <c r="CV267" s="20"/>
      <c r="CW267" s="20"/>
      <c r="CX267" s="20"/>
      <c r="CY267" s="20"/>
      <c r="CZ267" s="21"/>
    </row>
    <row r="268" spans="28:104" x14ac:dyDescent="0.25">
      <c r="AB268" s="27" t="s">
        <v>230</v>
      </c>
      <c r="AC268" s="36" t="s">
        <v>501</v>
      </c>
      <c r="AD268" s="63">
        <v>559.80322954237568</v>
      </c>
      <c r="AE268" s="20"/>
      <c r="AF268" s="20"/>
      <c r="AG268" s="20"/>
      <c r="AH268" s="20"/>
      <c r="AI268" s="20"/>
      <c r="AJ268" s="20"/>
      <c r="AK268" s="20"/>
      <c r="AL268" s="20"/>
      <c r="AM268" s="20"/>
      <c r="AN268" s="20"/>
      <c r="AO268" s="20"/>
      <c r="AP268" s="20"/>
      <c r="AQ268" s="20"/>
      <c r="AR268" s="20"/>
      <c r="AS268" s="20"/>
      <c r="AT268" s="20"/>
      <c r="AU268" s="20"/>
      <c r="AV268" s="20"/>
      <c r="AW268" s="21"/>
      <c r="BA268" s="27" t="s">
        <v>203</v>
      </c>
      <c r="BB268" s="36" t="s">
        <v>474</v>
      </c>
      <c r="BC268" s="26"/>
      <c r="BD268" s="26">
        <v>380.85100920925186</v>
      </c>
      <c r="BE268" s="20"/>
      <c r="BF268" s="20"/>
      <c r="BG268" s="20"/>
      <c r="BH268" s="20"/>
      <c r="BI268" s="20"/>
      <c r="BJ268" s="20"/>
      <c r="BK268" s="20"/>
      <c r="BL268" s="20"/>
      <c r="BM268" s="20"/>
      <c r="BN268" s="20"/>
      <c r="BO268" s="20"/>
      <c r="BP268" s="20"/>
      <c r="BQ268" s="20"/>
      <c r="BR268" s="20"/>
      <c r="BS268" s="20"/>
      <c r="BT268" s="20"/>
      <c r="BU268" s="20"/>
      <c r="BV268" s="20"/>
      <c r="BW268" s="20"/>
      <c r="BX268" s="20"/>
      <c r="BY268" s="21"/>
      <c r="CB268" s="31" t="s">
        <v>151</v>
      </c>
      <c r="CC268" s="56" t="s">
        <v>422</v>
      </c>
      <c r="CD268" s="30">
        <v>329.89660078289359</v>
      </c>
      <c r="CE268" s="30"/>
      <c r="CF268" s="20"/>
      <c r="CG268" s="20"/>
      <c r="CH268" s="20"/>
      <c r="CI268" s="20"/>
      <c r="CJ268" s="20"/>
      <c r="CK268" s="20"/>
      <c r="CL268" s="20"/>
      <c r="CM268" s="20"/>
      <c r="CN268" s="20"/>
      <c r="CO268" s="20"/>
      <c r="CP268" s="20"/>
      <c r="CQ268" s="20"/>
      <c r="CR268" s="20"/>
      <c r="CS268" s="20"/>
      <c r="CT268" s="20"/>
      <c r="CU268" s="20"/>
      <c r="CV268" s="20"/>
      <c r="CW268" s="20"/>
      <c r="CX268" s="20"/>
      <c r="CY268" s="20"/>
      <c r="CZ268" s="21"/>
    </row>
    <row r="269" spans="28:104" x14ac:dyDescent="0.25">
      <c r="AB269" s="27" t="s">
        <v>231</v>
      </c>
      <c r="AC269" s="36" t="s">
        <v>502</v>
      </c>
      <c r="AD269" s="63">
        <v>528.43353574060711</v>
      </c>
      <c r="AE269" s="20"/>
      <c r="AF269" s="20"/>
      <c r="AG269" s="20"/>
      <c r="AH269" s="20"/>
      <c r="AI269" s="20"/>
      <c r="AJ269" s="20"/>
      <c r="AK269" s="20"/>
      <c r="AL269" s="20"/>
      <c r="AM269" s="20"/>
      <c r="AN269" s="20"/>
      <c r="AO269" s="20"/>
      <c r="AP269" s="20"/>
      <c r="AQ269" s="20"/>
      <c r="AR269" s="20"/>
      <c r="AS269" s="20"/>
      <c r="AT269" s="20"/>
      <c r="AU269" s="20"/>
      <c r="AV269" s="20"/>
      <c r="AW269" s="21"/>
      <c r="BA269" s="27" t="s">
        <v>204</v>
      </c>
      <c r="BB269" s="36" t="s">
        <v>475</v>
      </c>
      <c r="BC269" s="26"/>
      <c r="BD269" s="26">
        <v>240.74560735321452</v>
      </c>
      <c r="BE269" s="20"/>
      <c r="BF269" s="20"/>
      <c r="BG269" s="20"/>
      <c r="BH269" s="20"/>
      <c r="BI269" s="20"/>
      <c r="BJ269" s="20"/>
      <c r="BK269" s="20"/>
      <c r="BL269" s="20"/>
      <c r="BM269" s="20"/>
      <c r="BN269" s="20"/>
      <c r="BO269" s="20"/>
      <c r="BP269" s="20"/>
      <c r="BQ269" s="20"/>
      <c r="BR269" s="20"/>
      <c r="BS269" s="20"/>
      <c r="BT269" s="20"/>
      <c r="BU269" s="20"/>
      <c r="BV269" s="20"/>
      <c r="BW269" s="20"/>
      <c r="BX269" s="20"/>
      <c r="BY269" s="21"/>
      <c r="CB269" s="31" t="s">
        <v>152</v>
      </c>
      <c r="CC269" s="56" t="s">
        <v>423</v>
      </c>
      <c r="CD269" s="30">
        <v>310.274822005918</v>
      </c>
      <c r="CE269" s="30"/>
      <c r="CF269" s="20"/>
      <c r="CG269" s="20"/>
      <c r="CH269" s="20"/>
      <c r="CI269" s="20"/>
      <c r="CJ269" s="20"/>
      <c r="CK269" s="20"/>
      <c r="CL269" s="20"/>
      <c r="CM269" s="20"/>
      <c r="CN269" s="20"/>
      <c r="CO269" s="20"/>
      <c r="CP269" s="20"/>
      <c r="CQ269" s="20"/>
      <c r="CR269" s="20"/>
      <c r="CS269" s="20"/>
      <c r="CT269" s="20"/>
      <c r="CU269" s="20"/>
      <c r="CV269" s="20"/>
      <c r="CW269" s="20"/>
      <c r="CX269" s="20"/>
      <c r="CY269" s="20"/>
      <c r="CZ269" s="21"/>
    </row>
    <row r="270" spans="28:104" x14ac:dyDescent="0.25">
      <c r="AB270" s="27" t="s">
        <v>232</v>
      </c>
      <c r="AC270" s="36" t="s">
        <v>503</v>
      </c>
      <c r="AD270" s="63">
        <v>470.06730776951076</v>
      </c>
      <c r="AE270" s="20"/>
      <c r="AF270" s="20"/>
      <c r="AG270" s="20"/>
      <c r="AH270" s="20"/>
      <c r="AI270" s="20"/>
      <c r="AJ270" s="20"/>
      <c r="AK270" s="20"/>
      <c r="AL270" s="20"/>
      <c r="AM270" s="20"/>
      <c r="AN270" s="20"/>
      <c r="AO270" s="20"/>
      <c r="AP270" s="20"/>
      <c r="AQ270" s="20"/>
      <c r="AR270" s="20"/>
      <c r="AS270" s="20"/>
      <c r="AT270" s="20"/>
      <c r="AU270" s="20"/>
      <c r="AV270" s="20"/>
      <c r="AW270" s="21"/>
      <c r="BA270" s="27" t="s">
        <v>205</v>
      </c>
      <c r="BB270" s="36" t="s">
        <v>476</v>
      </c>
      <c r="BC270" s="26"/>
      <c r="BD270" s="26">
        <v>325.32281857596138</v>
      </c>
      <c r="BE270" s="20"/>
      <c r="BF270" s="20"/>
      <c r="BG270" s="20"/>
      <c r="BH270" s="20"/>
      <c r="BI270" s="20"/>
      <c r="BJ270" s="20"/>
      <c r="BK270" s="20"/>
      <c r="BL270" s="20"/>
      <c r="BM270" s="20"/>
      <c r="BN270" s="20"/>
      <c r="BO270" s="20"/>
      <c r="BP270" s="20"/>
      <c r="BQ270" s="20"/>
      <c r="BR270" s="20"/>
      <c r="BS270" s="20"/>
      <c r="BT270" s="20"/>
      <c r="BU270" s="20"/>
      <c r="BV270" s="20"/>
      <c r="BW270" s="20"/>
      <c r="BX270" s="20"/>
      <c r="BY270" s="21"/>
      <c r="CB270" s="31" t="s">
        <v>153</v>
      </c>
      <c r="CC270" s="56" t="s">
        <v>424</v>
      </c>
      <c r="CD270" s="30">
        <v>318.20709424907153</v>
      </c>
      <c r="CE270" s="30"/>
      <c r="CF270" s="20"/>
      <c r="CG270" s="20"/>
      <c r="CH270" s="20"/>
      <c r="CI270" s="20"/>
      <c r="CJ270" s="20"/>
      <c r="CK270" s="20"/>
      <c r="CL270" s="20"/>
      <c r="CM270" s="20"/>
      <c r="CN270" s="20"/>
      <c r="CO270" s="20"/>
      <c r="CP270" s="20"/>
      <c r="CQ270" s="20"/>
      <c r="CR270" s="20"/>
      <c r="CS270" s="20"/>
      <c r="CT270" s="20"/>
      <c r="CU270" s="20"/>
      <c r="CV270" s="20"/>
      <c r="CW270" s="20"/>
      <c r="CX270" s="20"/>
      <c r="CY270" s="20"/>
      <c r="CZ270" s="21"/>
    </row>
    <row r="271" spans="28:104" x14ac:dyDescent="0.25">
      <c r="AB271" s="27" t="s">
        <v>233</v>
      </c>
      <c r="AC271" s="36" t="s">
        <v>504</v>
      </c>
      <c r="AD271" s="63">
        <v>391.47589680912279</v>
      </c>
      <c r="AE271" s="20"/>
      <c r="AF271" s="20"/>
      <c r="AG271" s="20"/>
      <c r="AH271" s="20"/>
      <c r="AI271" s="20"/>
      <c r="AJ271" s="20"/>
      <c r="AK271" s="20"/>
      <c r="AL271" s="20"/>
      <c r="AM271" s="20"/>
      <c r="AN271" s="20"/>
      <c r="AO271" s="20"/>
      <c r="AP271" s="20"/>
      <c r="AQ271" s="20"/>
      <c r="AR271" s="20"/>
      <c r="AS271" s="20"/>
      <c r="AT271" s="20"/>
      <c r="AU271" s="20"/>
      <c r="AV271" s="20"/>
      <c r="AW271" s="21"/>
      <c r="BA271" s="27" t="s">
        <v>206</v>
      </c>
      <c r="BB271" s="36" t="s">
        <v>477</v>
      </c>
      <c r="BC271" s="26"/>
      <c r="BD271" s="26">
        <v>449.30637979790492</v>
      </c>
      <c r="BE271" s="20"/>
      <c r="BF271" s="20"/>
      <c r="BG271" s="20"/>
      <c r="BH271" s="20"/>
      <c r="BI271" s="20"/>
      <c r="BJ271" s="20"/>
      <c r="BK271" s="20"/>
      <c r="BL271" s="20"/>
      <c r="BM271" s="20"/>
      <c r="BN271" s="20"/>
      <c r="BO271" s="20"/>
      <c r="BP271" s="20"/>
      <c r="BQ271" s="20"/>
      <c r="BR271" s="20"/>
      <c r="BS271" s="20"/>
      <c r="BT271" s="20"/>
      <c r="BU271" s="20"/>
      <c r="BV271" s="20"/>
      <c r="BW271" s="20"/>
      <c r="BX271" s="20"/>
      <c r="BY271" s="21"/>
      <c r="CB271" s="31" t="s">
        <v>154</v>
      </c>
      <c r="CC271" s="56" t="s">
        <v>425</v>
      </c>
      <c r="CD271" s="30">
        <v>304.5559942286568</v>
      </c>
      <c r="CE271" s="30"/>
      <c r="CF271" s="20"/>
      <c r="CG271" s="20"/>
      <c r="CH271" s="20"/>
      <c r="CI271" s="20"/>
      <c r="CJ271" s="20"/>
      <c r="CK271" s="20"/>
      <c r="CL271" s="20"/>
      <c r="CM271" s="20"/>
      <c r="CN271" s="20"/>
      <c r="CO271" s="20"/>
      <c r="CP271" s="20"/>
      <c r="CQ271" s="20"/>
      <c r="CR271" s="20"/>
      <c r="CS271" s="20"/>
      <c r="CT271" s="20"/>
      <c r="CU271" s="20"/>
      <c r="CV271" s="20"/>
      <c r="CW271" s="20"/>
      <c r="CX271" s="20"/>
      <c r="CY271" s="20"/>
      <c r="CZ271" s="21"/>
    </row>
    <row r="272" spans="28:104" x14ac:dyDescent="0.25">
      <c r="AB272" s="27" t="s">
        <v>234</v>
      </c>
      <c r="AC272" s="36" t="s">
        <v>505</v>
      </c>
      <c r="AD272" s="63">
        <v>534.93519050120335</v>
      </c>
      <c r="AE272" s="20"/>
      <c r="AF272" s="20"/>
      <c r="AG272" s="20"/>
      <c r="AH272" s="20"/>
      <c r="AI272" s="20"/>
      <c r="AJ272" s="20"/>
      <c r="AK272" s="20"/>
      <c r="AL272" s="20"/>
      <c r="AM272" s="20"/>
      <c r="AN272" s="20"/>
      <c r="AO272" s="20"/>
      <c r="AP272" s="20"/>
      <c r="AQ272" s="20"/>
      <c r="AR272" s="20"/>
      <c r="AS272" s="20"/>
      <c r="AT272" s="20"/>
      <c r="AU272" s="20"/>
      <c r="AV272" s="20"/>
      <c r="AW272" s="21"/>
      <c r="BA272" s="27" t="s">
        <v>207</v>
      </c>
      <c r="BB272" s="36" t="s">
        <v>478</v>
      </c>
      <c r="BC272" s="26"/>
      <c r="BD272" s="26">
        <v>338.15104204473232</v>
      </c>
      <c r="BE272" s="20"/>
      <c r="BF272" s="20"/>
      <c r="BG272" s="20"/>
      <c r="BH272" s="20"/>
      <c r="BI272" s="20"/>
      <c r="BJ272" s="20"/>
      <c r="BK272" s="20"/>
      <c r="BL272" s="20"/>
      <c r="BM272" s="20"/>
      <c r="BN272" s="20"/>
      <c r="BO272" s="20"/>
      <c r="BP272" s="20"/>
      <c r="BQ272" s="20"/>
      <c r="BR272" s="20"/>
      <c r="BS272" s="20"/>
      <c r="BT272" s="20"/>
      <c r="BU272" s="20"/>
      <c r="BV272" s="20"/>
      <c r="BW272" s="20"/>
      <c r="BX272" s="20"/>
      <c r="BY272" s="21"/>
      <c r="CB272" s="31" t="s">
        <v>155</v>
      </c>
      <c r="CC272" s="56" t="s">
        <v>426</v>
      </c>
      <c r="CD272" s="30">
        <v>328.94110634202673</v>
      </c>
      <c r="CE272" s="30"/>
      <c r="CF272" s="20"/>
      <c r="CG272" s="20"/>
      <c r="CH272" s="20"/>
      <c r="CI272" s="20"/>
      <c r="CJ272" s="20"/>
      <c r="CK272" s="20"/>
      <c r="CL272" s="20"/>
      <c r="CM272" s="20"/>
      <c r="CN272" s="20"/>
      <c r="CO272" s="20"/>
      <c r="CP272" s="20"/>
      <c r="CQ272" s="20"/>
      <c r="CR272" s="20"/>
      <c r="CS272" s="20"/>
      <c r="CT272" s="20"/>
      <c r="CU272" s="20"/>
      <c r="CV272" s="20"/>
      <c r="CW272" s="20"/>
      <c r="CX272" s="20"/>
      <c r="CY272" s="20"/>
      <c r="CZ272" s="21"/>
    </row>
    <row r="273" spans="28:104" x14ac:dyDescent="0.25">
      <c r="AB273" s="27" t="s">
        <v>235</v>
      </c>
      <c r="AC273" s="36" t="s">
        <v>506</v>
      </c>
      <c r="AD273" s="63">
        <v>487.88848480679673</v>
      </c>
      <c r="AE273" s="20"/>
      <c r="AF273" s="20"/>
      <c r="AG273" s="20"/>
      <c r="AH273" s="20"/>
      <c r="AI273" s="20"/>
      <c r="AJ273" s="20"/>
      <c r="AK273" s="20"/>
      <c r="AL273" s="20"/>
      <c r="AM273" s="20"/>
      <c r="AN273" s="20"/>
      <c r="AO273" s="20"/>
      <c r="AP273" s="20"/>
      <c r="AQ273" s="20"/>
      <c r="AR273" s="20"/>
      <c r="AS273" s="20"/>
      <c r="AT273" s="20"/>
      <c r="AU273" s="20"/>
      <c r="AV273" s="20"/>
      <c r="AW273" s="21"/>
      <c r="BA273" s="27" t="s">
        <v>208</v>
      </c>
      <c r="BB273" s="36" t="s">
        <v>479</v>
      </c>
      <c r="BC273" s="26"/>
      <c r="BD273" s="26">
        <v>457.7936000132816</v>
      </c>
      <c r="BE273" s="20"/>
      <c r="BF273" s="20"/>
      <c r="BG273" s="20"/>
      <c r="BH273" s="20"/>
      <c r="BI273" s="20"/>
      <c r="BJ273" s="20"/>
      <c r="BK273" s="20"/>
      <c r="BL273" s="20"/>
      <c r="BM273" s="20"/>
      <c r="BN273" s="20"/>
      <c r="BO273" s="20"/>
      <c r="BP273" s="20"/>
      <c r="BQ273" s="20"/>
      <c r="BR273" s="20"/>
      <c r="BS273" s="20"/>
      <c r="BT273" s="20"/>
      <c r="BU273" s="20"/>
      <c r="BV273" s="20"/>
      <c r="BW273" s="20"/>
      <c r="BX273" s="20"/>
      <c r="BY273" s="21"/>
      <c r="CB273" s="31" t="s">
        <v>156</v>
      </c>
      <c r="CC273" s="56" t="s">
        <v>427</v>
      </c>
      <c r="CD273" s="30">
        <v>407.55001702777599</v>
      </c>
      <c r="CE273" s="30"/>
      <c r="CF273" s="20"/>
      <c r="CG273" s="20"/>
      <c r="CH273" s="20"/>
      <c r="CI273" s="20"/>
      <c r="CJ273" s="20"/>
      <c r="CK273" s="20"/>
      <c r="CL273" s="20"/>
      <c r="CM273" s="20"/>
      <c r="CN273" s="20"/>
      <c r="CO273" s="20"/>
      <c r="CP273" s="20"/>
      <c r="CQ273" s="20"/>
      <c r="CR273" s="20"/>
      <c r="CS273" s="20"/>
      <c r="CT273" s="20"/>
      <c r="CU273" s="20"/>
      <c r="CV273" s="20"/>
      <c r="CW273" s="20"/>
      <c r="CX273" s="20"/>
      <c r="CY273" s="20"/>
      <c r="CZ273" s="21"/>
    </row>
    <row r="274" spans="28:104" x14ac:dyDescent="0.25">
      <c r="AB274" s="27" t="s">
        <v>236</v>
      </c>
      <c r="AC274" s="36" t="s">
        <v>507</v>
      </c>
      <c r="AD274" s="63">
        <v>522.39517794998608</v>
      </c>
      <c r="AE274" s="20"/>
      <c r="AF274" s="20"/>
      <c r="AG274" s="20"/>
      <c r="AH274" s="20"/>
      <c r="AI274" s="20"/>
      <c r="AJ274" s="20"/>
      <c r="AK274" s="20"/>
      <c r="AL274" s="20"/>
      <c r="AM274" s="20"/>
      <c r="AN274" s="20"/>
      <c r="AO274" s="20"/>
      <c r="AP274" s="20"/>
      <c r="AQ274" s="20"/>
      <c r="AR274" s="20"/>
      <c r="AS274" s="20"/>
      <c r="AT274" s="20"/>
      <c r="AU274" s="20"/>
      <c r="AV274" s="20"/>
      <c r="AW274" s="21"/>
      <c r="BA274" s="27" t="s">
        <v>209</v>
      </c>
      <c r="BB274" s="36" t="s">
        <v>480</v>
      </c>
      <c r="BC274" s="26"/>
      <c r="BD274" s="26">
        <v>349.12203327576566</v>
      </c>
      <c r="BE274" s="20"/>
      <c r="BF274" s="20"/>
      <c r="BG274" s="20"/>
      <c r="BH274" s="20"/>
      <c r="BI274" s="20"/>
      <c r="BJ274" s="20"/>
      <c r="BK274" s="20"/>
      <c r="BL274" s="20"/>
      <c r="BM274" s="20"/>
      <c r="BN274" s="20"/>
      <c r="BO274" s="20"/>
      <c r="BP274" s="20"/>
      <c r="BQ274" s="20"/>
      <c r="BR274" s="20"/>
      <c r="BS274" s="20"/>
      <c r="BT274" s="20"/>
      <c r="BU274" s="20"/>
      <c r="BV274" s="20"/>
      <c r="BW274" s="20"/>
      <c r="BX274" s="20"/>
      <c r="BY274" s="21"/>
      <c r="CB274" s="31" t="s">
        <v>157</v>
      </c>
      <c r="CC274" s="56" t="s">
        <v>428</v>
      </c>
      <c r="CD274" s="30">
        <v>369.12763577734</v>
      </c>
      <c r="CE274" s="30"/>
      <c r="CF274" s="20"/>
      <c r="CG274" s="20"/>
      <c r="CH274" s="20"/>
      <c r="CI274" s="20"/>
      <c r="CJ274" s="20"/>
      <c r="CK274" s="20"/>
      <c r="CL274" s="20"/>
      <c r="CM274" s="20"/>
      <c r="CN274" s="20"/>
      <c r="CO274" s="20"/>
      <c r="CP274" s="20"/>
      <c r="CQ274" s="20"/>
      <c r="CR274" s="20"/>
      <c r="CS274" s="20"/>
      <c r="CT274" s="20"/>
      <c r="CU274" s="20"/>
      <c r="CV274" s="20"/>
      <c r="CW274" s="20"/>
      <c r="CX274" s="20"/>
      <c r="CY274" s="20"/>
      <c r="CZ274" s="21"/>
    </row>
    <row r="275" spans="28:104" x14ac:dyDescent="0.25">
      <c r="AB275" s="27" t="s">
        <v>237</v>
      </c>
      <c r="AC275" s="36" t="s">
        <v>508</v>
      </c>
      <c r="AD275" s="63">
        <v>401.07509976264907</v>
      </c>
      <c r="AE275" s="20"/>
      <c r="AF275" s="20"/>
      <c r="AG275" s="20"/>
      <c r="AH275" s="20"/>
      <c r="AI275" s="20"/>
      <c r="AJ275" s="20"/>
      <c r="AK275" s="20"/>
      <c r="AL275" s="20"/>
      <c r="AM275" s="20"/>
      <c r="AN275" s="20"/>
      <c r="AO275" s="20"/>
      <c r="AP275" s="20"/>
      <c r="AQ275" s="20"/>
      <c r="AR275" s="20"/>
      <c r="AS275" s="20"/>
      <c r="AT275" s="20"/>
      <c r="AU275" s="20"/>
      <c r="AV275" s="20"/>
      <c r="AW275" s="21"/>
      <c r="BA275" s="27" t="s">
        <v>210</v>
      </c>
      <c r="BB275" s="36" t="s">
        <v>481</v>
      </c>
      <c r="BC275" s="26"/>
      <c r="BD275" s="26">
        <v>422.2727595905784</v>
      </c>
      <c r="BE275" s="20"/>
      <c r="BF275" s="20"/>
      <c r="BG275" s="20"/>
      <c r="BH275" s="20"/>
      <c r="BI275" s="20"/>
      <c r="BJ275" s="20"/>
      <c r="BK275" s="20"/>
      <c r="BL275" s="20"/>
      <c r="BM275" s="20"/>
      <c r="BN275" s="20"/>
      <c r="BO275" s="20"/>
      <c r="BP275" s="20"/>
      <c r="BQ275" s="20"/>
      <c r="BR275" s="20"/>
      <c r="BS275" s="20"/>
      <c r="BT275" s="20"/>
      <c r="BU275" s="20"/>
      <c r="BV275" s="20"/>
      <c r="BW275" s="20"/>
      <c r="BX275" s="20"/>
      <c r="BY275" s="21"/>
      <c r="CB275" s="31" t="s">
        <v>158</v>
      </c>
      <c r="CC275" s="56" t="s">
        <v>429</v>
      </c>
      <c r="CD275" s="30">
        <v>414.57461495074483</v>
      </c>
      <c r="CE275" s="30"/>
      <c r="CF275" s="20"/>
      <c r="CG275" s="20"/>
      <c r="CH275" s="20"/>
      <c r="CI275" s="20"/>
      <c r="CJ275" s="20"/>
      <c r="CK275" s="20"/>
      <c r="CL275" s="20"/>
      <c r="CM275" s="20"/>
      <c r="CN275" s="20"/>
      <c r="CO275" s="20"/>
      <c r="CP275" s="20"/>
      <c r="CQ275" s="20"/>
      <c r="CR275" s="20"/>
      <c r="CS275" s="20"/>
      <c r="CT275" s="20"/>
      <c r="CU275" s="20"/>
      <c r="CV275" s="20"/>
      <c r="CW275" s="20"/>
      <c r="CX275" s="20"/>
      <c r="CY275" s="20"/>
      <c r="CZ275" s="21"/>
    </row>
    <row r="276" spans="28:104" x14ac:dyDescent="0.25">
      <c r="AB276" s="27" t="s">
        <v>238</v>
      </c>
      <c r="AC276" s="36" t="s">
        <v>509</v>
      </c>
      <c r="AD276" s="63">
        <v>583.17115112003989</v>
      </c>
      <c r="AE276" s="20"/>
      <c r="AF276" s="20"/>
      <c r="AG276" s="20"/>
      <c r="AH276" s="20"/>
      <c r="AI276" s="20"/>
      <c r="AJ276" s="20"/>
      <c r="AK276" s="20"/>
      <c r="AL276" s="20"/>
      <c r="AM276" s="20"/>
      <c r="AN276" s="20"/>
      <c r="AO276" s="20"/>
      <c r="AP276" s="20"/>
      <c r="AQ276" s="20"/>
      <c r="AR276" s="20"/>
      <c r="AS276" s="20"/>
      <c r="AT276" s="20"/>
      <c r="AU276" s="20"/>
      <c r="AV276" s="20"/>
      <c r="AW276" s="21"/>
      <c r="BA276" s="27" t="s">
        <v>211</v>
      </c>
      <c r="BB276" s="36" t="s">
        <v>482</v>
      </c>
      <c r="BC276" s="26"/>
      <c r="BD276" s="26">
        <v>458.42679247979817</v>
      </c>
      <c r="BE276" s="20"/>
      <c r="BF276" s="20"/>
      <c r="BG276" s="20"/>
      <c r="BH276" s="20"/>
      <c r="BI276" s="20"/>
      <c r="BJ276" s="20"/>
      <c r="BK276" s="20"/>
      <c r="BL276" s="20"/>
      <c r="BM276" s="20"/>
      <c r="BN276" s="20"/>
      <c r="BO276" s="20"/>
      <c r="BP276" s="20"/>
      <c r="BQ276" s="20"/>
      <c r="BR276" s="20"/>
      <c r="BS276" s="20"/>
      <c r="BT276" s="20"/>
      <c r="BU276" s="20"/>
      <c r="BV276" s="20"/>
      <c r="BW276" s="20"/>
      <c r="BX276" s="20"/>
      <c r="BY276" s="21"/>
      <c r="CB276" s="31" t="s">
        <v>159</v>
      </c>
      <c r="CC276" s="56" t="s">
        <v>430</v>
      </c>
      <c r="CD276" s="30">
        <v>347.86263693846416</v>
      </c>
      <c r="CE276" s="30"/>
      <c r="CF276" s="20"/>
      <c r="CG276" s="20"/>
      <c r="CH276" s="20"/>
      <c r="CI276" s="20"/>
      <c r="CJ276" s="20"/>
      <c r="CK276" s="20"/>
      <c r="CL276" s="20"/>
      <c r="CM276" s="20"/>
      <c r="CN276" s="20"/>
      <c r="CO276" s="20"/>
      <c r="CP276" s="20"/>
      <c r="CQ276" s="20"/>
      <c r="CR276" s="20"/>
      <c r="CS276" s="20"/>
      <c r="CT276" s="20"/>
      <c r="CU276" s="20"/>
      <c r="CV276" s="20"/>
      <c r="CW276" s="20"/>
      <c r="CX276" s="20"/>
      <c r="CY276" s="20"/>
      <c r="CZ276" s="21"/>
    </row>
    <row r="277" spans="28:104" x14ac:dyDescent="0.25">
      <c r="AB277" s="27" t="s">
        <v>239</v>
      </c>
      <c r="AC277" s="36" t="s">
        <v>510</v>
      </c>
      <c r="AD277" s="63">
        <v>491.83674352878882</v>
      </c>
      <c r="AE277" s="20"/>
      <c r="AF277" s="20"/>
      <c r="AG277" s="20"/>
      <c r="AH277" s="20"/>
      <c r="AI277" s="20"/>
      <c r="AJ277" s="20"/>
      <c r="AK277" s="20"/>
      <c r="AL277" s="20"/>
      <c r="AM277" s="20"/>
      <c r="AN277" s="20"/>
      <c r="AO277" s="20"/>
      <c r="AP277" s="20"/>
      <c r="AQ277" s="20"/>
      <c r="AR277" s="20"/>
      <c r="AS277" s="20"/>
      <c r="AT277" s="20"/>
      <c r="AU277" s="20"/>
      <c r="AV277" s="20"/>
      <c r="AW277" s="21"/>
      <c r="BA277" s="27" t="s">
        <v>212</v>
      </c>
      <c r="BB277" s="36" t="s">
        <v>483</v>
      </c>
      <c r="BC277" s="26"/>
      <c r="BD277" s="26">
        <v>409.11177324852702</v>
      </c>
      <c r="BE277" s="20"/>
      <c r="BF277" s="20"/>
      <c r="BG277" s="20"/>
      <c r="BH277" s="20"/>
      <c r="BI277" s="20"/>
      <c r="BJ277" s="20"/>
      <c r="BK277" s="20"/>
      <c r="BL277" s="20"/>
      <c r="BM277" s="20"/>
      <c r="BN277" s="20"/>
      <c r="BO277" s="20"/>
      <c r="BP277" s="20"/>
      <c r="BQ277" s="20"/>
      <c r="BR277" s="20"/>
      <c r="BS277" s="20"/>
      <c r="BT277" s="20"/>
      <c r="BU277" s="20"/>
      <c r="BV277" s="20"/>
      <c r="BW277" s="20"/>
      <c r="BX277" s="20"/>
      <c r="BY277" s="21"/>
      <c r="CB277" s="31" t="s">
        <v>160</v>
      </c>
      <c r="CC277" s="56" t="s">
        <v>431</v>
      </c>
      <c r="CD277" s="30">
        <v>305.56369566196395</v>
      </c>
      <c r="CE277" s="30"/>
      <c r="CF277" s="20"/>
      <c r="CG277" s="20"/>
      <c r="CH277" s="20"/>
      <c r="CI277" s="20"/>
      <c r="CJ277" s="20"/>
      <c r="CK277" s="20"/>
      <c r="CL277" s="20"/>
      <c r="CM277" s="20"/>
      <c r="CN277" s="20"/>
      <c r="CO277" s="20"/>
      <c r="CP277" s="20"/>
      <c r="CQ277" s="20"/>
      <c r="CR277" s="20"/>
      <c r="CS277" s="20"/>
      <c r="CT277" s="20"/>
      <c r="CU277" s="20"/>
      <c r="CV277" s="20"/>
      <c r="CW277" s="20"/>
      <c r="CX277" s="20"/>
      <c r="CY277" s="20"/>
      <c r="CZ277" s="21"/>
    </row>
    <row r="278" spans="28:104" x14ac:dyDescent="0.25">
      <c r="AB278" s="27" t="s">
        <v>240</v>
      </c>
      <c r="AC278" s="36" t="s">
        <v>511</v>
      </c>
      <c r="AD278" s="63">
        <v>433.75224308473446</v>
      </c>
      <c r="AE278" s="20"/>
      <c r="AF278" s="20"/>
      <c r="AG278" s="20"/>
      <c r="AH278" s="20"/>
      <c r="AI278" s="20"/>
      <c r="AJ278" s="20"/>
      <c r="AK278" s="20"/>
      <c r="AL278" s="20"/>
      <c r="AM278" s="20"/>
      <c r="AN278" s="20"/>
      <c r="AO278" s="20"/>
      <c r="AP278" s="20"/>
      <c r="AQ278" s="20"/>
      <c r="AR278" s="20"/>
      <c r="AS278" s="20"/>
      <c r="AT278" s="20"/>
      <c r="AU278" s="20"/>
      <c r="AV278" s="20"/>
      <c r="AW278" s="21"/>
      <c r="BA278" s="27" t="s">
        <v>213</v>
      </c>
      <c r="BB278" s="36" t="s">
        <v>484</v>
      </c>
      <c r="BC278" s="26"/>
      <c r="BD278" s="26">
        <v>299.92022445506814</v>
      </c>
      <c r="BE278" s="20"/>
      <c r="BF278" s="20"/>
      <c r="BG278" s="20"/>
      <c r="BH278" s="20"/>
      <c r="BI278" s="20"/>
      <c r="BJ278" s="20"/>
      <c r="BK278" s="20"/>
      <c r="BL278" s="20"/>
      <c r="BM278" s="20"/>
      <c r="BN278" s="20"/>
      <c r="BO278" s="20"/>
      <c r="BP278" s="20"/>
      <c r="BQ278" s="20"/>
      <c r="BR278" s="20"/>
      <c r="BS278" s="20"/>
      <c r="BT278" s="20"/>
      <c r="BU278" s="20"/>
      <c r="BV278" s="20"/>
      <c r="BW278" s="20"/>
      <c r="BX278" s="20"/>
      <c r="BY278" s="21"/>
      <c r="CB278" s="31" t="s">
        <v>161</v>
      </c>
      <c r="CC278" s="56" t="s">
        <v>432</v>
      </c>
      <c r="CD278" s="30">
        <v>443.49122421778804</v>
      </c>
      <c r="CE278" s="30"/>
      <c r="CF278" s="20"/>
      <c r="CG278" s="20"/>
      <c r="CH278" s="20"/>
      <c r="CI278" s="20"/>
      <c r="CJ278" s="20"/>
      <c r="CK278" s="20"/>
      <c r="CL278" s="20"/>
      <c r="CM278" s="20"/>
      <c r="CN278" s="20"/>
      <c r="CO278" s="20"/>
      <c r="CP278" s="20"/>
      <c r="CQ278" s="20"/>
      <c r="CR278" s="20"/>
      <c r="CS278" s="20"/>
      <c r="CT278" s="20"/>
      <c r="CU278" s="20"/>
      <c r="CV278" s="20"/>
      <c r="CW278" s="20"/>
      <c r="CX278" s="20"/>
      <c r="CY278" s="20"/>
      <c r="CZ278" s="21"/>
    </row>
    <row r="279" spans="28:104" x14ac:dyDescent="0.25">
      <c r="AB279" s="27" t="s">
        <v>241</v>
      </c>
      <c r="AC279" s="36" t="s">
        <v>512</v>
      </c>
      <c r="AD279" s="63">
        <v>504.28565178549292</v>
      </c>
      <c r="AE279" s="20"/>
      <c r="AF279" s="20"/>
      <c r="AG279" s="20"/>
      <c r="AH279" s="20"/>
      <c r="AI279" s="20"/>
      <c r="AJ279" s="20"/>
      <c r="AK279" s="20"/>
      <c r="AL279" s="20"/>
      <c r="AM279" s="20"/>
      <c r="AN279" s="20"/>
      <c r="AO279" s="20"/>
      <c r="AP279" s="20"/>
      <c r="AQ279" s="20"/>
      <c r="AR279" s="20"/>
      <c r="AS279" s="20"/>
      <c r="AT279" s="20"/>
      <c r="AU279" s="20"/>
      <c r="AV279" s="20"/>
      <c r="AW279" s="21"/>
      <c r="BA279" s="27" t="s">
        <v>214</v>
      </c>
      <c r="BB279" s="36" t="s">
        <v>485</v>
      </c>
      <c r="BC279" s="26"/>
      <c r="BD279" s="26">
        <v>466.36809096166871</v>
      </c>
      <c r="BE279" s="20"/>
      <c r="BF279" s="20"/>
      <c r="BG279" s="20"/>
      <c r="BH279" s="20"/>
      <c r="BI279" s="20"/>
      <c r="BJ279" s="20"/>
      <c r="BK279" s="20"/>
      <c r="BL279" s="20"/>
      <c r="BM279" s="20"/>
      <c r="BN279" s="20"/>
      <c r="BO279" s="20"/>
      <c r="BP279" s="20"/>
      <c r="BQ279" s="20"/>
      <c r="BR279" s="20"/>
      <c r="BS279" s="20"/>
      <c r="BT279" s="20"/>
      <c r="BU279" s="20"/>
      <c r="BV279" s="20"/>
      <c r="BW279" s="20"/>
      <c r="BX279" s="20"/>
      <c r="BY279" s="21"/>
      <c r="CB279" s="31" t="s">
        <v>162</v>
      </c>
      <c r="CC279" s="56" t="s">
        <v>433</v>
      </c>
      <c r="CD279" s="30">
        <v>346.5353657078544</v>
      </c>
      <c r="CE279" s="30"/>
      <c r="CF279" s="20"/>
      <c r="CG279" s="20"/>
      <c r="CH279" s="20"/>
      <c r="CI279" s="20"/>
      <c r="CJ279" s="20"/>
      <c r="CK279" s="20"/>
      <c r="CL279" s="20"/>
      <c r="CM279" s="20"/>
      <c r="CN279" s="20"/>
      <c r="CO279" s="20"/>
      <c r="CP279" s="20"/>
      <c r="CQ279" s="20"/>
      <c r="CR279" s="20"/>
      <c r="CS279" s="20"/>
      <c r="CT279" s="20"/>
      <c r="CU279" s="20"/>
      <c r="CV279" s="20"/>
      <c r="CW279" s="20"/>
      <c r="CX279" s="20"/>
      <c r="CY279" s="20"/>
      <c r="CZ279" s="21"/>
    </row>
    <row r="280" spans="28:104" x14ac:dyDescent="0.25">
      <c r="AB280" s="27" t="s">
        <v>242</v>
      </c>
      <c r="AC280" s="36" t="s">
        <v>513</v>
      </c>
      <c r="AD280" s="63">
        <v>437.41395821840911</v>
      </c>
      <c r="AE280" s="20"/>
      <c r="AF280" s="20"/>
      <c r="AG280" s="20"/>
      <c r="AH280" s="20"/>
      <c r="AI280" s="20"/>
      <c r="AJ280" s="20"/>
      <c r="AK280" s="20"/>
      <c r="AL280" s="20"/>
      <c r="AM280" s="20"/>
      <c r="AN280" s="20"/>
      <c r="AO280" s="20"/>
      <c r="AP280" s="20"/>
      <c r="AQ280" s="20"/>
      <c r="AR280" s="20"/>
      <c r="AS280" s="20"/>
      <c r="AT280" s="20"/>
      <c r="AU280" s="20"/>
      <c r="AV280" s="20"/>
      <c r="AW280" s="21"/>
      <c r="BA280" s="27" t="s">
        <v>215</v>
      </c>
      <c r="BB280" s="36" t="s">
        <v>486</v>
      </c>
      <c r="BC280" s="26"/>
      <c r="BD280" s="26">
        <v>324.1435509483934</v>
      </c>
      <c r="BE280" s="20"/>
      <c r="BF280" s="20"/>
      <c r="BG280" s="20"/>
      <c r="BH280" s="20"/>
      <c r="BI280" s="20"/>
      <c r="BJ280" s="20"/>
      <c r="BK280" s="20"/>
      <c r="BL280" s="20"/>
      <c r="BM280" s="20"/>
      <c r="BN280" s="20"/>
      <c r="BO280" s="20"/>
      <c r="BP280" s="20"/>
      <c r="BQ280" s="20"/>
      <c r="BR280" s="20"/>
      <c r="BS280" s="20"/>
      <c r="BT280" s="20"/>
      <c r="BU280" s="20"/>
      <c r="BV280" s="20"/>
      <c r="BW280" s="20"/>
      <c r="BX280" s="20"/>
      <c r="BY280" s="21"/>
      <c r="CB280" s="31" t="s">
        <v>163</v>
      </c>
      <c r="CC280" s="56" t="s">
        <v>434</v>
      </c>
      <c r="CD280" s="30">
        <v>387.95860490334536</v>
      </c>
      <c r="CE280" s="30"/>
      <c r="CF280" s="20"/>
      <c r="CG280" s="20"/>
      <c r="CH280" s="20"/>
      <c r="CI280" s="20"/>
      <c r="CJ280" s="20"/>
      <c r="CK280" s="20"/>
      <c r="CL280" s="20"/>
      <c r="CM280" s="20"/>
      <c r="CN280" s="20"/>
      <c r="CO280" s="20"/>
      <c r="CP280" s="20"/>
      <c r="CQ280" s="20"/>
      <c r="CR280" s="20"/>
      <c r="CS280" s="20"/>
      <c r="CT280" s="20"/>
      <c r="CU280" s="20"/>
      <c r="CV280" s="20"/>
      <c r="CW280" s="20"/>
      <c r="CX280" s="20"/>
      <c r="CY280" s="20"/>
      <c r="CZ280" s="21"/>
    </row>
    <row r="281" spans="28:104" x14ac:dyDescent="0.25">
      <c r="AB281" s="27" t="s">
        <v>243</v>
      </c>
      <c r="AC281" s="36" t="s">
        <v>514</v>
      </c>
      <c r="AD281" s="63">
        <v>523.48297355102432</v>
      </c>
      <c r="AE281" s="20"/>
      <c r="AF281" s="20"/>
      <c r="AG281" s="20"/>
      <c r="AH281" s="20"/>
      <c r="AI281" s="20"/>
      <c r="AJ281" s="20"/>
      <c r="AK281" s="20"/>
      <c r="AL281" s="20"/>
      <c r="AM281" s="20"/>
      <c r="AN281" s="20"/>
      <c r="AO281" s="20"/>
      <c r="AP281" s="20"/>
      <c r="AQ281" s="20"/>
      <c r="AR281" s="20"/>
      <c r="AS281" s="20"/>
      <c r="AT281" s="20"/>
      <c r="AU281" s="20"/>
      <c r="AV281" s="20"/>
      <c r="AW281" s="21"/>
      <c r="BA281" s="27" t="s">
        <v>216</v>
      </c>
      <c r="BB281" s="36" t="s">
        <v>487</v>
      </c>
      <c r="BC281" s="26"/>
      <c r="BD281" s="26">
        <v>505.89964153097395</v>
      </c>
      <c r="BE281" s="20"/>
      <c r="BF281" s="20"/>
      <c r="BG281" s="20"/>
      <c r="BH281" s="20"/>
      <c r="BI281" s="20"/>
      <c r="BJ281" s="20"/>
      <c r="BK281" s="20"/>
      <c r="BL281" s="20"/>
      <c r="BM281" s="20"/>
      <c r="BN281" s="20"/>
      <c r="BO281" s="20"/>
      <c r="BP281" s="20"/>
      <c r="BQ281" s="20"/>
      <c r="BR281" s="20"/>
      <c r="BS281" s="20"/>
      <c r="BT281" s="20"/>
      <c r="BU281" s="20"/>
      <c r="BV281" s="20"/>
      <c r="BW281" s="20"/>
      <c r="BX281" s="20"/>
      <c r="BY281" s="21"/>
      <c r="CB281" s="31" t="s">
        <v>164</v>
      </c>
      <c r="CC281" s="56" t="s">
        <v>435</v>
      </c>
      <c r="CD281" s="30">
        <v>407.13367129521953</v>
      </c>
      <c r="CE281" s="30"/>
      <c r="CF281" s="20"/>
      <c r="CG281" s="20"/>
      <c r="CH281" s="20"/>
      <c r="CI281" s="20"/>
      <c r="CJ281" s="20"/>
      <c r="CK281" s="20"/>
      <c r="CL281" s="20"/>
      <c r="CM281" s="20"/>
      <c r="CN281" s="20"/>
      <c r="CO281" s="20"/>
      <c r="CP281" s="20"/>
      <c r="CQ281" s="20"/>
      <c r="CR281" s="20"/>
      <c r="CS281" s="20"/>
      <c r="CT281" s="20"/>
      <c r="CU281" s="20"/>
      <c r="CV281" s="20"/>
      <c r="CW281" s="20"/>
      <c r="CX281" s="20"/>
      <c r="CY281" s="20"/>
      <c r="CZ281" s="21"/>
    </row>
    <row r="282" spans="28:104" x14ac:dyDescent="0.25">
      <c r="AB282" s="27" t="s">
        <v>244</v>
      </c>
      <c r="AC282" s="36" t="s">
        <v>515</v>
      </c>
      <c r="AD282" s="63">
        <v>470.12943848006626</v>
      </c>
      <c r="AE282" s="20"/>
      <c r="AF282" s="20"/>
      <c r="AG282" s="20"/>
      <c r="AH282" s="20"/>
      <c r="AI282" s="20"/>
      <c r="AJ282" s="20"/>
      <c r="AK282" s="20"/>
      <c r="AL282" s="20"/>
      <c r="AM282" s="20"/>
      <c r="AN282" s="20"/>
      <c r="AO282" s="20"/>
      <c r="AP282" s="20"/>
      <c r="AQ282" s="20"/>
      <c r="AR282" s="20"/>
      <c r="AS282" s="20"/>
      <c r="AT282" s="20"/>
      <c r="AU282" s="20"/>
      <c r="AV282" s="20"/>
      <c r="AW282" s="21"/>
      <c r="BA282" s="27" t="s">
        <v>217</v>
      </c>
      <c r="BB282" s="36" t="s">
        <v>488</v>
      </c>
      <c r="BC282" s="26"/>
      <c r="BD282" s="26">
        <v>367.20352942410716</v>
      </c>
      <c r="BE282" s="20"/>
      <c r="BF282" s="20"/>
      <c r="BG282" s="20"/>
      <c r="BH282" s="20"/>
      <c r="BI282" s="20"/>
      <c r="BJ282" s="20"/>
      <c r="BK282" s="20"/>
      <c r="BL282" s="20"/>
      <c r="BM282" s="20"/>
      <c r="BN282" s="20"/>
      <c r="BO282" s="20"/>
      <c r="BP282" s="20"/>
      <c r="BQ282" s="20"/>
      <c r="BR282" s="20"/>
      <c r="BS282" s="20"/>
      <c r="BT282" s="20"/>
      <c r="BU282" s="20"/>
      <c r="BV282" s="20"/>
      <c r="BW282" s="20"/>
      <c r="BX282" s="20"/>
      <c r="BY282" s="21"/>
      <c r="CB282" s="31" t="s">
        <v>165</v>
      </c>
      <c r="CC282" s="56" t="s">
        <v>436</v>
      </c>
      <c r="CD282" s="30">
        <v>325.59079291729267</v>
      </c>
      <c r="CE282" s="30"/>
      <c r="CF282" s="20"/>
      <c r="CG282" s="20"/>
      <c r="CH282" s="20"/>
      <c r="CI282" s="20"/>
      <c r="CJ282" s="20"/>
      <c r="CK282" s="20"/>
      <c r="CL282" s="20"/>
      <c r="CM282" s="20"/>
      <c r="CN282" s="20"/>
      <c r="CO282" s="20"/>
      <c r="CP282" s="20"/>
      <c r="CQ282" s="20"/>
      <c r="CR282" s="20"/>
      <c r="CS282" s="20"/>
      <c r="CT282" s="20"/>
      <c r="CU282" s="20"/>
      <c r="CV282" s="20"/>
      <c r="CW282" s="20"/>
      <c r="CX282" s="20"/>
      <c r="CY282" s="20"/>
      <c r="CZ282" s="21"/>
    </row>
    <row r="283" spans="28:104" x14ac:dyDescent="0.25">
      <c r="AB283" s="27" t="s">
        <v>245</v>
      </c>
      <c r="AC283" s="36" t="s">
        <v>516</v>
      </c>
      <c r="AD283" s="63">
        <v>502.87565780248599</v>
      </c>
      <c r="AE283" s="20"/>
      <c r="AF283" s="20"/>
      <c r="AG283" s="20"/>
      <c r="AH283" s="20"/>
      <c r="AI283" s="20"/>
      <c r="AJ283" s="20"/>
      <c r="AK283" s="20"/>
      <c r="AL283" s="20"/>
      <c r="AM283" s="20"/>
      <c r="AN283" s="20"/>
      <c r="AO283" s="20"/>
      <c r="AP283" s="20"/>
      <c r="AQ283" s="20"/>
      <c r="AR283" s="20"/>
      <c r="AS283" s="20"/>
      <c r="AT283" s="20"/>
      <c r="AU283" s="20"/>
      <c r="AV283" s="20"/>
      <c r="AW283" s="21"/>
      <c r="BA283" s="27" t="s">
        <v>218</v>
      </c>
      <c r="BB283" s="36" t="s">
        <v>489</v>
      </c>
      <c r="BC283" s="26"/>
      <c r="BD283" s="26">
        <v>277.77357956264643</v>
      </c>
      <c r="BE283" s="20"/>
      <c r="BF283" s="20"/>
      <c r="BG283" s="20"/>
      <c r="BH283" s="20"/>
      <c r="BI283" s="20"/>
      <c r="BJ283" s="20"/>
      <c r="BK283" s="20"/>
      <c r="BL283" s="20"/>
      <c r="BM283" s="20"/>
      <c r="BN283" s="20"/>
      <c r="BO283" s="20"/>
      <c r="BP283" s="20"/>
      <c r="BQ283" s="20"/>
      <c r="BR283" s="20"/>
      <c r="BS283" s="20"/>
      <c r="BT283" s="20"/>
      <c r="BU283" s="20"/>
      <c r="BV283" s="20"/>
      <c r="BW283" s="20"/>
      <c r="BX283" s="20"/>
      <c r="BY283" s="21"/>
      <c r="CB283" s="31" t="s">
        <v>166</v>
      </c>
      <c r="CC283" s="56" t="s">
        <v>437</v>
      </c>
      <c r="CD283" s="30">
        <v>425.28068571238725</v>
      </c>
      <c r="CE283" s="30"/>
      <c r="CF283" s="20"/>
      <c r="CG283" s="20"/>
      <c r="CH283" s="20"/>
      <c r="CI283" s="20"/>
      <c r="CJ283" s="20"/>
      <c r="CK283" s="20"/>
      <c r="CL283" s="20"/>
      <c r="CM283" s="20"/>
      <c r="CN283" s="20"/>
      <c r="CO283" s="20"/>
      <c r="CP283" s="20"/>
      <c r="CQ283" s="20"/>
      <c r="CR283" s="20"/>
      <c r="CS283" s="20"/>
      <c r="CT283" s="20"/>
      <c r="CU283" s="20"/>
      <c r="CV283" s="20"/>
      <c r="CW283" s="20"/>
      <c r="CX283" s="20"/>
      <c r="CY283" s="20"/>
      <c r="CZ283" s="21"/>
    </row>
    <row r="284" spans="28:104" x14ac:dyDescent="0.25">
      <c r="AB284" s="27" t="s">
        <v>246</v>
      </c>
      <c r="AC284" s="36" t="s">
        <v>517</v>
      </c>
      <c r="AD284" s="63">
        <v>587.44077887482831</v>
      </c>
      <c r="AE284" s="20"/>
      <c r="AF284" s="20"/>
      <c r="AG284" s="20"/>
      <c r="AH284" s="20"/>
      <c r="AI284" s="20"/>
      <c r="AJ284" s="20"/>
      <c r="AK284" s="20"/>
      <c r="AL284" s="20"/>
      <c r="AM284" s="20"/>
      <c r="AN284" s="20"/>
      <c r="AO284" s="20"/>
      <c r="AP284" s="20"/>
      <c r="AQ284" s="20"/>
      <c r="AR284" s="20"/>
      <c r="AS284" s="20"/>
      <c r="AT284" s="20"/>
      <c r="AU284" s="20"/>
      <c r="AV284" s="20"/>
      <c r="AW284" s="21"/>
      <c r="BA284" s="27" t="s">
        <v>219</v>
      </c>
      <c r="BB284" s="36" t="s">
        <v>490</v>
      </c>
      <c r="BC284" s="26"/>
      <c r="BD284" s="26">
        <v>483.25855486627557</v>
      </c>
      <c r="BE284" s="20"/>
      <c r="BF284" s="20"/>
      <c r="BG284" s="20"/>
      <c r="BH284" s="20"/>
      <c r="BI284" s="20"/>
      <c r="BJ284" s="20"/>
      <c r="BK284" s="20"/>
      <c r="BL284" s="20"/>
      <c r="BM284" s="20"/>
      <c r="BN284" s="20"/>
      <c r="BO284" s="20"/>
      <c r="BP284" s="20"/>
      <c r="BQ284" s="20"/>
      <c r="BR284" s="20"/>
      <c r="BS284" s="20"/>
      <c r="BT284" s="20"/>
      <c r="BU284" s="20"/>
      <c r="BV284" s="20"/>
      <c r="BW284" s="20"/>
      <c r="BX284" s="20"/>
      <c r="BY284" s="21"/>
      <c r="CB284" s="31" t="s">
        <v>167</v>
      </c>
      <c r="CC284" s="56" t="s">
        <v>438</v>
      </c>
      <c r="CD284" s="30">
        <v>389.93576247059178</v>
      </c>
      <c r="CE284" s="30"/>
      <c r="CF284" s="20"/>
      <c r="CG284" s="20"/>
      <c r="CH284" s="20"/>
      <c r="CI284" s="20"/>
      <c r="CJ284" s="20"/>
      <c r="CK284" s="20"/>
      <c r="CL284" s="20"/>
      <c r="CM284" s="20"/>
      <c r="CN284" s="20"/>
      <c r="CO284" s="20"/>
      <c r="CP284" s="20"/>
      <c r="CQ284" s="20"/>
      <c r="CR284" s="20"/>
      <c r="CS284" s="20"/>
      <c r="CT284" s="20"/>
      <c r="CU284" s="20"/>
      <c r="CV284" s="20"/>
      <c r="CW284" s="20"/>
      <c r="CX284" s="20"/>
      <c r="CY284" s="20"/>
      <c r="CZ284" s="21"/>
    </row>
    <row r="285" spans="28:104" x14ac:dyDescent="0.25">
      <c r="AB285" s="27" t="s">
        <v>247</v>
      </c>
      <c r="AC285" s="36" t="s">
        <v>518</v>
      </c>
      <c r="AD285" s="63">
        <v>415.24942518311752</v>
      </c>
      <c r="AE285" s="20"/>
      <c r="AF285" s="20"/>
      <c r="AG285" s="20"/>
      <c r="AH285" s="20"/>
      <c r="AI285" s="20"/>
      <c r="AJ285" s="20"/>
      <c r="AK285" s="20"/>
      <c r="AL285" s="20"/>
      <c r="AM285" s="20"/>
      <c r="AN285" s="20"/>
      <c r="AO285" s="20"/>
      <c r="AP285" s="20"/>
      <c r="AQ285" s="20"/>
      <c r="AR285" s="20"/>
      <c r="AS285" s="20"/>
      <c r="AT285" s="20"/>
      <c r="AU285" s="20"/>
      <c r="AV285" s="20"/>
      <c r="AW285" s="21"/>
      <c r="BA285" s="27" t="s">
        <v>220</v>
      </c>
      <c r="BB285" s="36" t="s">
        <v>491</v>
      </c>
      <c r="BC285" s="26"/>
      <c r="BD285" s="26">
        <v>347.10263832438352</v>
      </c>
      <c r="BE285" s="20"/>
      <c r="BF285" s="20"/>
      <c r="BG285" s="20"/>
      <c r="BH285" s="20"/>
      <c r="BI285" s="20"/>
      <c r="BJ285" s="20"/>
      <c r="BK285" s="20"/>
      <c r="BL285" s="20"/>
      <c r="BM285" s="20"/>
      <c r="BN285" s="20"/>
      <c r="BO285" s="20"/>
      <c r="BP285" s="20"/>
      <c r="BQ285" s="20"/>
      <c r="BR285" s="20"/>
      <c r="BS285" s="20"/>
      <c r="BT285" s="20"/>
      <c r="BU285" s="20"/>
      <c r="BV285" s="20"/>
      <c r="BW285" s="20"/>
      <c r="BX285" s="20"/>
      <c r="BY285" s="21"/>
      <c r="CB285" s="31" t="s">
        <v>168</v>
      </c>
      <c r="CC285" s="56" t="s">
        <v>439</v>
      </c>
      <c r="CD285" s="30">
        <v>341.73406061917024</v>
      </c>
      <c r="CE285" s="30"/>
      <c r="CF285" s="20"/>
      <c r="CG285" s="20"/>
      <c r="CH285" s="20"/>
      <c r="CI285" s="20"/>
      <c r="CJ285" s="20"/>
      <c r="CK285" s="20"/>
      <c r="CL285" s="20"/>
      <c r="CM285" s="20"/>
      <c r="CN285" s="20"/>
      <c r="CO285" s="20"/>
      <c r="CP285" s="20"/>
      <c r="CQ285" s="20"/>
      <c r="CR285" s="20"/>
      <c r="CS285" s="20"/>
      <c r="CT285" s="20"/>
      <c r="CU285" s="20"/>
      <c r="CV285" s="20"/>
      <c r="CW285" s="20"/>
      <c r="CX285" s="20"/>
      <c r="CY285" s="20"/>
      <c r="CZ285" s="21"/>
    </row>
    <row r="286" spans="28:104" x14ac:dyDescent="0.25">
      <c r="AB286" s="27" t="s">
        <v>248</v>
      </c>
      <c r="AC286" s="36" t="s">
        <v>519</v>
      </c>
      <c r="AD286" s="63">
        <v>438.92914366815074</v>
      </c>
      <c r="AE286" s="20"/>
      <c r="AF286" s="20"/>
      <c r="AG286" s="20"/>
      <c r="AH286" s="20"/>
      <c r="AI286" s="20"/>
      <c r="AJ286" s="20"/>
      <c r="AK286" s="20"/>
      <c r="AL286" s="20"/>
      <c r="AM286" s="20"/>
      <c r="AN286" s="20"/>
      <c r="AO286" s="20"/>
      <c r="AP286" s="20"/>
      <c r="AQ286" s="20"/>
      <c r="AR286" s="20"/>
      <c r="AS286" s="20"/>
      <c r="AT286" s="20"/>
      <c r="AU286" s="20"/>
      <c r="AV286" s="20"/>
      <c r="AW286" s="21"/>
      <c r="BA286" s="27" t="s">
        <v>221</v>
      </c>
      <c r="BB286" s="36" t="s">
        <v>492</v>
      </c>
      <c r="BC286" s="26"/>
      <c r="BD286" s="26">
        <v>405.79550432176592</v>
      </c>
      <c r="BE286" s="20"/>
      <c r="BF286" s="20"/>
      <c r="BG286" s="20"/>
      <c r="BH286" s="20"/>
      <c r="BI286" s="20"/>
      <c r="BJ286" s="20"/>
      <c r="BK286" s="20"/>
      <c r="BL286" s="20"/>
      <c r="BM286" s="20"/>
      <c r="BN286" s="20"/>
      <c r="BO286" s="20"/>
      <c r="BP286" s="20"/>
      <c r="BQ286" s="20"/>
      <c r="BR286" s="20"/>
      <c r="BS286" s="20"/>
      <c r="BT286" s="20"/>
      <c r="BU286" s="20"/>
      <c r="BV286" s="20"/>
      <c r="BW286" s="20"/>
      <c r="BX286" s="20"/>
      <c r="BY286" s="21"/>
      <c r="CB286" s="31" t="s">
        <v>169</v>
      </c>
      <c r="CC286" s="56" t="s">
        <v>440</v>
      </c>
      <c r="CD286" s="30">
        <v>389.79711504981401</v>
      </c>
      <c r="CE286" s="30"/>
      <c r="CF286" s="20"/>
      <c r="CG286" s="20"/>
      <c r="CH286" s="20"/>
      <c r="CI286" s="20"/>
      <c r="CJ286" s="20"/>
      <c r="CK286" s="20"/>
      <c r="CL286" s="20"/>
      <c r="CM286" s="20"/>
      <c r="CN286" s="20"/>
      <c r="CO286" s="20"/>
      <c r="CP286" s="20"/>
      <c r="CQ286" s="20"/>
      <c r="CR286" s="20"/>
      <c r="CS286" s="20"/>
      <c r="CT286" s="20"/>
      <c r="CU286" s="20"/>
      <c r="CV286" s="20"/>
      <c r="CW286" s="20"/>
      <c r="CX286" s="20"/>
      <c r="CY286" s="20"/>
      <c r="CZ286" s="21"/>
    </row>
    <row r="287" spans="28:104" x14ac:dyDescent="0.25">
      <c r="AB287" s="27" t="s">
        <v>249</v>
      </c>
      <c r="AC287" s="36" t="s">
        <v>520</v>
      </c>
      <c r="AD287" s="63">
        <v>418.95567216595811</v>
      </c>
      <c r="AE287" s="20"/>
      <c r="AF287" s="20"/>
      <c r="AG287" s="20"/>
      <c r="AH287" s="20"/>
      <c r="AI287" s="20"/>
      <c r="AJ287" s="20"/>
      <c r="AK287" s="20"/>
      <c r="AL287" s="20"/>
      <c r="AM287" s="20"/>
      <c r="AN287" s="20"/>
      <c r="AO287" s="20"/>
      <c r="AP287" s="20"/>
      <c r="AQ287" s="20"/>
      <c r="AR287" s="20"/>
      <c r="AS287" s="20"/>
      <c r="AT287" s="20"/>
      <c r="AU287" s="20"/>
      <c r="AV287" s="20"/>
      <c r="AW287" s="21"/>
      <c r="BA287" s="27" t="s">
        <v>222</v>
      </c>
      <c r="BB287" s="36" t="s">
        <v>493</v>
      </c>
      <c r="BC287" s="26"/>
      <c r="BD287" s="26">
        <v>483.33787635224377</v>
      </c>
      <c r="BE287" s="20"/>
      <c r="BF287" s="20"/>
      <c r="BG287" s="20"/>
      <c r="BH287" s="20"/>
      <c r="BI287" s="20"/>
      <c r="BJ287" s="20"/>
      <c r="BK287" s="20"/>
      <c r="BL287" s="20"/>
      <c r="BM287" s="20"/>
      <c r="BN287" s="20"/>
      <c r="BO287" s="20"/>
      <c r="BP287" s="20"/>
      <c r="BQ287" s="20"/>
      <c r="BR287" s="20"/>
      <c r="BS287" s="20"/>
      <c r="BT287" s="20"/>
      <c r="BU287" s="20"/>
      <c r="BV287" s="20"/>
      <c r="BW287" s="20"/>
      <c r="BX287" s="20"/>
      <c r="BY287" s="21"/>
      <c r="CB287" s="31" t="s">
        <v>170</v>
      </c>
      <c r="CC287" s="56" t="s">
        <v>441</v>
      </c>
      <c r="CD287" s="30">
        <v>304.9798294679785</v>
      </c>
      <c r="CE287" s="30"/>
      <c r="CF287" s="20"/>
      <c r="CG287" s="20"/>
      <c r="CH287" s="20"/>
      <c r="CI287" s="20"/>
      <c r="CJ287" s="20"/>
      <c r="CK287" s="20"/>
      <c r="CL287" s="20"/>
      <c r="CM287" s="20"/>
      <c r="CN287" s="20"/>
      <c r="CO287" s="20"/>
      <c r="CP287" s="20"/>
      <c r="CQ287" s="20"/>
      <c r="CR287" s="20"/>
      <c r="CS287" s="20"/>
      <c r="CT287" s="20"/>
      <c r="CU287" s="20"/>
      <c r="CV287" s="20"/>
      <c r="CW287" s="20"/>
      <c r="CX287" s="20"/>
      <c r="CY287" s="20"/>
      <c r="CZ287" s="21"/>
    </row>
    <row r="288" spans="28:104" x14ac:dyDescent="0.25">
      <c r="AB288" s="27" t="s">
        <v>250</v>
      </c>
      <c r="AC288" s="36" t="s">
        <v>521</v>
      </c>
      <c r="AD288" s="63">
        <v>390.08472330278028</v>
      </c>
      <c r="AE288" s="20"/>
      <c r="AF288" s="20"/>
      <c r="AG288" s="20"/>
      <c r="AH288" s="20"/>
      <c r="AI288" s="20"/>
      <c r="AJ288" s="20"/>
      <c r="AK288" s="20"/>
      <c r="AL288" s="20"/>
      <c r="AM288" s="20"/>
      <c r="AN288" s="20"/>
      <c r="AO288" s="20"/>
      <c r="AP288" s="20"/>
      <c r="AQ288" s="20"/>
      <c r="AR288" s="20"/>
      <c r="AS288" s="20"/>
      <c r="AT288" s="20"/>
      <c r="AU288" s="20"/>
      <c r="AV288" s="20"/>
      <c r="AW288" s="21"/>
      <c r="BA288" s="27" t="s">
        <v>223</v>
      </c>
      <c r="BB288" s="36" t="s">
        <v>494</v>
      </c>
      <c r="BC288" s="26"/>
      <c r="BD288" s="26">
        <v>345.66743434378526</v>
      </c>
      <c r="BE288" s="20"/>
      <c r="BF288" s="20"/>
      <c r="BG288" s="20"/>
      <c r="BH288" s="20"/>
      <c r="BI288" s="20"/>
      <c r="BJ288" s="20"/>
      <c r="BK288" s="20"/>
      <c r="BL288" s="20"/>
      <c r="BM288" s="20"/>
      <c r="BN288" s="20"/>
      <c r="BO288" s="20"/>
      <c r="BP288" s="20"/>
      <c r="BQ288" s="20"/>
      <c r="BR288" s="20"/>
      <c r="BS288" s="20"/>
      <c r="BT288" s="20"/>
      <c r="BU288" s="20"/>
      <c r="BV288" s="20"/>
      <c r="BW288" s="20"/>
      <c r="BX288" s="20"/>
      <c r="BY288" s="21"/>
      <c r="CB288" s="31" t="s">
        <v>171</v>
      </c>
      <c r="CC288" s="56" t="s">
        <v>442</v>
      </c>
      <c r="CD288" s="30">
        <v>403.33415993074817</v>
      </c>
      <c r="CE288" s="30"/>
      <c r="CF288" s="20"/>
      <c r="CG288" s="20"/>
      <c r="CH288" s="20"/>
      <c r="CI288" s="20"/>
      <c r="CJ288" s="20"/>
      <c r="CK288" s="20"/>
      <c r="CL288" s="20"/>
      <c r="CM288" s="20"/>
      <c r="CN288" s="20"/>
      <c r="CO288" s="20"/>
      <c r="CP288" s="20"/>
      <c r="CQ288" s="20"/>
      <c r="CR288" s="20"/>
      <c r="CS288" s="20"/>
      <c r="CT288" s="20"/>
      <c r="CU288" s="20"/>
      <c r="CV288" s="20"/>
      <c r="CW288" s="20"/>
      <c r="CX288" s="20"/>
      <c r="CY288" s="20"/>
      <c r="CZ288" s="21"/>
    </row>
    <row r="289" spans="28:104" x14ac:dyDescent="0.25">
      <c r="AB289" s="27" t="s">
        <v>251</v>
      </c>
      <c r="AC289" s="36" t="s">
        <v>522</v>
      </c>
      <c r="AD289" s="63">
        <v>448.08865407845502</v>
      </c>
      <c r="AE289" s="20"/>
      <c r="AF289" s="20"/>
      <c r="AG289" s="20"/>
      <c r="AH289" s="20"/>
      <c r="AI289" s="20"/>
      <c r="AJ289" s="20"/>
      <c r="AK289" s="20"/>
      <c r="AL289" s="20"/>
      <c r="AM289" s="20"/>
      <c r="AN289" s="20"/>
      <c r="AO289" s="20"/>
      <c r="AP289" s="20"/>
      <c r="AQ289" s="20"/>
      <c r="AR289" s="20"/>
      <c r="AS289" s="20"/>
      <c r="AT289" s="20"/>
      <c r="AU289" s="20"/>
      <c r="AV289" s="20"/>
      <c r="AW289" s="21"/>
      <c r="BA289" s="27" t="s">
        <v>224</v>
      </c>
      <c r="BB289" s="36" t="s">
        <v>495</v>
      </c>
      <c r="BC289" s="26"/>
      <c r="BD289" s="26">
        <v>219.22372882346838</v>
      </c>
      <c r="BE289" s="20"/>
      <c r="BF289" s="20"/>
      <c r="BG289" s="20"/>
      <c r="BH289" s="20"/>
      <c r="BI289" s="20"/>
      <c r="BJ289" s="20"/>
      <c r="BK289" s="20"/>
      <c r="BL289" s="20"/>
      <c r="BM289" s="20"/>
      <c r="BN289" s="20"/>
      <c r="BO289" s="20"/>
      <c r="BP289" s="20"/>
      <c r="BQ289" s="20"/>
      <c r="BR289" s="20"/>
      <c r="BS289" s="20"/>
      <c r="BT289" s="20"/>
      <c r="BU289" s="20"/>
      <c r="BV289" s="20"/>
      <c r="BW289" s="20"/>
      <c r="BX289" s="20"/>
      <c r="BY289" s="21"/>
      <c r="CB289" s="31" t="s">
        <v>172</v>
      </c>
      <c r="CC289" s="56" t="s">
        <v>443</v>
      </c>
      <c r="CD289" s="30">
        <v>336.65578512811828</v>
      </c>
      <c r="CE289" s="30"/>
      <c r="CF289" s="20"/>
      <c r="CG289" s="20"/>
      <c r="CH289" s="20"/>
      <c r="CI289" s="20"/>
      <c r="CJ289" s="20"/>
      <c r="CK289" s="20"/>
      <c r="CL289" s="20"/>
      <c r="CM289" s="20"/>
      <c r="CN289" s="20"/>
      <c r="CO289" s="20"/>
      <c r="CP289" s="20"/>
      <c r="CQ289" s="20"/>
      <c r="CR289" s="20"/>
      <c r="CS289" s="20"/>
      <c r="CT289" s="20"/>
      <c r="CU289" s="20"/>
      <c r="CV289" s="20"/>
      <c r="CW289" s="20"/>
      <c r="CX289" s="20"/>
      <c r="CY289" s="20"/>
      <c r="CZ289" s="21"/>
    </row>
    <row r="290" spans="28:104" x14ac:dyDescent="0.25">
      <c r="AB290" s="27" t="s">
        <v>252</v>
      </c>
      <c r="AC290" s="36" t="s">
        <v>523</v>
      </c>
      <c r="AD290" s="63">
        <v>340.50353651762839</v>
      </c>
      <c r="AE290" s="20"/>
      <c r="AF290" s="20"/>
      <c r="AG290" s="20"/>
      <c r="AH290" s="20"/>
      <c r="AI290" s="20"/>
      <c r="AJ290" s="20"/>
      <c r="AK290" s="20"/>
      <c r="AL290" s="20"/>
      <c r="AM290" s="20"/>
      <c r="AN290" s="20"/>
      <c r="AO290" s="20"/>
      <c r="AP290" s="20"/>
      <c r="AQ290" s="20"/>
      <c r="AR290" s="20"/>
      <c r="AS290" s="20"/>
      <c r="AT290" s="20"/>
      <c r="AU290" s="20"/>
      <c r="AV290" s="20"/>
      <c r="AW290" s="21"/>
      <c r="BA290" s="27" t="s">
        <v>225</v>
      </c>
      <c r="BB290" s="36" t="s">
        <v>496</v>
      </c>
      <c r="BC290" s="26"/>
      <c r="BD290" s="26">
        <v>471.44910621487406</v>
      </c>
      <c r="BE290" s="20"/>
      <c r="BF290" s="20"/>
      <c r="BG290" s="20"/>
      <c r="BH290" s="20"/>
      <c r="BI290" s="20"/>
      <c r="BJ290" s="20"/>
      <c r="BK290" s="20"/>
      <c r="BL290" s="20"/>
      <c r="BM290" s="20"/>
      <c r="BN290" s="20"/>
      <c r="BO290" s="20"/>
      <c r="BP290" s="20"/>
      <c r="BQ290" s="20"/>
      <c r="BR290" s="20"/>
      <c r="BS290" s="20"/>
      <c r="BT290" s="20"/>
      <c r="BU290" s="20"/>
      <c r="BV290" s="20"/>
      <c r="BW290" s="20"/>
      <c r="BX290" s="20"/>
      <c r="BY290" s="21"/>
      <c r="CB290" s="31" t="s">
        <v>173</v>
      </c>
      <c r="CC290" s="56" t="s">
        <v>444</v>
      </c>
      <c r="CD290" s="30">
        <v>379.15893414716697</v>
      </c>
      <c r="CE290" s="30"/>
      <c r="CF290" s="20"/>
      <c r="CG290" s="20"/>
      <c r="CH290" s="20"/>
      <c r="CI290" s="20"/>
      <c r="CJ290" s="20"/>
      <c r="CK290" s="20"/>
      <c r="CL290" s="20"/>
      <c r="CM290" s="20"/>
      <c r="CN290" s="20"/>
      <c r="CO290" s="20"/>
      <c r="CP290" s="20"/>
      <c r="CQ290" s="20"/>
      <c r="CR290" s="20"/>
      <c r="CS290" s="20"/>
      <c r="CT290" s="20"/>
      <c r="CU290" s="20"/>
      <c r="CV290" s="20"/>
      <c r="CW290" s="20"/>
      <c r="CX290" s="20"/>
      <c r="CY290" s="20"/>
      <c r="CZ290" s="21"/>
    </row>
    <row r="291" spans="28:104" x14ac:dyDescent="0.25">
      <c r="AB291" s="27" t="s">
        <v>253</v>
      </c>
      <c r="AC291" s="36" t="s">
        <v>524</v>
      </c>
      <c r="AD291" s="63">
        <v>480.64473060812509</v>
      </c>
      <c r="AE291" s="20"/>
      <c r="AF291" s="20"/>
      <c r="AG291" s="20"/>
      <c r="AH291" s="20"/>
      <c r="AI291" s="20"/>
      <c r="AJ291" s="20"/>
      <c r="AK291" s="20"/>
      <c r="AL291" s="20"/>
      <c r="AM291" s="20"/>
      <c r="AN291" s="20"/>
      <c r="AO291" s="20"/>
      <c r="AP291" s="20"/>
      <c r="AQ291" s="20"/>
      <c r="AR291" s="20"/>
      <c r="AS291" s="20"/>
      <c r="AT291" s="20"/>
      <c r="AU291" s="20"/>
      <c r="AV291" s="20"/>
      <c r="AW291" s="21"/>
      <c r="BA291" s="27" t="s">
        <v>226</v>
      </c>
      <c r="BB291" s="36" t="s">
        <v>497</v>
      </c>
      <c r="BC291" s="26"/>
      <c r="BD291" s="26">
        <v>452.08328432675353</v>
      </c>
      <c r="BE291" s="20"/>
      <c r="BF291" s="20"/>
      <c r="BG291" s="20"/>
      <c r="BH291" s="20"/>
      <c r="BI291" s="20"/>
      <c r="BJ291" s="20"/>
      <c r="BK291" s="20"/>
      <c r="BL291" s="20"/>
      <c r="BM291" s="20"/>
      <c r="BN291" s="20"/>
      <c r="BO291" s="20"/>
      <c r="BP291" s="20"/>
      <c r="BQ291" s="20"/>
      <c r="BR291" s="20"/>
      <c r="BS291" s="20"/>
      <c r="BT291" s="20"/>
      <c r="BU291" s="20"/>
      <c r="BV291" s="20"/>
      <c r="BW291" s="20"/>
      <c r="BX291" s="20"/>
      <c r="BY291" s="21"/>
      <c r="CB291" s="31" t="s">
        <v>174</v>
      </c>
      <c r="CC291" s="56" t="s">
        <v>445</v>
      </c>
      <c r="CD291" s="30">
        <v>437.19503777877929</v>
      </c>
      <c r="CE291" s="30"/>
      <c r="CF291" s="20"/>
      <c r="CG291" s="20"/>
      <c r="CH291" s="20"/>
      <c r="CI291" s="20"/>
      <c r="CJ291" s="20"/>
      <c r="CK291" s="20"/>
      <c r="CL291" s="20"/>
      <c r="CM291" s="20"/>
      <c r="CN291" s="20"/>
      <c r="CO291" s="20"/>
      <c r="CP291" s="20"/>
      <c r="CQ291" s="20"/>
      <c r="CR291" s="20"/>
      <c r="CS291" s="20"/>
      <c r="CT291" s="20"/>
      <c r="CU291" s="20"/>
      <c r="CV291" s="20"/>
      <c r="CW291" s="20"/>
      <c r="CX291" s="20"/>
      <c r="CY291" s="20"/>
      <c r="CZ291" s="21"/>
    </row>
    <row r="292" spans="28:104" x14ac:dyDescent="0.25">
      <c r="AB292" s="27" t="s">
        <v>254</v>
      </c>
      <c r="AC292" s="36" t="s">
        <v>525</v>
      </c>
      <c r="AD292" s="63">
        <v>513.22166374584128</v>
      </c>
      <c r="AE292" s="20"/>
      <c r="AF292" s="20"/>
      <c r="AG292" s="20"/>
      <c r="AH292" s="20"/>
      <c r="AI292" s="20"/>
      <c r="AJ292" s="20"/>
      <c r="AK292" s="20"/>
      <c r="AL292" s="20"/>
      <c r="AM292" s="20"/>
      <c r="AN292" s="20"/>
      <c r="AO292" s="20"/>
      <c r="AP292" s="20"/>
      <c r="AQ292" s="20"/>
      <c r="AR292" s="20"/>
      <c r="AS292" s="20"/>
      <c r="AT292" s="20"/>
      <c r="AU292" s="20"/>
      <c r="AV292" s="20"/>
      <c r="AW292" s="21"/>
      <c r="BA292" s="27" t="s">
        <v>227</v>
      </c>
      <c r="BB292" s="36" t="s">
        <v>498</v>
      </c>
      <c r="BC292" s="26"/>
      <c r="BD292" s="26">
        <v>369.94400291667085</v>
      </c>
      <c r="BE292" s="20"/>
      <c r="BF292" s="20"/>
      <c r="BG292" s="20"/>
      <c r="BH292" s="20"/>
      <c r="BI292" s="20"/>
      <c r="BJ292" s="20"/>
      <c r="BK292" s="20"/>
      <c r="BL292" s="20"/>
      <c r="BM292" s="20"/>
      <c r="BN292" s="20"/>
      <c r="BO292" s="20"/>
      <c r="BP292" s="20"/>
      <c r="BQ292" s="20"/>
      <c r="BR292" s="20"/>
      <c r="BS292" s="20"/>
      <c r="BT292" s="20"/>
      <c r="BU292" s="20"/>
      <c r="BV292" s="20"/>
      <c r="BW292" s="20"/>
      <c r="BX292" s="20"/>
      <c r="BY292" s="21"/>
      <c r="CB292" s="31" t="s">
        <v>175</v>
      </c>
      <c r="CC292" s="56" t="s">
        <v>446</v>
      </c>
      <c r="CD292" s="30">
        <v>416.11255971857804</v>
      </c>
      <c r="CE292" s="30"/>
      <c r="CF292" s="20"/>
      <c r="CG292" s="20"/>
      <c r="CH292" s="20"/>
      <c r="CI292" s="20"/>
      <c r="CJ292" s="20"/>
      <c r="CK292" s="20"/>
      <c r="CL292" s="20"/>
      <c r="CM292" s="20"/>
      <c r="CN292" s="20"/>
      <c r="CO292" s="20"/>
      <c r="CP292" s="20"/>
      <c r="CQ292" s="20"/>
      <c r="CR292" s="20"/>
      <c r="CS292" s="20"/>
      <c r="CT292" s="20"/>
      <c r="CU292" s="20"/>
      <c r="CV292" s="20"/>
      <c r="CW292" s="20"/>
      <c r="CX292" s="20"/>
      <c r="CY292" s="20"/>
      <c r="CZ292" s="21"/>
    </row>
    <row r="293" spans="28:104" x14ac:dyDescent="0.25">
      <c r="AB293" s="27" t="s">
        <v>255</v>
      </c>
      <c r="AC293" s="36" t="s">
        <v>526</v>
      </c>
      <c r="AD293" s="63">
        <v>473.16458986332907</v>
      </c>
      <c r="AE293" s="20"/>
      <c r="AF293" s="20"/>
      <c r="AG293" s="20"/>
      <c r="AH293" s="20"/>
      <c r="AI293" s="20"/>
      <c r="AJ293" s="20"/>
      <c r="AK293" s="20"/>
      <c r="AL293" s="20"/>
      <c r="AM293" s="20"/>
      <c r="AN293" s="20"/>
      <c r="AO293" s="20"/>
      <c r="AP293" s="20"/>
      <c r="AQ293" s="20"/>
      <c r="AR293" s="20"/>
      <c r="AS293" s="20"/>
      <c r="AT293" s="20"/>
      <c r="AU293" s="20"/>
      <c r="AV293" s="20"/>
      <c r="AW293" s="21"/>
      <c r="BA293" s="27" t="s">
        <v>228</v>
      </c>
      <c r="BB293" s="36" t="s">
        <v>499</v>
      </c>
      <c r="BC293" s="26"/>
      <c r="BD293" s="26">
        <v>380.15776065219603</v>
      </c>
      <c r="BE293" s="20"/>
      <c r="BF293" s="20"/>
      <c r="BG293" s="20"/>
      <c r="BH293" s="20"/>
      <c r="BI293" s="20"/>
      <c r="BJ293" s="20"/>
      <c r="BK293" s="20"/>
      <c r="BL293" s="20"/>
      <c r="BM293" s="20"/>
      <c r="BN293" s="20"/>
      <c r="BO293" s="20"/>
      <c r="BP293" s="20"/>
      <c r="BQ293" s="20"/>
      <c r="BR293" s="20"/>
      <c r="BS293" s="20"/>
      <c r="BT293" s="20"/>
      <c r="BU293" s="20"/>
      <c r="BV293" s="20"/>
      <c r="BW293" s="20"/>
      <c r="BX293" s="20"/>
      <c r="BY293" s="21"/>
      <c r="CB293" s="31" t="s">
        <v>176</v>
      </c>
      <c r="CC293" s="56" t="s">
        <v>447</v>
      </c>
      <c r="CD293" s="30">
        <v>311.53569083614661</v>
      </c>
      <c r="CE293" s="30"/>
      <c r="CF293" s="20"/>
      <c r="CG293" s="20"/>
      <c r="CH293" s="20"/>
      <c r="CI293" s="20"/>
      <c r="CJ293" s="20"/>
      <c r="CK293" s="20"/>
      <c r="CL293" s="20"/>
      <c r="CM293" s="20"/>
      <c r="CN293" s="20"/>
      <c r="CO293" s="20"/>
      <c r="CP293" s="20"/>
      <c r="CQ293" s="20"/>
      <c r="CR293" s="20"/>
      <c r="CS293" s="20"/>
      <c r="CT293" s="20"/>
      <c r="CU293" s="20"/>
      <c r="CV293" s="20"/>
      <c r="CW293" s="20"/>
      <c r="CX293" s="20"/>
      <c r="CY293" s="20"/>
      <c r="CZ293" s="21"/>
    </row>
    <row r="294" spans="28:104" x14ac:dyDescent="0.25">
      <c r="AB294" s="27" t="s">
        <v>256</v>
      </c>
      <c r="AC294" s="36" t="s">
        <v>527</v>
      </c>
      <c r="AD294" s="63">
        <v>426.15891134938204</v>
      </c>
      <c r="AE294" s="20"/>
      <c r="AF294" s="20"/>
      <c r="AG294" s="20"/>
      <c r="AH294" s="20"/>
      <c r="AI294" s="20"/>
      <c r="AJ294" s="20"/>
      <c r="AK294" s="20"/>
      <c r="AL294" s="20"/>
      <c r="AM294" s="20"/>
      <c r="AN294" s="20"/>
      <c r="AO294" s="20"/>
      <c r="AP294" s="20"/>
      <c r="AQ294" s="20"/>
      <c r="AR294" s="20"/>
      <c r="AS294" s="20"/>
      <c r="AT294" s="20"/>
      <c r="AU294" s="20"/>
      <c r="AV294" s="20"/>
      <c r="AW294" s="21"/>
      <c r="BA294" s="27" t="s">
        <v>229</v>
      </c>
      <c r="BB294" s="36" t="s">
        <v>500</v>
      </c>
      <c r="BC294" s="26"/>
      <c r="BD294" s="26">
        <v>385.33801612819883</v>
      </c>
      <c r="BE294" s="20"/>
      <c r="BF294" s="20"/>
      <c r="BG294" s="20"/>
      <c r="BH294" s="20"/>
      <c r="BI294" s="20"/>
      <c r="BJ294" s="20"/>
      <c r="BK294" s="20"/>
      <c r="BL294" s="20"/>
      <c r="BM294" s="20"/>
      <c r="BN294" s="20"/>
      <c r="BO294" s="20"/>
      <c r="BP294" s="20"/>
      <c r="BQ294" s="20"/>
      <c r="BR294" s="20"/>
      <c r="BS294" s="20"/>
      <c r="BT294" s="20"/>
      <c r="BU294" s="20"/>
      <c r="BV294" s="20"/>
      <c r="BW294" s="20"/>
      <c r="BX294" s="20"/>
      <c r="BY294" s="21"/>
      <c r="CB294" s="31" t="s">
        <v>177</v>
      </c>
      <c r="CC294" s="56" t="s">
        <v>448</v>
      </c>
      <c r="CD294" s="30">
        <v>395.03374515716689</v>
      </c>
      <c r="CE294" s="30"/>
      <c r="CF294" s="20"/>
      <c r="CG294" s="20"/>
      <c r="CH294" s="20"/>
      <c r="CI294" s="20"/>
      <c r="CJ294" s="20"/>
      <c r="CK294" s="20"/>
      <c r="CL294" s="20"/>
      <c r="CM294" s="20"/>
      <c r="CN294" s="20"/>
      <c r="CO294" s="20"/>
      <c r="CP294" s="20"/>
      <c r="CQ294" s="20"/>
      <c r="CR294" s="20"/>
      <c r="CS294" s="20"/>
      <c r="CT294" s="20"/>
      <c r="CU294" s="20"/>
      <c r="CV294" s="20"/>
      <c r="CW294" s="20"/>
      <c r="CX294" s="20"/>
      <c r="CY294" s="20"/>
      <c r="CZ294" s="21"/>
    </row>
    <row r="295" spans="28:104" x14ac:dyDescent="0.25">
      <c r="AB295" s="27" t="s">
        <v>257</v>
      </c>
      <c r="AC295" s="36" t="s">
        <v>528</v>
      </c>
      <c r="AD295" s="63">
        <v>486.82607239511213</v>
      </c>
      <c r="AE295" s="20"/>
      <c r="AF295" s="20"/>
      <c r="AG295" s="20"/>
      <c r="AH295" s="20"/>
      <c r="AI295" s="20"/>
      <c r="AJ295" s="20"/>
      <c r="AK295" s="20"/>
      <c r="AL295" s="20"/>
      <c r="AM295" s="20"/>
      <c r="AN295" s="20"/>
      <c r="AO295" s="20"/>
      <c r="AP295" s="20"/>
      <c r="AQ295" s="20"/>
      <c r="AR295" s="20"/>
      <c r="AS295" s="20"/>
      <c r="AT295" s="20"/>
      <c r="AU295" s="20"/>
      <c r="AV295" s="20"/>
      <c r="AW295" s="21"/>
      <c r="BA295" s="27" t="s">
        <v>230</v>
      </c>
      <c r="BB295" s="36" t="s">
        <v>501</v>
      </c>
      <c r="BC295" s="26"/>
      <c r="BD295" s="26">
        <v>319.42742523239826</v>
      </c>
      <c r="BE295" s="20"/>
      <c r="BF295" s="20"/>
      <c r="BG295" s="20"/>
      <c r="BH295" s="20"/>
      <c r="BI295" s="20"/>
      <c r="BJ295" s="20"/>
      <c r="BK295" s="20"/>
      <c r="BL295" s="20"/>
      <c r="BM295" s="20"/>
      <c r="BN295" s="20"/>
      <c r="BO295" s="20"/>
      <c r="BP295" s="20"/>
      <c r="BQ295" s="20"/>
      <c r="BR295" s="20"/>
      <c r="BS295" s="20"/>
      <c r="BT295" s="20"/>
      <c r="BU295" s="20"/>
      <c r="BV295" s="20"/>
      <c r="BW295" s="20"/>
      <c r="BX295" s="20"/>
      <c r="BY295" s="21"/>
      <c r="CB295" s="31" t="s">
        <v>178</v>
      </c>
      <c r="CC295" s="56" t="s">
        <v>449</v>
      </c>
      <c r="CD295" s="30">
        <v>401.75624496560135</v>
      </c>
      <c r="CE295" s="30"/>
      <c r="CF295" s="20"/>
      <c r="CG295" s="20"/>
      <c r="CH295" s="20"/>
      <c r="CI295" s="20"/>
      <c r="CJ295" s="20"/>
      <c r="CK295" s="20"/>
      <c r="CL295" s="20"/>
      <c r="CM295" s="20"/>
      <c r="CN295" s="20"/>
      <c r="CO295" s="20"/>
      <c r="CP295" s="20"/>
      <c r="CQ295" s="20"/>
      <c r="CR295" s="20"/>
      <c r="CS295" s="20"/>
      <c r="CT295" s="20"/>
      <c r="CU295" s="20"/>
      <c r="CV295" s="20"/>
      <c r="CW295" s="20"/>
      <c r="CX295" s="20"/>
      <c r="CY295" s="20"/>
      <c r="CZ295" s="21"/>
    </row>
    <row r="296" spans="28:104" x14ac:dyDescent="0.25">
      <c r="AB296" s="27" t="s">
        <v>258</v>
      </c>
      <c r="AC296" s="36" t="s">
        <v>529</v>
      </c>
      <c r="AD296" s="63">
        <v>378.44975960665732</v>
      </c>
      <c r="AE296" s="20"/>
      <c r="AF296" s="20"/>
      <c r="AG296" s="20"/>
      <c r="AH296" s="20"/>
      <c r="AI296" s="20"/>
      <c r="AJ296" s="20"/>
      <c r="AK296" s="20"/>
      <c r="AL296" s="20"/>
      <c r="AM296" s="20"/>
      <c r="AN296" s="20"/>
      <c r="AO296" s="20"/>
      <c r="AP296" s="20"/>
      <c r="AQ296" s="20"/>
      <c r="AR296" s="20"/>
      <c r="AS296" s="20"/>
      <c r="AT296" s="20"/>
      <c r="AU296" s="20"/>
      <c r="AV296" s="20"/>
      <c r="AW296" s="21"/>
      <c r="BA296" s="27" t="s">
        <v>231</v>
      </c>
      <c r="BB296" s="36" t="s">
        <v>502</v>
      </c>
      <c r="BC296" s="26"/>
      <c r="BD296" s="26">
        <v>446.75325069735084</v>
      </c>
      <c r="BE296" s="20"/>
      <c r="BF296" s="20"/>
      <c r="BG296" s="20"/>
      <c r="BH296" s="20"/>
      <c r="BI296" s="20"/>
      <c r="BJ296" s="20"/>
      <c r="BK296" s="20"/>
      <c r="BL296" s="20"/>
      <c r="BM296" s="20"/>
      <c r="BN296" s="20"/>
      <c r="BO296" s="20"/>
      <c r="BP296" s="20"/>
      <c r="BQ296" s="20"/>
      <c r="BR296" s="20"/>
      <c r="BS296" s="20"/>
      <c r="BT296" s="20"/>
      <c r="BU296" s="20"/>
      <c r="BV296" s="20"/>
      <c r="BW296" s="20"/>
      <c r="BX296" s="20"/>
      <c r="BY296" s="21"/>
      <c r="CB296" s="31" t="s">
        <v>179</v>
      </c>
      <c r="CC296" s="56" t="s">
        <v>450</v>
      </c>
      <c r="CD296" s="30">
        <v>317.73882682225366</v>
      </c>
      <c r="CE296" s="30"/>
      <c r="CF296" s="20"/>
      <c r="CG296" s="20"/>
      <c r="CH296" s="20"/>
      <c r="CI296" s="20"/>
      <c r="CJ296" s="20"/>
      <c r="CK296" s="20"/>
      <c r="CL296" s="20"/>
      <c r="CM296" s="20"/>
      <c r="CN296" s="20"/>
      <c r="CO296" s="20"/>
      <c r="CP296" s="20"/>
      <c r="CQ296" s="20"/>
      <c r="CR296" s="20"/>
      <c r="CS296" s="20"/>
      <c r="CT296" s="20"/>
      <c r="CU296" s="20"/>
      <c r="CV296" s="20"/>
      <c r="CW296" s="20"/>
      <c r="CX296" s="20"/>
      <c r="CY296" s="20"/>
      <c r="CZ296" s="21"/>
    </row>
    <row r="297" spans="28:104" x14ac:dyDescent="0.25">
      <c r="AB297" s="27" t="s">
        <v>259</v>
      </c>
      <c r="AC297" s="36" t="s">
        <v>530</v>
      </c>
      <c r="AD297" s="63">
        <v>543.43020304943695</v>
      </c>
      <c r="AE297" s="20"/>
      <c r="AF297" s="20"/>
      <c r="AG297" s="20"/>
      <c r="AH297" s="20"/>
      <c r="AI297" s="20"/>
      <c r="AJ297" s="20"/>
      <c r="AK297" s="20"/>
      <c r="AL297" s="20"/>
      <c r="AM297" s="20"/>
      <c r="AN297" s="20"/>
      <c r="AO297" s="20"/>
      <c r="AP297" s="20"/>
      <c r="AQ297" s="20"/>
      <c r="AR297" s="20"/>
      <c r="AS297" s="20"/>
      <c r="AT297" s="20"/>
      <c r="AU297" s="20"/>
      <c r="AV297" s="20"/>
      <c r="AW297" s="21"/>
      <c r="BA297" s="27" t="s">
        <v>232</v>
      </c>
      <c r="BB297" s="36" t="s">
        <v>503</v>
      </c>
      <c r="BC297" s="26"/>
      <c r="BD297" s="26">
        <v>488.88475905539815</v>
      </c>
      <c r="BE297" s="20"/>
      <c r="BF297" s="20"/>
      <c r="BG297" s="20"/>
      <c r="BH297" s="20"/>
      <c r="BI297" s="20"/>
      <c r="BJ297" s="20"/>
      <c r="BK297" s="20"/>
      <c r="BL297" s="20"/>
      <c r="BM297" s="20"/>
      <c r="BN297" s="20"/>
      <c r="BO297" s="20"/>
      <c r="BP297" s="20"/>
      <c r="BQ297" s="20"/>
      <c r="BR297" s="20"/>
      <c r="BS297" s="20"/>
      <c r="BT297" s="20"/>
      <c r="BU297" s="20"/>
      <c r="BV297" s="20"/>
      <c r="BW297" s="20"/>
      <c r="BX297" s="20"/>
      <c r="BY297" s="21"/>
      <c r="CB297" s="31" t="s">
        <v>180</v>
      </c>
      <c r="CC297" s="56" t="s">
        <v>451</v>
      </c>
      <c r="CD297" s="30">
        <v>329.46821676542186</v>
      </c>
      <c r="CE297" s="30"/>
      <c r="CF297" s="20"/>
      <c r="CG297" s="20"/>
      <c r="CH297" s="20"/>
      <c r="CI297" s="20"/>
      <c r="CJ297" s="20"/>
      <c r="CK297" s="20"/>
      <c r="CL297" s="20"/>
      <c r="CM297" s="20"/>
      <c r="CN297" s="20"/>
      <c r="CO297" s="20"/>
      <c r="CP297" s="20"/>
      <c r="CQ297" s="20"/>
      <c r="CR297" s="20"/>
      <c r="CS297" s="20"/>
      <c r="CT297" s="20"/>
      <c r="CU297" s="20"/>
      <c r="CV297" s="20"/>
      <c r="CW297" s="20"/>
      <c r="CX297" s="20"/>
      <c r="CY297" s="20"/>
      <c r="CZ297" s="21"/>
    </row>
    <row r="298" spans="28:104" x14ac:dyDescent="0.25">
      <c r="AB298" s="27" t="s">
        <v>260</v>
      </c>
      <c r="AC298" s="36" t="s">
        <v>531</v>
      </c>
      <c r="AD298" s="63">
        <v>468.65795615175375</v>
      </c>
      <c r="AE298" s="20"/>
      <c r="AF298" s="20"/>
      <c r="AG298" s="20"/>
      <c r="AH298" s="20"/>
      <c r="AI298" s="20"/>
      <c r="AJ298" s="20"/>
      <c r="AK298" s="20"/>
      <c r="AL298" s="20"/>
      <c r="AM298" s="20"/>
      <c r="AN298" s="20"/>
      <c r="AO298" s="20"/>
      <c r="AP298" s="20"/>
      <c r="AQ298" s="20"/>
      <c r="AR298" s="20"/>
      <c r="AS298" s="20"/>
      <c r="AT298" s="20"/>
      <c r="AU298" s="20"/>
      <c r="AV298" s="20"/>
      <c r="AW298" s="21"/>
      <c r="BA298" s="27" t="s">
        <v>233</v>
      </c>
      <c r="BB298" s="36" t="s">
        <v>504</v>
      </c>
      <c r="BC298" s="26"/>
      <c r="BD298" s="26">
        <v>462.33042067919223</v>
      </c>
      <c r="BE298" s="20"/>
      <c r="BF298" s="20"/>
      <c r="BG298" s="20"/>
      <c r="BH298" s="20"/>
      <c r="BI298" s="20"/>
      <c r="BJ298" s="20"/>
      <c r="BK298" s="20"/>
      <c r="BL298" s="20"/>
      <c r="BM298" s="20"/>
      <c r="BN298" s="20"/>
      <c r="BO298" s="20"/>
      <c r="BP298" s="20"/>
      <c r="BQ298" s="20"/>
      <c r="BR298" s="20"/>
      <c r="BS298" s="20"/>
      <c r="BT298" s="20"/>
      <c r="BU298" s="20"/>
      <c r="BV298" s="20"/>
      <c r="BW298" s="20"/>
      <c r="BX298" s="20"/>
      <c r="BY298" s="21"/>
      <c r="CB298" s="31" t="s">
        <v>181</v>
      </c>
      <c r="CC298" s="56" t="s">
        <v>452</v>
      </c>
      <c r="CD298" s="30">
        <v>344.31784244737935</v>
      </c>
      <c r="CE298" s="30"/>
      <c r="CF298" s="20"/>
      <c r="CG298" s="20"/>
      <c r="CH298" s="20"/>
      <c r="CI298" s="20"/>
      <c r="CJ298" s="20"/>
      <c r="CK298" s="20"/>
      <c r="CL298" s="20"/>
      <c r="CM298" s="20"/>
      <c r="CN298" s="20"/>
      <c r="CO298" s="20"/>
      <c r="CP298" s="20"/>
      <c r="CQ298" s="20"/>
      <c r="CR298" s="20"/>
      <c r="CS298" s="20"/>
      <c r="CT298" s="20"/>
      <c r="CU298" s="20"/>
      <c r="CV298" s="20"/>
      <c r="CW298" s="20"/>
      <c r="CX298" s="20"/>
      <c r="CY298" s="20"/>
      <c r="CZ298" s="21"/>
    </row>
    <row r="299" spans="28:104" x14ac:dyDescent="0.25">
      <c r="AB299" s="27" t="s">
        <v>261</v>
      </c>
      <c r="AC299" s="36" t="s">
        <v>532</v>
      </c>
      <c r="AD299" s="63">
        <v>441.79991621600652</v>
      </c>
      <c r="AE299" s="20"/>
      <c r="AF299" s="20"/>
      <c r="AG299" s="20"/>
      <c r="AH299" s="20"/>
      <c r="AI299" s="20"/>
      <c r="AJ299" s="20"/>
      <c r="AK299" s="20"/>
      <c r="AL299" s="20"/>
      <c r="AM299" s="20"/>
      <c r="AN299" s="20"/>
      <c r="AO299" s="20"/>
      <c r="AP299" s="20"/>
      <c r="AQ299" s="20"/>
      <c r="AR299" s="20"/>
      <c r="AS299" s="20"/>
      <c r="AT299" s="20"/>
      <c r="AU299" s="20"/>
      <c r="AV299" s="20"/>
      <c r="AW299" s="21"/>
      <c r="BA299" s="27" t="s">
        <v>234</v>
      </c>
      <c r="BB299" s="36" t="s">
        <v>505</v>
      </c>
      <c r="BC299" s="26"/>
      <c r="BD299" s="26">
        <v>464.34616919448183</v>
      </c>
      <c r="BE299" s="20"/>
      <c r="BF299" s="20"/>
      <c r="BG299" s="20"/>
      <c r="BH299" s="20"/>
      <c r="BI299" s="20"/>
      <c r="BJ299" s="20"/>
      <c r="BK299" s="20"/>
      <c r="BL299" s="20"/>
      <c r="BM299" s="20"/>
      <c r="BN299" s="20"/>
      <c r="BO299" s="20"/>
      <c r="BP299" s="20"/>
      <c r="BQ299" s="20"/>
      <c r="BR299" s="20"/>
      <c r="BS299" s="20"/>
      <c r="BT299" s="20"/>
      <c r="BU299" s="20"/>
      <c r="BV299" s="20"/>
      <c r="BW299" s="20"/>
      <c r="BX299" s="20"/>
      <c r="BY299" s="21"/>
      <c r="CB299" s="31" t="s">
        <v>182</v>
      </c>
      <c r="CC299" s="56" t="s">
        <v>453</v>
      </c>
      <c r="CD299" s="30">
        <v>366.11043930820085</v>
      </c>
      <c r="CE299" s="30"/>
      <c r="CF299" s="20"/>
      <c r="CG299" s="20"/>
      <c r="CH299" s="20"/>
      <c r="CI299" s="20"/>
      <c r="CJ299" s="20"/>
      <c r="CK299" s="20"/>
      <c r="CL299" s="20"/>
      <c r="CM299" s="20"/>
      <c r="CN299" s="20"/>
      <c r="CO299" s="20"/>
      <c r="CP299" s="20"/>
      <c r="CQ299" s="20"/>
      <c r="CR299" s="20"/>
      <c r="CS299" s="20"/>
      <c r="CT299" s="20"/>
      <c r="CU299" s="20"/>
      <c r="CV299" s="20"/>
      <c r="CW299" s="20"/>
      <c r="CX299" s="20"/>
      <c r="CY299" s="20"/>
      <c r="CZ299" s="21"/>
    </row>
    <row r="300" spans="28:104" x14ac:dyDescent="0.25">
      <c r="AB300" s="27" t="s">
        <v>262</v>
      </c>
      <c r="AC300" s="36" t="s">
        <v>533</v>
      </c>
      <c r="AD300" s="63">
        <v>421.6832785289057</v>
      </c>
      <c r="AE300" s="20"/>
      <c r="AF300" s="20"/>
      <c r="AG300" s="20"/>
      <c r="AH300" s="20"/>
      <c r="AI300" s="20"/>
      <c r="AJ300" s="20"/>
      <c r="AK300" s="20"/>
      <c r="AL300" s="20"/>
      <c r="AM300" s="20"/>
      <c r="AN300" s="20"/>
      <c r="AO300" s="20"/>
      <c r="AP300" s="20"/>
      <c r="AQ300" s="20"/>
      <c r="AR300" s="20"/>
      <c r="AS300" s="20"/>
      <c r="AT300" s="20"/>
      <c r="AU300" s="20"/>
      <c r="AV300" s="20"/>
      <c r="AW300" s="21"/>
      <c r="BA300" s="27" t="s">
        <v>235</v>
      </c>
      <c r="BB300" s="36" t="s">
        <v>506</v>
      </c>
      <c r="BC300" s="26"/>
      <c r="BD300" s="26">
        <v>440.33894239202345</v>
      </c>
      <c r="BE300" s="20"/>
      <c r="BF300" s="20"/>
      <c r="BG300" s="20"/>
      <c r="BH300" s="20"/>
      <c r="BI300" s="20"/>
      <c r="BJ300" s="20"/>
      <c r="BK300" s="20"/>
      <c r="BL300" s="20"/>
      <c r="BM300" s="20"/>
      <c r="BN300" s="20"/>
      <c r="BO300" s="20"/>
      <c r="BP300" s="20"/>
      <c r="BQ300" s="20"/>
      <c r="BR300" s="20"/>
      <c r="BS300" s="20"/>
      <c r="BT300" s="20"/>
      <c r="BU300" s="20"/>
      <c r="BV300" s="20"/>
      <c r="BW300" s="20"/>
      <c r="BX300" s="20"/>
      <c r="BY300" s="21"/>
      <c r="CB300" s="31" t="s">
        <v>183</v>
      </c>
      <c r="CC300" s="56" t="s">
        <v>454</v>
      </c>
      <c r="CD300" s="30">
        <v>399.22823084494058</v>
      </c>
      <c r="CE300" s="30"/>
      <c r="CF300" s="20"/>
      <c r="CG300" s="20"/>
      <c r="CH300" s="20"/>
      <c r="CI300" s="20"/>
      <c r="CJ300" s="20"/>
      <c r="CK300" s="20"/>
      <c r="CL300" s="20"/>
      <c r="CM300" s="20"/>
      <c r="CN300" s="20"/>
      <c r="CO300" s="20"/>
      <c r="CP300" s="20"/>
      <c r="CQ300" s="20"/>
      <c r="CR300" s="20"/>
      <c r="CS300" s="20"/>
      <c r="CT300" s="20"/>
      <c r="CU300" s="20"/>
      <c r="CV300" s="20"/>
      <c r="CW300" s="20"/>
      <c r="CX300" s="20"/>
      <c r="CY300" s="20"/>
      <c r="CZ300" s="21"/>
    </row>
    <row r="301" spans="28:104" x14ac:dyDescent="0.25">
      <c r="AB301" s="27" t="s">
        <v>263</v>
      </c>
      <c r="AC301" s="36" t="s">
        <v>534</v>
      </c>
      <c r="AD301" s="63">
        <v>425.01567382943568</v>
      </c>
      <c r="AE301" s="20"/>
      <c r="AF301" s="20"/>
      <c r="AG301" s="20"/>
      <c r="AH301" s="20"/>
      <c r="AI301" s="20"/>
      <c r="AJ301" s="20"/>
      <c r="AK301" s="20"/>
      <c r="AL301" s="20"/>
      <c r="AM301" s="20"/>
      <c r="AN301" s="20"/>
      <c r="AO301" s="20"/>
      <c r="AP301" s="20"/>
      <c r="AQ301" s="20"/>
      <c r="AR301" s="20"/>
      <c r="AS301" s="20"/>
      <c r="AT301" s="20"/>
      <c r="AU301" s="20"/>
      <c r="AV301" s="20"/>
      <c r="AW301" s="21"/>
      <c r="BA301" s="27" t="s">
        <v>236</v>
      </c>
      <c r="BB301" s="36" t="s">
        <v>507</v>
      </c>
      <c r="BC301" s="26"/>
      <c r="BD301" s="26">
        <v>479.65977486529641</v>
      </c>
      <c r="BE301" s="20"/>
      <c r="BF301" s="20"/>
      <c r="BG301" s="20"/>
      <c r="BH301" s="20"/>
      <c r="BI301" s="20"/>
      <c r="BJ301" s="20"/>
      <c r="BK301" s="20"/>
      <c r="BL301" s="20"/>
      <c r="BM301" s="20"/>
      <c r="BN301" s="20"/>
      <c r="BO301" s="20"/>
      <c r="BP301" s="20"/>
      <c r="BQ301" s="20"/>
      <c r="BR301" s="20"/>
      <c r="BS301" s="20"/>
      <c r="BT301" s="20"/>
      <c r="BU301" s="20"/>
      <c r="BV301" s="20"/>
      <c r="BW301" s="20"/>
      <c r="BX301" s="20"/>
      <c r="BY301" s="21"/>
      <c r="CB301" s="31" t="s">
        <v>184</v>
      </c>
      <c r="CC301" s="56" t="s">
        <v>455</v>
      </c>
      <c r="CD301" s="30">
        <v>372.25616377751408</v>
      </c>
      <c r="CE301" s="30"/>
      <c r="CF301" s="20"/>
      <c r="CG301" s="20"/>
      <c r="CH301" s="20"/>
      <c r="CI301" s="20"/>
      <c r="CJ301" s="20"/>
      <c r="CK301" s="20"/>
      <c r="CL301" s="20"/>
      <c r="CM301" s="20"/>
      <c r="CN301" s="20"/>
      <c r="CO301" s="20"/>
      <c r="CP301" s="20"/>
      <c r="CQ301" s="20"/>
      <c r="CR301" s="20"/>
      <c r="CS301" s="20"/>
      <c r="CT301" s="20"/>
      <c r="CU301" s="20"/>
      <c r="CV301" s="20"/>
      <c r="CW301" s="20"/>
      <c r="CX301" s="20"/>
      <c r="CY301" s="20"/>
      <c r="CZ301" s="21"/>
    </row>
    <row r="302" spans="28:104" x14ac:dyDescent="0.25">
      <c r="AB302" s="27" t="s">
        <v>264</v>
      </c>
      <c r="AC302" s="36" t="s">
        <v>535</v>
      </c>
      <c r="AD302" s="63">
        <v>510.57869048940114</v>
      </c>
      <c r="AE302" s="20"/>
      <c r="AF302" s="20"/>
      <c r="AG302" s="20"/>
      <c r="AH302" s="20"/>
      <c r="AI302" s="20"/>
      <c r="AJ302" s="20"/>
      <c r="AK302" s="20"/>
      <c r="AL302" s="20"/>
      <c r="AM302" s="20"/>
      <c r="AN302" s="20"/>
      <c r="AO302" s="20"/>
      <c r="AP302" s="20"/>
      <c r="AQ302" s="20"/>
      <c r="AR302" s="20"/>
      <c r="AS302" s="20"/>
      <c r="AT302" s="20"/>
      <c r="AU302" s="20"/>
      <c r="AV302" s="20"/>
      <c r="AW302" s="21"/>
      <c r="BA302" s="27" t="s">
        <v>237</v>
      </c>
      <c r="BB302" s="36" t="s">
        <v>508</v>
      </c>
      <c r="BC302" s="26"/>
      <c r="BD302" s="26">
        <v>418.92829112404286</v>
      </c>
      <c r="BE302" s="20"/>
      <c r="BF302" s="20"/>
      <c r="BG302" s="20"/>
      <c r="BH302" s="20"/>
      <c r="BI302" s="20"/>
      <c r="BJ302" s="20"/>
      <c r="BK302" s="20"/>
      <c r="BL302" s="20"/>
      <c r="BM302" s="20"/>
      <c r="BN302" s="20"/>
      <c r="BO302" s="20"/>
      <c r="BP302" s="20"/>
      <c r="BQ302" s="20"/>
      <c r="BR302" s="20"/>
      <c r="BS302" s="20"/>
      <c r="BT302" s="20"/>
      <c r="BU302" s="20"/>
      <c r="BV302" s="20"/>
      <c r="BW302" s="20"/>
      <c r="BX302" s="20"/>
      <c r="BY302" s="21"/>
      <c r="CB302" s="31" t="s">
        <v>185</v>
      </c>
      <c r="CC302" s="56" t="s">
        <v>456</v>
      </c>
      <c r="CD302" s="30">
        <v>361.58248757320655</v>
      </c>
      <c r="CE302" s="30"/>
      <c r="CF302" s="20"/>
      <c r="CG302" s="20"/>
      <c r="CH302" s="20"/>
      <c r="CI302" s="20"/>
      <c r="CJ302" s="20"/>
      <c r="CK302" s="20"/>
      <c r="CL302" s="20"/>
      <c r="CM302" s="20"/>
      <c r="CN302" s="20"/>
      <c r="CO302" s="20"/>
      <c r="CP302" s="20"/>
      <c r="CQ302" s="20"/>
      <c r="CR302" s="20"/>
      <c r="CS302" s="20"/>
      <c r="CT302" s="20"/>
      <c r="CU302" s="20"/>
      <c r="CV302" s="20"/>
      <c r="CW302" s="20"/>
      <c r="CX302" s="20"/>
      <c r="CY302" s="20"/>
      <c r="CZ302" s="21"/>
    </row>
    <row r="303" spans="28:104" x14ac:dyDescent="0.25">
      <c r="AB303" s="27" t="s">
        <v>265</v>
      </c>
      <c r="AC303" s="36" t="s">
        <v>536</v>
      </c>
      <c r="AD303" s="63">
        <v>494.02278499346198</v>
      </c>
      <c r="AE303" s="20"/>
      <c r="AF303" s="20"/>
      <c r="AG303" s="20"/>
      <c r="AH303" s="20"/>
      <c r="AI303" s="20"/>
      <c r="AJ303" s="20"/>
      <c r="AK303" s="20"/>
      <c r="AL303" s="20"/>
      <c r="AM303" s="20"/>
      <c r="AN303" s="20"/>
      <c r="AO303" s="20"/>
      <c r="AP303" s="20"/>
      <c r="AQ303" s="20"/>
      <c r="AR303" s="20"/>
      <c r="AS303" s="20"/>
      <c r="AT303" s="20"/>
      <c r="AU303" s="20"/>
      <c r="AV303" s="20"/>
      <c r="AW303" s="21"/>
      <c r="BA303" s="27" t="s">
        <v>238</v>
      </c>
      <c r="BB303" s="36" t="s">
        <v>509</v>
      </c>
      <c r="BC303" s="26"/>
      <c r="BD303" s="26">
        <v>378.65101854260502</v>
      </c>
      <c r="BE303" s="20"/>
      <c r="BF303" s="20"/>
      <c r="BG303" s="20"/>
      <c r="BH303" s="20"/>
      <c r="BI303" s="20"/>
      <c r="BJ303" s="20"/>
      <c r="BK303" s="20"/>
      <c r="BL303" s="20"/>
      <c r="BM303" s="20"/>
      <c r="BN303" s="20"/>
      <c r="BO303" s="20"/>
      <c r="BP303" s="20"/>
      <c r="BQ303" s="20"/>
      <c r="BR303" s="20"/>
      <c r="BS303" s="20"/>
      <c r="BT303" s="20"/>
      <c r="BU303" s="20"/>
      <c r="BV303" s="20"/>
      <c r="BW303" s="20"/>
      <c r="BX303" s="20"/>
      <c r="BY303" s="21"/>
      <c r="CB303" s="31" t="s">
        <v>186</v>
      </c>
      <c r="CC303" s="56" t="s">
        <v>457</v>
      </c>
      <c r="CD303" s="30">
        <v>347.32704864180351</v>
      </c>
      <c r="CE303" s="30"/>
      <c r="CF303" s="20"/>
      <c r="CG303" s="20"/>
      <c r="CH303" s="20"/>
      <c r="CI303" s="20"/>
      <c r="CJ303" s="20"/>
      <c r="CK303" s="20"/>
      <c r="CL303" s="20"/>
      <c r="CM303" s="20"/>
      <c r="CN303" s="20"/>
      <c r="CO303" s="20"/>
      <c r="CP303" s="20"/>
      <c r="CQ303" s="20"/>
      <c r="CR303" s="20"/>
      <c r="CS303" s="20"/>
      <c r="CT303" s="20"/>
      <c r="CU303" s="20"/>
      <c r="CV303" s="20"/>
      <c r="CW303" s="20"/>
      <c r="CX303" s="20"/>
      <c r="CY303" s="20"/>
      <c r="CZ303" s="21"/>
    </row>
    <row r="304" spans="28:104" x14ac:dyDescent="0.25">
      <c r="AB304" s="27" t="s">
        <v>266</v>
      </c>
      <c r="AC304" s="36" t="s">
        <v>537</v>
      </c>
      <c r="AD304" s="63">
        <v>470.42901039077674</v>
      </c>
      <c r="AE304" s="20"/>
      <c r="AF304" s="20"/>
      <c r="AG304" s="20"/>
      <c r="AH304" s="20"/>
      <c r="AI304" s="20"/>
      <c r="AJ304" s="20"/>
      <c r="AK304" s="20"/>
      <c r="AL304" s="20"/>
      <c r="AM304" s="20"/>
      <c r="AN304" s="20"/>
      <c r="AO304" s="20"/>
      <c r="AP304" s="20"/>
      <c r="AQ304" s="20"/>
      <c r="AR304" s="20"/>
      <c r="AS304" s="20"/>
      <c r="AT304" s="20"/>
      <c r="AU304" s="20"/>
      <c r="AV304" s="20"/>
      <c r="AW304" s="21"/>
      <c r="BA304" s="27" t="s">
        <v>239</v>
      </c>
      <c r="BB304" s="36" t="s">
        <v>510</v>
      </c>
      <c r="BC304" s="26"/>
      <c r="BD304" s="26">
        <v>513.664493968231</v>
      </c>
      <c r="BE304" s="20"/>
      <c r="BF304" s="20"/>
      <c r="BG304" s="20"/>
      <c r="BH304" s="20"/>
      <c r="BI304" s="20"/>
      <c r="BJ304" s="20"/>
      <c r="BK304" s="20"/>
      <c r="BL304" s="20"/>
      <c r="BM304" s="20"/>
      <c r="BN304" s="20"/>
      <c r="BO304" s="20"/>
      <c r="BP304" s="20"/>
      <c r="BQ304" s="20"/>
      <c r="BR304" s="20"/>
      <c r="BS304" s="20"/>
      <c r="BT304" s="20"/>
      <c r="BU304" s="20"/>
      <c r="BV304" s="20"/>
      <c r="BW304" s="20"/>
      <c r="BX304" s="20"/>
      <c r="BY304" s="21"/>
      <c r="CB304" s="31" t="s">
        <v>187</v>
      </c>
      <c r="CC304" s="56" t="s">
        <v>458</v>
      </c>
      <c r="CD304" s="30">
        <v>421.62654399725227</v>
      </c>
      <c r="CE304" s="30"/>
      <c r="CF304" s="20"/>
      <c r="CG304" s="20"/>
      <c r="CH304" s="20"/>
      <c r="CI304" s="20"/>
      <c r="CJ304" s="20"/>
      <c r="CK304" s="20"/>
      <c r="CL304" s="20"/>
      <c r="CM304" s="20"/>
      <c r="CN304" s="20"/>
      <c r="CO304" s="20"/>
      <c r="CP304" s="20"/>
      <c r="CQ304" s="20"/>
      <c r="CR304" s="20"/>
      <c r="CS304" s="20"/>
      <c r="CT304" s="20"/>
      <c r="CU304" s="20"/>
      <c r="CV304" s="20"/>
      <c r="CW304" s="20"/>
      <c r="CX304" s="20"/>
      <c r="CY304" s="20"/>
      <c r="CZ304" s="21"/>
    </row>
    <row r="305" spans="28:104" x14ac:dyDescent="0.25">
      <c r="AB305" s="27" t="s">
        <v>267</v>
      </c>
      <c r="AC305" s="36" t="s">
        <v>538</v>
      </c>
      <c r="AD305" s="63">
        <v>469.30357180662884</v>
      </c>
      <c r="AE305" s="20"/>
      <c r="AF305" s="20"/>
      <c r="AG305" s="20"/>
      <c r="AH305" s="20"/>
      <c r="AI305" s="20"/>
      <c r="AJ305" s="20"/>
      <c r="AK305" s="20"/>
      <c r="AL305" s="20"/>
      <c r="AM305" s="20"/>
      <c r="AN305" s="20"/>
      <c r="AO305" s="20"/>
      <c r="AP305" s="20"/>
      <c r="AQ305" s="20"/>
      <c r="AR305" s="20"/>
      <c r="AS305" s="20"/>
      <c r="AT305" s="20"/>
      <c r="AU305" s="20"/>
      <c r="AV305" s="20"/>
      <c r="AW305" s="21"/>
      <c r="BA305" s="27" t="s">
        <v>240</v>
      </c>
      <c r="BB305" s="36" t="s">
        <v>511</v>
      </c>
      <c r="BC305" s="26"/>
      <c r="BD305" s="26">
        <v>480.45705425287986</v>
      </c>
      <c r="BE305" s="20"/>
      <c r="BF305" s="20"/>
      <c r="BG305" s="20"/>
      <c r="BH305" s="20"/>
      <c r="BI305" s="20"/>
      <c r="BJ305" s="20"/>
      <c r="BK305" s="20"/>
      <c r="BL305" s="20"/>
      <c r="BM305" s="20"/>
      <c r="BN305" s="20"/>
      <c r="BO305" s="20"/>
      <c r="BP305" s="20"/>
      <c r="BQ305" s="20"/>
      <c r="BR305" s="20"/>
      <c r="BS305" s="20"/>
      <c r="BT305" s="20"/>
      <c r="BU305" s="20"/>
      <c r="BV305" s="20"/>
      <c r="BW305" s="20"/>
      <c r="BX305" s="20"/>
      <c r="BY305" s="21"/>
      <c r="CB305" s="31" t="s">
        <v>188</v>
      </c>
      <c r="CC305" s="56" t="s">
        <v>459</v>
      </c>
      <c r="CD305" s="30">
        <v>407.31000752226515</v>
      </c>
      <c r="CE305" s="30"/>
      <c r="CF305" s="20"/>
      <c r="CG305" s="20"/>
      <c r="CH305" s="20"/>
      <c r="CI305" s="20"/>
      <c r="CJ305" s="20"/>
      <c r="CK305" s="20"/>
      <c r="CL305" s="20"/>
      <c r="CM305" s="20"/>
      <c r="CN305" s="20"/>
      <c r="CO305" s="20"/>
      <c r="CP305" s="20"/>
      <c r="CQ305" s="20"/>
      <c r="CR305" s="20"/>
      <c r="CS305" s="20"/>
      <c r="CT305" s="20"/>
      <c r="CU305" s="20"/>
      <c r="CV305" s="20"/>
      <c r="CW305" s="20"/>
      <c r="CX305" s="20"/>
      <c r="CY305" s="20"/>
      <c r="CZ305" s="21"/>
    </row>
    <row r="306" spans="28:104" x14ac:dyDescent="0.25">
      <c r="AB306" s="27" t="s">
        <v>268</v>
      </c>
      <c r="AC306" s="36" t="s">
        <v>539</v>
      </c>
      <c r="AD306" s="63">
        <v>357.994412458608</v>
      </c>
      <c r="AE306" s="20"/>
      <c r="AF306" s="20"/>
      <c r="AG306" s="20"/>
      <c r="AH306" s="20"/>
      <c r="AI306" s="20"/>
      <c r="AJ306" s="20"/>
      <c r="AK306" s="20"/>
      <c r="AL306" s="20"/>
      <c r="AM306" s="20"/>
      <c r="AN306" s="20"/>
      <c r="AO306" s="20"/>
      <c r="AP306" s="20"/>
      <c r="AQ306" s="20"/>
      <c r="AR306" s="20"/>
      <c r="AS306" s="20"/>
      <c r="AT306" s="20"/>
      <c r="AU306" s="20"/>
      <c r="AV306" s="20"/>
      <c r="AW306" s="21"/>
      <c r="BA306" s="27" t="s">
        <v>241</v>
      </c>
      <c r="BB306" s="36" t="s">
        <v>512</v>
      </c>
      <c r="BC306" s="26"/>
      <c r="BD306" s="26">
        <v>434.68048608100105</v>
      </c>
      <c r="BE306" s="20"/>
      <c r="BF306" s="20"/>
      <c r="BG306" s="20"/>
      <c r="BH306" s="20"/>
      <c r="BI306" s="20"/>
      <c r="BJ306" s="20"/>
      <c r="BK306" s="20"/>
      <c r="BL306" s="20"/>
      <c r="BM306" s="20"/>
      <c r="BN306" s="20"/>
      <c r="BO306" s="20"/>
      <c r="BP306" s="20"/>
      <c r="BQ306" s="20"/>
      <c r="BR306" s="20"/>
      <c r="BS306" s="20"/>
      <c r="BT306" s="20"/>
      <c r="BU306" s="20"/>
      <c r="BV306" s="20"/>
      <c r="BW306" s="20"/>
      <c r="BX306" s="20"/>
      <c r="BY306" s="21"/>
      <c r="CB306" s="31" t="s">
        <v>189</v>
      </c>
      <c r="CC306" s="56" t="s">
        <v>460</v>
      </c>
      <c r="CD306" s="30">
        <v>382.71134206593803</v>
      </c>
      <c r="CE306" s="30"/>
      <c r="CF306" s="20"/>
      <c r="CG306" s="20"/>
      <c r="CH306" s="20"/>
      <c r="CI306" s="20"/>
      <c r="CJ306" s="20"/>
      <c r="CK306" s="20"/>
      <c r="CL306" s="20"/>
      <c r="CM306" s="20"/>
      <c r="CN306" s="20"/>
      <c r="CO306" s="20"/>
      <c r="CP306" s="20"/>
      <c r="CQ306" s="20"/>
      <c r="CR306" s="20"/>
      <c r="CS306" s="20"/>
      <c r="CT306" s="20"/>
      <c r="CU306" s="20"/>
      <c r="CV306" s="20"/>
      <c r="CW306" s="20"/>
      <c r="CX306" s="20"/>
      <c r="CY306" s="20"/>
      <c r="CZ306" s="21"/>
    </row>
    <row r="307" spans="28:104" x14ac:dyDescent="0.25">
      <c r="AB307" s="27" t="s">
        <v>269</v>
      </c>
      <c r="AC307" s="36" t="s">
        <v>540</v>
      </c>
      <c r="AD307" s="63">
        <v>463.72871934283052</v>
      </c>
      <c r="AE307" s="20"/>
      <c r="AF307" s="20"/>
      <c r="AG307" s="20"/>
      <c r="AH307" s="20"/>
      <c r="AI307" s="20"/>
      <c r="AJ307" s="20"/>
      <c r="AK307" s="20"/>
      <c r="AL307" s="20"/>
      <c r="AM307" s="20"/>
      <c r="AN307" s="20"/>
      <c r="AO307" s="20"/>
      <c r="AP307" s="20"/>
      <c r="AQ307" s="20"/>
      <c r="AR307" s="20"/>
      <c r="AS307" s="20"/>
      <c r="AT307" s="20"/>
      <c r="AU307" s="20"/>
      <c r="AV307" s="20"/>
      <c r="AW307" s="21"/>
      <c r="BA307" s="27" t="s">
        <v>242</v>
      </c>
      <c r="BB307" s="36" t="s">
        <v>513</v>
      </c>
      <c r="BC307" s="26"/>
      <c r="BD307" s="26">
        <v>401.73199582760446</v>
      </c>
      <c r="BE307" s="20"/>
      <c r="BF307" s="20"/>
      <c r="BG307" s="20"/>
      <c r="BH307" s="20"/>
      <c r="BI307" s="20"/>
      <c r="BJ307" s="20"/>
      <c r="BK307" s="20"/>
      <c r="BL307" s="20"/>
      <c r="BM307" s="20"/>
      <c r="BN307" s="20"/>
      <c r="BO307" s="20"/>
      <c r="BP307" s="20"/>
      <c r="BQ307" s="20"/>
      <c r="BR307" s="20"/>
      <c r="BS307" s="20"/>
      <c r="BT307" s="20"/>
      <c r="BU307" s="20"/>
      <c r="BV307" s="20"/>
      <c r="BW307" s="20"/>
      <c r="BX307" s="20"/>
      <c r="BY307" s="21"/>
      <c r="CB307" s="31" t="s">
        <v>190</v>
      </c>
      <c r="CC307" s="56" t="s">
        <v>461</v>
      </c>
      <c r="CD307" s="30">
        <v>318.52724087536478</v>
      </c>
      <c r="CE307" s="30"/>
      <c r="CF307" s="20"/>
      <c r="CG307" s="20"/>
      <c r="CH307" s="20"/>
      <c r="CI307" s="20"/>
      <c r="CJ307" s="20"/>
      <c r="CK307" s="20"/>
      <c r="CL307" s="20"/>
      <c r="CM307" s="20"/>
      <c r="CN307" s="20"/>
      <c r="CO307" s="20"/>
      <c r="CP307" s="20"/>
      <c r="CQ307" s="20"/>
      <c r="CR307" s="20"/>
      <c r="CS307" s="20"/>
      <c r="CT307" s="20"/>
      <c r="CU307" s="20"/>
      <c r="CV307" s="20"/>
      <c r="CW307" s="20"/>
      <c r="CX307" s="20"/>
      <c r="CY307" s="20"/>
      <c r="CZ307" s="21"/>
    </row>
    <row r="308" spans="28:104" x14ac:dyDescent="0.25">
      <c r="AB308" s="27" t="s">
        <v>270</v>
      </c>
      <c r="AC308" s="36" t="s">
        <v>541</v>
      </c>
      <c r="AD308" s="63">
        <v>387.34719697594051</v>
      </c>
      <c r="AE308" s="20"/>
      <c r="AF308" s="20"/>
      <c r="AG308" s="20"/>
      <c r="AH308" s="20"/>
      <c r="AI308" s="20"/>
      <c r="AJ308" s="20"/>
      <c r="AK308" s="20"/>
      <c r="AL308" s="20"/>
      <c r="AM308" s="20"/>
      <c r="AN308" s="20"/>
      <c r="AO308" s="20"/>
      <c r="AP308" s="20"/>
      <c r="AQ308" s="20"/>
      <c r="AR308" s="20"/>
      <c r="AS308" s="20"/>
      <c r="AT308" s="20"/>
      <c r="AU308" s="20"/>
      <c r="AV308" s="20"/>
      <c r="AW308" s="21"/>
      <c r="BA308" s="27" t="s">
        <v>243</v>
      </c>
      <c r="BB308" s="36" t="s">
        <v>514</v>
      </c>
      <c r="BC308" s="26"/>
      <c r="BD308" s="26">
        <v>437.58843922879208</v>
      </c>
      <c r="BE308" s="20"/>
      <c r="BF308" s="20"/>
      <c r="BG308" s="20"/>
      <c r="BH308" s="20"/>
      <c r="BI308" s="20"/>
      <c r="BJ308" s="20"/>
      <c r="BK308" s="20"/>
      <c r="BL308" s="20"/>
      <c r="BM308" s="20"/>
      <c r="BN308" s="20"/>
      <c r="BO308" s="20"/>
      <c r="BP308" s="20"/>
      <c r="BQ308" s="20"/>
      <c r="BR308" s="20"/>
      <c r="BS308" s="20"/>
      <c r="BT308" s="20"/>
      <c r="BU308" s="20"/>
      <c r="BV308" s="20"/>
      <c r="BW308" s="20"/>
      <c r="BX308" s="20"/>
      <c r="BY308" s="21"/>
      <c r="CB308" s="31" t="s">
        <v>191</v>
      </c>
      <c r="CC308" s="56" t="s">
        <v>462</v>
      </c>
      <c r="CD308" s="30">
        <v>330.91542169340823</v>
      </c>
      <c r="CE308" s="30"/>
      <c r="CF308" s="20"/>
      <c r="CG308" s="20"/>
      <c r="CH308" s="20"/>
      <c r="CI308" s="20"/>
      <c r="CJ308" s="20"/>
      <c r="CK308" s="20"/>
      <c r="CL308" s="20"/>
      <c r="CM308" s="20"/>
      <c r="CN308" s="20"/>
      <c r="CO308" s="20"/>
      <c r="CP308" s="20"/>
      <c r="CQ308" s="20"/>
      <c r="CR308" s="20"/>
      <c r="CS308" s="20"/>
      <c r="CT308" s="20"/>
      <c r="CU308" s="20"/>
      <c r="CV308" s="20"/>
      <c r="CW308" s="20"/>
      <c r="CX308" s="20"/>
      <c r="CY308" s="20"/>
      <c r="CZ308" s="21"/>
    </row>
    <row r="309" spans="28:104" x14ac:dyDescent="0.25">
      <c r="AB309" s="27" t="s">
        <v>271</v>
      </c>
      <c r="AC309" s="36" t="s">
        <v>542</v>
      </c>
      <c r="AD309" s="63">
        <v>481.29726524055275</v>
      </c>
      <c r="AE309" s="20"/>
      <c r="AF309" s="20"/>
      <c r="AG309" s="20"/>
      <c r="AH309" s="20"/>
      <c r="AI309" s="20"/>
      <c r="AJ309" s="20"/>
      <c r="AK309" s="20"/>
      <c r="AL309" s="20"/>
      <c r="AM309" s="20"/>
      <c r="AN309" s="20"/>
      <c r="AO309" s="20"/>
      <c r="AP309" s="20"/>
      <c r="AQ309" s="20"/>
      <c r="AR309" s="20"/>
      <c r="AS309" s="20"/>
      <c r="AT309" s="20"/>
      <c r="AU309" s="20"/>
      <c r="AV309" s="20"/>
      <c r="AW309" s="21"/>
      <c r="BA309" s="27" t="s">
        <v>244</v>
      </c>
      <c r="BB309" s="36" t="s">
        <v>515</v>
      </c>
      <c r="BC309" s="26"/>
      <c r="BD309" s="26">
        <v>376.35728620354359</v>
      </c>
      <c r="BE309" s="20"/>
      <c r="BF309" s="20"/>
      <c r="BG309" s="20"/>
      <c r="BH309" s="20"/>
      <c r="BI309" s="20"/>
      <c r="BJ309" s="20"/>
      <c r="BK309" s="20"/>
      <c r="BL309" s="20"/>
      <c r="BM309" s="20"/>
      <c r="BN309" s="20"/>
      <c r="BO309" s="20"/>
      <c r="BP309" s="20"/>
      <c r="BQ309" s="20"/>
      <c r="BR309" s="20"/>
      <c r="BS309" s="20"/>
      <c r="BT309" s="20"/>
      <c r="BU309" s="20"/>
      <c r="BV309" s="20"/>
      <c r="BW309" s="20"/>
      <c r="BX309" s="20"/>
      <c r="BY309" s="21"/>
      <c r="CB309" s="31" t="s">
        <v>192</v>
      </c>
      <c r="CC309" s="56" t="s">
        <v>463</v>
      </c>
      <c r="CD309" s="30">
        <v>353.07770069126195</v>
      </c>
      <c r="CE309" s="30"/>
      <c r="CF309" s="20"/>
      <c r="CG309" s="20"/>
      <c r="CH309" s="20"/>
      <c r="CI309" s="20"/>
      <c r="CJ309" s="20"/>
      <c r="CK309" s="20"/>
      <c r="CL309" s="20"/>
      <c r="CM309" s="20"/>
      <c r="CN309" s="20"/>
      <c r="CO309" s="20"/>
      <c r="CP309" s="20"/>
      <c r="CQ309" s="20"/>
      <c r="CR309" s="20"/>
      <c r="CS309" s="20"/>
      <c r="CT309" s="20"/>
      <c r="CU309" s="20"/>
      <c r="CV309" s="20"/>
      <c r="CW309" s="20"/>
      <c r="CX309" s="20"/>
      <c r="CY309" s="20"/>
      <c r="CZ309" s="21"/>
    </row>
    <row r="310" spans="28:104" x14ac:dyDescent="0.25">
      <c r="AB310" s="27" t="s">
        <v>272</v>
      </c>
      <c r="AC310" s="36" t="s">
        <v>543</v>
      </c>
      <c r="AD310" s="63">
        <v>420.44571885343663</v>
      </c>
      <c r="AE310" s="20"/>
      <c r="AF310" s="20"/>
      <c r="AG310" s="20"/>
      <c r="AH310" s="20"/>
      <c r="AI310" s="20"/>
      <c r="AJ310" s="20"/>
      <c r="AK310" s="20"/>
      <c r="AL310" s="20"/>
      <c r="AM310" s="20"/>
      <c r="AN310" s="20"/>
      <c r="AO310" s="20"/>
      <c r="AP310" s="20"/>
      <c r="AQ310" s="20"/>
      <c r="AR310" s="20"/>
      <c r="AS310" s="20"/>
      <c r="AT310" s="20"/>
      <c r="AU310" s="20"/>
      <c r="AV310" s="20"/>
      <c r="AW310" s="21"/>
      <c r="BA310" s="27" t="s">
        <v>245</v>
      </c>
      <c r="BB310" s="36" t="s">
        <v>516</v>
      </c>
      <c r="BC310" s="26"/>
      <c r="BD310" s="26">
        <v>462.20046681506341</v>
      </c>
      <c r="BE310" s="20"/>
      <c r="BF310" s="20"/>
      <c r="BG310" s="20"/>
      <c r="BH310" s="20"/>
      <c r="BI310" s="20"/>
      <c r="BJ310" s="20"/>
      <c r="BK310" s="20"/>
      <c r="BL310" s="20"/>
      <c r="BM310" s="20"/>
      <c r="BN310" s="20"/>
      <c r="BO310" s="20"/>
      <c r="BP310" s="20"/>
      <c r="BQ310" s="20"/>
      <c r="BR310" s="20"/>
      <c r="BS310" s="20"/>
      <c r="BT310" s="20"/>
      <c r="BU310" s="20"/>
      <c r="BV310" s="20"/>
      <c r="BW310" s="20"/>
      <c r="BX310" s="20"/>
      <c r="BY310" s="21"/>
      <c r="CB310" s="31" t="s">
        <v>193</v>
      </c>
      <c r="CC310" s="56" t="s">
        <v>464</v>
      </c>
      <c r="CD310" s="30">
        <v>406.1344698660572</v>
      </c>
      <c r="CE310" s="30"/>
      <c r="CF310" s="20"/>
      <c r="CG310" s="20"/>
      <c r="CH310" s="20"/>
      <c r="CI310" s="20"/>
      <c r="CJ310" s="20"/>
      <c r="CK310" s="20"/>
      <c r="CL310" s="20"/>
      <c r="CM310" s="20"/>
      <c r="CN310" s="20"/>
      <c r="CO310" s="20"/>
      <c r="CP310" s="20"/>
      <c r="CQ310" s="20"/>
      <c r="CR310" s="20"/>
      <c r="CS310" s="20"/>
      <c r="CT310" s="20"/>
      <c r="CU310" s="20"/>
      <c r="CV310" s="20"/>
      <c r="CW310" s="20"/>
      <c r="CX310" s="20"/>
      <c r="CY310" s="20"/>
      <c r="CZ310" s="21"/>
    </row>
    <row r="311" spans="28:104" x14ac:dyDescent="0.25">
      <c r="AB311" s="27" t="s">
        <v>273</v>
      </c>
      <c r="AC311" s="36" t="s">
        <v>544</v>
      </c>
      <c r="AD311" s="63">
        <v>503.71983295179194</v>
      </c>
      <c r="AE311" s="20"/>
      <c r="AF311" s="20"/>
      <c r="AG311" s="20"/>
      <c r="AH311" s="20"/>
      <c r="AI311" s="20"/>
      <c r="AJ311" s="20"/>
      <c r="AK311" s="20"/>
      <c r="AL311" s="20"/>
      <c r="AM311" s="20"/>
      <c r="AN311" s="20"/>
      <c r="AO311" s="20"/>
      <c r="AP311" s="20"/>
      <c r="AQ311" s="20"/>
      <c r="AR311" s="20"/>
      <c r="AS311" s="20"/>
      <c r="AT311" s="20"/>
      <c r="AU311" s="20"/>
      <c r="AV311" s="20"/>
      <c r="AW311" s="21"/>
      <c r="BA311" s="27" t="s">
        <v>246</v>
      </c>
      <c r="BB311" s="36" t="s">
        <v>517</v>
      </c>
      <c r="BC311" s="26"/>
      <c r="BD311" s="26">
        <v>456.17915909439557</v>
      </c>
      <c r="BE311" s="20"/>
      <c r="BF311" s="20"/>
      <c r="BG311" s="20"/>
      <c r="BH311" s="20"/>
      <c r="BI311" s="20"/>
      <c r="BJ311" s="20"/>
      <c r="BK311" s="20"/>
      <c r="BL311" s="20"/>
      <c r="BM311" s="20"/>
      <c r="BN311" s="20"/>
      <c r="BO311" s="20"/>
      <c r="BP311" s="20"/>
      <c r="BQ311" s="20"/>
      <c r="BR311" s="20"/>
      <c r="BS311" s="20"/>
      <c r="BT311" s="20"/>
      <c r="BU311" s="20"/>
      <c r="BV311" s="20"/>
      <c r="BW311" s="20"/>
      <c r="BX311" s="20"/>
      <c r="BY311" s="21"/>
      <c r="CB311" s="31" t="s">
        <v>194</v>
      </c>
      <c r="CC311" s="56" t="s">
        <v>465</v>
      </c>
      <c r="CD311" s="30">
        <v>341.62870671676137</v>
      </c>
      <c r="CE311" s="30"/>
      <c r="CF311" s="20"/>
      <c r="CG311" s="20"/>
      <c r="CH311" s="20"/>
      <c r="CI311" s="20"/>
      <c r="CJ311" s="20"/>
      <c r="CK311" s="20"/>
      <c r="CL311" s="20"/>
      <c r="CM311" s="20"/>
      <c r="CN311" s="20"/>
      <c r="CO311" s="20"/>
      <c r="CP311" s="20"/>
      <c r="CQ311" s="20"/>
      <c r="CR311" s="20"/>
      <c r="CS311" s="20"/>
      <c r="CT311" s="20"/>
      <c r="CU311" s="20"/>
      <c r="CV311" s="20"/>
      <c r="CW311" s="20"/>
      <c r="CX311" s="20"/>
      <c r="CY311" s="20"/>
      <c r="CZ311" s="21"/>
    </row>
    <row r="312" spans="28:104" x14ac:dyDescent="0.25">
      <c r="AB312" s="27" t="s">
        <v>274</v>
      </c>
      <c r="AC312" s="36" t="s">
        <v>545</v>
      </c>
      <c r="AD312" s="63">
        <v>522.44742497983191</v>
      </c>
      <c r="AE312" s="20"/>
      <c r="AF312" s="20"/>
      <c r="AG312" s="20"/>
      <c r="AH312" s="20"/>
      <c r="AI312" s="20"/>
      <c r="AJ312" s="20"/>
      <c r="AK312" s="20"/>
      <c r="AL312" s="20"/>
      <c r="AM312" s="20"/>
      <c r="AN312" s="20"/>
      <c r="AO312" s="20"/>
      <c r="AP312" s="20"/>
      <c r="AQ312" s="20"/>
      <c r="AR312" s="20"/>
      <c r="AS312" s="20"/>
      <c r="AT312" s="20"/>
      <c r="AU312" s="20"/>
      <c r="AV312" s="20"/>
      <c r="AW312" s="21"/>
      <c r="BA312" s="27" t="s">
        <v>247</v>
      </c>
      <c r="BB312" s="36" t="s">
        <v>518</v>
      </c>
      <c r="BC312" s="26"/>
      <c r="BD312" s="26">
        <v>391.49145768417458</v>
      </c>
      <c r="BE312" s="20"/>
      <c r="BF312" s="20"/>
      <c r="BG312" s="20"/>
      <c r="BH312" s="20"/>
      <c r="BI312" s="20"/>
      <c r="BJ312" s="20"/>
      <c r="BK312" s="20"/>
      <c r="BL312" s="20"/>
      <c r="BM312" s="20"/>
      <c r="BN312" s="20"/>
      <c r="BO312" s="20"/>
      <c r="BP312" s="20"/>
      <c r="BQ312" s="20"/>
      <c r="BR312" s="20"/>
      <c r="BS312" s="20"/>
      <c r="BT312" s="20"/>
      <c r="BU312" s="20"/>
      <c r="BV312" s="20"/>
      <c r="BW312" s="20"/>
      <c r="BX312" s="20"/>
      <c r="BY312" s="21"/>
      <c r="CB312" s="31" t="s">
        <v>195</v>
      </c>
      <c r="CC312" s="56" t="s">
        <v>466</v>
      </c>
      <c r="CD312" s="30">
        <v>341.34586204495326</v>
      </c>
      <c r="CE312" s="30"/>
      <c r="CF312" s="20"/>
      <c r="CG312" s="20"/>
      <c r="CH312" s="20"/>
      <c r="CI312" s="20"/>
      <c r="CJ312" s="20"/>
      <c r="CK312" s="20"/>
      <c r="CL312" s="20"/>
      <c r="CM312" s="20"/>
      <c r="CN312" s="20"/>
      <c r="CO312" s="20"/>
      <c r="CP312" s="20"/>
      <c r="CQ312" s="20"/>
      <c r="CR312" s="20"/>
      <c r="CS312" s="20"/>
      <c r="CT312" s="20"/>
      <c r="CU312" s="20"/>
      <c r="CV312" s="20"/>
      <c r="CW312" s="20"/>
      <c r="CX312" s="20"/>
      <c r="CY312" s="20"/>
      <c r="CZ312" s="21"/>
    </row>
    <row r="313" spans="28:104" x14ac:dyDescent="0.25">
      <c r="AB313" s="27" t="s">
        <v>275</v>
      </c>
      <c r="AC313" s="36" t="s">
        <v>546</v>
      </c>
      <c r="AD313" s="63">
        <v>439.97712211337245</v>
      </c>
      <c r="AE313" s="20"/>
      <c r="AF313" s="20"/>
      <c r="AG313" s="20"/>
      <c r="AH313" s="20"/>
      <c r="AI313" s="20"/>
      <c r="AJ313" s="20"/>
      <c r="AK313" s="20"/>
      <c r="AL313" s="20"/>
      <c r="AM313" s="20"/>
      <c r="AN313" s="20"/>
      <c r="AO313" s="20"/>
      <c r="AP313" s="20"/>
      <c r="AQ313" s="20"/>
      <c r="AR313" s="20"/>
      <c r="AS313" s="20"/>
      <c r="AT313" s="20"/>
      <c r="AU313" s="20"/>
      <c r="AV313" s="20"/>
      <c r="AW313" s="21"/>
      <c r="BA313" s="27" t="s">
        <v>248</v>
      </c>
      <c r="BB313" s="36" t="s">
        <v>519</v>
      </c>
      <c r="BC313" s="26"/>
      <c r="BD313" s="26">
        <v>502.8975345810249</v>
      </c>
      <c r="BE313" s="20"/>
      <c r="BF313" s="20"/>
      <c r="BG313" s="20"/>
      <c r="BH313" s="20"/>
      <c r="BI313" s="20"/>
      <c r="BJ313" s="20"/>
      <c r="BK313" s="20"/>
      <c r="BL313" s="20"/>
      <c r="BM313" s="20"/>
      <c r="BN313" s="20"/>
      <c r="BO313" s="20"/>
      <c r="BP313" s="20"/>
      <c r="BQ313" s="20"/>
      <c r="BR313" s="20"/>
      <c r="BS313" s="20"/>
      <c r="BT313" s="20"/>
      <c r="BU313" s="20"/>
      <c r="BV313" s="20"/>
      <c r="BW313" s="20"/>
      <c r="BX313" s="20"/>
      <c r="BY313" s="21"/>
      <c r="CB313" s="31" t="s">
        <v>196</v>
      </c>
      <c r="CC313" s="56" t="s">
        <v>467</v>
      </c>
      <c r="CD313" s="30">
        <v>347.81934992966586</v>
      </c>
      <c r="CE313" s="30"/>
      <c r="CF313" s="20"/>
      <c r="CG313" s="20"/>
      <c r="CH313" s="20"/>
      <c r="CI313" s="20"/>
      <c r="CJ313" s="20"/>
      <c r="CK313" s="20"/>
      <c r="CL313" s="20"/>
      <c r="CM313" s="20"/>
      <c r="CN313" s="20"/>
      <c r="CO313" s="20"/>
      <c r="CP313" s="20"/>
      <c r="CQ313" s="20"/>
      <c r="CR313" s="20"/>
      <c r="CS313" s="20"/>
      <c r="CT313" s="20"/>
      <c r="CU313" s="20"/>
      <c r="CV313" s="20"/>
      <c r="CW313" s="20"/>
      <c r="CX313" s="20"/>
      <c r="CY313" s="20"/>
      <c r="CZ313" s="21"/>
    </row>
    <row r="314" spans="28:104" x14ac:dyDescent="0.25">
      <c r="AB314" s="27" t="s">
        <v>276</v>
      </c>
      <c r="AC314" s="36" t="s">
        <v>547</v>
      </c>
      <c r="AD314" s="63">
        <v>501.87809250916223</v>
      </c>
      <c r="AE314" s="20"/>
      <c r="AF314" s="20"/>
      <c r="AG314" s="20"/>
      <c r="AH314" s="20"/>
      <c r="AI314" s="20"/>
      <c r="AJ314" s="20"/>
      <c r="AK314" s="20"/>
      <c r="AL314" s="20"/>
      <c r="AM314" s="20"/>
      <c r="AN314" s="20"/>
      <c r="AO314" s="20"/>
      <c r="AP314" s="20"/>
      <c r="AQ314" s="20"/>
      <c r="AR314" s="20"/>
      <c r="AS314" s="20"/>
      <c r="AT314" s="20"/>
      <c r="AU314" s="20"/>
      <c r="AV314" s="20"/>
      <c r="AW314" s="21"/>
      <c r="BA314" s="27" t="s">
        <v>249</v>
      </c>
      <c r="BB314" s="36" t="s">
        <v>520</v>
      </c>
      <c r="BC314" s="26"/>
      <c r="BD314" s="26">
        <v>380.92085003503809</v>
      </c>
      <c r="BE314" s="20"/>
      <c r="BF314" s="20"/>
      <c r="BG314" s="20"/>
      <c r="BH314" s="20"/>
      <c r="BI314" s="20"/>
      <c r="BJ314" s="20"/>
      <c r="BK314" s="20"/>
      <c r="BL314" s="20"/>
      <c r="BM314" s="20"/>
      <c r="BN314" s="20"/>
      <c r="BO314" s="20"/>
      <c r="BP314" s="20"/>
      <c r="BQ314" s="20"/>
      <c r="BR314" s="20"/>
      <c r="BS314" s="20"/>
      <c r="BT314" s="20"/>
      <c r="BU314" s="20"/>
      <c r="BV314" s="20"/>
      <c r="BW314" s="20"/>
      <c r="BX314" s="20"/>
      <c r="BY314" s="21"/>
      <c r="CB314" s="31" t="s">
        <v>197</v>
      </c>
      <c r="CC314" s="56" t="s">
        <v>468</v>
      </c>
      <c r="CD314" s="30">
        <v>344.84094182997694</v>
      </c>
      <c r="CE314" s="30"/>
      <c r="CF314" s="20"/>
      <c r="CG314" s="20"/>
      <c r="CH314" s="20"/>
      <c r="CI314" s="20"/>
      <c r="CJ314" s="20"/>
      <c r="CK314" s="20"/>
      <c r="CL314" s="20"/>
      <c r="CM314" s="20"/>
      <c r="CN314" s="20"/>
      <c r="CO314" s="20"/>
      <c r="CP314" s="20"/>
      <c r="CQ314" s="20"/>
      <c r="CR314" s="20"/>
      <c r="CS314" s="20"/>
      <c r="CT314" s="20"/>
      <c r="CU314" s="20"/>
      <c r="CV314" s="20"/>
      <c r="CW314" s="20"/>
      <c r="CX314" s="20"/>
      <c r="CY314" s="20"/>
      <c r="CZ314" s="21"/>
    </row>
    <row r="315" spans="28:104" x14ac:dyDescent="0.25">
      <c r="AB315" s="27" t="s">
        <v>277</v>
      </c>
      <c r="AC315" s="36" t="s">
        <v>548</v>
      </c>
      <c r="AD315" s="63">
        <v>488.22877483035376</v>
      </c>
      <c r="AE315" s="20"/>
      <c r="AF315" s="20"/>
      <c r="AG315" s="20"/>
      <c r="AH315" s="20"/>
      <c r="AI315" s="20"/>
      <c r="AJ315" s="20"/>
      <c r="AK315" s="20"/>
      <c r="AL315" s="20"/>
      <c r="AM315" s="20"/>
      <c r="AN315" s="20"/>
      <c r="AO315" s="20"/>
      <c r="AP315" s="20"/>
      <c r="AQ315" s="20"/>
      <c r="AR315" s="20"/>
      <c r="AS315" s="20"/>
      <c r="AT315" s="20"/>
      <c r="AU315" s="20"/>
      <c r="AV315" s="20"/>
      <c r="AW315" s="21"/>
      <c r="BA315" s="27" t="s">
        <v>250</v>
      </c>
      <c r="BB315" s="36" t="s">
        <v>521</v>
      </c>
      <c r="BC315" s="26"/>
      <c r="BD315" s="26">
        <v>425.34496748793845</v>
      </c>
      <c r="BE315" s="20"/>
      <c r="BF315" s="20"/>
      <c r="BG315" s="20"/>
      <c r="BH315" s="20"/>
      <c r="BI315" s="20"/>
      <c r="BJ315" s="20"/>
      <c r="BK315" s="20"/>
      <c r="BL315" s="20"/>
      <c r="BM315" s="20"/>
      <c r="BN315" s="20"/>
      <c r="BO315" s="20"/>
      <c r="BP315" s="20"/>
      <c r="BQ315" s="20"/>
      <c r="BR315" s="20"/>
      <c r="BS315" s="20"/>
      <c r="BT315" s="20"/>
      <c r="BU315" s="20"/>
      <c r="BV315" s="20"/>
      <c r="BW315" s="20"/>
      <c r="BX315" s="20"/>
      <c r="BY315" s="21"/>
      <c r="CB315" s="31" t="s">
        <v>198</v>
      </c>
      <c r="CC315" s="56" t="s">
        <v>469</v>
      </c>
      <c r="CD315" s="30">
        <v>400.72584596329307</v>
      </c>
      <c r="CE315" s="30"/>
      <c r="CF315" s="20"/>
      <c r="CG315" s="20"/>
      <c r="CH315" s="20"/>
      <c r="CI315" s="20"/>
      <c r="CJ315" s="20"/>
      <c r="CK315" s="20"/>
      <c r="CL315" s="20"/>
      <c r="CM315" s="20"/>
      <c r="CN315" s="20"/>
      <c r="CO315" s="20"/>
      <c r="CP315" s="20"/>
      <c r="CQ315" s="20"/>
      <c r="CR315" s="20"/>
      <c r="CS315" s="20"/>
      <c r="CT315" s="20"/>
      <c r="CU315" s="20"/>
      <c r="CV315" s="20"/>
      <c r="CW315" s="20"/>
      <c r="CX315" s="20"/>
      <c r="CY315" s="20"/>
      <c r="CZ315" s="21"/>
    </row>
    <row r="316" spans="28:104" x14ac:dyDescent="0.25">
      <c r="AB316" s="27" t="s">
        <v>278</v>
      </c>
      <c r="AC316" s="36" t="s">
        <v>549</v>
      </c>
      <c r="AD316" s="63">
        <v>550.06001471693639</v>
      </c>
      <c r="AE316" s="20"/>
      <c r="AF316" s="20"/>
      <c r="AG316" s="20"/>
      <c r="AH316" s="20"/>
      <c r="AI316" s="20"/>
      <c r="AJ316" s="20"/>
      <c r="AK316" s="20"/>
      <c r="AL316" s="20"/>
      <c r="AM316" s="20"/>
      <c r="AN316" s="20"/>
      <c r="AO316" s="20"/>
      <c r="AP316" s="20"/>
      <c r="AQ316" s="20"/>
      <c r="AR316" s="20"/>
      <c r="AS316" s="20"/>
      <c r="AT316" s="20"/>
      <c r="AU316" s="20"/>
      <c r="AV316" s="20"/>
      <c r="AW316" s="21"/>
      <c r="BA316" s="27" t="s">
        <v>251</v>
      </c>
      <c r="BB316" s="36" t="s">
        <v>522</v>
      </c>
      <c r="BC316" s="26"/>
      <c r="BD316" s="26">
        <v>452.03314744325087</v>
      </c>
      <c r="BE316" s="20"/>
      <c r="BF316" s="20"/>
      <c r="BG316" s="20"/>
      <c r="BH316" s="20"/>
      <c r="BI316" s="20"/>
      <c r="BJ316" s="20"/>
      <c r="BK316" s="20"/>
      <c r="BL316" s="20"/>
      <c r="BM316" s="20"/>
      <c r="BN316" s="20"/>
      <c r="BO316" s="20"/>
      <c r="BP316" s="20"/>
      <c r="BQ316" s="20"/>
      <c r="BR316" s="20"/>
      <c r="BS316" s="20"/>
      <c r="BT316" s="20"/>
      <c r="BU316" s="20"/>
      <c r="BV316" s="20"/>
      <c r="BW316" s="20"/>
      <c r="BX316" s="20"/>
      <c r="BY316" s="21"/>
      <c r="CB316" s="31" t="s">
        <v>199</v>
      </c>
      <c r="CC316" s="56" t="s">
        <v>470</v>
      </c>
      <c r="CD316" s="30">
        <v>356.4472055995372</v>
      </c>
      <c r="CE316" s="30"/>
      <c r="CF316" s="20"/>
      <c r="CG316" s="20"/>
      <c r="CH316" s="20"/>
      <c r="CI316" s="20"/>
      <c r="CJ316" s="20"/>
      <c r="CK316" s="20"/>
      <c r="CL316" s="20"/>
      <c r="CM316" s="20"/>
      <c r="CN316" s="20"/>
      <c r="CO316" s="20"/>
      <c r="CP316" s="20"/>
      <c r="CQ316" s="20"/>
      <c r="CR316" s="20"/>
      <c r="CS316" s="20"/>
      <c r="CT316" s="20"/>
      <c r="CU316" s="20"/>
      <c r="CV316" s="20"/>
      <c r="CW316" s="20"/>
      <c r="CX316" s="20"/>
      <c r="CY316" s="20"/>
      <c r="CZ316" s="21"/>
    </row>
    <row r="317" spans="28:104" x14ac:dyDescent="0.25">
      <c r="AB317" s="27" t="s">
        <v>279</v>
      </c>
      <c r="AC317" s="36" t="s">
        <v>550</v>
      </c>
      <c r="AD317" s="63">
        <v>459.65164814895832</v>
      </c>
      <c r="AE317" s="20"/>
      <c r="AF317" s="20"/>
      <c r="AG317" s="20"/>
      <c r="AH317" s="20"/>
      <c r="AI317" s="20"/>
      <c r="AJ317" s="20"/>
      <c r="AK317" s="20"/>
      <c r="AL317" s="20"/>
      <c r="AM317" s="20"/>
      <c r="AN317" s="20"/>
      <c r="AO317" s="20"/>
      <c r="AP317" s="20"/>
      <c r="AQ317" s="20"/>
      <c r="AR317" s="20"/>
      <c r="AS317" s="20"/>
      <c r="AT317" s="20"/>
      <c r="AU317" s="20"/>
      <c r="AV317" s="20"/>
      <c r="AW317" s="21"/>
      <c r="BA317" s="27" t="s">
        <v>252</v>
      </c>
      <c r="BB317" s="36" t="s">
        <v>523</v>
      </c>
      <c r="BC317" s="26"/>
      <c r="BD317" s="26">
        <v>339.2624084990897</v>
      </c>
      <c r="BE317" s="20"/>
      <c r="BF317" s="20"/>
      <c r="BG317" s="20"/>
      <c r="BH317" s="20"/>
      <c r="BI317" s="20"/>
      <c r="BJ317" s="20"/>
      <c r="BK317" s="20"/>
      <c r="BL317" s="20"/>
      <c r="BM317" s="20"/>
      <c r="BN317" s="20"/>
      <c r="BO317" s="20"/>
      <c r="BP317" s="20"/>
      <c r="BQ317" s="20"/>
      <c r="BR317" s="20"/>
      <c r="BS317" s="20"/>
      <c r="BT317" s="20"/>
      <c r="BU317" s="20"/>
      <c r="BV317" s="20"/>
      <c r="BW317" s="20"/>
      <c r="BX317" s="20"/>
      <c r="BY317" s="21"/>
      <c r="CB317" s="31" t="s">
        <v>200</v>
      </c>
      <c r="CC317" s="56" t="s">
        <v>471</v>
      </c>
      <c r="CD317" s="30">
        <v>307.66576280428262</v>
      </c>
      <c r="CE317" s="30"/>
      <c r="CF317" s="20"/>
      <c r="CG317" s="20"/>
      <c r="CH317" s="20"/>
      <c r="CI317" s="20"/>
      <c r="CJ317" s="20"/>
      <c r="CK317" s="20"/>
      <c r="CL317" s="20"/>
      <c r="CM317" s="20"/>
      <c r="CN317" s="20"/>
      <c r="CO317" s="20"/>
      <c r="CP317" s="20"/>
      <c r="CQ317" s="20"/>
      <c r="CR317" s="20"/>
      <c r="CS317" s="20"/>
      <c r="CT317" s="20"/>
      <c r="CU317" s="20"/>
      <c r="CV317" s="20"/>
      <c r="CW317" s="20"/>
      <c r="CX317" s="20"/>
      <c r="CY317" s="20"/>
      <c r="CZ317" s="21"/>
    </row>
    <row r="318" spans="28:104" x14ac:dyDescent="0.25">
      <c r="AB318" s="27" t="s">
        <v>280</v>
      </c>
      <c r="AC318" s="36" t="s">
        <v>551</v>
      </c>
      <c r="AD318" s="63">
        <v>466.17434721307495</v>
      </c>
      <c r="AE318" s="20"/>
      <c r="AF318" s="20"/>
      <c r="AG318" s="20"/>
      <c r="AH318" s="20"/>
      <c r="AI318" s="20"/>
      <c r="AJ318" s="20"/>
      <c r="AK318" s="20"/>
      <c r="AL318" s="20"/>
      <c r="AM318" s="20"/>
      <c r="AN318" s="20"/>
      <c r="AO318" s="20"/>
      <c r="AP318" s="20"/>
      <c r="AQ318" s="20"/>
      <c r="AR318" s="20"/>
      <c r="AS318" s="20"/>
      <c r="AT318" s="20"/>
      <c r="AU318" s="20"/>
      <c r="AV318" s="20"/>
      <c r="AW318" s="21"/>
      <c r="BA318" s="27" t="s">
        <v>253</v>
      </c>
      <c r="BB318" s="36" t="s">
        <v>524</v>
      </c>
      <c r="BC318" s="26"/>
      <c r="BD318" s="26">
        <v>491.84414239008737</v>
      </c>
      <c r="BE318" s="20"/>
      <c r="BF318" s="20"/>
      <c r="BG318" s="20"/>
      <c r="BH318" s="20"/>
      <c r="BI318" s="20"/>
      <c r="BJ318" s="20"/>
      <c r="BK318" s="20"/>
      <c r="BL318" s="20"/>
      <c r="BM318" s="20"/>
      <c r="BN318" s="20"/>
      <c r="BO318" s="20"/>
      <c r="BP318" s="20"/>
      <c r="BQ318" s="20"/>
      <c r="BR318" s="20"/>
      <c r="BS318" s="20"/>
      <c r="BT318" s="20"/>
      <c r="BU318" s="20"/>
      <c r="BV318" s="20"/>
      <c r="BW318" s="20"/>
      <c r="BX318" s="20"/>
      <c r="BY318" s="21"/>
      <c r="CB318" s="31" t="s">
        <v>201</v>
      </c>
      <c r="CC318" s="56" t="s">
        <v>472</v>
      </c>
      <c r="CD318" s="30">
        <v>338.03502793805586</v>
      </c>
      <c r="CE318" s="30"/>
      <c r="CF318" s="20"/>
      <c r="CG318" s="20"/>
      <c r="CH318" s="20"/>
      <c r="CI318" s="20"/>
      <c r="CJ318" s="20"/>
      <c r="CK318" s="20"/>
      <c r="CL318" s="20"/>
      <c r="CM318" s="20"/>
      <c r="CN318" s="20"/>
      <c r="CO318" s="20"/>
      <c r="CP318" s="20"/>
      <c r="CQ318" s="20"/>
      <c r="CR318" s="20"/>
      <c r="CS318" s="20"/>
      <c r="CT318" s="20"/>
      <c r="CU318" s="20"/>
      <c r="CV318" s="20"/>
      <c r="CW318" s="20"/>
      <c r="CX318" s="20"/>
      <c r="CY318" s="20"/>
      <c r="CZ318" s="21"/>
    </row>
    <row r="319" spans="28:104" x14ac:dyDescent="0.25">
      <c r="AB319" s="27" t="s">
        <v>281</v>
      </c>
      <c r="AC319" s="36" t="s">
        <v>552</v>
      </c>
      <c r="AD319" s="63">
        <v>471.28572975443672</v>
      </c>
      <c r="AE319" s="20"/>
      <c r="AF319" s="20"/>
      <c r="AG319" s="20"/>
      <c r="AH319" s="20"/>
      <c r="AI319" s="20"/>
      <c r="AJ319" s="20"/>
      <c r="AK319" s="20"/>
      <c r="AL319" s="20"/>
      <c r="AM319" s="20"/>
      <c r="AN319" s="20"/>
      <c r="AO319" s="20"/>
      <c r="AP319" s="20"/>
      <c r="AQ319" s="20"/>
      <c r="AR319" s="20"/>
      <c r="AS319" s="20"/>
      <c r="AT319" s="20"/>
      <c r="AU319" s="20"/>
      <c r="AV319" s="20"/>
      <c r="AW319" s="21"/>
      <c r="BA319" s="27" t="s">
        <v>254</v>
      </c>
      <c r="BB319" s="36" t="s">
        <v>525</v>
      </c>
      <c r="BC319" s="26"/>
      <c r="BD319" s="26">
        <v>339.98478883952254</v>
      </c>
      <c r="BE319" s="20"/>
      <c r="BF319" s="20"/>
      <c r="BG319" s="20"/>
      <c r="BH319" s="20"/>
      <c r="BI319" s="20"/>
      <c r="BJ319" s="20"/>
      <c r="BK319" s="20"/>
      <c r="BL319" s="20"/>
      <c r="BM319" s="20"/>
      <c r="BN319" s="20"/>
      <c r="BO319" s="20"/>
      <c r="BP319" s="20"/>
      <c r="BQ319" s="20"/>
      <c r="BR319" s="20"/>
      <c r="BS319" s="20"/>
      <c r="BT319" s="20"/>
      <c r="BU319" s="20"/>
      <c r="BV319" s="20"/>
      <c r="BW319" s="20"/>
      <c r="BX319" s="20"/>
      <c r="BY319" s="21"/>
      <c r="CB319" s="31" t="s">
        <v>202</v>
      </c>
      <c r="CC319" s="56" t="s">
        <v>473</v>
      </c>
      <c r="CD319" s="30">
        <v>269.95302751881633</v>
      </c>
      <c r="CE319" s="30"/>
      <c r="CF319" s="20"/>
      <c r="CG319" s="20"/>
      <c r="CH319" s="20"/>
      <c r="CI319" s="20"/>
      <c r="CJ319" s="20"/>
      <c r="CK319" s="20"/>
      <c r="CL319" s="20"/>
      <c r="CM319" s="20"/>
      <c r="CN319" s="20"/>
      <c r="CO319" s="20"/>
      <c r="CP319" s="20"/>
      <c r="CQ319" s="20"/>
      <c r="CR319" s="20"/>
      <c r="CS319" s="20"/>
      <c r="CT319" s="20"/>
      <c r="CU319" s="20"/>
      <c r="CV319" s="20"/>
      <c r="CW319" s="20"/>
      <c r="CX319" s="20"/>
      <c r="CY319" s="20"/>
      <c r="CZ319" s="21"/>
    </row>
    <row r="320" spans="28:104" x14ac:dyDescent="0.25">
      <c r="AB320" s="27" t="s">
        <v>282</v>
      </c>
      <c r="AC320" s="36" t="s">
        <v>553</v>
      </c>
      <c r="AD320" s="63">
        <v>314.05850872814869</v>
      </c>
      <c r="AE320" s="20"/>
      <c r="AF320" s="20"/>
      <c r="AG320" s="20"/>
      <c r="AH320" s="20"/>
      <c r="AI320" s="20"/>
      <c r="AJ320" s="20"/>
      <c r="AK320" s="20"/>
      <c r="AL320" s="20"/>
      <c r="AM320" s="20"/>
      <c r="AN320" s="20"/>
      <c r="AO320" s="20"/>
      <c r="AP320" s="20"/>
      <c r="AQ320" s="20"/>
      <c r="AR320" s="20"/>
      <c r="AS320" s="20"/>
      <c r="AT320" s="20"/>
      <c r="AU320" s="20"/>
      <c r="AV320" s="20"/>
      <c r="AW320" s="21"/>
      <c r="BA320" s="27" t="s">
        <v>255</v>
      </c>
      <c r="BB320" s="36" t="s">
        <v>526</v>
      </c>
      <c r="BC320" s="26"/>
      <c r="BD320" s="26">
        <v>413.63250132769139</v>
      </c>
      <c r="BE320" s="20"/>
      <c r="BF320" s="20"/>
      <c r="BG320" s="20"/>
      <c r="BH320" s="20"/>
      <c r="BI320" s="20"/>
      <c r="BJ320" s="20"/>
      <c r="BK320" s="20"/>
      <c r="BL320" s="20"/>
      <c r="BM320" s="20"/>
      <c r="BN320" s="20"/>
      <c r="BO320" s="20"/>
      <c r="BP320" s="20"/>
      <c r="BQ320" s="20"/>
      <c r="BR320" s="20"/>
      <c r="BS320" s="20"/>
      <c r="BT320" s="20"/>
      <c r="BU320" s="20"/>
      <c r="BV320" s="20"/>
      <c r="BW320" s="20"/>
      <c r="BX320" s="20"/>
      <c r="BY320" s="21"/>
      <c r="CB320" s="31" t="s">
        <v>203</v>
      </c>
      <c r="CC320" s="56" t="s">
        <v>474</v>
      </c>
      <c r="CD320" s="30">
        <v>280.29162441307085</v>
      </c>
      <c r="CE320" s="30"/>
      <c r="CF320" s="20"/>
      <c r="CG320" s="20"/>
      <c r="CH320" s="20"/>
      <c r="CI320" s="20"/>
      <c r="CJ320" s="20"/>
      <c r="CK320" s="20"/>
      <c r="CL320" s="20"/>
      <c r="CM320" s="20"/>
      <c r="CN320" s="20"/>
      <c r="CO320" s="20"/>
      <c r="CP320" s="20"/>
      <c r="CQ320" s="20"/>
      <c r="CR320" s="20"/>
      <c r="CS320" s="20"/>
      <c r="CT320" s="20"/>
      <c r="CU320" s="20"/>
      <c r="CV320" s="20"/>
      <c r="CW320" s="20"/>
      <c r="CX320" s="20"/>
      <c r="CY320" s="20"/>
      <c r="CZ320" s="21"/>
    </row>
    <row r="321" spans="28:104" x14ac:dyDescent="0.25">
      <c r="AB321" s="27" t="s">
        <v>283</v>
      </c>
      <c r="AC321" s="36" t="s">
        <v>554</v>
      </c>
      <c r="AD321" s="63">
        <v>491.80278134905694</v>
      </c>
      <c r="AE321" s="20"/>
      <c r="AF321" s="20"/>
      <c r="AG321" s="20"/>
      <c r="AH321" s="20"/>
      <c r="AI321" s="20"/>
      <c r="AJ321" s="20"/>
      <c r="AK321" s="20"/>
      <c r="AL321" s="20"/>
      <c r="AM321" s="20"/>
      <c r="AN321" s="20"/>
      <c r="AO321" s="20"/>
      <c r="AP321" s="20"/>
      <c r="AQ321" s="20"/>
      <c r="AR321" s="20"/>
      <c r="AS321" s="20"/>
      <c r="AT321" s="20"/>
      <c r="AU321" s="20"/>
      <c r="AV321" s="20"/>
      <c r="AW321" s="21"/>
      <c r="BA321" s="27" t="s">
        <v>256</v>
      </c>
      <c r="BB321" s="36" t="s">
        <v>527</v>
      </c>
      <c r="BC321" s="26"/>
      <c r="BD321" s="26">
        <v>406.68978079661827</v>
      </c>
      <c r="BE321" s="20"/>
      <c r="BF321" s="20"/>
      <c r="BG321" s="20"/>
      <c r="BH321" s="20"/>
      <c r="BI321" s="20"/>
      <c r="BJ321" s="20"/>
      <c r="BK321" s="20"/>
      <c r="BL321" s="20"/>
      <c r="BM321" s="20"/>
      <c r="BN321" s="20"/>
      <c r="BO321" s="20"/>
      <c r="BP321" s="20"/>
      <c r="BQ321" s="20"/>
      <c r="BR321" s="20"/>
      <c r="BS321" s="20"/>
      <c r="BT321" s="20"/>
      <c r="BU321" s="20"/>
      <c r="BV321" s="20"/>
      <c r="BW321" s="20"/>
      <c r="BX321" s="20"/>
      <c r="BY321" s="21"/>
      <c r="CB321" s="31" t="s">
        <v>204</v>
      </c>
      <c r="CC321" s="56" t="s">
        <v>475</v>
      </c>
      <c r="CD321" s="30">
        <v>409.26842444415649</v>
      </c>
      <c r="CE321" s="30"/>
      <c r="CF321" s="20"/>
      <c r="CG321" s="20"/>
      <c r="CH321" s="20"/>
      <c r="CI321" s="20"/>
      <c r="CJ321" s="20"/>
      <c r="CK321" s="20"/>
      <c r="CL321" s="20"/>
      <c r="CM321" s="20"/>
      <c r="CN321" s="20"/>
      <c r="CO321" s="20"/>
      <c r="CP321" s="20"/>
      <c r="CQ321" s="20"/>
      <c r="CR321" s="20"/>
      <c r="CS321" s="20"/>
      <c r="CT321" s="20"/>
      <c r="CU321" s="20"/>
      <c r="CV321" s="20"/>
      <c r="CW321" s="20"/>
      <c r="CX321" s="20"/>
      <c r="CY321" s="20"/>
      <c r="CZ321" s="21"/>
    </row>
    <row r="322" spans="28:104" x14ac:dyDescent="0.25">
      <c r="AB322" s="27" t="s">
        <v>284</v>
      </c>
      <c r="AC322" s="36" t="s">
        <v>555</v>
      </c>
      <c r="AD322" s="63">
        <v>314.05850872814869</v>
      </c>
      <c r="AE322" s="20"/>
      <c r="AF322" s="20"/>
      <c r="AG322" s="20"/>
      <c r="AH322" s="20"/>
      <c r="AI322" s="20"/>
      <c r="AJ322" s="20"/>
      <c r="AK322" s="20"/>
      <c r="AL322" s="20"/>
      <c r="AM322" s="20"/>
      <c r="AN322" s="20"/>
      <c r="AO322" s="20"/>
      <c r="AP322" s="20"/>
      <c r="AQ322" s="20"/>
      <c r="AR322" s="20"/>
      <c r="AS322" s="20"/>
      <c r="AT322" s="20"/>
      <c r="AU322" s="20"/>
      <c r="AV322" s="20"/>
      <c r="AW322" s="21"/>
      <c r="BA322" s="27" t="s">
        <v>257</v>
      </c>
      <c r="BB322" s="36" t="s">
        <v>528</v>
      </c>
      <c r="BC322" s="26"/>
      <c r="BD322" s="26">
        <v>426.98005047232778</v>
      </c>
      <c r="BE322" s="20"/>
      <c r="BF322" s="20"/>
      <c r="BG322" s="20"/>
      <c r="BH322" s="20"/>
      <c r="BI322" s="20"/>
      <c r="BJ322" s="20"/>
      <c r="BK322" s="20"/>
      <c r="BL322" s="20"/>
      <c r="BM322" s="20"/>
      <c r="BN322" s="20"/>
      <c r="BO322" s="20"/>
      <c r="BP322" s="20"/>
      <c r="BQ322" s="20"/>
      <c r="BR322" s="20"/>
      <c r="BS322" s="20"/>
      <c r="BT322" s="20"/>
      <c r="BU322" s="20"/>
      <c r="BV322" s="20"/>
      <c r="BW322" s="20"/>
      <c r="BX322" s="20"/>
      <c r="BY322" s="21"/>
      <c r="CB322" s="31" t="s">
        <v>205</v>
      </c>
      <c r="CC322" s="56" t="s">
        <v>476</v>
      </c>
      <c r="CD322" s="30">
        <v>350.57829428971525</v>
      </c>
      <c r="CE322" s="30"/>
      <c r="CF322" s="20"/>
      <c r="CG322" s="20"/>
      <c r="CH322" s="20"/>
      <c r="CI322" s="20"/>
      <c r="CJ322" s="20"/>
      <c r="CK322" s="20"/>
      <c r="CL322" s="20"/>
      <c r="CM322" s="20"/>
      <c r="CN322" s="20"/>
      <c r="CO322" s="20"/>
      <c r="CP322" s="20"/>
      <c r="CQ322" s="20"/>
      <c r="CR322" s="20"/>
      <c r="CS322" s="20"/>
      <c r="CT322" s="20"/>
      <c r="CU322" s="20"/>
      <c r="CV322" s="20"/>
      <c r="CW322" s="20"/>
      <c r="CX322" s="20"/>
      <c r="CY322" s="20"/>
      <c r="CZ322" s="21"/>
    </row>
    <row r="323" spans="28:104" x14ac:dyDescent="0.25">
      <c r="AB323" s="27" t="s">
        <v>285</v>
      </c>
      <c r="AC323" s="36" t="s">
        <v>556</v>
      </c>
      <c r="AD323" s="63">
        <v>433.5067594967054</v>
      </c>
      <c r="AE323" s="20"/>
      <c r="AF323" s="20"/>
      <c r="AG323" s="20"/>
      <c r="AH323" s="20"/>
      <c r="AI323" s="20"/>
      <c r="AJ323" s="20"/>
      <c r="AK323" s="20"/>
      <c r="AL323" s="20"/>
      <c r="AM323" s="20"/>
      <c r="AN323" s="20"/>
      <c r="AO323" s="20"/>
      <c r="AP323" s="20"/>
      <c r="AQ323" s="20"/>
      <c r="AR323" s="20"/>
      <c r="AS323" s="20"/>
      <c r="AT323" s="20"/>
      <c r="AU323" s="20"/>
      <c r="AV323" s="20"/>
      <c r="AW323" s="21"/>
      <c r="BA323" s="27" t="s">
        <v>258</v>
      </c>
      <c r="BB323" s="36" t="s">
        <v>529</v>
      </c>
      <c r="BC323" s="26"/>
      <c r="BD323" s="26">
        <v>409.00474529697362</v>
      </c>
      <c r="BE323" s="20"/>
      <c r="BF323" s="20"/>
      <c r="BG323" s="20"/>
      <c r="BH323" s="20"/>
      <c r="BI323" s="20"/>
      <c r="BJ323" s="20"/>
      <c r="BK323" s="20"/>
      <c r="BL323" s="20"/>
      <c r="BM323" s="20"/>
      <c r="BN323" s="20"/>
      <c r="BO323" s="20"/>
      <c r="BP323" s="20"/>
      <c r="BQ323" s="20"/>
      <c r="BR323" s="20"/>
      <c r="BS323" s="20"/>
      <c r="BT323" s="20"/>
      <c r="BU323" s="20"/>
      <c r="BV323" s="20"/>
      <c r="BW323" s="20"/>
      <c r="BX323" s="20"/>
      <c r="BY323" s="21"/>
      <c r="CB323" s="31" t="s">
        <v>206</v>
      </c>
      <c r="CC323" s="56" t="s">
        <v>477</v>
      </c>
      <c r="CD323" s="30">
        <v>329.78509701411889</v>
      </c>
      <c r="CE323" s="30"/>
      <c r="CF323" s="20"/>
      <c r="CG323" s="20"/>
      <c r="CH323" s="20"/>
      <c r="CI323" s="20"/>
      <c r="CJ323" s="20"/>
      <c r="CK323" s="20"/>
      <c r="CL323" s="20"/>
      <c r="CM323" s="20"/>
      <c r="CN323" s="20"/>
      <c r="CO323" s="20"/>
      <c r="CP323" s="20"/>
      <c r="CQ323" s="20"/>
      <c r="CR323" s="20"/>
      <c r="CS323" s="20"/>
      <c r="CT323" s="20"/>
      <c r="CU323" s="20"/>
      <c r="CV323" s="20"/>
      <c r="CW323" s="20"/>
      <c r="CX323" s="20"/>
      <c r="CY323" s="20"/>
      <c r="CZ323" s="21"/>
    </row>
    <row r="324" spans="28:104" x14ac:dyDescent="0.25">
      <c r="AB324" s="27" t="s">
        <v>286</v>
      </c>
      <c r="AC324" s="36" t="s">
        <v>557</v>
      </c>
      <c r="AD324" s="63">
        <v>488.66304256482101</v>
      </c>
      <c r="AE324" s="20"/>
      <c r="AF324" s="20"/>
      <c r="AG324" s="20"/>
      <c r="AH324" s="20"/>
      <c r="AI324" s="20"/>
      <c r="AJ324" s="20"/>
      <c r="AK324" s="20"/>
      <c r="AL324" s="20"/>
      <c r="AM324" s="20"/>
      <c r="AN324" s="20"/>
      <c r="AO324" s="20"/>
      <c r="AP324" s="20"/>
      <c r="AQ324" s="20"/>
      <c r="AR324" s="20"/>
      <c r="AS324" s="20"/>
      <c r="AT324" s="20"/>
      <c r="AU324" s="20"/>
      <c r="AV324" s="20"/>
      <c r="AW324" s="21"/>
      <c r="BA324" s="27" t="s">
        <v>259</v>
      </c>
      <c r="BB324" s="36" t="s">
        <v>530</v>
      </c>
      <c r="BC324" s="26"/>
      <c r="BD324" s="26">
        <v>494.05861797485068</v>
      </c>
      <c r="BE324" s="20"/>
      <c r="BF324" s="20"/>
      <c r="BG324" s="20"/>
      <c r="BH324" s="20"/>
      <c r="BI324" s="20"/>
      <c r="BJ324" s="20"/>
      <c r="BK324" s="20"/>
      <c r="BL324" s="20"/>
      <c r="BM324" s="20"/>
      <c r="BN324" s="20"/>
      <c r="BO324" s="20"/>
      <c r="BP324" s="20"/>
      <c r="BQ324" s="20"/>
      <c r="BR324" s="20"/>
      <c r="BS324" s="20"/>
      <c r="BT324" s="20"/>
      <c r="BU324" s="20"/>
      <c r="BV324" s="20"/>
      <c r="BW324" s="20"/>
      <c r="BX324" s="20"/>
      <c r="BY324" s="21"/>
      <c r="CB324" s="31" t="s">
        <v>207</v>
      </c>
      <c r="CC324" s="56" t="s">
        <v>478</v>
      </c>
      <c r="CD324" s="30">
        <v>345.92522263752534</v>
      </c>
      <c r="CE324" s="30"/>
      <c r="CF324" s="20"/>
      <c r="CG324" s="20"/>
      <c r="CH324" s="20"/>
      <c r="CI324" s="20"/>
      <c r="CJ324" s="20"/>
      <c r="CK324" s="20"/>
      <c r="CL324" s="20"/>
      <c r="CM324" s="20"/>
      <c r="CN324" s="20"/>
      <c r="CO324" s="20"/>
      <c r="CP324" s="20"/>
      <c r="CQ324" s="20"/>
      <c r="CR324" s="20"/>
      <c r="CS324" s="20"/>
      <c r="CT324" s="20"/>
      <c r="CU324" s="20"/>
      <c r="CV324" s="20"/>
      <c r="CW324" s="20"/>
      <c r="CX324" s="20"/>
      <c r="CY324" s="20"/>
      <c r="CZ324" s="21"/>
    </row>
    <row r="325" spans="28:104" x14ac:dyDescent="0.25">
      <c r="AB325" s="27" t="s">
        <v>287</v>
      </c>
      <c r="AC325" s="36" t="s">
        <v>558</v>
      </c>
      <c r="AD325" s="63">
        <v>314.05850872814869</v>
      </c>
      <c r="AE325" s="20"/>
      <c r="AF325" s="20"/>
      <c r="AG325" s="20"/>
      <c r="AH325" s="20"/>
      <c r="AI325" s="20"/>
      <c r="AJ325" s="20"/>
      <c r="AK325" s="20"/>
      <c r="AL325" s="20"/>
      <c r="AM325" s="20"/>
      <c r="AN325" s="20"/>
      <c r="AO325" s="20"/>
      <c r="AP325" s="20"/>
      <c r="AQ325" s="20"/>
      <c r="AR325" s="20"/>
      <c r="AS325" s="20"/>
      <c r="AT325" s="20"/>
      <c r="AU325" s="20"/>
      <c r="AV325" s="20"/>
      <c r="AW325" s="21"/>
      <c r="BA325" s="27" t="s">
        <v>260</v>
      </c>
      <c r="BB325" s="36" t="s">
        <v>531</v>
      </c>
      <c r="BC325" s="26"/>
      <c r="BD325" s="26">
        <v>408.61304757721246</v>
      </c>
      <c r="BE325" s="20"/>
      <c r="BF325" s="20"/>
      <c r="BG325" s="20"/>
      <c r="BH325" s="20"/>
      <c r="BI325" s="20"/>
      <c r="BJ325" s="20"/>
      <c r="BK325" s="20"/>
      <c r="BL325" s="20"/>
      <c r="BM325" s="20"/>
      <c r="BN325" s="20"/>
      <c r="BO325" s="20"/>
      <c r="BP325" s="20"/>
      <c r="BQ325" s="20"/>
      <c r="BR325" s="20"/>
      <c r="BS325" s="20"/>
      <c r="BT325" s="20"/>
      <c r="BU325" s="20"/>
      <c r="BV325" s="20"/>
      <c r="BW325" s="20"/>
      <c r="BX325" s="20"/>
      <c r="BY325" s="21"/>
      <c r="CB325" s="31" t="s">
        <v>208</v>
      </c>
      <c r="CC325" s="56" t="s">
        <v>479</v>
      </c>
      <c r="CD325" s="30">
        <v>298.56555694407518</v>
      </c>
      <c r="CE325" s="30"/>
      <c r="CF325" s="20"/>
      <c r="CG325" s="20"/>
      <c r="CH325" s="20"/>
      <c r="CI325" s="20"/>
      <c r="CJ325" s="20"/>
      <c r="CK325" s="20"/>
      <c r="CL325" s="20"/>
      <c r="CM325" s="20"/>
      <c r="CN325" s="20"/>
      <c r="CO325" s="20"/>
      <c r="CP325" s="20"/>
      <c r="CQ325" s="20"/>
      <c r="CR325" s="20"/>
      <c r="CS325" s="20"/>
      <c r="CT325" s="20"/>
      <c r="CU325" s="20"/>
      <c r="CV325" s="20"/>
      <c r="CW325" s="20"/>
      <c r="CX325" s="20"/>
      <c r="CY325" s="20"/>
      <c r="CZ325" s="21"/>
    </row>
    <row r="326" spans="28:104" x14ac:dyDescent="0.25">
      <c r="AB326" s="27" t="s">
        <v>288</v>
      </c>
      <c r="AC326" s="36" t="s">
        <v>559</v>
      </c>
      <c r="AD326" s="63">
        <v>468.66555191823636</v>
      </c>
      <c r="AE326" s="20"/>
      <c r="AF326" s="20"/>
      <c r="AG326" s="20"/>
      <c r="AH326" s="20"/>
      <c r="AI326" s="20"/>
      <c r="AJ326" s="20"/>
      <c r="AK326" s="20"/>
      <c r="AL326" s="20"/>
      <c r="AM326" s="20"/>
      <c r="AN326" s="20"/>
      <c r="AO326" s="20"/>
      <c r="AP326" s="20"/>
      <c r="AQ326" s="20"/>
      <c r="AR326" s="20"/>
      <c r="AS326" s="20"/>
      <c r="AT326" s="20"/>
      <c r="AU326" s="20"/>
      <c r="AV326" s="20"/>
      <c r="AW326" s="21"/>
      <c r="BA326" s="27" t="s">
        <v>261</v>
      </c>
      <c r="BB326" s="36" t="s">
        <v>532</v>
      </c>
      <c r="BC326" s="26"/>
      <c r="BD326" s="26">
        <v>473.6122561271269</v>
      </c>
      <c r="BE326" s="20"/>
      <c r="BF326" s="20"/>
      <c r="BG326" s="20"/>
      <c r="BH326" s="20"/>
      <c r="BI326" s="20"/>
      <c r="BJ326" s="20"/>
      <c r="BK326" s="20"/>
      <c r="BL326" s="20"/>
      <c r="BM326" s="20"/>
      <c r="BN326" s="20"/>
      <c r="BO326" s="20"/>
      <c r="BP326" s="20"/>
      <c r="BQ326" s="20"/>
      <c r="BR326" s="20"/>
      <c r="BS326" s="20"/>
      <c r="BT326" s="20"/>
      <c r="BU326" s="20"/>
      <c r="BV326" s="20"/>
      <c r="BW326" s="20"/>
      <c r="BX326" s="20"/>
      <c r="BY326" s="21"/>
      <c r="CB326" s="31" t="s">
        <v>209</v>
      </c>
      <c r="CC326" s="56" t="s">
        <v>480</v>
      </c>
      <c r="CD326" s="30">
        <v>304.88179889831054</v>
      </c>
      <c r="CE326" s="30"/>
      <c r="CF326" s="20"/>
      <c r="CG326" s="20"/>
      <c r="CH326" s="20"/>
      <c r="CI326" s="20"/>
      <c r="CJ326" s="20"/>
      <c r="CK326" s="20"/>
      <c r="CL326" s="20"/>
      <c r="CM326" s="20"/>
      <c r="CN326" s="20"/>
      <c r="CO326" s="20"/>
      <c r="CP326" s="20"/>
      <c r="CQ326" s="20"/>
      <c r="CR326" s="20"/>
      <c r="CS326" s="20"/>
      <c r="CT326" s="20"/>
      <c r="CU326" s="20"/>
      <c r="CV326" s="20"/>
      <c r="CW326" s="20"/>
      <c r="CX326" s="20"/>
      <c r="CY326" s="20"/>
      <c r="CZ326" s="21"/>
    </row>
    <row r="327" spans="28:104" x14ac:dyDescent="0.25">
      <c r="AB327" s="27" t="s">
        <v>289</v>
      </c>
      <c r="AC327" s="36" t="s">
        <v>560</v>
      </c>
      <c r="AD327" s="63">
        <v>484.53505827532916</v>
      </c>
      <c r="AE327" s="20"/>
      <c r="AF327" s="20"/>
      <c r="AG327" s="20"/>
      <c r="AH327" s="20"/>
      <c r="AI327" s="20"/>
      <c r="AJ327" s="20"/>
      <c r="AK327" s="20"/>
      <c r="AL327" s="20"/>
      <c r="AM327" s="20"/>
      <c r="AN327" s="20"/>
      <c r="AO327" s="20"/>
      <c r="AP327" s="20"/>
      <c r="AQ327" s="20"/>
      <c r="AR327" s="20"/>
      <c r="AS327" s="20"/>
      <c r="AT327" s="20"/>
      <c r="AU327" s="20"/>
      <c r="AV327" s="20"/>
      <c r="AW327" s="21"/>
      <c r="BA327" s="27" t="s">
        <v>262</v>
      </c>
      <c r="BB327" s="36" t="s">
        <v>533</v>
      </c>
      <c r="BC327" s="26"/>
      <c r="BD327" s="26">
        <v>472.18620059103682</v>
      </c>
      <c r="BE327" s="20"/>
      <c r="BF327" s="20"/>
      <c r="BG327" s="20"/>
      <c r="BH327" s="20"/>
      <c r="BI327" s="20"/>
      <c r="BJ327" s="20"/>
      <c r="BK327" s="20"/>
      <c r="BL327" s="20"/>
      <c r="BM327" s="20"/>
      <c r="BN327" s="20"/>
      <c r="BO327" s="20"/>
      <c r="BP327" s="20"/>
      <c r="BQ327" s="20"/>
      <c r="BR327" s="20"/>
      <c r="BS327" s="20"/>
      <c r="BT327" s="20"/>
      <c r="BU327" s="20"/>
      <c r="BV327" s="20"/>
      <c r="BW327" s="20"/>
      <c r="BX327" s="20"/>
      <c r="BY327" s="21"/>
      <c r="CB327" s="31" t="s">
        <v>210</v>
      </c>
      <c r="CC327" s="56" t="s">
        <v>481</v>
      </c>
      <c r="CD327" s="30">
        <v>340.68047936462995</v>
      </c>
      <c r="CE327" s="30"/>
      <c r="CF327" s="20"/>
      <c r="CG327" s="20"/>
      <c r="CH327" s="20"/>
      <c r="CI327" s="20"/>
      <c r="CJ327" s="20"/>
      <c r="CK327" s="20"/>
      <c r="CL327" s="20"/>
      <c r="CM327" s="20"/>
      <c r="CN327" s="20"/>
      <c r="CO327" s="20"/>
      <c r="CP327" s="20"/>
      <c r="CQ327" s="20"/>
      <c r="CR327" s="20"/>
      <c r="CS327" s="20"/>
      <c r="CT327" s="20"/>
      <c r="CU327" s="20"/>
      <c r="CV327" s="20"/>
      <c r="CW327" s="20"/>
      <c r="CX327" s="20"/>
      <c r="CY327" s="20"/>
      <c r="CZ327" s="21"/>
    </row>
    <row r="328" spans="28:104" x14ac:dyDescent="0.25">
      <c r="AB328" s="27" t="s">
        <v>290</v>
      </c>
      <c r="AC328" s="36" t="s">
        <v>561</v>
      </c>
      <c r="AD328" s="63">
        <v>422.73691168122195</v>
      </c>
      <c r="AE328" s="20"/>
      <c r="AF328" s="20"/>
      <c r="AG328" s="20"/>
      <c r="AH328" s="20"/>
      <c r="AI328" s="20"/>
      <c r="AJ328" s="20"/>
      <c r="AK328" s="20"/>
      <c r="AL328" s="20"/>
      <c r="AM328" s="20"/>
      <c r="AN328" s="20"/>
      <c r="AO328" s="20"/>
      <c r="AP328" s="20"/>
      <c r="AQ328" s="20"/>
      <c r="AR328" s="20"/>
      <c r="AS328" s="20"/>
      <c r="AT328" s="20"/>
      <c r="AU328" s="20"/>
      <c r="AV328" s="20"/>
      <c r="AW328" s="21"/>
      <c r="BA328" s="27" t="s">
        <v>263</v>
      </c>
      <c r="BB328" s="36" t="s">
        <v>534</v>
      </c>
      <c r="BC328" s="26"/>
      <c r="BD328" s="26">
        <v>481.54282491957429</v>
      </c>
      <c r="BE328" s="20"/>
      <c r="BF328" s="20"/>
      <c r="BG328" s="20"/>
      <c r="BH328" s="20"/>
      <c r="BI328" s="20"/>
      <c r="BJ328" s="20"/>
      <c r="BK328" s="20"/>
      <c r="BL328" s="20"/>
      <c r="BM328" s="20"/>
      <c r="BN328" s="20"/>
      <c r="BO328" s="20"/>
      <c r="BP328" s="20"/>
      <c r="BQ328" s="20"/>
      <c r="BR328" s="20"/>
      <c r="BS328" s="20"/>
      <c r="BT328" s="20"/>
      <c r="BU328" s="20"/>
      <c r="BV328" s="20"/>
      <c r="BW328" s="20"/>
      <c r="BX328" s="20"/>
      <c r="BY328" s="21"/>
      <c r="CB328" s="31" t="s">
        <v>211</v>
      </c>
      <c r="CC328" s="56" t="s">
        <v>482</v>
      </c>
      <c r="CD328" s="30">
        <v>241.36259295620377</v>
      </c>
      <c r="CE328" s="30"/>
      <c r="CF328" s="20"/>
      <c r="CG328" s="20"/>
      <c r="CH328" s="20"/>
      <c r="CI328" s="20"/>
      <c r="CJ328" s="20"/>
      <c r="CK328" s="20"/>
      <c r="CL328" s="20"/>
      <c r="CM328" s="20"/>
      <c r="CN328" s="20"/>
      <c r="CO328" s="20"/>
      <c r="CP328" s="20"/>
      <c r="CQ328" s="20"/>
      <c r="CR328" s="20"/>
      <c r="CS328" s="20"/>
      <c r="CT328" s="20"/>
      <c r="CU328" s="20"/>
      <c r="CV328" s="20"/>
      <c r="CW328" s="20"/>
      <c r="CX328" s="20"/>
      <c r="CY328" s="20"/>
      <c r="CZ328" s="21"/>
    </row>
    <row r="329" spans="28:104" x14ac:dyDescent="0.25">
      <c r="AB329" s="27" t="s">
        <v>291</v>
      </c>
      <c r="AC329" s="36" t="s">
        <v>562</v>
      </c>
      <c r="AD329" s="63">
        <v>472.70800874840131</v>
      </c>
      <c r="AE329" s="20"/>
      <c r="AF329" s="20"/>
      <c r="AG329" s="20"/>
      <c r="AH329" s="20"/>
      <c r="AI329" s="20"/>
      <c r="AJ329" s="20"/>
      <c r="AK329" s="20"/>
      <c r="AL329" s="20"/>
      <c r="AM329" s="20"/>
      <c r="AN329" s="20"/>
      <c r="AO329" s="20"/>
      <c r="AP329" s="20"/>
      <c r="AQ329" s="20"/>
      <c r="AR329" s="20"/>
      <c r="AS329" s="20"/>
      <c r="AT329" s="20"/>
      <c r="AU329" s="20"/>
      <c r="AV329" s="20"/>
      <c r="AW329" s="21"/>
      <c r="BA329" s="27" t="s">
        <v>264</v>
      </c>
      <c r="BB329" s="36" t="s">
        <v>535</v>
      </c>
      <c r="BC329" s="26"/>
      <c r="BD329" s="26">
        <v>479.076008011422</v>
      </c>
      <c r="BE329" s="20"/>
      <c r="BF329" s="20"/>
      <c r="BG329" s="20"/>
      <c r="BH329" s="20"/>
      <c r="BI329" s="20"/>
      <c r="BJ329" s="20"/>
      <c r="BK329" s="20"/>
      <c r="BL329" s="20"/>
      <c r="BM329" s="20"/>
      <c r="BN329" s="20"/>
      <c r="BO329" s="20"/>
      <c r="BP329" s="20"/>
      <c r="BQ329" s="20"/>
      <c r="BR329" s="20"/>
      <c r="BS329" s="20"/>
      <c r="BT329" s="20"/>
      <c r="BU329" s="20"/>
      <c r="BV329" s="20"/>
      <c r="BW329" s="20"/>
      <c r="BX329" s="20"/>
      <c r="BY329" s="21"/>
      <c r="CB329" s="31" t="s">
        <v>212</v>
      </c>
      <c r="CC329" s="56" t="s">
        <v>483</v>
      </c>
      <c r="CD329" s="30">
        <v>353.22220215581331</v>
      </c>
      <c r="CE329" s="30"/>
      <c r="CF329" s="20"/>
      <c r="CG329" s="20"/>
      <c r="CH329" s="20"/>
      <c r="CI329" s="20"/>
      <c r="CJ329" s="20"/>
      <c r="CK329" s="20"/>
      <c r="CL329" s="20"/>
      <c r="CM329" s="20"/>
      <c r="CN329" s="20"/>
      <c r="CO329" s="20"/>
      <c r="CP329" s="20"/>
      <c r="CQ329" s="20"/>
      <c r="CR329" s="20"/>
      <c r="CS329" s="20"/>
      <c r="CT329" s="20"/>
      <c r="CU329" s="20"/>
      <c r="CV329" s="20"/>
      <c r="CW329" s="20"/>
      <c r="CX329" s="20"/>
      <c r="CY329" s="20"/>
      <c r="CZ329" s="21"/>
    </row>
    <row r="330" spans="28:104" x14ac:dyDescent="0.25">
      <c r="AB330" s="27" t="s">
        <v>292</v>
      </c>
      <c r="AC330" s="36" t="s">
        <v>563</v>
      </c>
      <c r="AD330" s="63">
        <v>472.057763696005</v>
      </c>
      <c r="AE330" s="20"/>
      <c r="AF330" s="20"/>
      <c r="AG330" s="20"/>
      <c r="AH330" s="20"/>
      <c r="AI330" s="20"/>
      <c r="AJ330" s="20"/>
      <c r="AK330" s="20"/>
      <c r="AL330" s="20"/>
      <c r="AM330" s="20"/>
      <c r="AN330" s="20"/>
      <c r="AO330" s="20"/>
      <c r="AP330" s="20"/>
      <c r="AQ330" s="20"/>
      <c r="AR330" s="20"/>
      <c r="AS330" s="20"/>
      <c r="AT330" s="20"/>
      <c r="AU330" s="20"/>
      <c r="AV330" s="20"/>
      <c r="AW330" s="21"/>
      <c r="BA330" s="27" t="s">
        <v>265</v>
      </c>
      <c r="BB330" s="36" t="s">
        <v>536</v>
      </c>
      <c r="BC330" s="26"/>
      <c r="BD330" s="26">
        <v>303.79012557967451</v>
      </c>
      <c r="BE330" s="20"/>
      <c r="BF330" s="20"/>
      <c r="BG330" s="20"/>
      <c r="BH330" s="20"/>
      <c r="BI330" s="20"/>
      <c r="BJ330" s="20"/>
      <c r="BK330" s="20"/>
      <c r="BL330" s="20"/>
      <c r="BM330" s="20"/>
      <c r="BN330" s="20"/>
      <c r="BO330" s="20"/>
      <c r="BP330" s="20"/>
      <c r="BQ330" s="20"/>
      <c r="BR330" s="20"/>
      <c r="BS330" s="20"/>
      <c r="BT330" s="20"/>
      <c r="BU330" s="20"/>
      <c r="BV330" s="20"/>
      <c r="BW330" s="20"/>
      <c r="BX330" s="20"/>
      <c r="BY330" s="21"/>
      <c r="CB330" s="31" t="s">
        <v>213</v>
      </c>
      <c r="CC330" s="56" t="s">
        <v>484</v>
      </c>
      <c r="CD330" s="30">
        <v>406.14359913009889</v>
      </c>
      <c r="CE330" s="30"/>
      <c r="CF330" s="20"/>
      <c r="CG330" s="20"/>
      <c r="CH330" s="20"/>
      <c r="CI330" s="20"/>
      <c r="CJ330" s="20"/>
      <c r="CK330" s="20"/>
      <c r="CL330" s="20"/>
      <c r="CM330" s="20"/>
      <c r="CN330" s="20"/>
      <c r="CO330" s="20"/>
      <c r="CP330" s="20"/>
      <c r="CQ330" s="20"/>
      <c r="CR330" s="20"/>
      <c r="CS330" s="20"/>
      <c r="CT330" s="20"/>
      <c r="CU330" s="20"/>
      <c r="CV330" s="20"/>
      <c r="CW330" s="20"/>
      <c r="CX330" s="20"/>
      <c r="CY330" s="20"/>
      <c r="CZ330" s="21"/>
    </row>
    <row r="331" spans="28:104" x14ac:dyDescent="0.25">
      <c r="AB331" s="27" t="s">
        <v>293</v>
      </c>
      <c r="AC331" s="36" t="s">
        <v>564</v>
      </c>
      <c r="AD331" s="63">
        <v>484.54395311467937</v>
      </c>
      <c r="AE331" s="20"/>
      <c r="AF331" s="20"/>
      <c r="AG331" s="20"/>
      <c r="AH331" s="20"/>
      <c r="AI331" s="20"/>
      <c r="AJ331" s="20"/>
      <c r="AK331" s="20"/>
      <c r="AL331" s="20"/>
      <c r="AM331" s="20"/>
      <c r="AN331" s="20"/>
      <c r="AO331" s="20"/>
      <c r="AP331" s="20"/>
      <c r="AQ331" s="20"/>
      <c r="AR331" s="20"/>
      <c r="AS331" s="20"/>
      <c r="AT331" s="20"/>
      <c r="AU331" s="20"/>
      <c r="AV331" s="20"/>
      <c r="AW331" s="21"/>
      <c r="BA331" s="27" t="s">
        <v>266</v>
      </c>
      <c r="BB331" s="36" t="s">
        <v>537</v>
      </c>
      <c r="BC331" s="26"/>
      <c r="BD331" s="26">
        <v>348.79838673768859</v>
      </c>
      <c r="BE331" s="20"/>
      <c r="BF331" s="20"/>
      <c r="BG331" s="20"/>
      <c r="BH331" s="20"/>
      <c r="BI331" s="20"/>
      <c r="BJ331" s="20"/>
      <c r="BK331" s="20"/>
      <c r="BL331" s="20"/>
      <c r="BM331" s="20"/>
      <c r="BN331" s="20"/>
      <c r="BO331" s="20"/>
      <c r="BP331" s="20"/>
      <c r="BQ331" s="20"/>
      <c r="BR331" s="20"/>
      <c r="BS331" s="20"/>
      <c r="BT331" s="20"/>
      <c r="BU331" s="20"/>
      <c r="BV331" s="20"/>
      <c r="BW331" s="20"/>
      <c r="BX331" s="20"/>
      <c r="BY331" s="21"/>
      <c r="CB331" s="31" t="s">
        <v>214</v>
      </c>
      <c r="CC331" s="56" t="s">
        <v>485</v>
      </c>
      <c r="CD331" s="30">
        <v>331.99650735618604</v>
      </c>
      <c r="CE331" s="30"/>
      <c r="CF331" s="20"/>
      <c r="CG331" s="20"/>
      <c r="CH331" s="20"/>
      <c r="CI331" s="20"/>
      <c r="CJ331" s="20"/>
      <c r="CK331" s="20"/>
      <c r="CL331" s="20"/>
      <c r="CM331" s="20"/>
      <c r="CN331" s="20"/>
      <c r="CO331" s="20"/>
      <c r="CP331" s="20"/>
      <c r="CQ331" s="20"/>
      <c r="CR331" s="20"/>
      <c r="CS331" s="20"/>
      <c r="CT331" s="20"/>
      <c r="CU331" s="20"/>
      <c r="CV331" s="20"/>
      <c r="CW331" s="20"/>
      <c r="CX331" s="20"/>
      <c r="CY331" s="20"/>
      <c r="CZ331" s="21"/>
    </row>
    <row r="332" spans="28:104" x14ac:dyDescent="0.25">
      <c r="AB332" s="27" t="s">
        <v>294</v>
      </c>
      <c r="AC332" s="36" t="s">
        <v>565</v>
      </c>
      <c r="AD332" s="63">
        <v>462.40415410642402</v>
      </c>
      <c r="AE332" s="20"/>
      <c r="AF332" s="20"/>
      <c r="AG332" s="20"/>
      <c r="AH332" s="20"/>
      <c r="AI332" s="20"/>
      <c r="AJ332" s="20"/>
      <c r="AK332" s="20"/>
      <c r="AL332" s="20"/>
      <c r="AM332" s="20"/>
      <c r="AN332" s="20"/>
      <c r="AO332" s="20"/>
      <c r="AP332" s="20"/>
      <c r="AQ332" s="20"/>
      <c r="AR332" s="20"/>
      <c r="AS332" s="20"/>
      <c r="AT332" s="20"/>
      <c r="AU332" s="20"/>
      <c r="AV332" s="20"/>
      <c r="AW332" s="21"/>
      <c r="BA332" s="27" t="s">
        <v>267</v>
      </c>
      <c r="BB332" s="36" t="s">
        <v>538</v>
      </c>
      <c r="BC332" s="26"/>
      <c r="BD332" s="26">
        <v>527.84473230218146</v>
      </c>
      <c r="BE332" s="20"/>
      <c r="BF332" s="20"/>
      <c r="BG332" s="20"/>
      <c r="BH332" s="20"/>
      <c r="BI332" s="20"/>
      <c r="BJ332" s="20"/>
      <c r="BK332" s="20"/>
      <c r="BL332" s="20"/>
      <c r="BM332" s="20"/>
      <c r="BN332" s="20"/>
      <c r="BO332" s="20"/>
      <c r="BP332" s="20"/>
      <c r="BQ332" s="20"/>
      <c r="BR332" s="20"/>
      <c r="BS332" s="20"/>
      <c r="BT332" s="20"/>
      <c r="BU332" s="20"/>
      <c r="BV332" s="20"/>
      <c r="BW332" s="20"/>
      <c r="BX332" s="20"/>
      <c r="BY332" s="21"/>
      <c r="CB332" s="31" t="s">
        <v>215</v>
      </c>
      <c r="CC332" s="56" t="s">
        <v>486</v>
      </c>
      <c r="CD332" s="30">
        <v>458.53984315229206</v>
      </c>
      <c r="CE332" s="30"/>
      <c r="CF332" s="20"/>
      <c r="CG332" s="20"/>
      <c r="CH332" s="20"/>
      <c r="CI332" s="20"/>
      <c r="CJ332" s="20"/>
      <c r="CK332" s="20"/>
      <c r="CL332" s="20"/>
      <c r="CM332" s="20"/>
      <c r="CN332" s="20"/>
      <c r="CO332" s="20"/>
      <c r="CP332" s="20"/>
      <c r="CQ332" s="20"/>
      <c r="CR332" s="20"/>
      <c r="CS332" s="20"/>
      <c r="CT332" s="20"/>
      <c r="CU332" s="20"/>
      <c r="CV332" s="20"/>
      <c r="CW332" s="20"/>
      <c r="CX332" s="20"/>
      <c r="CY332" s="20"/>
      <c r="CZ332" s="21"/>
    </row>
    <row r="333" spans="28:104" x14ac:dyDescent="0.25">
      <c r="AB333" s="27" t="s">
        <v>295</v>
      </c>
      <c r="AC333" s="36" t="s">
        <v>566</v>
      </c>
      <c r="AD333" s="63">
        <v>419.92111469948213</v>
      </c>
      <c r="AE333" s="20"/>
      <c r="AF333" s="20"/>
      <c r="AG333" s="20"/>
      <c r="AH333" s="20"/>
      <c r="AI333" s="20"/>
      <c r="AJ333" s="20"/>
      <c r="AK333" s="20"/>
      <c r="AL333" s="20"/>
      <c r="AM333" s="20"/>
      <c r="AN333" s="20"/>
      <c r="AO333" s="20"/>
      <c r="AP333" s="20"/>
      <c r="AQ333" s="20"/>
      <c r="AR333" s="20"/>
      <c r="AS333" s="20"/>
      <c r="AT333" s="20"/>
      <c r="AU333" s="20"/>
      <c r="AV333" s="20"/>
      <c r="AW333" s="21"/>
      <c r="BA333" s="27" t="s">
        <v>268</v>
      </c>
      <c r="BB333" s="36" t="s">
        <v>539</v>
      </c>
      <c r="BC333" s="26"/>
      <c r="BD333" s="26">
        <v>428.98183620937226</v>
      </c>
      <c r="BE333" s="20"/>
      <c r="BF333" s="20"/>
      <c r="BG333" s="20"/>
      <c r="BH333" s="20"/>
      <c r="BI333" s="20"/>
      <c r="BJ333" s="20"/>
      <c r="BK333" s="20"/>
      <c r="BL333" s="20"/>
      <c r="BM333" s="20"/>
      <c r="BN333" s="20"/>
      <c r="BO333" s="20"/>
      <c r="BP333" s="20"/>
      <c r="BQ333" s="20"/>
      <c r="BR333" s="20"/>
      <c r="BS333" s="20"/>
      <c r="BT333" s="20"/>
      <c r="BU333" s="20"/>
      <c r="BV333" s="20"/>
      <c r="BW333" s="20"/>
      <c r="BX333" s="20"/>
      <c r="BY333" s="21"/>
      <c r="CB333" s="31" t="s">
        <v>216</v>
      </c>
      <c r="CC333" s="56" t="s">
        <v>487</v>
      </c>
      <c r="CD333" s="30">
        <v>369.90611358597846</v>
      </c>
      <c r="CE333" s="30"/>
      <c r="CF333" s="20"/>
      <c r="CG333" s="20"/>
      <c r="CH333" s="20"/>
      <c r="CI333" s="20"/>
      <c r="CJ333" s="20"/>
      <c r="CK333" s="20"/>
      <c r="CL333" s="20"/>
      <c r="CM333" s="20"/>
      <c r="CN333" s="20"/>
      <c r="CO333" s="20"/>
      <c r="CP333" s="20"/>
      <c r="CQ333" s="20"/>
      <c r="CR333" s="20"/>
      <c r="CS333" s="20"/>
      <c r="CT333" s="20"/>
      <c r="CU333" s="20"/>
      <c r="CV333" s="20"/>
      <c r="CW333" s="20"/>
      <c r="CX333" s="20"/>
      <c r="CY333" s="20"/>
      <c r="CZ333" s="21"/>
    </row>
    <row r="334" spans="28:104" x14ac:dyDescent="0.25">
      <c r="AB334" s="27" t="s">
        <v>296</v>
      </c>
      <c r="AC334" s="36" t="s">
        <v>567</v>
      </c>
      <c r="AD334" s="63">
        <v>471.42031816966028</v>
      </c>
      <c r="AE334" s="20"/>
      <c r="AF334" s="20"/>
      <c r="AG334" s="20"/>
      <c r="AH334" s="20"/>
      <c r="AI334" s="20"/>
      <c r="AJ334" s="20"/>
      <c r="AK334" s="20"/>
      <c r="AL334" s="20"/>
      <c r="AM334" s="20"/>
      <c r="AN334" s="20"/>
      <c r="AO334" s="20"/>
      <c r="AP334" s="20"/>
      <c r="AQ334" s="20"/>
      <c r="AR334" s="20"/>
      <c r="AS334" s="20"/>
      <c r="AT334" s="20"/>
      <c r="AU334" s="20"/>
      <c r="AV334" s="20"/>
      <c r="AW334" s="21"/>
      <c r="BA334" s="27" t="s">
        <v>269</v>
      </c>
      <c r="BB334" s="36" t="s">
        <v>540</v>
      </c>
      <c r="BC334" s="26"/>
      <c r="BD334" s="26">
        <v>252.33160264556057</v>
      </c>
      <c r="BE334" s="20"/>
      <c r="BF334" s="20"/>
      <c r="BG334" s="20"/>
      <c r="BH334" s="20"/>
      <c r="BI334" s="20"/>
      <c r="BJ334" s="20"/>
      <c r="BK334" s="20"/>
      <c r="BL334" s="20"/>
      <c r="BM334" s="20"/>
      <c r="BN334" s="20"/>
      <c r="BO334" s="20"/>
      <c r="BP334" s="20"/>
      <c r="BQ334" s="20"/>
      <c r="BR334" s="20"/>
      <c r="BS334" s="20"/>
      <c r="BT334" s="20"/>
      <c r="BU334" s="20"/>
      <c r="BV334" s="20"/>
      <c r="BW334" s="20"/>
      <c r="BX334" s="20"/>
      <c r="BY334" s="21"/>
      <c r="CB334" s="31" t="s">
        <v>217</v>
      </c>
      <c r="CC334" s="56" t="s">
        <v>488</v>
      </c>
      <c r="CD334" s="30">
        <v>403.04630382596804</v>
      </c>
      <c r="CE334" s="30"/>
      <c r="CF334" s="20"/>
      <c r="CG334" s="20"/>
      <c r="CH334" s="20"/>
      <c r="CI334" s="20"/>
      <c r="CJ334" s="20"/>
      <c r="CK334" s="20"/>
      <c r="CL334" s="20"/>
      <c r="CM334" s="20"/>
      <c r="CN334" s="20"/>
      <c r="CO334" s="20"/>
      <c r="CP334" s="20"/>
      <c r="CQ334" s="20"/>
      <c r="CR334" s="20"/>
      <c r="CS334" s="20"/>
      <c r="CT334" s="20"/>
      <c r="CU334" s="20"/>
      <c r="CV334" s="20"/>
      <c r="CW334" s="20"/>
      <c r="CX334" s="20"/>
      <c r="CY334" s="20"/>
      <c r="CZ334" s="21"/>
    </row>
    <row r="335" spans="28:104" x14ac:dyDescent="0.25">
      <c r="AB335" s="27" t="s">
        <v>297</v>
      </c>
      <c r="AC335" s="36" t="s">
        <v>568</v>
      </c>
      <c r="AD335" s="63">
        <v>537.35323123189551</v>
      </c>
      <c r="AE335" s="20"/>
      <c r="AF335" s="20"/>
      <c r="AG335" s="20"/>
      <c r="AH335" s="20"/>
      <c r="AI335" s="20"/>
      <c r="AJ335" s="20"/>
      <c r="AK335" s="20"/>
      <c r="AL335" s="20"/>
      <c r="AM335" s="20"/>
      <c r="AN335" s="20"/>
      <c r="AO335" s="20"/>
      <c r="AP335" s="20"/>
      <c r="AQ335" s="20"/>
      <c r="AR335" s="20"/>
      <c r="AS335" s="20"/>
      <c r="AT335" s="20"/>
      <c r="AU335" s="20"/>
      <c r="AV335" s="20"/>
      <c r="AW335" s="21"/>
      <c r="BA335" s="27" t="s">
        <v>270</v>
      </c>
      <c r="BB335" s="36" t="s">
        <v>541</v>
      </c>
      <c r="BC335" s="26"/>
      <c r="BD335" s="26">
        <v>422.55757548567834</v>
      </c>
      <c r="BE335" s="20"/>
      <c r="BF335" s="20"/>
      <c r="BG335" s="20"/>
      <c r="BH335" s="20"/>
      <c r="BI335" s="20"/>
      <c r="BJ335" s="20"/>
      <c r="BK335" s="20"/>
      <c r="BL335" s="20"/>
      <c r="BM335" s="20"/>
      <c r="BN335" s="20"/>
      <c r="BO335" s="20"/>
      <c r="BP335" s="20"/>
      <c r="BQ335" s="20"/>
      <c r="BR335" s="20"/>
      <c r="BS335" s="20"/>
      <c r="BT335" s="20"/>
      <c r="BU335" s="20"/>
      <c r="BV335" s="20"/>
      <c r="BW335" s="20"/>
      <c r="BX335" s="20"/>
      <c r="BY335" s="21"/>
      <c r="CB335" s="31" t="s">
        <v>218</v>
      </c>
      <c r="CC335" s="56" t="s">
        <v>489</v>
      </c>
      <c r="CD335" s="30">
        <v>311.64904616175994</v>
      </c>
      <c r="CE335" s="30"/>
      <c r="CF335" s="20"/>
      <c r="CG335" s="20"/>
      <c r="CH335" s="20"/>
      <c r="CI335" s="20"/>
      <c r="CJ335" s="20"/>
      <c r="CK335" s="20"/>
      <c r="CL335" s="20"/>
      <c r="CM335" s="20"/>
      <c r="CN335" s="20"/>
      <c r="CO335" s="20"/>
      <c r="CP335" s="20"/>
      <c r="CQ335" s="20"/>
      <c r="CR335" s="20"/>
      <c r="CS335" s="20"/>
      <c r="CT335" s="20"/>
      <c r="CU335" s="20"/>
      <c r="CV335" s="20"/>
      <c r="CW335" s="20"/>
      <c r="CX335" s="20"/>
      <c r="CY335" s="20"/>
      <c r="CZ335" s="21"/>
    </row>
    <row r="336" spans="28:104" x14ac:dyDescent="0.25">
      <c r="AB336" s="27" t="s">
        <v>298</v>
      </c>
      <c r="AC336" s="36" t="s">
        <v>569</v>
      </c>
      <c r="AD336" s="63">
        <v>494.96471965647453</v>
      </c>
      <c r="AE336" s="20"/>
      <c r="AF336" s="20"/>
      <c r="AG336" s="20"/>
      <c r="AH336" s="20"/>
      <c r="AI336" s="20"/>
      <c r="AJ336" s="20"/>
      <c r="AK336" s="20"/>
      <c r="AL336" s="20"/>
      <c r="AM336" s="20"/>
      <c r="AN336" s="20"/>
      <c r="AO336" s="20"/>
      <c r="AP336" s="20"/>
      <c r="AQ336" s="20"/>
      <c r="AR336" s="20"/>
      <c r="AS336" s="20"/>
      <c r="AT336" s="20"/>
      <c r="AU336" s="20"/>
      <c r="AV336" s="20"/>
      <c r="AW336" s="21"/>
      <c r="BA336" s="27" t="s">
        <v>271</v>
      </c>
      <c r="BB336" s="36" t="s">
        <v>542</v>
      </c>
      <c r="BC336" s="26"/>
      <c r="BD336" s="26">
        <v>370.09749207890644</v>
      </c>
      <c r="BE336" s="20"/>
      <c r="BF336" s="20"/>
      <c r="BG336" s="20"/>
      <c r="BH336" s="20"/>
      <c r="BI336" s="20"/>
      <c r="BJ336" s="20"/>
      <c r="BK336" s="20"/>
      <c r="BL336" s="20"/>
      <c r="BM336" s="20"/>
      <c r="BN336" s="20"/>
      <c r="BO336" s="20"/>
      <c r="BP336" s="20"/>
      <c r="BQ336" s="20"/>
      <c r="BR336" s="20"/>
      <c r="BS336" s="20"/>
      <c r="BT336" s="20"/>
      <c r="BU336" s="20"/>
      <c r="BV336" s="20"/>
      <c r="BW336" s="20"/>
      <c r="BX336" s="20"/>
      <c r="BY336" s="21"/>
      <c r="CB336" s="31" t="s">
        <v>219</v>
      </c>
      <c r="CC336" s="56" t="s">
        <v>490</v>
      </c>
      <c r="CD336" s="30">
        <v>326.01856031801458</v>
      </c>
      <c r="CE336" s="30"/>
      <c r="CF336" s="20"/>
      <c r="CG336" s="20"/>
      <c r="CH336" s="20"/>
      <c r="CI336" s="20"/>
      <c r="CJ336" s="20"/>
      <c r="CK336" s="20"/>
      <c r="CL336" s="20"/>
      <c r="CM336" s="20"/>
      <c r="CN336" s="20"/>
      <c r="CO336" s="20"/>
      <c r="CP336" s="20"/>
      <c r="CQ336" s="20"/>
      <c r="CR336" s="20"/>
      <c r="CS336" s="20"/>
      <c r="CT336" s="20"/>
      <c r="CU336" s="20"/>
      <c r="CV336" s="20"/>
      <c r="CW336" s="20"/>
      <c r="CX336" s="20"/>
      <c r="CY336" s="20"/>
      <c r="CZ336" s="21"/>
    </row>
    <row r="337" spans="28:104" x14ac:dyDescent="0.25">
      <c r="AB337" s="27" t="s">
        <v>299</v>
      </c>
      <c r="AC337" s="36" t="s">
        <v>570</v>
      </c>
      <c r="AD337" s="63">
        <v>459.95923427246476</v>
      </c>
      <c r="AE337" s="20"/>
      <c r="AF337" s="20"/>
      <c r="AG337" s="20"/>
      <c r="AH337" s="20"/>
      <c r="AI337" s="20"/>
      <c r="AJ337" s="20"/>
      <c r="AK337" s="20"/>
      <c r="AL337" s="20"/>
      <c r="AM337" s="20"/>
      <c r="AN337" s="20"/>
      <c r="AO337" s="20"/>
      <c r="AP337" s="20"/>
      <c r="AQ337" s="20"/>
      <c r="AR337" s="20"/>
      <c r="AS337" s="20"/>
      <c r="AT337" s="20"/>
      <c r="AU337" s="20"/>
      <c r="AV337" s="20"/>
      <c r="AW337" s="21"/>
      <c r="BA337" s="27" t="s">
        <v>272</v>
      </c>
      <c r="BB337" s="36" t="s">
        <v>543</v>
      </c>
      <c r="BC337" s="26"/>
      <c r="BD337" s="26">
        <v>477.74901579368185</v>
      </c>
      <c r="BE337" s="20"/>
      <c r="BF337" s="20"/>
      <c r="BG337" s="20"/>
      <c r="BH337" s="20"/>
      <c r="BI337" s="20"/>
      <c r="BJ337" s="20"/>
      <c r="BK337" s="20"/>
      <c r="BL337" s="20"/>
      <c r="BM337" s="20"/>
      <c r="BN337" s="20"/>
      <c r="BO337" s="20"/>
      <c r="BP337" s="20"/>
      <c r="BQ337" s="20"/>
      <c r="BR337" s="20"/>
      <c r="BS337" s="20"/>
      <c r="BT337" s="20"/>
      <c r="BU337" s="20"/>
      <c r="BV337" s="20"/>
      <c r="BW337" s="20"/>
      <c r="BX337" s="20"/>
      <c r="BY337" s="21"/>
      <c r="CB337" s="31" t="s">
        <v>220</v>
      </c>
      <c r="CC337" s="56" t="s">
        <v>491</v>
      </c>
      <c r="CD337" s="30">
        <v>398.18061145279671</v>
      </c>
      <c r="CE337" s="30"/>
      <c r="CF337" s="20"/>
      <c r="CG337" s="20"/>
      <c r="CH337" s="20"/>
      <c r="CI337" s="20"/>
      <c r="CJ337" s="20"/>
      <c r="CK337" s="20"/>
      <c r="CL337" s="20"/>
      <c r="CM337" s="20"/>
      <c r="CN337" s="20"/>
      <c r="CO337" s="20"/>
      <c r="CP337" s="20"/>
      <c r="CQ337" s="20"/>
      <c r="CR337" s="20"/>
      <c r="CS337" s="20"/>
      <c r="CT337" s="20"/>
      <c r="CU337" s="20"/>
      <c r="CV337" s="20"/>
      <c r="CW337" s="20"/>
      <c r="CX337" s="20"/>
      <c r="CY337" s="20"/>
      <c r="CZ337" s="21"/>
    </row>
    <row r="338" spans="28:104" x14ac:dyDescent="0.25">
      <c r="AB338" s="27" t="s">
        <v>300</v>
      </c>
      <c r="AC338" s="36" t="s">
        <v>571</v>
      </c>
      <c r="AD338" s="63">
        <v>395.14854651479664</v>
      </c>
      <c r="AE338" s="20"/>
      <c r="AF338" s="20"/>
      <c r="AG338" s="20"/>
      <c r="AH338" s="20"/>
      <c r="AI338" s="20"/>
      <c r="AJ338" s="20"/>
      <c r="AK338" s="20"/>
      <c r="AL338" s="20"/>
      <c r="AM338" s="20"/>
      <c r="AN338" s="20"/>
      <c r="AO338" s="20"/>
      <c r="AP338" s="20"/>
      <c r="AQ338" s="20"/>
      <c r="AR338" s="20"/>
      <c r="AS338" s="20"/>
      <c r="AT338" s="20"/>
      <c r="AU338" s="20"/>
      <c r="AV338" s="20"/>
      <c r="AW338" s="21"/>
      <c r="BA338" s="27" t="s">
        <v>273</v>
      </c>
      <c r="BB338" s="36" t="s">
        <v>544</v>
      </c>
      <c r="BC338" s="26"/>
      <c r="BD338" s="26">
        <v>351.85164025509732</v>
      </c>
      <c r="BE338" s="20"/>
      <c r="BF338" s="20"/>
      <c r="BG338" s="20"/>
      <c r="BH338" s="20"/>
      <c r="BI338" s="20"/>
      <c r="BJ338" s="20"/>
      <c r="BK338" s="20"/>
      <c r="BL338" s="20"/>
      <c r="BM338" s="20"/>
      <c r="BN338" s="20"/>
      <c r="BO338" s="20"/>
      <c r="BP338" s="20"/>
      <c r="BQ338" s="20"/>
      <c r="BR338" s="20"/>
      <c r="BS338" s="20"/>
      <c r="BT338" s="20"/>
      <c r="BU338" s="20"/>
      <c r="BV338" s="20"/>
      <c r="BW338" s="20"/>
      <c r="BX338" s="20"/>
      <c r="BY338" s="21"/>
      <c r="CB338" s="31" t="s">
        <v>221</v>
      </c>
      <c r="CC338" s="56" t="s">
        <v>492</v>
      </c>
      <c r="CD338" s="30">
        <v>397.87612035837481</v>
      </c>
      <c r="CE338" s="30"/>
      <c r="CF338" s="20"/>
      <c r="CG338" s="20"/>
      <c r="CH338" s="20"/>
      <c r="CI338" s="20"/>
      <c r="CJ338" s="20"/>
      <c r="CK338" s="20"/>
      <c r="CL338" s="20"/>
      <c r="CM338" s="20"/>
      <c r="CN338" s="20"/>
      <c r="CO338" s="20"/>
      <c r="CP338" s="20"/>
      <c r="CQ338" s="20"/>
      <c r="CR338" s="20"/>
      <c r="CS338" s="20"/>
      <c r="CT338" s="20"/>
      <c r="CU338" s="20"/>
      <c r="CV338" s="20"/>
      <c r="CW338" s="20"/>
      <c r="CX338" s="20"/>
      <c r="CY338" s="20"/>
      <c r="CZ338" s="21"/>
    </row>
    <row r="339" spans="28:104" x14ac:dyDescent="0.25">
      <c r="AB339" s="27" t="s">
        <v>301</v>
      </c>
      <c r="AC339" s="36" t="s">
        <v>572</v>
      </c>
      <c r="AD339" s="63">
        <v>477.69271083798435</v>
      </c>
      <c r="AE339" s="20"/>
      <c r="AF339" s="20"/>
      <c r="AG339" s="20"/>
      <c r="AH339" s="20"/>
      <c r="AI339" s="20"/>
      <c r="AJ339" s="20"/>
      <c r="AK339" s="20"/>
      <c r="AL339" s="20"/>
      <c r="AM339" s="20"/>
      <c r="AN339" s="20"/>
      <c r="AO339" s="20"/>
      <c r="AP339" s="20"/>
      <c r="AQ339" s="20"/>
      <c r="AR339" s="20"/>
      <c r="AS339" s="20"/>
      <c r="AT339" s="20"/>
      <c r="AU339" s="20"/>
      <c r="AV339" s="20"/>
      <c r="AW339" s="21"/>
      <c r="BA339" s="27" t="s">
        <v>274</v>
      </c>
      <c r="BB339" s="36" t="s">
        <v>545</v>
      </c>
      <c r="BC339" s="26"/>
      <c r="BD339" s="26">
        <v>378.94095960152686</v>
      </c>
      <c r="BE339" s="20"/>
      <c r="BF339" s="20"/>
      <c r="BG339" s="20"/>
      <c r="BH339" s="20"/>
      <c r="BI339" s="20"/>
      <c r="BJ339" s="20"/>
      <c r="BK339" s="20"/>
      <c r="BL339" s="20"/>
      <c r="BM339" s="20"/>
      <c r="BN339" s="20"/>
      <c r="BO339" s="20"/>
      <c r="BP339" s="20"/>
      <c r="BQ339" s="20"/>
      <c r="BR339" s="20"/>
      <c r="BS339" s="20"/>
      <c r="BT339" s="20"/>
      <c r="BU339" s="20"/>
      <c r="BV339" s="20"/>
      <c r="BW339" s="20"/>
      <c r="BX339" s="20"/>
      <c r="BY339" s="21"/>
      <c r="CB339" s="31" t="s">
        <v>222</v>
      </c>
      <c r="CC339" s="56" t="s">
        <v>493</v>
      </c>
      <c r="CD339" s="30">
        <v>368.48355265858669</v>
      </c>
      <c r="CE339" s="30"/>
      <c r="CF339" s="20"/>
      <c r="CG339" s="20"/>
      <c r="CH339" s="20"/>
      <c r="CI339" s="20"/>
      <c r="CJ339" s="20"/>
      <c r="CK339" s="20"/>
      <c r="CL339" s="20"/>
      <c r="CM339" s="20"/>
      <c r="CN339" s="20"/>
      <c r="CO339" s="20"/>
      <c r="CP339" s="20"/>
      <c r="CQ339" s="20"/>
      <c r="CR339" s="20"/>
      <c r="CS339" s="20"/>
      <c r="CT339" s="20"/>
      <c r="CU339" s="20"/>
      <c r="CV339" s="20"/>
      <c r="CW339" s="20"/>
      <c r="CX339" s="20"/>
      <c r="CY339" s="20"/>
      <c r="CZ339" s="21"/>
    </row>
    <row r="340" spans="28:104" x14ac:dyDescent="0.25">
      <c r="AB340" s="27" t="s">
        <v>302</v>
      </c>
      <c r="AC340" s="36" t="s">
        <v>573</v>
      </c>
      <c r="AD340" s="63">
        <v>467.707452353593</v>
      </c>
      <c r="AE340" s="20"/>
      <c r="AF340" s="20"/>
      <c r="AG340" s="20"/>
      <c r="AH340" s="20"/>
      <c r="AI340" s="20"/>
      <c r="AJ340" s="20"/>
      <c r="AK340" s="20"/>
      <c r="AL340" s="20"/>
      <c r="AM340" s="20"/>
      <c r="AN340" s="20"/>
      <c r="AO340" s="20"/>
      <c r="AP340" s="20"/>
      <c r="AQ340" s="20"/>
      <c r="AR340" s="20"/>
      <c r="AS340" s="20"/>
      <c r="AT340" s="20"/>
      <c r="AU340" s="20"/>
      <c r="AV340" s="20"/>
      <c r="AW340" s="21"/>
      <c r="BA340" s="27" t="s">
        <v>275</v>
      </c>
      <c r="BB340" s="36" t="s">
        <v>546</v>
      </c>
      <c r="BC340" s="26"/>
      <c r="BD340" s="26">
        <v>398.2985983757701</v>
      </c>
      <c r="BE340" s="20"/>
      <c r="BF340" s="20"/>
      <c r="BG340" s="20"/>
      <c r="BH340" s="20"/>
      <c r="BI340" s="20"/>
      <c r="BJ340" s="20"/>
      <c r="BK340" s="20"/>
      <c r="BL340" s="20"/>
      <c r="BM340" s="20"/>
      <c r="BN340" s="20"/>
      <c r="BO340" s="20"/>
      <c r="BP340" s="20"/>
      <c r="BQ340" s="20"/>
      <c r="BR340" s="20"/>
      <c r="BS340" s="20"/>
      <c r="BT340" s="20"/>
      <c r="BU340" s="20"/>
      <c r="BV340" s="20"/>
      <c r="BW340" s="20"/>
      <c r="BX340" s="20"/>
      <c r="BY340" s="21"/>
      <c r="CB340" s="31" t="s">
        <v>223</v>
      </c>
      <c r="CC340" s="56" t="s">
        <v>494</v>
      </c>
      <c r="CD340" s="30">
        <v>413.05112473853671</v>
      </c>
      <c r="CE340" s="30"/>
      <c r="CF340" s="20"/>
      <c r="CG340" s="20"/>
      <c r="CH340" s="20"/>
      <c r="CI340" s="20"/>
      <c r="CJ340" s="20"/>
      <c r="CK340" s="20"/>
      <c r="CL340" s="20"/>
      <c r="CM340" s="20"/>
      <c r="CN340" s="20"/>
      <c r="CO340" s="20"/>
      <c r="CP340" s="20"/>
      <c r="CQ340" s="20"/>
      <c r="CR340" s="20"/>
      <c r="CS340" s="20"/>
      <c r="CT340" s="20"/>
      <c r="CU340" s="20"/>
      <c r="CV340" s="20"/>
      <c r="CW340" s="20"/>
      <c r="CX340" s="20"/>
      <c r="CY340" s="20"/>
      <c r="CZ340" s="21"/>
    </row>
    <row r="341" spans="28:104" x14ac:dyDescent="0.25">
      <c r="AB341" s="27" t="s">
        <v>303</v>
      </c>
      <c r="AC341" s="36" t="s">
        <v>574</v>
      </c>
      <c r="AD341" s="63">
        <v>460.71442387845894</v>
      </c>
      <c r="AE341" s="20"/>
      <c r="AF341" s="20"/>
      <c r="AG341" s="20"/>
      <c r="AH341" s="20"/>
      <c r="AI341" s="20"/>
      <c r="AJ341" s="20"/>
      <c r="AK341" s="20"/>
      <c r="AL341" s="20"/>
      <c r="AM341" s="20"/>
      <c r="AN341" s="20"/>
      <c r="AO341" s="20"/>
      <c r="AP341" s="20"/>
      <c r="AQ341" s="20"/>
      <c r="AR341" s="20"/>
      <c r="AS341" s="20"/>
      <c r="AT341" s="20"/>
      <c r="AU341" s="20"/>
      <c r="AV341" s="20"/>
      <c r="AW341" s="21"/>
      <c r="BA341" s="27" t="s">
        <v>276</v>
      </c>
      <c r="BB341" s="36" t="s">
        <v>547</v>
      </c>
      <c r="BC341" s="26"/>
      <c r="BD341" s="26">
        <v>414.14205415904303</v>
      </c>
      <c r="BE341" s="20"/>
      <c r="BF341" s="20"/>
      <c r="BG341" s="20"/>
      <c r="BH341" s="20"/>
      <c r="BI341" s="20"/>
      <c r="BJ341" s="20"/>
      <c r="BK341" s="20"/>
      <c r="BL341" s="20"/>
      <c r="BM341" s="20"/>
      <c r="BN341" s="20"/>
      <c r="BO341" s="20"/>
      <c r="BP341" s="20"/>
      <c r="BQ341" s="20"/>
      <c r="BR341" s="20"/>
      <c r="BS341" s="20"/>
      <c r="BT341" s="20"/>
      <c r="BU341" s="20"/>
      <c r="BV341" s="20"/>
      <c r="BW341" s="20"/>
      <c r="BX341" s="20"/>
      <c r="BY341" s="21"/>
      <c r="CB341" s="31" t="s">
        <v>224</v>
      </c>
      <c r="CC341" s="56" t="s">
        <v>495</v>
      </c>
      <c r="CD341" s="30">
        <v>353.01576344344664</v>
      </c>
      <c r="CE341" s="30"/>
      <c r="CF341" s="20"/>
      <c r="CG341" s="20"/>
      <c r="CH341" s="20"/>
      <c r="CI341" s="20"/>
      <c r="CJ341" s="20"/>
      <c r="CK341" s="20"/>
      <c r="CL341" s="20"/>
      <c r="CM341" s="20"/>
      <c r="CN341" s="20"/>
      <c r="CO341" s="20"/>
      <c r="CP341" s="20"/>
      <c r="CQ341" s="20"/>
      <c r="CR341" s="20"/>
      <c r="CS341" s="20"/>
      <c r="CT341" s="20"/>
      <c r="CU341" s="20"/>
      <c r="CV341" s="20"/>
      <c r="CW341" s="20"/>
      <c r="CX341" s="20"/>
      <c r="CY341" s="20"/>
      <c r="CZ341" s="21"/>
    </row>
    <row r="342" spans="28:104" x14ac:dyDescent="0.25">
      <c r="AB342" s="27" t="s">
        <v>304</v>
      </c>
      <c r="AC342" s="36" t="s">
        <v>575</v>
      </c>
      <c r="AD342" s="63">
        <v>473.46470681154869</v>
      </c>
      <c r="AE342" s="20"/>
      <c r="AF342" s="20"/>
      <c r="AG342" s="20"/>
      <c r="AH342" s="20"/>
      <c r="AI342" s="20"/>
      <c r="AJ342" s="20"/>
      <c r="AK342" s="20"/>
      <c r="AL342" s="20"/>
      <c r="AM342" s="20"/>
      <c r="AN342" s="20"/>
      <c r="AO342" s="20"/>
      <c r="AP342" s="20"/>
      <c r="AQ342" s="20"/>
      <c r="AR342" s="20"/>
      <c r="AS342" s="20"/>
      <c r="AT342" s="20"/>
      <c r="AU342" s="20"/>
      <c r="AV342" s="20"/>
      <c r="AW342" s="21"/>
      <c r="BA342" s="27" t="s">
        <v>277</v>
      </c>
      <c r="BB342" s="36" t="s">
        <v>548</v>
      </c>
      <c r="BC342" s="26"/>
      <c r="BD342" s="26">
        <v>495.08571656503199</v>
      </c>
      <c r="BE342" s="20"/>
      <c r="BF342" s="20"/>
      <c r="BG342" s="20"/>
      <c r="BH342" s="20"/>
      <c r="BI342" s="20"/>
      <c r="BJ342" s="20"/>
      <c r="BK342" s="20"/>
      <c r="BL342" s="20"/>
      <c r="BM342" s="20"/>
      <c r="BN342" s="20"/>
      <c r="BO342" s="20"/>
      <c r="BP342" s="20"/>
      <c r="BQ342" s="20"/>
      <c r="BR342" s="20"/>
      <c r="BS342" s="20"/>
      <c r="BT342" s="20"/>
      <c r="BU342" s="20"/>
      <c r="BV342" s="20"/>
      <c r="BW342" s="20"/>
      <c r="BX342" s="20"/>
      <c r="BY342" s="21"/>
      <c r="CB342" s="31" t="s">
        <v>225</v>
      </c>
      <c r="CC342" s="56" t="s">
        <v>496</v>
      </c>
      <c r="CD342" s="30">
        <v>400.00020695439315</v>
      </c>
      <c r="CE342" s="30"/>
      <c r="CF342" s="20"/>
      <c r="CG342" s="20"/>
      <c r="CH342" s="20"/>
      <c r="CI342" s="20"/>
      <c r="CJ342" s="20"/>
      <c r="CK342" s="20"/>
      <c r="CL342" s="20"/>
      <c r="CM342" s="20"/>
      <c r="CN342" s="20"/>
      <c r="CO342" s="20"/>
      <c r="CP342" s="20"/>
      <c r="CQ342" s="20"/>
      <c r="CR342" s="20"/>
      <c r="CS342" s="20"/>
      <c r="CT342" s="20"/>
      <c r="CU342" s="20"/>
      <c r="CV342" s="20"/>
      <c r="CW342" s="20"/>
      <c r="CX342" s="20"/>
      <c r="CY342" s="20"/>
      <c r="CZ342" s="21"/>
    </row>
    <row r="343" spans="28:104" x14ac:dyDescent="0.25">
      <c r="AB343" s="27" t="s">
        <v>305</v>
      </c>
      <c r="AC343" s="36" t="s">
        <v>576</v>
      </c>
      <c r="AD343" s="63">
        <v>406.80393226324759</v>
      </c>
      <c r="AE343" s="20"/>
      <c r="AF343" s="20"/>
      <c r="AG343" s="20"/>
      <c r="AH343" s="20"/>
      <c r="AI343" s="20"/>
      <c r="AJ343" s="20"/>
      <c r="AK343" s="20"/>
      <c r="AL343" s="20"/>
      <c r="AM343" s="20"/>
      <c r="AN343" s="20"/>
      <c r="AO343" s="20"/>
      <c r="AP343" s="20"/>
      <c r="AQ343" s="20"/>
      <c r="AR343" s="20"/>
      <c r="AS343" s="20"/>
      <c r="AT343" s="20"/>
      <c r="AU343" s="20"/>
      <c r="AV343" s="20"/>
      <c r="AW343" s="21"/>
      <c r="BA343" s="27" t="s">
        <v>278</v>
      </c>
      <c r="BB343" s="36" t="s">
        <v>549</v>
      </c>
      <c r="BC343" s="26"/>
      <c r="BD343" s="26">
        <v>350.78022867515722</v>
      </c>
      <c r="BE343" s="20"/>
      <c r="BF343" s="20"/>
      <c r="BG343" s="20"/>
      <c r="BH343" s="20"/>
      <c r="BI343" s="20"/>
      <c r="BJ343" s="20"/>
      <c r="BK343" s="20"/>
      <c r="BL343" s="20"/>
      <c r="BM343" s="20"/>
      <c r="BN343" s="20"/>
      <c r="BO343" s="20"/>
      <c r="BP343" s="20"/>
      <c r="BQ343" s="20"/>
      <c r="BR343" s="20"/>
      <c r="BS343" s="20"/>
      <c r="BT343" s="20"/>
      <c r="BU343" s="20"/>
      <c r="BV343" s="20"/>
      <c r="BW343" s="20"/>
      <c r="BX343" s="20"/>
      <c r="BY343" s="21"/>
      <c r="CB343" s="31" t="s">
        <v>226</v>
      </c>
      <c r="CC343" s="56" t="s">
        <v>497</v>
      </c>
      <c r="CD343" s="30">
        <v>394.18359055300505</v>
      </c>
      <c r="CE343" s="30"/>
      <c r="CF343" s="20"/>
      <c r="CG343" s="20"/>
      <c r="CH343" s="20"/>
      <c r="CI343" s="20"/>
      <c r="CJ343" s="20"/>
      <c r="CK343" s="20"/>
      <c r="CL343" s="20"/>
      <c r="CM343" s="20"/>
      <c r="CN343" s="20"/>
      <c r="CO343" s="20"/>
      <c r="CP343" s="20"/>
      <c r="CQ343" s="20"/>
      <c r="CR343" s="20"/>
      <c r="CS343" s="20"/>
      <c r="CT343" s="20"/>
      <c r="CU343" s="20"/>
      <c r="CV343" s="20"/>
      <c r="CW343" s="20"/>
      <c r="CX343" s="20"/>
      <c r="CY343" s="20"/>
      <c r="CZ343" s="21"/>
    </row>
    <row r="344" spans="28:104" x14ac:dyDescent="0.25">
      <c r="AB344" s="27" t="s">
        <v>680</v>
      </c>
      <c r="AC344" s="36" t="s">
        <v>594</v>
      </c>
      <c r="AD344" s="63">
        <v>524.59931134224462</v>
      </c>
      <c r="AE344" s="20"/>
      <c r="AF344" s="20"/>
      <c r="AG344" s="20"/>
      <c r="AH344" s="20"/>
      <c r="AI344" s="20"/>
      <c r="AJ344" s="20"/>
      <c r="AK344" s="20"/>
      <c r="AL344" s="20"/>
      <c r="AM344" s="20"/>
      <c r="AN344" s="20"/>
      <c r="AO344" s="20"/>
      <c r="AP344" s="20"/>
      <c r="AQ344" s="20"/>
      <c r="AR344" s="20"/>
      <c r="AS344" s="20"/>
      <c r="AT344" s="20"/>
      <c r="AU344" s="20"/>
      <c r="AV344" s="20"/>
      <c r="AW344" s="21"/>
      <c r="BA344" s="27" t="s">
        <v>279</v>
      </c>
      <c r="BB344" s="36" t="s">
        <v>550</v>
      </c>
      <c r="BC344" s="26"/>
      <c r="BD344" s="26">
        <v>478.51168223403624</v>
      </c>
      <c r="BE344" s="20"/>
      <c r="BF344" s="20"/>
      <c r="BG344" s="20"/>
      <c r="BH344" s="20"/>
      <c r="BI344" s="20"/>
      <c r="BJ344" s="20"/>
      <c r="BK344" s="20"/>
      <c r="BL344" s="20"/>
      <c r="BM344" s="20"/>
      <c r="BN344" s="20"/>
      <c r="BO344" s="20"/>
      <c r="BP344" s="20"/>
      <c r="BQ344" s="20"/>
      <c r="BR344" s="20"/>
      <c r="BS344" s="20"/>
      <c r="BT344" s="20"/>
      <c r="BU344" s="20"/>
      <c r="BV344" s="20"/>
      <c r="BW344" s="20"/>
      <c r="BX344" s="20"/>
      <c r="BY344" s="21"/>
      <c r="CB344" s="31" t="s">
        <v>227</v>
      </c>
      <c r="CC344" s="56" t="s">
        <v>498</v>
      </c>
      <c r="CD344" s="30">
        <v>304.77473606164244</v>
      </c>
      <c r="CE344" s="30"/>
      <c r="CF344" s="20"/>
      <c r="CG344" s="20"/>
      <c r="CH344" s="20"/>
      <c r="CI344" s="20"/>
      <c r="CJ344" s="20"/>
      <c r="CK344" s="20"/>
      <c r="CL344" s="20"/>
      <c r="CM344" s="20"/>
      <c r="CN344" s="20"/>
      <c r="CO344" s="20"/>
      <c r="CP344" s="20"/>
      <c r="CQ344" s="20"/>
      <c r="CR344" s="20"/>
      <c r="CS344" s="20"/>
      <c r="CT344" s="20"/>
      <c r="CU344" s="20"/>
      <c r="CV344" s="20"/>
      <c r="CW344" s="20"/>
      <c r="CX344" s="20"/>
      <c r="CY344" s="20"/>
      <c r="CZ344" s="21"/>
    </row>
    <row r="345" spans="28:104" x14ac:dyDescent="0.25">
      <c r="AB345" s="27" t="s">
        <v>681</v>
      </c>
      <c r="AC345" s="36" t="s">
        <v>595</v>
      </c>
      <c r="AD345" s="63">
        <v>445.460185148439</v>
      </c>
      <c r="AE345" s="20"/>
      <c r="AF345" s="20"/>
      <c r="AG345" s="20"/>
      <c r="AH345" s="20"/>
      <c r="AI345" s="20"/>
      <c r="AJ345" s="20"/>
      <c r="AK345" s="20"/>
      <c r="AL345" s="20"/>
      <c r="AM345" s="20"/>
      <c r="AN345" s="20"/>
      <c r="AO345" s="20"/>
      <c r="AP345" s="20"/>
      <c r="AQ345" s="20"/>
      <c r="AR345" s="20"/>
      <c r="AS345" s="20"/>
      <c r="AT345" s="20"/>
      <c r="AU345" s="20"/>
      <c r="AV345" s="20"/>
      <c r="AW345" s="21"/>
      <c r="BA345" s="27" t="s">
        <v>280</v>
      </c>
      <c r="BB345" s="36" t="s">
        <v>551</v>
      </c>
      <c r="BC345" s="26"/>
      <c r="BD345" s="26">
        <v>589.2002759653866</v>
      </c>
      <c r="BE345" s="20"/>
      <c r="BF345" s="20"/>
      <c r="BG345" s="20"/>
      <c r="BH345" s="20"/>
      <c r="BI345" s="20"/>
      <c r="BJ345" s="20"/>
      <c r="BK345" s="20"/>
      <c r="BL345" s="20"/>
      <c r="BM345" s="20"/>
      <c r="BN345" s="20"/>
      <c r="BO345" s="20"/>
      <c r="BP345" s="20"/>
      <c r="BQ345" s="20"/>
      <c r="BR345" s="20"/>
      <c r="BS345" s="20"/>
      <c r="BT345" s="20"/>
      <c r="BU345" s="20"/>
      <c r="BV345" s="20"/>
      <c r="BW345" s="20"/>
      <c r="BX345" s="20"/>
      <c r="BY345" s="21"/>
      <c r="CB345" s="31" t="s">
        <v>228</v>
      </c>
      <c r="CC345" s="56" t="s">
        <v>499</v>
      </c>
      <c r="CD345" s="30">
        <v>378.45945589455999</v>
      </c>
      <c r="CE345" s="30"/>
      <c r="CF345" s="20"/>
      <c r="CG345" s="20"/>
      <c r="CH345" s="20"/>
      <c r="CI345" s="20"/>
      <c r="CJ345" s="20"/>
      <c r="CK345" s="20"/>
      <c r="CL345" s="20"/>
      <c r="CM345" s="20"/>
      <c r="CN345" s="20"/>
      <c r="CO345" s="20"/>
      <c r="CP345" s="20"/>
      <c r="CQ345" s="20"/>
      <c r="CR345" s="20"/>
      <c r="CS345" s="20"/>
      <c r="CT345" s="20"/>
      <c r="CU345" s="20"/>
      <c r="CV345" s="20"/>
      <c r="CW345" s="20"/>
      <c r="CX345" s="20"/>
      <c r="CY345" s="20"/>
      <c r="CZ345" s="21"/>
    </row>
    <row r="346" spans="28:104" x14ac:dyDescent="0.25">
      <c r="AB346" s="27" t="s">
        <v>682</v>
      </c>
      <c r="AC346" s="36" t="s">
        <v>596</v>
      </c>
      <c r="AD346" s="63">
        <v>469.00847563114405</v>
      </c>
      <c r="AE346" s="20"/>
      <c r="AF346" s="20"/>
      <c r="AG346" s="20"/>
      <c r="AH346" s="20"/>
      <c r="AI346" s="20"/>
      <c r="AJ346" s="20"/>
      <c r="AK346" s="20"/>
      <c r="AL346" s="20"/>
      <c r="AM346" s="20"/>
      <c r="AN346" s="20"/>
      <c r="AO346" s="20"/>
      <c r="AP346" s="20"/>
      <c r="AQ346" s="20"/>
      <c r="AR346" s="20"/>
      <c r="AS346" s="20"/>
      <c r="AT346" s="20"/>
      <c r="AU346" s="20"/>
      <c r="AV346" s="20"/>
      <c r="AW346" s="21"/>
      <c r="BA346" s="27" t="s">
        <v>281</v>
      </c>
      <c r="BB346" s="36" t="s">
        <v>552</v>
      </c>
      <c r="BC346" s="26"/>
      <c r="BD346" s="26">
        <v>446.89672997319826</v>
      </c>
      <c r="BE346" s="20"/>
      <c r="BF346" s="20"/>
      <c r="BG346" s="20"/>
      <c r="BH346" s="20"/>
      <c r="BI346" s="20"/>
      <c r="BJ346" s="20"/>
      <c r="BK346" s="20"/>
      <c r="BL346" s="20"/>
      <c r="BM346" s="20"/>
      <c r="BN346" s="20"/>
      <c r="BO346" s="20"/>
      <c r="BP346" s="20"/>
      <c r="BQ346" s="20"/>
      <c r="BR346" s="20"/>
      <c r="BS346" s="20"/>
      <c r="BT346" s="20"/>
      <c r="BU346" s="20"/>
      <c r="BV346" s="20"/>
      <c r="BW346" s="20"/>
      <c r="BX346" s="20"/>
      <c r="BY346" s="21"/>
      <c r="CB346" s="31" t="s">
        <v>229</v>
      </c>
      <c r="CC346" s="56" t="s">
        <v>500</v>
      </c>
      <c r="CD346" s="30">
        <v>271.55783923765597</v>
      </c>
      <c r="CE346" s="30"/>
      <c r="CF346" s="20"/>
      <c r="CG346" s="20"/>
      <c r="CH346" s="20"/>
      <c r="CI346" s="20"/>
      <c r="CJ346" s="20"/>
      <c r="CK346" s="20"/>
      <c r="CL346" s="20"/>
      <c r="CM346" s="20"/>
      <c r="CN346" s="20"/>
      <c r="CO346" s="20"/>
      <c r="CP346" s="20"/>
      <c r="CQ346" s="20"/>
      <c r="CR346" s="20"/>
      <c r="CS346" s="20"/>
      <c r="CT346" s="20"/>
      <c r="CU346" s="20"/>
      <c r="CV346" s="20"/>
      <c r="CW346" s="20"/>
      <c r="CX346" s="20"/>
      <c r="CY346" s="20"/>
      <c r="CZ346" s="21"/>
    </row>
    <row r="347" spans="28:104" x14ac:dyDescent="0.25">
      <c r="AB347" s="27" t="s">
        <v>683</v>
      </c>
      <c r="AC347" s="36" t="s">
        <v>597</v>
      </c>
      <c r="AD347" s="63">
        <v>399.39397916199715</v>
      </c>
      <c r="AE347" s="20"/>
      <c r="AF347" s="20"/>
      <c r="AG347" s="20"/>
      <c r="AH347" s="20"/>
      <c r="AI347" s="20"/>
      <c r="AJ347" s="20"/>
      <c r="AK347" s="20"/>
      <c r="AL347" s="20"/>
      <c r="AM347" s="20"/>
      <c r="AN347" s="20"/>
      <c r="AO347" s="20"/>
      <c r="AP347" s="20"/>
      <c r="AQ347" s="20"/>
      <c r="AR347" s="20"/>
      <c r="AS347" s="20"/>
      <c r="AT347" s="20"/>
      <c r="AU347" s="20"/>
      <c r="AV347" s="20"/>
      <c r="AW347" s="21"/>
      <c r="BA347" s="27" t="s">
        <v>282</v>
      </c>
      <c r="BB347" s="36" t="s">
        <v>553</v>
      </c>
      <c r="BC347" s="26"/>
      <c r="BD347" s="26">
        <v>484.19899838614242</v>
      </c>
      <c r="BE347" s="20"/>
      <c r="BF347" s="20"/>
      <c r="BG347" s="20"/>
      <c r="BH347" s="20"/>
      <c r="BI347" s="20"/>
      <c r="BJ347" s="20"/>
      <c r="BK347" s="20"/>
      <c r="BL347" s="20"/>
      <c r="BM347" s="20"/>
      <c r="BN347" s="20"/>
      <c r="BO347" s="20"/>
      <c r="BP347" s="20"/>
      <c r="BQ347" s="20"/>
      <c r="BR347" s="20"/>
      <c r="BS347" s="20"/>
      <c r="BT347" s="20"/>
      <c r="BU347" s="20"/>
      <c r="BV347" s="20"/>
      <c r="BW347" s="20"/>
      <c r="BX347" s="20"/>
      <c r="BY347" s="21"/>
      <c r="CB347" s="31" t="s">
        <v>230</v>
      </c>
      <c r="CC347" s="56" t="s">
        <v>501</v>
      </c>
      <c r="CD347" s="30">
        <v>380.07434061927768</v>
      </c>
      <c r="CE347" s="30"/>
      <c r="CF347" s="20"/>
      <c r="CG347" s="20"/>
      <c r="CH347" s="20"/>
      <c r="CI347" s="20"/>
      <c r="CJ347" s="20"/>
      <c r="CK347" s="20"/>
      <c r="CL347" s="20"/>
      <c r="CM347" s="20"/>
      <c r="CN347" s="20"/>
      <c r="CO347" s="20"/>
      <c r="CP347" s="20"/>
      <c r="CQ347" s="20"/>
      <c r="CR347" s="20"/>
      <c r="CS347" s="20"/>
      <c r="CT347" s="20"/>
      <c r="CU347" s="20"/>
      <c r="CV347" s="20"/>
      <c r="CW347" s="20"/>
      <c r="CX347" s="20"/>
      <c r="CY347" s="20"/>
      <c r="CZ347" s="21"/>
    </row>
    <row r="348" spans="28:104" x14ac:dyDescent="0.25">
      <c r="AB348" s="27" t="s">
        <v>684</v>
      </c>
      <c r="AC348" s="36" t="s">
        <v>598</v>
      </c>
      <c r="AD348" s="63">
        <v>515.05979195505802</v>
      </c>
      <c r="AE348" s="20"/>
      <c r="AF348" s="20"/>
      <c r="AG348" s="20"/>
      <c r="AH348" s="20"/>
      <c r="AI348" s="20"/>
      <c r="AJ348" s="20"/>
      <c r="AK348" s="20"/>
      <c r="AL348" s="20"/>
      <c r="AM348" s="20"/>
      <c r="AN348" s="20"/>
      <c r="AO348" s="20"/>
      <c r="AP348" s="20"/>
      <c r="AQ348" s="20"/>
      <c r="AR348" s="20"/>
      <c r="AS348" s="20"/>
      <c r="AT348" s="20"/>
      <c r="AU348" s="20"/>
      <c r="AV348" s="20"/>
      <c r="AW348" s="21"/>
      <c r="BA348" s="27" t="s">
        <v>283</v>
      </c>
      <c r="BB348" s="36" t="s">
        <v>554</v>
      </c>
      <c r="BC348" s="26"/>
      <c r="BD348" s="26">
        <v>340.71594041164059</v>
      </c>
      <c r="BE348" s="20"/>
      <c r="BF348" s="20"/>
      <c r="BG348" s="20"/>
      <c r="BH348" s="20"/>
      <c r="BI348" s="20"/>
      <c r="BJ348" s="20"/>
      <c r="BK348" s="20"/>
      <c r="BL348" s="20"/>
      <c r="BM348" s="20"/>
      <c r="BN348" s="20"/>
      <c r="BO348" s="20"/>
      <c r="BP348" s="20"/>
      <c r="BQ348" s="20"/>
      <c r="BR348" s="20"/>
      <c r="BS348" s="20"/>
      <c r="BT348" s="20"/>
      <c r="BU348" s="20"/>
      <c r="BV348" s="20"/>
      <c r="BW348" s="20"/>
      <c r="BX348" s="20"/>
      <c r="BY348" s="21"/>
      <c r="CB348" s="31" t="s">
        <v>231</v>
      </c>
      <c r="CC348" s="56" t="s">
        <v>502</v>
      </c>
      <c r="CD348" s="30">
        <v>412.4100804251662</v>
      </c>
      <c r="CE348" s="30"/>
      <c r="CF348" s="20"/>
      <c r="CG348" s="20"/>
      <c r="CH348" s="20"/>
      <c r="CI348" s="20"/>
      <c r="CJ348" s="20"/>
      <c r="CK348" s="20"/>
      <c r="CL348" s="20"/>
      <c r="CM348" s="20"/>
      <c r="CN348" s="20"/>
      <c r="CO348" s="20"/>
      <c r="CP348" s="20"/>
      <c r="CQ348" s="20"/>
      <c r="CR348" s="20"/>
      <c r="CS348" s="20"/>
      <c r="CT348" s="20"/>
      <c r="CU348" s="20"/>
      <c r="CV348" s="20"/>
      <c r="CW348" s="20"/>
      <c r="CX348" s="20"/>
      <c r="CY348" s="20"/>
      <c r="CZ348" s="21"/>
    </row>
    <row r="349" spans="28:104" x14ac:dyDescent="0.25">
      <c r="AB349" s="27" t="s">
        <v>685</v>
      </c>
      <c r="AC349" s="36" t="s">
        <v>599</v>
      </c>
      <c r="AD349" s="63">
        <v>418.92157368944328</v>
      </c>
      <c r="AE349" s="20"/>
      <c r="AF349" s="20"/>
      <c r="AG349" s="20"/>
      <c r="AH349" s="20"/>
      <c r="AI349" s="20"/>
      <c r="AJ349" s="20"/>
      <c r="AK349" s="20"/>
      <c r="AL349" s="20"/>
      <c r="AM349" s="20"/>
      <c r="AN349" s="20"/>
      <c r="AO349" s="20"/>
      <c r="AP349" s="20"/>
      <c r="AQ349" s="20"/>
      <c r="AR349" s="20"/>
      <c r="AS349" s="20"/>
      <c r="AT349" s="20"/>
      <c r="AU349" s="20"/>
      <c r="AV349" s="20"/>
      <c r="AW349" s="21"/>
      <c r="BA349" s="27" t="s">
        <v>284</v>
      </c>
      <c r="BB349" s="36" t="s">
        <v>555</v>
      </c>
      <c r="BC349" s="26"/>
      <c r="BD349" s="26">
        <v>407.29261366943359</v>
      </c>
      <c r="BE349" s="20"/>
      <c r="BF349" s="20"/>
      <c r="BG349" s="20"/>
      <c r="BH349" s="20"/>
      <c r="BI349" s="20"/>
      <c r="BJ349" s="20"/>
      <c r="BK349" s="20"/>
      <c r="BL349" s="20"/>
      <c r="BM349" s="20"/>
      <c r="BN349" s="20"/>
      <c r="BO349" s="20"/>
      <c r="BP349" s="20"/>
      <c r="BQ349" s="20"/>
      <c r="BR349" s="20"/>
      <c r="BS349" s="20"/>
      <c r="BT349" s="20"/>
      <c r="BU349" s="20"/>
      <c r="BV349" s="20"/>
      <c r="BW349" s="20"/>
      <c r="BX349" s="20"/>
      <c r="BY349" s="21"/>
      <c r="CB349" s="31" t="s">
        <v>232</v>
      </c>
      <c r="CC349" s="56" t="s">
        <v>503</v>
      </c>
      <c r="CD349" s="30">
        <v>362.18783216015186</v>
      </c>
      <c r="CE349" s="30"/>
      <c r="CF349" s="20"/>
      <c r="CG349" s="20"/>
      <c r="CH349" s="20"/>
      <c r="CI349" s="20"/>
      <c r="CJ349" s="20"/>
      <c r="CK349" s="20"/>
      <c r="CL349" s="20"/>
      <c r="CM349" s="20"/>
      <c r="CN349" s="20"/>
      <c r="CO349" s="20"/>
      <c r="CP349" s="20"/>
      <c r="CQ349" s="20"/>
      <c r="CR349" s="20"/>
      <c r="CS349" s="20"/>
      <c r="CT349" s="20"/>
      <c r="CU349" s="20"/>
      <c r="CV349" s="20"/>
      <c r="CW349" s="20"/>
      <c r="CX349" s="20"/>
      <c r="CY349" s="20"/>
      <c r="CZ349" s="21"/>
    </row>
    <row r="350" spans="28:104" x14ac:dyDescent="0.25">
      <c r="AB350" s="27" t="s">
        <v>686</v>
      </c>
      <c r="AC350" s="36" t="s">
        <v>600</v>
      </c>
      <c r="AD350" s="63">
        <v>426.33050349447501</v>
      </c>
      <c r="AE350" s="20"/>
      <c r="AF350" s="20"/>
      <c r="AG350" s="20"/>
      <c r="AH350" s="20"/>
      <c r="AI350" s="20"/>
      <c r="AJ350" s="20"/>
      <c r="AK350" s="20"/>
      <c r="AL350" s="20"/>
      <c r="AM350" s="20"/>
      <c r="AN350" s="20"/>
      <c r="AO350" s="20"/>
      <c r="AP350" s="20"/>
      <c r="AQ350" s="20"/>
      <c r="AR350" s="20"/>
      <c r="AS350" s="20"/>
      <c r="AT350" s="20"/>
      <c r="AU350" s="20"/>
      <c r="AV350" s="20"/>
      <c r="AW350" s="21"/>
      <c r="BA350" s="27" t="s">
        <v>285</v>
      </c>
      <c r="BB350" s="36" t="s">
        <v>556</v>
      </c>
      <c r="BC350" s="26"/>
      <c r="BD350" s="26">
        <v>411.42728777411878</v>
      </c>
      <c r="BE350" s="20"/>
      <c r="BF350" s="20"/>
      <c r="BG350" s="20"/>
      <c r="BH350" s="20"/>
      <c r="BI350" s="20"/>
      <c r="BJ350" s="20"/>
      <c r="BK350" s="20"/>
      <c r="BL350" s="20"/>
      <c r="BM350" s="20"/>
      <c r="BN350" s="20"/>
      <c r="BO350" s="20"/>
      <c r="BP350" s="20"/>
      <c r="BQ350" s="20"/>
      <c r="BR350" s="20"/>
      <c r="BS350" s="20"/>
      <c r="BT350" s="20"/>
      <c r="BU350" s="20"/>
      <c r="BV350" s="20"/>
      <c r="BW350" s="20"/>
      <c r="BX350" s="20"/>
      <c r="BY350" s="21"/>
      <c r="CB350" s="31" t="s">
        <v>233</v>
      </c>
      <c r="CC350" s="56" t="s">
        <v>504</v>
      </c>
      <c r="CD350" s="30">
        <v>252.16225607064743</v>
      </c>
      <c r="CE350" s="30"/>
      <c r="CF350" s="20"/>
      <c r="CG350" s="20"/>
      <c r="CH350" s="20"/>
      <c r="CI350" s="20"/>
      <c r="CJ350" s="20"/>
      <c r="CK350" s="20"/>
      <c r="CL350" s="20"/>
      <c r="CM350" s="20"/>
      <c r="CN350" s="20"/>
      <c r="CO350" s="20"/>
      <c r="CP350" s="20"/>
      <c r="CQ350" s="20"/>
      <c r="CR350" s="20"/>
      <c r="CS350" s="20"/>
      <c r="CT350" s="20"/>
      <c r="CU350" s="20"/>
      <c r="CV350" s="20"/>
      <c r="CW350" s="20"/>
      <c r="CX350" s="20"/>
      <c r="CY350" s="20"/>
      <c r="CZ350" s="21"/>
    </row>
    <row r="351" spans="28:104" x14ac:dyDescent="0.25">
      <c r="AB351" s="27" t="s">
        <v>687</v>
      </c>
      <c r="AC351" s="36" t="s">
        <v>601</v>
      </c>
      <c r="AD351" s="63">
        <v>399.83961314867861</v>
      </c>
      <c r="AE351" s="20"/>
      <c r="AF351" s="20"/>
      <c r="AG351" s="20"/>
      <c r="AH351" s="20"/>
      <c r="AI351" s="20"/>
      <c r="AJ351" s="20"/>
      <c r="AK351" s="20"/>
      <c r="AL351" s="20"/>
      <c r="AM351" s="20"/>
      <c r="AN351" s="20"/>
      <c r="AO351" s="20"/>
      <c r="AP351" s="20"/>
      <c r="AQ351" s="20"/>
      <c r="AR351" s="20"/>
      <c r="AS351" s="20"/>
      <c r="AT351" s="20"/>
      <c r="AU351" s="20"/>
      <c r="AV351" s="20"/>
      <c r="AW351" s="21"/>
      <c r="BA351" s="27" t="s">
        <v>286</v>
      </c>
      <c r="BB351" s="36" t="s">
        <v>557</v>
      </c>
      <c r="BC351" s="26"/>
      <c r="BD351" s="26">
        <v>489.19996118912894</v>
      </c>
      <c r="BE351" s="20"/>
      <c r="BF351" s="20"/>
      <c r="BG351" s="20"/>
      <c r="BH351" s="20"/>
      <c r="BI351" s="20"/>
      <c r="BJ351" s="20"/>
      <c r="BK351" s="20"/>
      <c r="BL351" s="20"/>
      <c r="BM351" s="20"/>
      <c r="BN351" s="20"/>
      <c r="BO351" s="20"/>
      <c r="BP351" s="20"/>
      <c r="BQ351" s="20"/>
      <c r="BR351" s="20"/>
      <c r="BS351" s="20"/>
      <c r="BT351" s="20"/>
      <c r="BU351" s="20"/>
      <c r="BV351" s="20"/>
      <c r="BW351" s="20"/>
      <c r="BX351" s="20"/>
      <c r="BY351" s="21"/>
      <c r="CB351" s="31" t="s">
        <v>234</v>
      </c>
      <c r="CC351" s="56" t="s">
        <v>505</v>
      </c>
      <c r="CD351" s="30">
        <v>406.37657935033246</v>
      </c>
      <c r="CE351" s="30"/>
      <c r="CF351" s="20"/>
      <c r="CG351" s="20"/>
      <c r="CH351" s="20"/>
      <c r="CI351" s="20"/>
      <c r="CJ351" s="20"/>
      <c r="CK351" s="20"/>
      <c r="CL351" s="20"/>
      <c r="CM351" s="20"/>
      <c r="CN351" s="20"/>
      <c r="CO351" s="20"/>
      <c r="CP351" s="20"/>
      <c r="CQ351" s="20"/>
      <c r="CR351" s="20"/>
      <c r="CS351" s="20"/>
      <c r="CT351" s="20"/>
      <c r="CU351" s="20"/>
      <c r="CV351" s="20"/>
      <c r="CW351" s="20"/>
      <c r="CX351" s="20"/>
      <c r="CY351" s="20"/>
      <c r="CZ351" s="21"/>
    </row>
    <row r="352" spans="28:104" x14ac:dyDescent="0.25">
      <c r="AB352" s="27" t="s">
        <v>688</v>
      </c>
      <c r="AC352" s="36" t="s">
        <v>602</v>
      </c>
      <c r="AD352" s="63">
        <v>432.1169042525317</v>
      </c>
      <c r="AE352" s="20"/>
      <c r="AF352" s="20"/>
      <c r="AG352" s="20"/>
      <c r="AH352" s="20"/>
      <c r="AI352" s="20"/>
      <c r="AJ352" s="20"/>
      <c r="AK352" s="20"/>
      <c r="AL352" s="20"/>
      <c r="AM352" s="20"/>
      <c r="AN352" s="20"/>
      <c r="AO352" s="20"/>
      <c r="AP352" s="20"/>
      <c r="AQ352" s="20"/>
      <c r="AR352" s="20"/>
      <c r="AS352" s="20"/>
      <c r="AT352" s="20"/>
      <c r="AU352" s="20"/>
      <c r="AV352" s="20"/>
      <c r="AW352" s="21"/>
      <c r="BA352" s="27" t="s">
        <v>287</v>
      </c>
      <c r="BB352" s="36" t="s">
        <v>558</v>
      </c>
      <c r="BC352" s="26"/>
      <c r="BD352" s="26">
        <v>356.08370849247291</v>
      </c>
      <c r="BE352" s="20"/>
      <c r="BF352" s="20"/>
      <c r="BG352" s="20"/>
      <c r="BH352" s="20"/>
      <c r="BI352" s="20"/>
      <c r="BJ352" s="20"/>
      <c r="BK352" s="20"/>
      <c r="BL352" s="20"/>
      <c r="BM352" s="20"/>
      <c r="BN352" s="20"/>
      <c r="BO352" s="20"/>
      <c r="BP352" s="20"/>
      <c r="BQ352" s="20"/>
      <c r="BR352" s="20"/>
      <c r="BS352" s="20"/>
      <c r="BT352" s="20"/>
      <c r="BU352" s="20"/>
      <c r="BV352" s="20"/>
      <c r="BW352" s="20"/>
      <c r="BX352" s="20"/>
      <c r="BY352" s="21"/>
      <c r="CB352" s="31" t="s">
        <v>235</v>
      </c>
      <c r="CC352" s="56" t="s">
        <v>506</v>
      </c>
      <c r="CD352" s="30">
        <v>435.44626966518501</v>
      </c>
      <c r="CE352" s="30"/>
      <c r="CF352" s="20"/>
      <c r="CG352" s="20"/>
      <c r="CH352" s="20"/>
      <c r="CI352" s="20"/>
      <c r="CJ352" s="20"/>
      <c r="CK352" s="20"/>
      <c r="CL352" s="20"/>
      <c r="CM352" s="20"/>
      <c r="CN352" s="20"/>
      <c r="CO352" s="20"/>
      <c r="CP352" s="20"/>
      <c r="CQ352" s="20"/>
      <c r="CR352" s="20"/>
      <c r="CS352" s="20"/>
      <c r="CT352" s="20"/>
      <c r="CU352" s="20"/>
      <c r="CV352" s="20"/>
      <c r="CW352" s="20"/>
      <c r="CX352" s="20"/>
      <c r="CY352" s="20"/>
      <c r="CZ352" s="21"/>
    </row>
    <row r="353" spans="28:104" x14ac:dyDescent="0.25">
      <c r="AB353" s="27" t="s">
        <v>689</v>
      </c>
      <c r="AC353" s="36" t="s">
        <v>603</v>
      </c>
      <c r="AD353" s="63">
        <v>401.65186381970409</v>
      </c>
      <c r="AE353" s="20"/>
      <c r="AF353" s="20"/>
      <c r="AG353" s="20"/>
      <c r="AH353" s="20"/>
      <c r="AI353" s="20"/>
      <c r="AJ353" s="20"/>
      <c r="AK353" s="20"/>
      <c r="AL353" s="20"/>
      <c r="AM353" s="20"/>
      <c r="AN353" s="20"/>
      <c r="AO353" s="20"/>
      <c r="AP353" s="20"/>
      <c r="AQ353" s="20"/>
      <c r="AR353" s="20"/>
      <c r="AS353" s="20"/>
      <c r="AT353" s="20"/>
      <c r="AU353" s="20"/>
      <c r="AV353" s="20"/>
      <c r="AW353" s="21"/>
      <c r="BA353" s="27" t="s">
        <v>288</v>
      </c>
      <c r="BB353" s="36" t="s">
        <v>559</v>
      </c>
      <c r="BC353" s="26"/>
      <c r="BD353" s="26">
        <v>442.90917737478742</v>
      </c>
      <c r="BE353" s="20"/>
      <c r="BF353" s="20"/>
      <c r="BG353" s="20"/>
      <c r="BH353" s="20"/>
      <c r="BI353" s="20"/>
      <c r="BJ353" s="20"/>
      <c r="BK353" s="20"/>
      <c r="BL353" s="20"/>
      <c r="BM353" s="20"/>
      <c r="BN353" s="20"/>
      <c r="BO353" s="20"/>
      <c r="BP353" s="20"/>
      <c r="BQ353" s="20"/>
      <c r="BR353" s="20"/>
      <c r="BS353" s="20"/>
      <c r="BT353" s="20"/>
      <c r="BU353" s="20"/>
      <c r="BV353" s="20"/>
      <c r="BW353" s="20"/>
      <c r="BX353" s="20"/>
      <c r="BY353" s="21"/>
      <c r="CB353" s="31" t="s">
        <v>236</v>
      </c>
      <c r="CC353" s="56" t="s">
        <v>507</v>
      </c>
      <c r="CD353" s="30">
        <v>333.46028421727249</v>
      </c>
      <c r="CE353" s="30"/>
      <c r="CF353" s="20"/>
      <c r="CG353" s="20"/>
      <c r="CH353" s="20"/>
      <c r="CI353" s="20"/>
      <c r="CJ353" s="20"/>
      <c r="CK353" s="20"/>
      <c r="CL353" s="20"/>
      <c r="CM353" s="20"/>
      <c r="CN353" s="20"/>
      <c r="CO353" s="20"/>
      <c r="CP353" s="20"/>
      <c r="CQ353" s="20"/>
      <c r="CR353" s="20"/>
      <c r="CS353" s="20"/>
      <c r="CT353" s="20"/>
      <c r="CU353" s="20"/>
      <c r="CV353" s="20"/>
      <c r="CW353" s="20"/>
      <c r="CX353" s="20"/>
      <c r="CY353" s="20"/>
      <c r="CZ353" s="21"/>
    </row>
    <row r="354" spans="28:104" x14ac:dyDescent="0.25">
      <c r="AB354" s="27" t="s">
        <v>690</v>
      </c>
      <c r="AC354" s="36" t="s">
        <v>604</v>
      </c>
      <c r="AD354" s="63">
        <v>416.35089348678912</v>
      </c>
      <c r="AE354" s="20"/>
      <c r="AF354" s="20"/>
      <c r="AG354" s="20"/>
      <c r="AH354" s="20"/>
      <c r="AI354" s="20"/>
      <c r="AJ354" s="20"/>
      <c r="AK354" s="20"/>
      <c r="AL354" s="20"/>
      <c r="AM354" s="20"/>
      <c r="AN354" s="20"/>
      <c r="AO354" s="20"/>
      <c r="AP354" s="20"/>
      <c r="AQ354" s="20"/>
      <c r="AR354" s="20"/>
      <c r="AS354" s="20"/>
      <c r="AT354" s="20"/>
      <c r="AU354" s="20"/>
      <c r="AV354" s="20"/>
      <c r="AW354" s="21"/>
      <c r="BA354" s="27" t="s">
        <v>289</v>
      </c>
      <c r="BB354" s="36" t="s">
        <v>560</v>
      </c>
      <c r="BC354" s="26"/>
      <c r="BD354" s="26">
        <v>401.39741844180264</v>
      </c>
      <c r="BE354" s="20"/>
      <c r="BF354" s="20"/>
      <c r="BG354" s="20"/>
      <c r="BH354" s="20"/>
      <c r="BI354" s="20"/>
      <c r="BJ354" s="20"/>
      <c r="BK354" s="20"/>
      <c r="BL354" s="20"/>
      <c r="BM354" s="20"/>
      <c r="BN354" s="20"/>
      <c r="BO354" s="20"/>
      <c r="BP354" s="20"/>
      <c r="BQ354" s="20"/>
      <c r="BR354" s="20"/>
      <c r="BS354" s="20"/>
      <c r="BT354" s="20"/>
      <c r="BU354" s="20"/>
      <c r="BV354" s="20"/>
      <c r="BW354" s="20"/>
      <c r="BX354" s="20"/>
      <c r="BY354" s="21"/>
      <c r="CB354" s="31" t="s">
        <v>237</v>
      </c>
      <c r="CC354" s="56" t="s">
        <v>508</v>
      </c>
      <c r="CD354" s="30">
        <v>378.88823524367086</v>
      </c>
      <c r="CE354" s="30"/>
      <c r="CF354" s="20"/>
      <c r="CG354" s="20"/>
      <c r="CH354" s="20"/>
      <c r="CI354" s="20"/>
      <c r="CJ354" s="20"/>
      <c r="CK354" s="20"/>
      <c r="CL354" s="20"/>
      <c r="CM354" s="20"/>
      <c r="CN354" s="20"/>
      <c r="CO354" s="20"/>
      <c r="CP354" s="20"/>
      <c r="CQ354" s="20"/>
      <c r="CR354" s="20"/>
      <c r="CS354" s="20"/>
      <c r="CT354" s="20"/>
      <c r="CU354" s="20"/>
      <c r="CV354" s="20"/>
      <c r="CW354" s="20"/>
      <c r="CX354" s="20"/>
      <c r="CY354" s="20"/>
      <c r="CZ354" s="21"/>
    </row>
    <row r="355" spans="28:104" x14ac:dyDescent="0.25">
      <c r="AB355" s="27" t="s">
        <v>691</v>
      </c>
      <c r="AC355" s="36" t="s">
        <v>605</v>
      </c>
      <c r="AD355" s="63">
        <v>436.04700589866894</v>
      </c>
      <c r="AE355" s="20"/>
      <c r="AF355" s="20"/>
      <c r="AG355" s="20"/>
      <c r="AH355" s="20"/>
      <c r="AI355" s="20"/>
      <c r="AJ355" s="20"/>
      <c r="AK355" s="20"/>
      <c r="AL355" s="20"/>
      <c r="AM355" s="20"/>
      <c r="AN355" s="20"/>
      <c r="AO355" s="20"/>
      <c r="AP355" s="20"/>
      <c r="AQ355" s="20"/>
      <c r="AR355" s="20"/>
      <c r="AS355" s="20"/>
      <c r="AT355" s="20"/>
      <c r="AU355" s="20"/>
      <c r="AV355" s="20"/>
      <c r="AW355" s="21"/>
      <c r="BA355" s="27" t="s">
        <v>290</v>
      </c>
      <c r="BB355" s="36" t="s">
        <v>561</v>
      </c>
      <c r="BC355" s="26"/>
      <c r="BD355" s="26">
        <v>375.21273079542198</v>
      </c>
      <c r="BE355" s="20"/>
      <c r="BF355" s="20"/>
      <c r="BG355" s="20"/>
      <c r="BH355" s="20"/>
      <c r="BI355" s="20"/>
      <c r="BJ355" s="20"/>
      <c r="BK355" s="20"/>
      <c r="BL355" s="20"/>
      <c r="BM355" s="20"/>
      <c r="BN355" s="20"/>
      <c r="BO355" s="20"/>
      <c r="BP355" s="20"/>
      <c r="BQ355" s="20"/>
      <c r="BR355" s="20"/>
      <c r="BS355" s="20"/>
      <c r="BT355" s="20"/>
      <c r="BU355" s="20"/>
      <c r="BV355" s="20"/>
      <c r="BW355" s="20"/>
      <c r="BX355" s="20"/>
      <c r="BY355" s="21"/>
      <c r="CB355" s="31" t="s">
        <v>238</v>
      </c>
      <c r="CC355" s="56" t="s">
        <v>509</v>
      </c>
      <c r="CD355" s="30">
        <v>273.87111391092679</v>
      </c>
      <c r="CE355" s="30"/>
      <c r="CF355" s="20"/>
      <c r="CG355" s="20"/>
      <c r="CH355" s="20"/>
      <c r="CI355" s="20"/>
      <c r="CJ355" s="20"/>
      <c r="CK355" s="20"/>
      <c r="CL355" s="20"/>
      <c r="CM355" s="20"/>
      <c r="CN355" s="20"/>
      <c r="CO355" s="20"/>
      <c r="CP355" s="20"/>
      <c r="CQ355" s="20"/>
      <c r="CR355" s="20"/>
      <c r="CS355" s="20"/>
      <c r="CT355" s="20"/>
      <c r="CU355" s="20"/>
      <c r="CV355" s="20"/>
      <c r="CW355" s="20"/>
      <c r="CX355" s="20"/>
      <c r="CY355" s="20"/>
      <c r="CZ355" s="21"/>
    </row>
    <row r="356" spans="28:104" x14ac:dyDescent="0.25">
      <c r="AB356" s="27" t="s">
        <v>692</v>
      </c>
      <c r="AC356" s="36" t="s">
        <v>606</v>
      </c>
      <c r="AD356" s="63">
        <v>459.20296770473772</v>
      </c>
      <c r="AE356" s="20"/>
      <c r="AF356" s="20"/>
      <c r="AG356" s="20"/>
      <c r="AH356" s="20"/>
      <c r="AI356" s="20"/>
      <c r="AJ356" s="20"/>
      <c r="AK356" s="20"/>
      <c r="AL356" s="20"/>
      <c r="AM356" s="20"/>
      <c r="AN356" s="20"/>
      <c r="AO356" s="20"/>
      <c r="AP356" s="20"/>
      <c r="AQ356" s="20"/>
      <c r="AR356" s="20"/>
      <c r="AS356" s="20"/>
      <c r="AT356" s="20"/>
      <c r="AU356" s="20"/>
      <c r="AV356" s="20"/>
      <c r="AW356" s="21"/>
      <c r="BA356" s="27" t="s">
        <v>291</v>
      </c>
      <c r="BB356" s="36" t="s">
        <v>562</v>
      </c>
      <c r="BC356" s="26"/>
      <c r="BD356" s="26">
        <v>362.63258697776581</v>
      </c>
      <c r="BE356" s="20"/>
      <c r="BF356" s="20"/>
      <c r="BG356" s="20"/>
      <c r="BH356" s="20"/>
      <c r="BI356" s="20"/>
      <c r="BJ356" s="20"/>
      <c r="BK356" s="20"/>
      <c r="BL356" s="20"/>
      <c r="BM356" s="20"/>
      <c r="BN356" s="20"/>
      <c r="BO356" s="20"/>
      <c r="BP356" s="20"/>
      <c r="BQ356" s="20"/>
      <c r="BR356" s="20"/>
      <c r="BS356" s="20"/>
      <c r="BT356" s="20"/>
      <c r="BU356" s="20"/>
      <c r="BV356" s="20"/>
      <c r="BW356" s="20"/>
      <c r="BX356" s="20"/>
      <c r="BY356" s="21"/>
      <c r="CB356" s="31" t="s">
        <v>239</v>
      </c>
      <c r="CC356" s="56" t="s">
        <v>510</v>
      </c>
      <c r="CD356" s="30">
        <v>244.57838946174331</v>
      </c>
      <c r="CE356" s="30"/>
      <c r="CF356" s="20"/>
      <c r="CG356" s="20"/>
      <c r="CH356" s="20"/>
      <c r="CI356" s="20"/>
      <c r="CJ356" s="20"/>
      <c r="CK356" s="20"/>
      <c r="CL356" s="20"/>
      <c r="CM356" s="20"/>
      <c r="CN356" s="20"/>
      <c r="CO356" s="20"/>
      <c r="CP356" s="20"/>
      <c r="CQ356" s="20"/>
      <c r="CR356" s="20"/>
      <c r="CS356" s="20"/>
      <c r="CT356" s="20"/>
      <c r="CU356" s="20"/>
      <c r="CV356" s="20"/>
      <c r="CW356" s="20"/>
      <c r="CX356" s="20"/>
      <c r="CY356" s="20"/>
      <c r="CZ356" s="21"/>
    </row>
    <row r="357" spans="28:104" x14ac:dyDescent="0.25">
      <c r="AB357" s="27" t="s">
        <v>693</v>
      </c>
      <c r="AC357" s="36" t="s">
        <v>607</v>
      </c>
      <c r="AD357" s="63">
        <v>503.83085298837307</v>
      </c>
      <c r="AE357" s="20"/>
      <c r="AF357" s="20"/>
      <c r="AG357" s="20"/>
      <c r="AH357" s="20"/>
      <c r="AI357" s="20"/>
      <c r="AJ357" s="20"/>
      <c r="AK357" s="20"/>
      <c r="AL357" s="20"/>
      <c r="AM357" s="20"/>
      <c r="AN357" s="20"/>
      <c r="AO357" s="20"/>
      <c r="AP357" s="20"/>
      <c r="AQ357" s="20"/>
      <c r="AR357" s="20"/>
      <c r="AS357" s="20"/>
      <c r="AT357" s="20"/>
      <c r="AU357" s="20"/>
      <c r="AV357" s="20"/>
      <c r="AW357" s="21"/>
      <c r="BA357" s="27" t="s">
        <v>292</v>
      </c>
      <c r="BB357" s="36" t="s">
        <v>563</v>
      </c>
      <c r="BC357" s="26"/>
      <c r="BD357" s="26">
        <v>389.93851620537453</v>
      </c>
      <c r="BE357" s="20"/>
      <c r="BF357" s="20"/>
      <c r="BG357" s="20"/>
      <c r="BH357" s="20"/>
      <c r="BI357" s="20"/>
      <c r="BJ357" s="20"/>
      <c r="BK357" s="20"/>
      <c r="BL357" s="20"/>
      <c r="BM357" s="20"/>
      <c r="BN357" s="20"/>
      <c r="BO357" s="20"/>
      <c r="BP357" s="20"/>
      <c r="BQ357" s="20"/>
      <c r="BR357" s="20"/>
      <c r="BS357" s="20"/>
      <c r="BT357" s="20"/>
      <c r="BU357" s="20"/>
      <c r="BV357" s="20"/>
      <c r="BW357" s="20"/>
      <c r="BX357" s="20"/>
      <c r="BY357" s="21"/>
      <c r="CB357" s="31" t="s">
        <v>240</v>
      </c>
      <c r="CC357" s="56" t="s">
        <v>511</v>
      </c>
      <c r="CD357" s="30">
        <v>377.43647311258809</v>
      </c>
      <c r="CE357" s="30"/>
      <c r="CF357" s="20"/>
      <c r="CG357" s="20"/>
      <c r="CH357" s="20"/>
      <c r="CI357" s="20"/>
      <c r="CJ357" s="20"/>
      <c r="CK357" s="20"/>
      <c r="CL357" s="20"/>
      <c r="CM357" s="20"/>
      <c r="CN357" s="20"/>
      <c r="CO357" s="20"/>
      <c r="CP357" s="20"/>
      <c r="CQ357" s="20"/>
      <c r="CR357" s="20"/>
      <c r="CS357" s="20"/>
      <c r="CT357" s="20"/>
      <c r="CU357" s="20"/>
      <c r="CV357" s="20"/>
      <c r="CW357" s="20"/>
      <c r="CX357" s="20"/>
      <c r="CY357" s="20"/>
      <c r="CZ357" s="21"/>
    </row>
    <row r="358" spans="28:104" x14ac:dyDescent="0.25">
      <c r="AB358" s="27" t="s">
        <v>694</v>
      </c>
      <c r="AC358" s="36" t="s">
        <v>608</v>
      </c>
      <c r="AD358" s="63">
        <v>502.06496734915959</v>
      </c>
      <c r="AE358" s="20"/>
      <c r="AF358" s="20"/>
      <c r="AG358" s="20"/>
      <c r="AH358" s="20"/>
      <c r="AI358" s="20"/>
      <c r="AJ358" s="20"/>
      <c r="AK358" s="20"/>
      <c r="AL358" s="20"/>
      <c r="AM358" s="20"/>
      <c r="AN358" s="20"/>
      <c r="AO358" s="20"/>
      <c r="AP358" s="20"/>
      <c r="AQ358" s="20"/>
      <c r="AR358" s="20"/>
      <c r="AS358" s="20"/>
      <c r="AT358" s="20"/>
      <c r="AU358" s="20"/>
      <c r="AV358" s="20"/>
      <c r="AW358" s="21"/>
      <c r="BA358" s="27" t="s">
        <v>293</v>
      </c>
      <c r="BB358" s="36" t="s">
        <v>564</v>
      </c>
      <c r="BC358" s="26"/>
      <c r="BD358" s="26">
        <v>445.44288990687284</v>
      </c>
      <c r="BE358" s="20"/>
      <c r="BF358" s="20"/>
      <c r="BG358" s="20"/>
      <c r="BH358" s="20"/>
      <c r="BI358" s="20"/>
      <c r="BJ358" s="20"/>
      <c r="BK358" s="20"/>
      <c r="BL358" s="20"/>
      <c r="BM358" s="20"/>
      <c r="BN358" s="20"/>
      <c r="BO358" s="20"/>
      <c r="BP358" s="20"/>
      <c r="BQ358" s="20"/>
      <c r="BR358" s="20"/>
      <c r="BS358" s="20"/>
      <c r="BT358" s="20"/>
      <c r="BU358" s="20"/>
      <c r="BV358" s="20"/>
      <c r="BW358" s="20"/>
      <c r="BX358" s="20"/>
      <c r="BY358" s="21"/>
      <c r="CB358" s="31" t="s">
        <v>241</v>
      </c>
      <c r="CC358" s="56" t="s">
        <v>512</v>
      </c>
      <c r="CD358" s="30">
        <v>382.68883100945243</v>
      </c>
      <c r="CE358" s="30"/>
      <c r="CF358" s="20"/>
      <c r="CG358" s="20"/>
      <c r="CH358" s="20"/>
      <c r="CI358" s="20"/>
      <c r="CJ358" s="20"/>
      <c r="CK358" s="20"/>
      <c r="CL358" s="20"/>
      <c r="CM358" s="20"/>
      <c r="CN358" s="20"/>
      <c r="CO358" s="20"/>
      <c r="CP358" s="20"/>
      <c r="CQ358" s="20"/>
      <c r="CR358" s="20"/>
      <c r="CS358" s="20"/>
      <c r="CT358" s="20"/>
      <c r="CU358" s="20"/>
      <c r="CV358" s="20"/>
      <c r="CW358" s="20"/>
      <c r="CX358" s="20"/>
      <c r="CY358" s="20"/>
      <c r="CZ358" s="21"/>
    </row>
    <row r="359" spans="28:104" x14ac:dyDescent="0.25">
      <c r="AB359" s="27" t="s">
        <v>695</v>
      </c>
      <c r="AC359" s="36" t="s">
        <v>609</v>
      </c>
      <c r="AD359" s="63">
        <v>514.75775539468657</v>
      </c>
      <c r="AE359" s="20"/>
      <c r="AF359" s="20"/>
      <c r="AG359" s="20"/>
      <c r="AH359" s="20"/>
      <c r="AI359" s="20"/>
      <c r="AJ359" s="20"/>
      <c r="AK359" s="20"/>
      <c r="AL359" s="20"/>
      <c r="AM359" s="20"/>
      <c r="AN359" s="20"/>
      <c r="AO359" s="20"/>
      <c r="AP359" s="20"/>
      <c r="AQ359" s="20"/>
      <c r="AR359" s="20"/>
      <c r="AS359" s="20"/>
      <c r="AT359" s="20"/>
      <c r="AU359" s="20"/>
      <c r="AV359" s="20"/>
      <c r="AW359" s="21"/>
      <c r="BA359" s="27" t="s">
        <v>294</v>
      </c>
      <c r="BB359" s="36" t="s">
        <v>565</v>
      </c>
      <c r="BC359" s="26"/>
      <c r="BD359" s="26">
        <v>518.71474598856753</v>
      </c>
      <c r="BE359" s="20"/>
      <c r="BF359" s="20"/>
      <c r="BG359" s="20"/>
      <c r="BH359" s="20"/>
      <c r="BI359" s="20"/>
      <c r="BJ359" s="20"/>
      <c r="BK359" s="20"/>
      <c r="BL359" s="20"/>
      <c r="BM359" s="20"/>
      <c r="BN359" s="20"/>
      <c r="BO359" s="20"/>
      <c r="BP359" s="20"/>
      <c r="BQ359" s="20"/>
      <c r="BR359" s="20"/>
      <c r="BS359" s="20"/>
      <c r="BT359" s="20"/>
      <c r="BU359" s="20"/>
      <c r="BV359" s="20"/>
      <c r="BW359" s="20"/>
      <c r="BX359" s="20"/>
      <c r="BY359" s="21"/>
      <c r="CB359" s="31" t="s">
        <v>242</v>
      </c>
      <c r="CC359" s="56" t="s">
        <v>513</v>
      </c>
      <c r="CD359" s="30">
        <v>355.29616330030962</v>
      </c>
      <c r="CE359" s="30"/>
      <c r="CF359" s="20"/>
      <c r="CG359" s="20"/>
      <c r="CH359" s="20"/>
      <c r="CI359" s="20"/>
      <c r="CJ359" s="20"/>
      <c r="CK359" s="20"/>
      <c r="CL359" s="20"/>
      <c r="CM359" s="20"/>
      <c r="CN359" s="20"/>
      <c r="CO359" s="20"/>
      <c r="CP359" s="20"/>
      <c r="CQ359" s="20"/>
      <c r="CR359" s="20"/>
      <c r="CS359" s="20"/>
      <c r="CT359" s="20"/>
      <c r="CU359" s="20"/>
      <c r="CV359" s="20"/>
      <c r="CW359" s="20"/>
      <c r="CX359" s="20"/>
      <c r="CY359" s="20"/>
      <c r="CZ359" s="21"/>
    </row>
    <row r="360" spans="28:104" x14ac:dyDescent="0.25">
      <c r="AB360" s="27" t="s">
        <v>696</v>
      </c>
      <c r="AC360" s="36" t="s">
        <v>610</v>
      </c>
      <c r="AD360" s="63">
        <v>452.91347283508935</v>
      </c>
      <c r="AE360" s="20"/>
      <c r="AF360" s="20"/>
      <c r="AG360" s="20"/>
      <c r="AH360" s="20"/>
      <c r="AI360" s="20"/>
      <c r="AJ360" s="20"/>
      <c r="AK360" s="20"/>
      <c r="AL360" s="20"/>
      <c r="AM360" s="20"/>
      <c r="AN360" s="20"/>
      <c r="AO360" s="20"/>
      <c r="AP360" s="20"/>
      <c r="AQ360" s="20"/>
      <c r="AR360" s="20"/>
      <c r="AS360" s="20"/>
      <c r="AT360" s="20"/>
      <c r="AU360" s="20"/>
      <c r="AV360" s="20"/>
      <c r="AW360" s="21"/>
      <c r="BA360" s="27" t="s">
        <v>295</v>
      </c>
      <c r="BB360" s="36" t="s">
        <v>566</v>
      </c>
      <c r="BC360" s="26"/>
      <c r="BD360" s="26">
        <v>424.74047247780601</v>
      </c>
      <c r="BE360" s="20"/>
      <c r="BF360" s="20"/>
      <c r="BG360" s="20"/>
      <c r="BH360" s="20"/>
      <c r="BI360" s="20"/>
      <c r="BJ360" s="20"/>
      <c r="BK360" s="20"/>
      <c r="BL360" s="20"/>
      <c r="BM360" s="20"/>
      <c r="BN360" s="20"/>
      <c r="BO360" s="20"/>
      <c r="BP360" s="20"/>
      <c r="BQ360" s="20"/>
      <c r="BR360" s="20"/>
      <c r="BS360" s="20"/>
      <c r="BT360" s="20"/>
      <c r="BU360" s="20"/>
      <c r="BV360" s="20"/>
      <c r="BW360" s="20"/>
      <c r="BX360" s="20"/>
      <c r="BY360" s="21"/>
      <c r="CB360" s="31" t="s">
        <v>243</v>
      </c>
      <c r="CC360" s="56" t="s">
        <v>514</v>
      </c>
      <c r="CD360" s="30">
        <v>366.65400404583909</v>
      </c>
      <c r="CE360" s="30"/>
      <c r="CF360" s="20"/>
      <c r="CG360" s="20"/>
      <c r="CH360" s="20"/>
      <c r="CI360" s="20"/>
      <c r="CJ360" s="20"/>
      <c r="CK360" s="20"/>
      <c r="CL360" s="20"/>
      <c r="CM360" s="20"/>
      <c r="CN360" s="20"/>
      <c r="CO360" s="20"/>
      <c r="CP360" s="20"/>
      <c r="CQ360" s="20"/>
      <c r="CR360" s="20"/>
      <c r="CS360" s="20"/>
      <c r="CT360" s="20"/>
      <c r="CU360" s="20"/>
      <c r="CV360" s="20"/>
      <c r="CW360" s="20"/>
      <c r="CX360" s="20"/>
      <c r="CY360" s="20"/>
      <c r="CZ360" s="21"/>
    </row>
    <row r="361" spans="28:104" x14ac:dyDescent="0.25">
      <c r="AB361" s="27" t="s">
        <v>697</v>
      </c>
      <c r="AC361" s="36" t="s">
        <v>611</v>
      </c>
      <c r="AD361" s="63">
        <v>535.26471002051869</v>
      </c>
      <c r="AE361" s="20"/>
      <c r="AF361" s="20"/>
      <c r="AG361" s="20"/>
      <c r="AH361" s="20"/>
      <c r="AI361" s="20"/>
      <c r="AJ361" s="20"/>
      <c r="AK361" s="20"/>
      <c r="AL361" s="20"/>
      <c r="AM361" s="20"/>
      <c r="AN361" s="20"/>
      <c r="AO361" s="20"/>
      <c r="AP361" s="20"/>
      <c r="AQ361" s="20"/>
      <c r="AR361" s="20"/>
      <c r="AS361" s="20"/>
      <c r="AT361" s="20"/>
      <c r="AU361" s="20"/>
      <c r="AV361" s="20"/>
      <c r="AW361" s="21"/>
      <c r="BA361" s="27" t="s">
        <v>296</v>
      </c>
      <c r="BB361" s="36" t="s">
        <v>567</v>
      </c>
      <c r="BC361" s="26"/>
      <c r="BD361" s="26">
        <v>468.69228524107007</v>
      </c>
      <c r="BE361" s="20"/>
      <c r="BF361" s="20"/>
      <c r="BG361" s="20"/>
      <c r="BH361" s="20"/>
      <c r="BI361" s="20"/>
      <c r="BJ361" s="20"/>
      <c r="BK361" s="20"/>
      <c r="BL361" s="20"/>
      <c r="BM361" s="20"/>
      <c r="BN361" s="20"/>
      <c r="BO361" s="20"/>
      <c r="BP361" s="20"/>
      <c r="BQ361" s="20"/>
      <c r="BR361" s="20"/>
      <c r="BS361" s="20"/>
      <c r="BT361" s="20"/>
      <c r="BU361" s="20"/>
      <c r="BV361" s="20"/>
      <c r="BW361" s="20"/>
      <c r="BX361" s="20"/>
      <c r="BY361" s="21"/>
      <c r="CB361" s="31" t="s">
        <v>244</v>
      </c>
      <c r="CC361" s="56" t="s">
        <v>515</v>
      </c>
      <c r="CD361" s="30">
        <v>317.60267777449275</v>
      </c>
      <c r="CE361" s="30"/>
      <c r="CF361" s="20"/>
      <c r="CG361" s="20"/>
      <c r="CH361" s="20"/>
      <c r="CI361" s="20"/>
      <c r="CJ361" s="20"/>
      <c r="CK361" s="20"/>
      <c r="CL361" s="20"/>
      <c r="CM361" s="20"/>
      <c r="CN361" s="20"/>
      <c r="CO361" s="20"/>
      <c r="CP361" s="20"/>
      <c r="CQ361" s="20"/>
      <c r="CR361" s="20"/>
      <c r="CS361" s="20"/>
      <c r="CT361" s="20"/>
      <c r="CU361" s="20"/>
      <c r="CV361" s="20"/>
      <c r="CW361" s="20"/>
      <c r="CX361" s="20"/>
      <c r="CY361" s="20"/>
      <c r="CZ361" s="21"/>
    </row>
    <row r="362" spans="28:104" x14ac:dyDescent="0.25">
      <c r="AB362" s="27" t="s">
        <v>698</v>
      </c>
      <c r="AC362" s="36" t="s">
        <v>612</v>
      </c>
      <c r="AD362" s="63">
        <v>374.05649423548687</v>
      </c>
      <c r="AE362" s="20"/>
      <c r="AF362" s="20"/>
      <c r="AG362" s="20"/>
      <c r="AH362" s="20"/>
      <c r="AI362" s="20"/>
      <c r="AJ362" s="20"/>
      <c r="AK362" s="20"/>
      <c r="AL362" s="20"/>
      <c r="AM362" s="20"/>
      <c r="AN362" s="20"/>
      <c r="AO362" s="20"/>
      <c r="AP362" s="20"/>
      <c r="AQ362" s="20"/>
      <c r="AR362" s="20"/>
      <c r="AS362" s="20"/>
      <c r="AT362" s="20"/>
      <c r="AU362" s="20"/>
      <c r="AV362" s="20"/>
      <c r="AW362" s="21"/>
      <c r="BA362" s="27" t="s">
        <v>297</v>
      </c>
      <c r="BB362" s="36" t="s">
        <v>568</v>
      </c>
      <c r="BC362" s="26"/>
      <c r="BD362" s="26">
        <v>395.55710200423619</v>
      </c>
      <c r="BE362" s="20"/>
      <c r="BF362" s="20"/>
      <c r="BG362" s="20"/>
      <c r="BH362" s="20"/>
      <c r="BI362" s="20"/>
      <c r="BJ362" s="20"/>
      <c r="BK362" s="20"/>
      <c r="BL362" s="20"/>
      <c r="BM362" s="20"/>
      <c r="BN362" s="20"/>
      <c r="BO362" s="20"/>
      <c r="BP362" s="20"/>
      <c r="BQ362" s="20"/>
      <c r="BR362" s="20"/>
      <c r="BS362" s="20"/>
      <c r="BT362" s="20"/>
      <c r="BU362" s="20"/>
      <c r="BV362" s="20"/>
      <c r="BW362" s="20"/>
      <c r="BX362" s="20"/>
      <c r="BY362" s="21"/>
      <c r="CB362" s="31" t="s">
        <v>245</v>
      </c>
      <c r="CC362" s="56" t="s">
        <v>516</v>
      </c>
      <c r="CD362" s="30">
        <v>390.56791160203949</v>
      </c>
      <c r="CE362" s="30"/>
      <c r="CF362" s="20"/>
      <c r="CG362" s="20"/>
      <c r="CH362" s="20"/>
      <c r="CI362" s="20"/>
      <c r="CJ362" s="20"/>
      <c r="CK362" s="20"/>
      <c r="CL362" s="20"/>
      <c r="CM362" s="20"/>
      <c r="CN362" s="20"/>
      <c r="CO362" s="20"/>
      <c r="CP362" s="20"/>
      <c r="CQ362" s="20"/>
      <c r="CR362" s="20"/>
      <c r="CS362" s="20"/>
      <c r="CT362" s="20"/>
      <c r="CU362" s="20"/>
      <c r="CV362" s="20"/>
      <c r="CW362" s="20"/>
      <c r="CX362" s="20"/>
      <c r="CY362" s="20"/>
      <c r="CZ362" s="21"/>
    </row>
    <row r="363" spans="28:104" x14ac:dyDescent="0.25">
      <c r="AB363" s="27" t="s">
        <v>699</v>
      </c>
      <c r="AC363" s="36" t="s">
        <v>613</v>
      </c>
      <c r="AD363" s="63">
        <v>362.3739975171149</v>
      </c>
      <c r="AE363" s="20"/>
      <c r="AF363" s="20"/>
      <c r="AG363" s="20"/>
      <c r="AH363" s="20"/>
      <c r="AI363" s="20"/>
      <c r="AJ363" s="20"/>
      <c r="AK363" s="20"/>
      <c r="AL363" s="20"/>
      <c r="AM363" s="20"/>
      <c r="AN363" s="20"/>
      <c r="AO363" s="20"/>
      <c r="AP363" s="20"/>
      <c r="AQ363" s="20"/>
      <c r="AR363" s="20"/>
      <c r="AS363" s="20"/>
      <c r="AT363" s="20"/>
      <c r="AU363" s="20"/>
      <c r="AV363" s="20"/>
      <c r="AW363" s="21"/>
      <c r="BA363" s="27" t="s">
        <v>298</v>
      </c>
      <c r="BB363" s="36" t="s">
        <v>569</v>
      </c>
      <c r="BC363" s="26"/>
      <c r="BD363" s="26">
        <v>502.34428374886227</v>
      </c>
      <c r="BE363" s="20"/>
      <c r="BF363" s="20"/>
      <c r="BG363" s="20"/>
      <c r="BH363" s="20"/>
      <c r="BI363" s="20"/>
      <c r="BJ363" s="20"/>
      <c r="BK363" s="20"/>
      <c r="BL363" s="20"/>
      <c r="BM363" s="20"/>
      <c r="BN363" s="20"/>
      <c r="BO363" s="20"/>
      <c r="BP363" s="20"/>
      <c r="BQ363" s="20"/>
      <c r="BR363" s="20"/>
      <c r="BS363" s="20"/>
      <c r="BT363" s="20"/>
      <c r="BU363" s="20"/>
      <c r="BV363" s="20"/>
      <c r="BW363" s="20"/>
      <c r="BX363" s="20"/>
      <c r="BY363" s="21"/>
      <c r="CB363" s="31" t="s">
        <v>246</v>
      </c>
      <c r="CC363" s="56" t="s">
        <v>517</v>
      </c>
      <c r="CD363" s="30">
        <v>303.93405464840168</v>
      </c>
      <c r="CE363" s="30"/>
      <c r="CF363" s="20"/>
      <c r="CG363" s="20"/>
      <c r="CH363" s="20"/>
      <c r="CI363" s="20"/>
      <c r="CJ363" s="20"/>
      <c r="CK363" s="20"/>
      <c r="CL363" s="20"/>
      <c r="CM363" s="20"/>
      <c r="CN363" s="20"/>
      <c r="CO363" s="20"/>
      <c r="CP363" s="20"/>
      <c r="CQ363" s="20"/>
      <c r="CR363" s="20"/>
      <c r="CS363" s="20"/>
      <c r="CT363" s="20"/>
      <c r="CU363" s="20"/>
      <c r="CV363" s="20"/>
      <c r="CW363" s="20"/>
      <c r="CX363" s="20"/>
      <c r="CY363" s="20"/>
      <c r="CZ363" s="21"/>
    </row>
    <row r="364" spans="28:104" x14ac:dyDescent="0.25">
      <c r="AB364" s="27" t="s">
        <v>700</v>
      </c>
      <c r="AC364" s="36" t="s">
        <v>614</v>
      </c>
      <c r="AD364" s="63">
        <v>466.30138683720901</v>
      </c>
      <c r="AE364" s="20"/>
      <c r="AF364" s="20"/>
      <c r="AG364" s="20"/>
      <c r="AH364" s="20"/>
      <c r="AI364" s="20"/>
      <c r="AJ364" s="20"/>
      <c r="AK364" s="20"/>
      <c r="AL364" s="20"/>
      <c r="AM364" s="20"/>
      <c r="AN364" s="20"/>
      <c r="AO364" s="20"/>
      <c r="AP364" s="20"/>
      <c r="AQ364" s="20"/>
      <c r="AR364" s="20"/>
      <c r="AS364" s="20"/>
      <c r="AT364" s="20"/>
      <c r="AU364" s="20"/>
      <c r="AV364" s="20"/>
      <c r="AW364" s="21"/>
      <c r="BA364" s="27" t="s">
        <v>299</v>
      </c>
      <c r="BB364" s="36" t="s">
        <v>570</v>
      </c>
      <c r="BC364" s="26"/>
      <c r="BD364" s="26">
        <v>420.21361511570268</v>
      </c>
      <c r="BE364" s="20"/>
      <c r="BF364" s="20"/>
      <c r="BG364" s="20"/>
      <c r="BH364" s="20"/>
      <c r="BI364" s="20"/>
      <c r="BJ364" s="20"/>
      <c r="BK364" s="20"/>
      <c r="BL364" s="20"/>
      <c r="BM364" s="20"/>
      <c r="BN364" s="20"/>
      <c r="BO364" s="20"/>
      <c r="BP364" s="20"/>
      <c r="BQ364" s="20"/>
      <c r="BR364" s="20"/>
      <c r="BS364" s="20"/>
      <c r="BT364" s="20"/>
      <c r="BU364" s="20"/>
      <c r="BV364" s="20"/>
      <c r="BW364" s="20"/>
      <c r="BX364" s="20"/>
      <c r="BY364" s="21"/>
      <c r="CB364" s="31" t="s">
        <v>247</v>
      </c>
      <c r="CC364" s="56" t="s">
        <v>518</v>
      </c>
      <c r="CD364" s="30">
        <v>323.68926152105325</v>
      </c>
      <c r="CE364" s="30"/>
      <c r="CF364" s="20"/>
      <c r="CG364" s="20"/>
      <c r="CH364" s="20"/>
      <c r="CI364" s="20"/>
      <c r="CJ364" s="20"/>
      <c r="CK364" s="20"/>
      <c r="CL364" s="20"/>
      <c r="CM364" s="20"/>
      <c r="CN364" s="20"/>
      <c r="CO364" s="20"/>
      <c r="CP364" s="20"/>
      <c r="CQ364" s="20"/>
      <c r="CR364" s="20"/>
      <c r="CS364" s="20"/>
      <c r="CT364" s="20"/>
      <c r="CU364" s="20"/>
      <c r="CV364" s="20"/>
      <c r="CW364" s="20"/>
      <c r="CX364" s="20"/>
      <c r="CY364" s="20"/>
      <c r="CZ364" s="21"/>
    </row>
    <row r="365" spans="28:104" x14ac:dyDescent="0.25">
      <c r="AB365" s="27" t="s">
        <v>701</v>
      </c>
      <c r="AC365" s="36" t="s">
        <v>615</v>
      </c>
      <c r="AD365" s="63">
        <v>540.98513044471997</v>
      </c>
      <c r="AE365" s="20"/>
      <c r="AF365" s="20"/>
      <c r="AG365" s="20"/>
      <c r="AH365" s="20"/>
      <c r="AI365" s="20"/>
      <c r="AJ365" s="20"/>
      <c r="AK365" s="20"/>
      <c r="AL365" s="20"/>
      <c r="AM365" s="20"/>
      <c r="AN365" s="20"/>
      <c r="AO365" s="20"/>
      <c r="AP365" s="20"/>
      <c r="AQ365" s="20"/>
      <c r="AR365" s="20"/>
      <c r="AS365" s="20"/>
      <c r="AT365" s="20"/>
      <c r="AU365" s="20"/>
      <c r="AV365" s="20"/>
      <c r="AW365" s="21"/>
      <c r="BA365" s="27" t="s">
        <v>300</v>
      </c>
      <c r="BB365" s="36" t="s">
        <v>571</v>
      </c>
      <c r="BC365" s="26"/>
      <c r="BD365" s="26">
        <v>420.45850227315481</v>
      </c>
      <c r="BE365" s="20"/>
      <c r="BF365" s="20"/>
      <c r="BG365" s="20"/>
      <c r="BH365" s="20"/>
      <c r="BI365" s="20"/>
      <c r="BJ365" s="20"/>
      <c r="BK365" s="20"/>
      <c r="BL365" s="20"/>
      <c r="BM365" s="20"/>
      <c r="BN365" s="20"/>
      <c r="BO365" s="20"/>
      <c r="BP365" s="20"/>
      <c r="BQ365" s="20"/>
      <c r="BR365" s="20"/>
      <c r="BS365" s="20"/>
      <c r="BT365" s="20"/>
      <c r="BU365" s="20"/>
      <c r="BV365" s="20"/>
      <c r="BW365" s="20"/>
      <c r="BX365" s="20"/>
      <c r="BY365" s="21"/>
      <c r="CB365" s="31" t="s">
        <v>248</v>
      </c>
      <c r="CC365" s="56" t="s">
        <v>519</v>
      </c>
      <c r="CD365" s="30">
        <v>278.21934390790591</v>
      </c>
      <c r="CE365" s="30"/>
      <c r="CF365" s="20"/>
      <c r="CG365" s="20"/>
      <c r="CH365" s="20"/>
      <c r="CI365" s="20"/>
      <c r="CJ365" s="20"/>
      <c r="CK365" s="20"/>
      <c r="CL365" s="20"/>
      <c r="CM365" s="20"/>
      <c r="CN365" s="20"/>
      <c r="CO365" s="20"/>
      <c r="CP365" s="20"/>
      <c r="CQ365" s="20"/>
      <c r="CR365" s="20"/>
      <c r="CS365" s="20"/>
      <c r="CT365" s="20"/>
      <c r="CU365" s="20"/>
      <c r="CV365" s="20"/>
      <c r="CW365" s="20"/>
      <c r="CX365" s="20"/>
      <c r="CY365" s="20"/>
      <c r="CZ365" s="21"/>
    </row>
    <row r="366" spans="28:104" x14ac:dyDescent="0.25">
      <c r="AB366" s="27" t="s">
        <v>702</v>
      </c>
      <c r="AC366" s="36" t="s">
        <v>616</v>
      </c>
      <c r="AD366" s="63">
        <v>476.24976307425942</v>
      </c>
      <c r="AE366" s="20"/>
      <c r="AF366" s="20"/>
      <c r="AG366" s="20"/>
      <c r="AH366" s="20"/>
      <c r="AI366" s="20"/>
      <c r="AJ366" s="20"/>
      <c r="AK366" s="20"/>
      <c r="AL366" s="20"/>
      <c r="AM366" s="20"/>
      <c r="AN366" s="20"/>
      <c r="AO366" s="20"/>
      <c r="AP366" s="20"/>
      <c r="AQ366" s="20"/>
      <c r="AR366" s="20"/>
      <c r="AS366" s="20"/>
      <c r="AT366" s="20"/>
      <c r="AU366" s="20"/>
      <c r="AV366" s="20"/>
      <c r="AW366" s="21"/>
      <c r="BA366" s="27" t="s">
        <v>301</v>
      </c>
      <c r="BB366" s="36" t="s">
        <v>572</v>
      </c>
      <c r="BC366" s="26"/>
      <c r="BD366" s="26">
        <v>451.13348301784691</v>
      </c>
      <c r="BE366" s="20"/>
      <c r="BF366" s="20"/>
      <c r="BG366" s="20"/>
      <c r="BH366" s="20"/>
      <c r="BI366" s="20"/>
      <c r="BJ366" s="20"/>
      <c r="BK366" s="20"/>
      <c r="BL366" s="20"/>
      <c r="BM366" s="20"/>
      <c r="BN366" s="20"/>
      <c r="BO366" s="20"/>
      <c r="BP366" s="20"/>
      <c r="BQ366" s="20"/>
      <c r="BR366" s="20"/>
      <c r="BS366" s="20"/>
      <c r="BT366" s="20"/>
      <c r="BU366" s="20"/>
      <c r="BV366" s="20"/>
      <c r="BW366" s="20"/>
      <c r="BX366" s="20"/>
      <c r="BY366" s="21"/>
      <c r="CB366" s="31" t="s">
        <v>249</v>
      </c>
      <c r="CC366" s="56" t="s">
        <v>520</v>
      </c>
      <c r="CD366" s="30">
        <v>371.71627936032218</v>
      </c>
      <c r="CE366" s="30"/>
      <c r="CF366" s="20"/>
      <c r="CG366" s="20"/>
      <c r="CH366" s="20"/>
      <c r="CI366" s="20"/>
      <c r="CJ366" s="20"/>
      <c r="CK366" s="20"/>
      <c r="CL366" s="20"/>
      <c r="CM366" s="20"/>
      <c r="CN366" s="20"/>
      <c r="CO366" s="20"/>
      <c r="CP366" s="20"/>
      <c r="CQ366" s="20"/>
      <c r="CR366" s="20"/>
      <c r="CS366" s="20"/>
      <c r="CT366" s="20"/>
      <c r="CU366" s="20"/>
      <c r="CV366" s="20"/>
      <c r="CW366" s="20"/>
      <c r="CX366" s="20"/>
      <c r="CY366" s="20"/>
      <c r="CZ366" s="21"/>
    </row>
    <row r="367" spans="28:104" x14ac:dyDescent="0.25">
      <c r="AB367" s="27" t="s">
        <v>703</v>
      </c>
      <c r="AC367" s="36" t="s">
        <v>617</v>
      </c>
      <c r="AD367" s="63">
        <v>385.25631706277454</v>
      </c>
      <c r="AE367" s="20"/>
      <c r="AF367" s="20"/>
      <c r="AG367" s="20"/>
      <c r="AH367" s="20"/>
      <c r="AI367" s="20"/>
      <c r="AJ367" s="20"/>
      <c r="AK367" s="20"/>
      <c r="AL367" s="20"/>
      <c r="AM367" s="20"/>
      <c r="AN367" s="20"/>
      <c r="AO367" s="20"/>
      <c r="AP367" s="20"/>
      <c r="AQ367" s="20"/>
      <c r="AR367" s="20"/>
      <c r="AS367" s="20"/>
      <c r="AT367" s="20"/>
      <c r="AU367" s="20"/>
      <c r="AV367" s="20"/>
      <c r="AW367" s="21"/>
      <c r="BA367" s="27" t="s">
        <v>302</v>
      </c>
      <c r="BB367" s="36" t="s">
        <v>573</v>
      </c>
      <c r="BC367" s="26"/>
      <c r="BD367" s="26">
        <v>307.82157501664994</v>
      </c>
      <c r="BE367" s="20"/>
      <c r="BF367" s="20"/>
      <c r="BG367" s="20"/>
      <c r="BH367" s="20"/>
      <c r="BI367" s="20"/>
      <c r="BJ367" s="20"/>
      <c r="BK367" s="20"/>
      <c r="BL367" s="20"/>
      <c r="BM367" s="20"/>
      <c r="BN367" s="20"/>
      <c r="BO367" s="20"/>
      <c r="BP367" s="20"/>
      <c r="BQ367" s="20"/>
      <c r="BR367" s="20"/>
      <c r="BS367" s="20"/>
      <c r="BT367" s="20"/>
      <c r="BU367" s="20"/>
      <c r="BV367" s="20"/>
      <c r="BW367" s="20"/>
      <c r="BX367" s="20"/>
      <c r="BY367" s="21"/>
      <c r="CB367" s="31" t="s">
        <v>250</v>
      </c>
      <c r="CC367" s="56" t="s">
        <v>521</v>
      </c>
      <c r="CD367" s="30">
        <v>291.19158023287446</v>
      </c>
      <c r="CE367" s="30"/>
      <c r="CF367" s="20"/>
      <c r="CG367" s="20"/>
      <c r="CH367" s="20"/>
      <c r="CI367" s="20"/>
      <c r="CJ367" s="20"/>
      <c r="CK367" s="20"/>
      <c r="CL367" s="20"/>
      <c r="CM367" s="20"/>
      <c r="CN367" s="20"/>
      <c r="CO367" s="20"/>
      <c r="CP367" s="20"/>
      <c r="CQ367" s="20"/>
      <c r="CR367" s="20"/>
      <c r="CS367" s="20"/>
      <c r="CT367" s="20"/>
      <c r="CU367" s="20"/>
      <c r="CV367" s="20"/>
      <c r="CW367" s="20"/>
      <c r="CX367" s="20"/>
      <c r="CY367" s="20"/>
      <c r="CZ367" s="21"/>
    </row>
    <row r="368" spans="28:104" x14ac:dyDescent="0.25">
      <c r="AB368" s="27" t="s">
        <v>704</v>
      </c>
      <c r="AC368" s="36" t="s">
        <v>618</v>
      </c>
      <c r="AD368" s="63">
        <v>504.99055174249401</v>
      </c>
      <c r="AE368" s="20"/>
      <c r="AF368" s="20"/>
      <c r="AG368" s="20"/>
      <c r="AH368" s="20"/>
      <c r="AI368" s="20"/>
      <c r="AJ368" s="20"/>
      <c r="AK368" s="20"/>
      <c r="AL368" s="20"/>
      <c r="AM368" s="20"/>
      <c r="AN368" s="20"/>
      <c r="AO368" s="20"/>
      <c r="AP368" s="20"/>
      <c r="AQ368" s="20"/>
      <c r="AR368" s="20"/>
      <c r="AS368" s="20"/>
      <c r="AT368" s="20"/>
      <c r="AU368" s="20"/>
      <c r="AV368" s="20"/>
      <c r="AW368" s="21"/>
      <c r="BA368" s="27" t="s">
        <v>303</v>
      </c>
      <c r="BB368" s="36" t="s">
        <v>574</v>
      </c>
      <c r="BC368" s="26"/>
      <c r="BD368" s="26">
        <v>326.6931945456667</v>
      </c>
      <c r="BE368" s="20"/>
      <c r="BF368" s="20"/>
      <c r="BG368" s="20"/>
      <c r="BH368" s="20"/>
      <c r="BI368" s="20"/>
      <c r="BJ368" s="20"/>
      <c r="BK368" s="20"/>
      <c r="BL368" s="20"/>
      <c r="BM368" s="20"/>
      <c r="BN368" s="20"/>
      <c r="BO368" s="20"/>
      <c r="BP368" s="20"/>
      <c r="BQ368" s="20"/>
      <c r="BR368" s="20"/>
      <c r="BS368" s="20"/>
      <c r="BT368" s="20"/>
      <c r="BU368" s="20"/>
      <c r="BV368" s="20"/>
      <c r="BW368" s="20"/>
      <c r="BX368" s="20"/>
      <c r="BY368" s="21"/>
      <c r="CB368" s="31" t="s">
        <v>251</v>
      </c>
      <c r="CC368" s="56" t="s">
        <v>522</v>
      </c>
      <c r="CD368" s="30">
        <v>333.36334659270625</v>
      </c>
      <c r="CE368" s="30"/>
      <c r="CF368" s="20"/>
      <c r="CG368" s="20"/>
      <c r="CH368" s="20"/>
      <c r="CI368" s="20"/>
      <c r="CJ368" s="20"/>
      <c r="CK368" s="20"/>
      <c r="CL368" s="20"/>
      <c r="CM368" s="20"/>
      <c r="CN368" s="20"/>
      <c r="CO368" s="20"/>
      <c r="CP368" s="20"/>
      <c r="CQ368" s="20"/>
      <c r="CR368" s="20"/>
      <c r="CS368" s="20"/>
      <c r="CT368" s="20"/>
      <c r="CU368" s="20"/>
      <c r="CV368" s="20"/>
      <c r="CW368" s="20"/>
      <c r="CX368" s="20"/>
      <c r="CY368" s="20"/>
      <c r="CZ368" s="21"/>
    </row>
    <row r="369" spans="28:104" x14ac:dyDescent="0.25">
      <c r="AB369" s="27" t="s">
        <v>705</v>
      </c>
      <c r="AC369" s="36" t="s">
        <v>619</v>
      </c>
      <c r="AD369" s="63">
        <v>454.23861784730877</v>
      </c>
      <c r="AE369" s="20"/>
      <c r="AF369" s="20"/>
      <c r="AG369" s="20"/>
      <c r="AH369" s="20"/>
      <c r="AI369" s="20"/>
      <c r="AJ369" s="20"/>
      <c r="AK369" s="20"/>
      <c r="AL369" s="20"/>
      <c r="AM369" s="20"/>
      <c r="AN369" s="20"/>
      <c r="AO369" s="20"/>
      <c r="AP369" s="20"/>
      <c r="AQ369" s="20"/>
      <c r="AR369" s="20"/>
      <c r="AS369" s="20"/>
      <c r="AT369" s="20"/>
      <c r="AU369" s="20"/>
      <c r="AV369" s="20"/>
      <c r="AW369" s="21"/>
      <c r="BA369" s="27" t="s">
        <v>304</v>
      </c>
      <c r="BB369" s="36" t="s">
        <v>575</v>
      </c>
      <c r="BC369" s="26"/>
      <c r="BD369" s="26">
        <v>441.76994271365055</v>
      </c>
      <c r="BE369" s="20"/>
      <c r="BF369" s="20"/>
      <c r="BG369" s="20"/>
      <c r="BH369" s="20"/>
      <c r="BI369" s="20"/>
      <c r="BJ369" s="20"/>
      <c r="BK369" s="20"/>
      <c r="BL369" s="20"/>
      <c r="BM369" s="20"/>
      <c r="BN369" s="20"/>
      <c r="BO369" s="20"/>
      <c r="BP369" s="20"/>
      <c r="BQ369" s="20"/>
      <c r="BR369" s="20"/>
      <c r="BS369" s="20"/>
      <c r="BT369" s="20"/>
      <c r="BU369" s="20"/>
      <c r="BV369" s="20"/>
      <c r="BW369" s="20"/>
      <c r="BX369" s="20"/>
      <c r="BY369" s="21"/>
      <c r="CB369" s="31" t="s">
        <v>252</v>
      </c>
      <c r="CC369" s="56" t="s">
        <v>523</v>
      </c>
      <c r="CD369" s="30">
        <v>415.76643404041346</v>
      </c>
      <c r="CE369" s="30"/>
      <c r="CF369" s="20"/>
      <c r="CG369" s="20"/>
      <c r="CH369" s="20"/>
      <c r="CI369" s="20"/>
      <c r="CJ369" s="20"/>
      <c r="CK369" s="20"/>
      <c r="CL369" s="20"/>
      <c r="CM369" s="20"/>
      <c r="CN369" s="20"/>
      <c r="CO369" s="20"/>
      <c r="CP369" s="20"/>
      <c r="CQ369" s="20"/>
      <c r="CR369" s="20"/>
      <c r="CS369" s="20"/>
      <c r="CT369" s="20"/>
      <c r="CU369" s="20"/>
      <c r="CV369" s="20"/>
      <c r="CW369" s="20"/>
      <c r="CX369" s="20"/>
      <c r="CY369" s="20"/>
      <c r="CZ369" s="21"/>
    </row>
    <row r="370" spans="28:104" x14ac:dyDescent="0.25">
      <c r="AB370" s="27" t="s">
        <v>706</v>
      </c>
      <c r="AC370" s="36" t="s">
        <v>620</v>
      </c>
      <c r="AD370" s="63">
        <v>421.23037936535263</v>
      </c>
      <c r="AE370" s="20"/>
      <c r="AF370" s="20"/>
      <c r="AG370" s="20"/>
      <c r="AH370" s="20"/>
      <c r="AI370" s="20"/>
      <c r="AJ370" s="20"/>
      <c r="AK370" s="20"/>
      <c r="AL370" s="20"/>
      <c r="AM370" s="20"/>
      <c r="AN370" s="20"/>
      <c r="AO370" s="20"/>
      <c r="AP370" s="20"/>
      <c r="AQ370" s="20"/>
      <c r="AR370" s="20"/>
      <c r="AS370" s="20"/>
      <c r="AT370" s="20"/>
      <c r="AU370" s="20"/>
      <c r="AV370" s="20"/>
      <c r="AW370" s="21"/>
      <c r="BA370" s="27" t="s">
        <v>305</v>
      </c>
      <c r="BB370" s="36" t="s">
        <v>576</v>
      </c>
      <c r="BC370" s="26"/>
      <c r="BD370" s="26">
        <v>399.89220313759773</v>
      </c>
      <c r="BE370" s="20"/>
      <c r="BF370" s="20"/>
      <c r="BG370" s="20"/>
      <c r="BH370" s="20"/>
      <c r="BI370" s="20"/>
      <c r="BJ370" s="20"/>
      <c r="BK370" s="20"/>
      <c r="BL370" s="20"/>
      <c r="BM370" s="20"/>
      <c r="BN370" s="20"/>
      <c r="BO370" s="20"/>
      <c r="BP370" s="20"/>
      <c r="BQ370" s="20"/>
      <c r="BR370" s="20"/>
      <c r="BS370" s="20"/>
      <c r="BT370" s="20"/>
      <c r="BU370" s="20"/>
      <c r="BV370" s="20"/>
      <c r="BW370" s="20"/>
      <c r="BX370" s="20"/>
      <c r="BY370" s="21"/>
      <c r="CB370" s="31" t="s">
        <v>253</v>
      </c>
      <c r="CC370" s="56" t="s">
        <v>524</v>
      </c>
      <c r="CD370" s="30">
        <v>325.57579626566576</v>
      </c>
      <c r="CE370" s="30"/>
      <c r="CF370" s="20"/>
      <c r="CG370" s="20"/>
      <c r="CH370" s="20"/>
      <c r="CI370" s="20"/>
      <c r="CJ370" s="20"/>
      <c r="CK370" s="20"/>
      <c r="CL370" s="20"/>
      <c r="CM370" s="20"/>
      <c r="CN370" s="20"/>
      <c r="CO370" s="20"/>
      <c r="CP370" s="20"/>
      <c r="CQ370" s="20"/>
      <c r="CR370" s="20"/>
      <c r="CS370" s="20"/>
      <c r="CT370" s="20"/>
      <c r="CU370" s="20"/>
      <c r="CV370" s="20"/>
      <c r="CW370" s="20"/>
      <c r="CX370" s="20"/>
      <c r="CY370" s="20"/>
      <c r="CZ370" s="21"/>
    </row>
    <row r="371" spans="28:104" x14ac:dyDescent="0.25">
      <c r="AB371" s="27" t="s">
        <v>707</v>
      </c>
      <c r="AC371" s="36" t="s">
        <v>621</v>
      </c>
      <c r="AD371" s="63">
        <v>432.76158841981055</v>
      </c>
      <c r="AE371" s="20"/>
      <c r="AF371" s="20"/>
      <c r="AG371" s="20"/>
      <c r="AH371" s="20"/>
      <c r="AI371" s="20"/>
      <c r="AJ371" s="20"/>
      <c r="AK371" s="20"/>
      <c r="AL371" s="20"/>
      <c r="AM371" s="20"/>
      <c r="AN371" s="20"/>
      <c r="AO371" s="20"/>
      <c r="AP371" s="20"/>
      <c r="AQ371" s="20"/>
      <c r="AR371" s="20"/>
      <c r="AS371" s="20"/>
      <c r="AT371" s="20"/>
      <c r="AU371" s="20"/>
      <c r="AV371" s="20"/>
      <c r="AW371" s="21"/>
      <c r="BA371" s="27" t="s">
        <v>680</v>
      </c>
      <c r="BB371" s="36" t="s">
        <v>594</v>
      </c>
      <c r="BC371" s="26"/>
      <c r="BD371" s="26">
        <v>441.23679346134531</v>
      </c>
      <c r="BE371" s="20"/>
      <c r="BF371" s="20"/>
      <c r="BG371" s="20"/>
      <c r="BH371" s="20"/>
      <c r="BI371" s="20"/>
      <c r="BJ371" s="20"/>
      <c r="BK371" s="20"/>
      <c r="BL371" s="20"/>
      <c r="BM371" s="20"/>
      <c r="BN371" s="20"/>
      <c r="BO371" s="20"/>
      <c r="BP371" s="20"/>
      <c r="BQ371" s="20"/>
      <c r="BR371" s="20"/>
      <c r="BS371" s="20"/>
      <c r="BT371" s="20"/>
      <c r="BU371" s="20"/>
      <c r="BV371" s="20"/>
      <c r="BW371" s="20"/>
      <c r="BX371" s="20"/>
      <c r="BY371" s="21"/>
      <c r="CB371" s="31" t="s">
        <v>254</v>
      </c>
      <c r="CC371" s="56" t="s">
        <v>525</v>
      </c>
      <c r="CD371" s="30">
        <v>342.57690976384333</v>
      </c>
      <c r="CE371" s="30"/>
      <c r="CF371" s="20"/>
      <c r="CG371" s="20"/>
      <c r="CH371" s="20"/>
      <c r="CI371" s="20"/>
      <c r="CJ371" s="20"/>
      <c r="CK371" s="20"/>
      <c r="CL371" s="20"/>
      <c r="CM371" s="20"/>
      <c r="CN371" s="20"/>
      <c r="CO371" s="20"/>
      <c r="CP371" s="20"/>
      <c r="CQ371" s="20"/>
      <c r="CR371" s="20"/>
      <c r="CS371" s="20"/>
      <c r="CT371" s="20"/>
      <c r="CU371" s="20"/>
      <c r="CV371" s="20"/>
      <c r="CW371" s="20"/>
      <c r="CX371" s="20"/>
      <c r="CY371" s="20"/>
      <c r="CZ371" s="21"/>
    </row>
    <row r="372" spans="28:104" x14ac:dyDescent="0.25">
      <c r="AB372" s="27" t="s">
        <v>708</v>
      </c>
      <c r="AC372" s="36" t="s">
        <v>622</v>
      </c>
      <c r="AD372" s="63">
        <v>461.79125088768046</v>
      </c>
      <c r="AE372" s="20"/>
      <c r="AF372" s="20"/>
      <c r="AG372" s="20"/>
      <c r="AH372" s="20"/>
      <c r="AI372" s="20"/>
      <c r="AJ372" s="20"/>
      <c r="AK372" s="20"/>
      <c r="AL372" s="20"/>
      <c r="AM372" s="20"/>
      <c r="AN372" s="20"/>
      <c r="AO372" s="20"/>
      <c r="AP372" s="20"/>
      <c r="AQ372" s="20"/>
      <c r="AR372" s="20"/>
      <c r="AS372" s="20"/>
      <c r="AT372" s="20"/>
      <c r="AU372" s="20"/>
      <c r="AV372" s="20"/>
      <c r="AW372" s="21"/>
      <c r="BA372" s="27" t="s">
        <v>681</v>
      </c>
      <c r="BB372" s="36" t="s">
        <v>595</v>
      </c>
      <c r="BC372" s="26"/>
      <c r="BD372" s="26">
        <v>411.4746591565999</v>
      </c>
      <c r="BE372" s="20"/>
      <c r="BF372" s="20"/>
      <c r="BG372" s="20"/>
      <c r="BH372" s="20"/>
      <c r="BI372" s="20"/>
      <c r="BJ372" s="20"/>
      <c r="BK372" s="20"/>
      <c r="BL372" s="20"/>
      <c r="BM372" s="20"/>
      <c r="BN372" s="20"/>
      <c r="BO372" s="20"/>
      <c r="BP372" s="20"/>
      <c r="BQ372" s="20"/>
      <c r="BR372" s="20"/>
      <c r="BS372" s="20"/>
      <c r="BT372" s="20"/>
      <c r="BU372" s="20"/>
      <c r="BV372" s="20"/>
      <c r="BW372" s="20"/>
      <c r="BX372" s="20"/>
      <c r="BY372" s="21"/>
      <c r="CB372" s="31" t="s">
        <v>255</v>
      </c>
      <c r="CC372" s="56" t="s">
        <v>526</v>
      </c>
      <c r="CD372" s="30">
        <v>335.18650926818538</v>
      </c>
      <c r="CE372" s="30"/>
      <c r="CF372" s="20"/>
      <c r="CG372" s="20"/>
      <c r="CH372" s="20"/>
      <c r="CI372" s="20"/>
      <c r="CJ372" s="20"/>
      <c r="CK372" s="20"/>
      <c r="CL372" s="20"/>
      <c r="CM372" s="20"/>
      <c r="CN372" s="20"/>
      <c r="CO372" s="20"/>
      <c r="CP372" s="20"/>
      <c r="CQ372" s="20"/>
      <c r="CR372" s="20"/>
      <c r="CS372" s="20"/>
      <c r="CT372" s="20"/>
      <c r="CU372" s="20"/>
      <c r="CV372" s="20"/>
      <c r="CW372" s="20"/>
      <c r="CX372" s="20"/>
      <c r="CY372" s="20"/>
      <c r="CZ372" s="21"/>
    </row>
    <row r="373" spans="28:104" x14ac:dyDescent="0.25">
      <c r="AB373" s="27" t="s">
        <v>709</v>
      </c>
      <c r="AC373" s="36" t="s">
        <v>623</v>
      </c>
      <c r="AD373" s="63">
        <v>526.02075289505308</v>
      </c>
      <c r="AE373" s="20"/>
      <c r="AF373" s="20"/>
      <c r="AG373" s="20"/>
      <c r="AH373" s="20"/>
      <c r="AI373" s="20"/>
      <c r="AJ373" s="20"/>
      <c r="AK373" s="20"/>
      <c r="AL373" s="20"/>
      <c r="AM373" s="20"/>
      <c r="AN373" s="20"/>
      <c r="AO373" s="20"/>
      <c r="AP373" s="20"/>
      <c r="AQ373" s="20"/>
      <c r="AR373" s="20"/>
      <c r="AS373" s="20"/>
      <c r="AT373" s="20"/>
      <c r="AU373" s="20"/>
      <c r="AV373" s="20"/>
      <c r="AW373" s="21"/>
      <c r="BA373" s="27" t="s">
        <v>682</v>
      </c>
      <c r="BB373" s="36" t="s">
        <v>596</v>
      </c>
      <c r="BC373" s="26"/>
      <c r="BD373" s="26">
        <v>254.26190681163979</v>
      </c>
      <c r="BE373" s="20"/>
      <c r="BF373" s="20"/>
      <c r="BG373" s="20"/>
      <c r="BH373" s="20"/>
      <c r="BI373" s="20"/>
      <c r="BJ373" s="20"/>
      <c r="BK373" s="20"/>
      <c r="BL373" s="20"/>
      <c r="BM373" s="20"/>
      <c r="BN373" s="20"/>
      <c r="BO373" s="20"/>
      <c r="BP373" s="20"/>
      <c r="BQ373" s="20"/>
      <c r="BR373" s="20"/>
      <c r="BS373" s="20"/>
      <c r="BT373" s="20"/>
      <c r="BU373" s="20"/>
      <c r="BV373" s="20"/>
      <c r="BW373" s="20"/>
      <c r="BX373" s="20"/>
      <c r="BY373" s="21"/>
      <c r="CB373" s="31" t="s">
        <v>256</v>
      </c>
      <c r="CC373" s="56" t="s">
        <v>527</v>
      </c>
      <c r="CD373" s="30">
        <v>315.35793178029456</v>
      </c>
      <c r="CE373" s="30"/>
      <c r="CF373" s="20"/>
      <c r="CG373" s="20"/>
      <c r="CH373" s="20"/>
      <c r="CI373" s="20"/>
      <c r="CJ373" s="20"/>
      <c r="CK373" s="20"/>
      <c r="CL373" s="20"/>
      <c r="CM373" s="20"/>
      <c r="CN373" s="20"/>
      <c r="CO373" s="20"/>
      <c r="CP373" s="20"/>
      <c r="CQ373" s="20"/>
      <c r="CR373" s="20"/>
      <c r="CS373" s="20"/>
      <c r="CT373" s="20"/>
      <c r="CU373" s="20"/>
      <c r="CV373" s="20"/>
      <c r="CW373" s="20"/>
      <c r="CX373" s="20"/>
      <c r="CY373" s="20"/>
      <c r="CZ373" s="21"/>
    </row>
    <row r="374" spans="28:104" x14ac:dyDescent="0.25">
      <c r="AB374" s="27" t="s">
        <v>710</v>
      </c>
      <c r="AC374" s="36" t="s">
        <v>624</v>
      </c>
      <c r="AD374" s="63">
        <v>460.63293968008998</v>
      </c>
      <c r="AE374" s="20"/>
      <c r="AF374" s="20"/>
      <c r="AG374" s="20"/>
      <c r="AH374" s="20"/>
      <c r="AI374" s="20"/>
      <c r="AJ374" s="20"/>
      <c r="AK374" s="20"/>
      <c r="AL374" s="20"/>
      <c r="AM374" s="20"/>
      <c r="AN374" s="20"/>
      <c r="AO374" s="20"/>
      <c r="AP374" s="20"/>
      <c r="AQ374" s="20"/>
      <c r="AR374" s="20"/>
      <c r="AS374" s="20"/>
      <c r="AT374" s="20"/>
      <c r="AU374" s="20"/>
      <c r="AV374" s="20"/>
      <c r="AW374" s="21"/>
      <c r="BA374" s="27" t="s">
        <v>683</v>
      </c>
      <c r="BB374" s="36" t="s">
        <v>597</v>
      </c>
      <c r="BC374" s="26"/>
      <c r="BD374" s="26">
        <v>180.49846081269752</v>
      </c>
      <c r="BE374" s="20"/>
      <c r="BF374" s="20"/>
      <c r="BG374" s="20"/>
      <c r="BH374" s="20"/>
      <c r="BI374" s="20"/>
      <c r="BJ374" s="20"/>
      <c r="BK374" s="20"/>
      <c r="BL374" s="20"/>
      <c r="BM374" s="20"/>
      <c r="BN374" s="20"/>
      <c r="BO374" s="20"/>
      <c r="BP374" s="20"/>
      <c r="BQ374" s="20"/>
      <c r="BR374" s="20"/>
      <c r="BS374" s="20"/>
      <c r="BT374" s="20"/>
      <c r="BU374" s="20"/>
      <c r="BV374" s="20"/>
      <c r="BW374" s="20"/>
      <c r="BX374" s="20"/>
      <c r="BY374" s="21"/>
      <c r="CB374" s="31" t="s">
        <v>257</v>
      </c>
      <c r="CC374" s="56" t="s">
        <v>528</v>
      </c>
      <c r="CD374" s="30">
        <v>409.91774574063646</v>
      </c>
      <c r="CE374" s="30"/>
      <c r="CF374" s="20"/>
      <c r="CG374" s="20"/>
      <c r="CH374" s="20"/>
      <c r="CI374" s="20"/>
      <c r="CJ374" s="20"/>
      <c r="CK374" s="20"/>
      <c r="CL374" s="20"/>
      <c r="CM374" s="20"/>
      <c r="CN374" s="20"/>
      <c r="CO374" s="20"/>
      <c r="CP374" s="20"/>
      <c r="CQ374" s="20"/>
      <c r="CR374" s="20"/>
      <c r="CS374" s="20"/>
      <c r="CT374" s="20"/>
      <c r="CU374" s="20"/>
      <c r="CV374" s="20"/>
      <c r="CW374" s="20"/>
      <c r="CX374" s="20"/>
      <c r="CY374" s="20"/>
      <c r="CZ374" s="21"/>
    </row>
    <row r="375" spans="28:104" x14ac:dyDescent="0.25">
      <c r="AB375" s="27" t="s">
        <v>711</v>
      </c>
      <c r="AC375" s="36" t="s">
        <v>625</v>
      </c>
      <c r="AD375" s="63">
        <v>515.37771341384814</v>
      </c>
      <c r="AE375" s="20"/>
      <c r="AF375" s="20"/>
      <c r="AG375" s="20"/>
      <c r="AH375" s="20"/>
      <c r="AI375" s="20"/>
      <c r="AJ375" s="20"/>
      <c r="AK375" s="20"/>
      <c r="AL375" s="20"/>
      <c r="AM375" s="20"/>
      <c r="AN375" s="20"/>
      <c r="AO375" s="20"/>
      <c r="AP375" s="20"/>
      <c r="AQ375" s="20"/>
      <c r="AR375" s="20"/>
      <c r="AS375" s="20"/>
      <c r="AT375" s="20"/>
      <c r="AU375" s="20"/>
      <c r="AV375" s="20"/>
      <c r="AW375" s="21"/>
      <c r="BA375" s="27" t="s">
        <v>684</v>
      </c>
      <c r="BB375" s="36" t="s">
        <v>598</v>
      </c>
      <c r="BC375" s="26"/>
      <c r="BD375" s="26">
        <v>332.75987010768443</v>
      </c>
      <c r="BE375" s="20"/>
      <c r="BF375" s="20"/>
      <c r="BG375" s="20"/>
      <c r="BH375" s="20"/>
      <c r="BI375" s="20"/>
      <c r="BJ375" s="20"/>
      <c r="BK375" s="20"/>
      <c r="BL375" s="20"/>
      <c r="BM375" s="20"/>
      <c r="BN375" s="20"/>
      <c r="BO375" s="20"/>
      <c r="BP375" s="20"/>
      <c r="BQ375" s="20"/>
      <c r="BR375" s="20"/>
      <c r="BS375" s="20"/>
      <c r="BT375" s="20"/>
      <c r="BU375" s="20"/>
      <c r="BV375" s="20"/>
      <c r="BW375" s="20"/>
      <c r="BX375" s="20"/>
      <c r="BY375" s="21"/>
      <c r="CB375" s="31" t="s">
        <v>258</v>
      </c>
      <c r="CC375" s="56" t="s">
        <v>529</v>
      </c>
      <c r="CD375" s="30">
        <v>381.00315494103342</v>
      </c>
      <c r="CE375" s="30"/>
      <c r="CF375" s="20"/>
      <c r="CG375" s="20"/>
      <c r="CH375" s="20"/>
      <c r="CI375" s="20"/>
      <c r="CJ375" s="20"/>
      <c r="CK375" s="20"/>
      <c r="CL375" s="20"/>
      <c r="CM375" s="20"/>
      <c r="CN375" s="20"/>
      <c r="CO375" s="20"/>
      <c r="CP375" s="20"/>
      <c r="CQ375" s="20"/>
      <c r="CR375" s="20"/>
      <c r="CS375" s="20"/>
      <c r="CT375" s="20"/>
      <c r="CU375" s="20"/>
      <c r="CV375" s="20"/>
      <c r="CW375" s="20"/>
      <c r="CX375" s="20"/>
      <c r="CY375" s="20"/>
      <c r="CZ375" s="21"/>
    </row>
    <row r="376" spans="28:104" x14ac:dyDescent="0.25">
      <c r="AB376" s="27" t="s">
        <v>712</v>
      </c>
      <c r="AC376" s="36" t="s">
        <v>626</v>
      </c>
      <c r="AD376" s="63">
        <v>370.6303597271139</v>
      </c>
      <c r="AE376" s="20"/>
      <c r="AF376" s="20"/>
      <c r="AG376" s="20"/>
      <c r="AH376" s="20"/>
      <c r="AI376" s="20"/>
      <c r="AJ376" s="20"/>
      <c r="AK376" s="20"/>
      <c r="AL376" s="20"/>
      <c r="AM376" s="20"/>
      <c r="AN376" s="20"/>
      <c r="AO376" s="20"/>
      <c r="AP376" s="20"/>
      <c r="AQ376" s="20"/>
      <c r="AR376" s="20"/>
      <c r="AS376" s="20"/>
      <c r="AT376" s="20"/>
      <c r="AU376" s="20"/>
      <c r="AV376" s="20"/>
      <c r="AW376" s="21"/>
      <c r="BA376" s="27" t="s">
        <v>685</v>
      </c>
      <c r="BB376" s="36" t="s">
        <v>599</v>
      </c>
      <c r="BC376" s="26"/>
      <c r="BD376" s="26">
        <v>319.97017143250969</v>
      </c>
      <c r="BE376" s="20"/>
      <c r="BF376" s="20"/>
      <c r="BG376" s="20"/>
      <c r="BH376" s="20"/>
      <c r="BI376" s="20"/>
      <c r="BJ376" s="20"/>
      <c r="BK376" s="20"/>
      <c r="BL376" s="20"/>
      <c r="BM376" s="20"/>
      <c r="BN376" s="20"/>
      <c r="BO376" s="20"/>
      <c r="BP376" s="20"/>
      <c r="BQ376" s="20"/>
      <c r="BR376" s="20"/>
      <c r="BS376" s="20"/>
      <c r="BT376" s="20"/>
      <c r="BU376" s="20"/>
      <c r="BV376" s="20"/>
      <c r="BW376" s="20"/>
      <c r="BX376" s="20"/>
      <c r="BY376" s="21"/>
      <c r="CB376" s="31" t="s">
        <v>259</v>
      </c>
      <c r="CC376" s="56" t="s">
        <v>530</v>
      </c>
      <c r="CD376" s="30">
        <v>304.02681071272309</v>
      </c>
      <c r="CE376" s="30"/>
      <c r="CF376" s="20"/>
      <c r="CG376" s="20"/>
      <c r="CH376" s="20"/>
      <c r="CI376" s="20"/>
      <c r="CJ376" s="20"/>
      <c r="CK376" s="20"/>
      <c r="CL376" s="20"/>
      <c r="CM376" s="20"/>
      <c r="CN376" s="20"/>
      <c r="CO376" s="20"/>
      <c r="CP376" s="20"/>
      <c r="CQ376" s="20"/>
      <c r="CR376" s="20"/>
      <c r="CS376" s="20"/>
      <c r="CT376" s="20"/>
      <c r="CU376" s="20"/>
      <c r="CV376" s="20"/>
      <c r="CW376" s="20"/>
      <c r="CX376" s="20"/>
      <c r="CY376" s="20"/>
      <c r="CZ376" s="21"/>
    </row>
    <row r="377" spans="28:104" x14ac:dyDescent="0.25">
      <c r="AB377" s="27" t="s">
        <v>713</v>
      </c>
      <c r="AC377" s="36" t="s">
        <v>627</v>
      </c>
      <c r="AD377" s="63">
        <v>551.16694898562912</v>
      </c>
      <c r="AE377" s="20"/>
      <c r="AF377" s="20"/>
      <c r="AG377" s="20"/>
      <c r="AH377" s="20"/>
      <c r="AI377" s="20"/>
      <c r="AJ377" s="20"/>
      <c r="AK377" s="20"/>
      <c r="AL377" s="20"/>
      <c r="AM377" s="20"/>
      <c r="AN377" s="20"/>
      <c r="AO377" s="20"/>
      <c r="AP377" s="20"/>
      <c r="AQ377" s="20"/>
      <c r="AR377" s="20"/>
      <c r="AS377" s="20"/>
      <c r="AT377" s="20"/>
      <c r="AU377" s="20"/>
      <c r="AV377" s="20"/>
      <c r="AW377" s="21"/>
      <c r="BA377" s="27" t="s">
        <v>686</v>
      </c>
      <c r="BB377" s="36" t="s">
        <v>600</v>
      </c>
      <c r="BC377" s="26"/>
      <c r="BD377" s="26">
        <v>393.76959793936226</v>
      </c>
      <c r="BE377" s="20"/>
      <c r="BF377" s="20"/>
      <c r="BG377" s="20"/>
      <c r="BH377" s="20"/>
      <c r="BI377" s="20"/>
      <c r="BJ377" s="20"/>
      <c r="BK377" s="20"/>
      <c r="BL377" s="20"/>
      <c r="BM377" s="20"/>
      <c r="BN377" s="20"/>
      <c r="BO377" s="20"/>
      <c r="BP377" s="20"/>
      <c r="BQ377" s="20"/>
      <c r="BR377" s="20"/>
      <c r="BS377" s="20"/>
      <c r="BT377" s="20"/>
      <c r="BU377" s="20"/>
      <c r="BV377" s="20"/>
      <c r="BW377" s="20"/>
      <c r="BX377" s="20"/>
      <c r="BY377" s="21"/>
      <c r="CB377" s="31" t="s">
        <v>260</v>
      </c>
      <c r="CC377" s="56" t="s">
        <v>531</v>
      </c>
      <c r="CD377" s="30">
        <v>296.69042593054985</v>
      </c>
      <c r="CE377" s="30"/>
      <c r="CF377" s="20"/>
      <c r="CG377" s="20"/>
      <c r="CH377" s="20"/>
      <c r="CI377" s="20"/>
      <c r="CJ377" s="20"/>
      <c r="CK377" s="20"/>
      <c r="CL377" s="20"/>
      <c r="CM377" s="20"/>
      <c r="CN377" s="20"/>
      <c r="CO377" s="20"/>
      <c r="CP377" s="20"/>
      <c r="CQ377" s="20"/>
      <c r="CR377" s="20"/>
      <c r="CS377" s="20"/>
      <c r="CT377" s="20"/>
      <c r="CU377" s="20"/>
      <c r="CV377" s="20"/>
      <c r="CW377" s="20"/>
      <c r="CX377" s="20"/>
      <c r="CY377" s="20"/>
      <c r="CZ377" s="21"/>
    </row>
    <row r="378" spans="28:104" x14ac:dyDescent="0.25">
      <c r="AB378" s="27" t="s">
        <v>714</v>
      </c>
      <c r="AC378" s="36" t="s">
        <v>628</v>
      </c>
      <c r="AD378" s="63">
        <v>483.31328306185253</v>
      </c>
      <c r="AE378" s="20"/>
      <c r="AF378" s="20"/>
      <c r="AG378" s="20"/>
      <c r="AH378" s="20"/>
      <c r="AI378" s="20"/>
      <c r="AJ378" s="20"/>
      <c r="AK378" s="20"/>
      <c r="AL378" s="20"/>
      <c r="AM378" s="20"/>
      <c r="AN378" s="20"/>
      <c r="AO378" s="20"/>
      <c r="AP378" s="20"/>
      <c r="AQ378" s="20"/>
      <c r="AR378" s="20"/>
      <c r="AS378" s="20"/>
      <c r="AT378" s="20"/>
      <c r="AU378" s="20"/>
      <c r="AV378" s="20"/>
      <c r="AW378" s="21"/>
      <c r="BA378" s="27" t="s">
        <v>687</v>
      </c>
      <c r="BB378" s="36" t="s">
        <v>601</v>
      </c>
      <c r="BC378" s="26"/>
      <c r="BD378" s="26">
        <v>453.62308575991824</v>
      </c>
      <c r="BE378" s="20"/>
      <c r="BF378" s="20"/>
      <c r="BG378" s="20"/>
      <c r="BH378" s="20"/>
      <c r="BI378" s="20"/>
      <c r="BJ378" s="20"/>
      <c r="BK378" s="20"/>
      <c r="BL378" s="20"/>
      <c r="BM378" s="20"/>
      <c r="BN378" s="20"/>
      <c r="BO378" s="20"/>
      <c r="BP378" s="20"/>
      <c r="BQ378" s="20"/>
      <c r="BR378" s="20"/>
      <c r="BS378" s="20"/>
      <c r="BT378" s="20"/>
      <c r="BU378" s="20"/>
      <c r="BV378" s="20"/>
      <c r="BW378" s="20"/>
      <c r="BX378" s="20"/>
      <c r="BY378" s="21"/>
      <c r="CB378" s="31" t="s">
        <v>261</v>
      </c>
      <c r="CC378" s="56" t="s">
        <v>532</v>
      </c>
      <c r="CD378" s="30">
        <v>350.50936867090519</v>
      </c>
      <c r="CE378" s="30"/>
      <c r="CF378" s="20"/>
      <c r="CG378" s="20"/>
      <c r="CH378" s="20"/>
      <c r="CI378" s="20"/>
      <c r="CJ378" s="20"/>
      <c r="CK378" s="20"/>
      <c r="CL378" s="20"/>
      <c r="CM378" s="20"/>
      <c r="CN378" s="20"/>
      <c r="CO378" s="20"/>
      <c r="CP378" s="20"/>
      <c r="CQ378" s="20"/>
      <c r="CR378" s="20"/>
      <c r="CS378" s="20"/>
      <c r="CT378" s="20"/>
      <c r="CU378" s="20"/>
      <c r="CV378" s="20"/>
      <c r="CW378" s="20"/>
      <c r="CX378" s="20"/>
      <c r="CY378" s="20"/>
      <c r="CZ378" s="21"/>
    </row>
    <row r="379" spans="28:104" x14ac:dyDescent="0.25">
      <c r="AB379" s="27" t="s">
        <v>715</v>
      </c>
      <c r="AC379" s="36" t="s">
        <v>629</v>
      </c>
      <c r="AD379" s="63">
        <v>381.24456377586915</v>
      </c>
      <c r="AE379" s="20"/>
      <c r="AF379" s="20"/>
      <c r="AG379" s="20"/>
      <c r="AH379" s="20"/>
      <c r="AI379" s="20"/>
      <c r="AJ379" s="20"/>
      <c r="AK379" s="20"/>
      <c r="AL379" s="20"/>
      <c r="AM379" s="20"/>
      <c r="AN379" s="20"/>
      <c r="AO379" s="20"/>
      <c r="AP379" s="20"/>
      <c r="AQ379" s="20"/>
      <c r="AR379" s="20"/>
      <c r="AS379" s="20"/>
      <c r="AT379" s="20"/>
      <c r="AU379" s="20"/>
      <c r="AV379" s="20"/>
      <c r="AW379" s="21"/>
      <c r="BA379" s="27" t="s">
        <v>688</v>
      </c>
      <c r="BB379" s="36" t="s">
        <v>602</v>
      </c>
      <c r="BC379" s="26"/>
      <c r="BD379" s="26">
        <v>345.68367880680483</v>
      </c>
      <c r="BE379" s="20"/>
      <c r="BF379" s="20"/>
      <c r="BG379" s="20"/>
      <c r="BH379" s="20"/>
      <c r="BI379" s="20"/>
      <c r="BJ379" s="20"/>
      <c r="BK379" s="20"/>
      <c r="BL379" s="20"/>
      <c r="BM379" s="20"/>
      <c r="BN379" s="20"/>
      <c r="BO379" s="20"/>
      <c r="BP379" s="20"/>
      <c r="BQ379" s="20"/>
      <c r="BR379" s="20"/>
      <c r="BS379" s="20"/>
      <c r="BT379" s="20"/>
      <c r="BU379" s="20"/>
      <c r="BV379" s="20"/>
      <c r="BW379" s="20"/>
      <c r="BX379" s="20"/>
      <c r="BY379" s="21"/>
      <c r="CB379" s="31" t="s">
        <v>262</v>
      </c>
      <c r="CC379" s="56" t="s">
        <v>533</v>
      </c>
      <c r="CD379" s="30">
        <v>382.66994874305516</v>
      </c>
      <c r="CE379" s="30"/>
      <c r="CF379" s="20"/>
      <c r="CG379" s="20"/>
      <c r="CH379" s="20"/>
      <c r="CI379" s="20"/>
      <c r="CJ379" s="20"/>
      <c r="CK379" s="20"/>
      <c r="CL379" s="20"/>
      <c r="CM379" s="20"/>
      <c r="CN379" s="20"/>
      <c r="CO379" s="20"/>
      <c r="CP379" s="20"/>
      <c r="CQ379" s="20"/>
      <c r="CR379" s="20"/>
      <c r="CS379" s="20"/>
      <c r="CT379" s="20"/>
      <c r="CU379" s="20"/>
      <c r="CV379" s="20"/>
      <c r="CW379" s="20"/>
      <c r="CX379" s="20"/>
      <c r="CY379" s="20"/>
      <c r="CZ379" s="21"/>
    </row>
    <row r="380" spans="28:104" x14ac:dyDescent="0.25">
      <c r="AB380" s="27" t="s">
        <v>716</v>
      </c>
      <c r="AC380" s="36" t="s">
        <v>630</v>
      </c>
      <c r="AD380" s="63">
        <v>548.60325326518978</v>
      </c>
      <c r="AE380" s="20"/>
      <c r="AF380" s="20"/>
      <c r="AG380" s="20"/>
      <c r="AH380" s="20"/>
      <c r="AI380" s="20"/>
      <c r="AJ380" s="20"/>
      <c r="AK380" s="20"/>
      <c r="AL380" s="20"/>
      <c r="AM380" s="20"/>
      <c r="AN380" s="20"/>
      <c r="AO380" s="20"/>
      <c r="AP380" s="20"/>
      <c r="AQ380" s="20"/>
      <c r="AR380" s="20"/>
      <c r="AS380" s="20"/>
      <c r="AT380" s="20"/>
      <c r="AU380" s="20"/>
      <c r="AV380" s="20"/>
      <c r="AW380" s="21"/>
      <c r="BA380" s="27" t="s">
        <v>689</v>
      </c>
      <c r="BB380" s="36" t="s">
        <v>603</v>
      </c>
      <c r="BC380" s="26"/>
      <c r="BD380" s="26">
        <v>271.06532993246333</v>
      </c>
      <c r="BE380" s="20"/>
      <c r="BF380" s="20"/>
      <c r="BG380" s="20"/>
      <c r="BH380" s="20"/>
      <c r="BI380" s="20"/>
      <c r="BJ380" s="20"/>
      <c r="BK380" s="20"/>
      <c r="BL380" s="20"/>
      <c r="BM380" s="20"/>
      <c r="BN380" s="20"/>
      <c r="BO380" s="20"/>
      <c r="BP380" s="20"/>
      <c r="BQ380" s="20"/>
      <c r="BR380" s="20"/>
      <c r="BS380" s="20"/>
      <c r="BT380" s="20"/>
      <c r="BU380" s="20"/>
      <c r="BV380" s="20"/>
      <c r="BW380" s="20"/>
      <c r="BX380" s="20"/>
      <c r="BY380" s="21"/>
      <c r="CB380" s="31" t="s">
        <v>263</v>
      </c>
      <c r="CC380" s="56" t="s">
        <v>534</v>
      </c>
      <c r="CD380" s="30">
        <v>330.98789034494166</v>
      </c>
      <c r="CE380" s="30"/>
      <c r="CF380" s="20"/>
      <c r="CG380" s="20"/>
      <c r="CH380" s="20"/>
      <c r="CI380" s="20"/>
      <c r="CJ380" s="20"/>
      <c r="CK380" s="20"/>
      <c r="CL380" s="20"/>
      <c r="CM380" s="20"/>
      <c r="CN380" s="20"/>
      <c r="CO380" s="20"/>
      <c r="CP380" s="20"/>
      <c r="CQ380" s="20"/>
      <c r="CR380" s="20"/>
      <c r="CS380" s="20"/>
      <c r="CT380" s="20"/>
      <c r="CU380" s="20"/>
      <c r="CV380" s="20"/>
      <c r="CW380" s="20"/>
      <c r="CX380" s="20"/>
      <c r="CY380" s="20"/>
      <c r="CZ380" s="21"/>
    </row>
    <row r="381" spans="28:104" x14ac:dyDescent="0.25">
      <c r="AB381" s="27" t="s">
        <v>717</v>
      </c>
      <c r="AC381" s="36" t="s">
        <v>631</v>
      </c>
      <c r="AD381" s="63">
        <v>501.10768587168144</v>
      </c>
      <c r="AE381" s="20"/>
      <c r="AF381" s="20"/>
      <c r="AG381" s="20"/>
      <c r="AH381" s="20"/>
      <c r="AI381" s="20"/>
      <c r="AJ381" s="20"/>
      <c r="AK381" s="20"/>
      <c r="AL381" s="20"/>
      <c r="AM381" s="20"/>
      <c r="AN381" s="20"/>
      <c r="AO381" s="20"/>
      <c r="AP381" s="20"/>
      <c r="AQ381" s="20"/>
      <c r="AR381" s="20"/>
      <c r="AS381" s="20"/>
      <c r="AT381" s="20"/>
      <c r="AU381" s="20"/>
      <c r="AV381" s="20"/>
      <c r="AW381" s="21"/>
      <c r="BA381" s="27" t="s">
        <v>690</v>
      </c>
      <c r="BB381" s="36" t="s">
        <v>604</v>
      </c>
      <c r="BC381" s="26"/>
      <c r="BD381" s="26">
        <v>424.20118860936526</v>
      </c>
      <c r="BE381" s="20"/>
      <c r="BF381" s="20"/>
      <c r="BG381" s="20"/>
      <c r="BH381" s="20"/>
      <c r="BI381" s="20"/>
      <c r="BJ381" s="20"/>
      <c r="BK381" s="20"/>
      <c r="BL381" s="20"/>
      <c r="BM381" s="20"/>
      <c r="BN381" s="20"/>
      <c r="BO381" s="20"/>
      <c r="BP381" s="20"/>
      <c r="BQ381" s="20"/>
      <c r="BR381" s="20"/>
      <c r="BS381" s="20"/>
      <c r="BT381" s="20"/>
      <c r="BU381" s="20"/>
      <c r="BV381" s="20"/>
      <c r="BW381" s="20"/>
      <c r="BX381" s="20"/>
      <c r="BY381" s="21"/>
      <c r="CB381" s="31" t="s">
        <v>264</v>
      </c>
      <c r="CC381" s="56" t="s">
        <v>535</v>
      </c>
      <c r="CD381" s="30">
        <v>340.89158458330041</v>
      </c>
      <c r="CE381" s="30"/>
      <c r="CF381" s="20"/>
      <c r="CG381" s="20"/>
      <c r="CH381" s="20"/>
      <c r="CI381" s="20"/>
      <c r="CJ381" s="20"/>
      <c r="CK381" s="20"/>
      <c r="CL381" s="20"/>
      <c r="CM381" s="20"/>
      <c r="CN381" s="20"/>
      <c r="CO381" s="20"/>
      <c r="CP381" s="20"/>
      <c r="CQ381" s="20"/>
      <c r="CR381" s="20"/>
      <c r="CS381" s="20"/>
      <c r="CT381" s="20"/>
      <c r="CU381" s="20"/>
      <c r="CV381" s="20"/>
      <c r="CW381" s="20"/>
      <c r="CX381" s="20"/>
      <c r="CY381" s="20"/>
      <c r="CZ381" s="21"/>
    </row>
    <row r="382" spans="28:104" x14ac:dyDescent="0.25">
      <c r="AB382" s="27" t="s">
        <v>718</v>
      </c>
      <c r="AC382" s="36" t="s">
        <v>632</v>
      </c>
      <c r="AD382" s="63">
        <v>556.50730076691104</v>
      </c>
      <c r="AE382" s="20"/>
      <c r="AF382" s="20"/>
      <c r="AG382" s="20"/>
      <c r="AH382" s="20"/>
      <c r="AI382" s="20"/>
      <c r="AJ382" s="20"/>
      <c r="AK382" s="20"/>
      <c r="AL382" s="20"/>
      <c r="AM382" s="20"/>
      <c r="AN382" s="20"/>
      <c r="AO382" s="20"/>
      <c r="AP382" s="20"/>
      <c r="AQ382" s="20"/>
      <c r="AR382" s="20"/>
      <c r="AS382" s="20"/>
      <c r="AT382" s="20"/>
      <c r="AU382" s="20"/>
      <c r="AV382" s="20"/>
      <c r="AW382" s="21"/>
      <c r="BA382" s="27" t="s">
        <v>691</v>
      </c>
      <c r="BB382" s="36" t="s">
        <v>605</v>
      </c>
      <c r="BC382" s="26"/>
      <c r="BD382" s="26">
        <v>399.33823477967945</v>
      </c>
      <c r="BE382" s="20"/>
      <c r="BF382" s="20"/>
      <c r="BG382" s="20"/>
      <c r="BH382" s="20"/>
      <c r="BI382" s="20"/>
      <c r="BJ382" s="20"/>
      <c r="BK382" s="20"/>
      <c r="BL382" s="20"/>
      <c r="BM382" s="20"/>
      <c r="BN382" s="20"/>
      <c r="BO382" s="20"/>
      <c r="BP382" s="20"/>
      <c r="BQ382" s="20"/>
      <c r="BR382" s="20"/>
      <c r="BS382" s="20"/>
      <c r="BT382" s="20"/>
      <c r="BU382" s="20"/>
      <c r="BV382" s="20"/>
      <c r="BW382" s="20"/>
      <c r="BX382" s="20"/>
      <c r="BY382" s="21"/>
      <c r="CB382" s="31" t="s">
        <v>265</v>
      </c>
      <c r="CC382" s="56" t="s">
        <v>536</v>
      </c>
      <c r="CD382" s="30">
        <v>358.44521744161108</v>
      </c>
      <c r="CE382" s="30"/>
      <c r="CF382" s="20"/>
      <c r="CG382" s="20"/>
      <c r="CH382" s="20"/>
      <c r="CI382" s="20"/>
      <c r="CJ382" s="20"/>
      <c r="CK382" s="20"/>
      <c r="CL382" s="20"/>
      <c r="CM382" s="20"/>
      <c r="CN382" s="20"/>
      <c r="CO382" s="20"/>
      <c r="CP382" s="20"/>
      <c r="CQ382" s="20"/>
      <c r="CR382" s="20"/>
      <c r="CS382" s="20"/>
      <c r="CT382" s="20"/>
      <c r="CU382" s="20"/>
      <c r="CV382" s="20"/>
      <c r="CW382" s="20"/>
      <c r="CX382" s="20"/>
      <c r="CY382" s="20"/>
      <c r="CZ382" s="21"/>
    </row>
    <row r="383" spans="28:104" x14ac:dyDescent="0.25">
      <c r="AB383" s="27" t="s">
        <v>719</v>
      </c>
      <c r="AC383" s="36" t="s">
        <v>633</v>
      </c>
      <c r="AD383" s="63">
        <v>495.43543539136795</v>
      </c>
      <c r="AE383" s="20"/>
      <c r="AF383" s="20"/>
      <c r="AG383" s="20"/>
      <c r="AH383" s="20"/>
      <c r="AI383" s="20"/>
      <c r="AJ383" s="20"/>
      <c r="AK383" s="20"/>
      <c r="AL383" s="20"/>
      <c r="AM383" s="20"/>
      <c r="AN383" s="20"/>
      <c r="AO383" s="20"/>
      <c r="AP383" s="20"/>
      <c r="AQ383" s="20"/>
      <c r="AR383" s="20"/>
      <c r="AS383" s="20"/>
      <c r="AT383" s="20"/>
      <c r="AU383" s="20"/>
      <c r="AV383" s="20"/>
      <c r="AW383" s="21"/>
      <c r="BA383" s="27" t="s">
        <v>692</v>
      </c>
      <c r="BB383" s="36" t="s">
        <v>606</v>
      </c>
      <c r="BC383" s="26"/>
      <c r="BD383" s="26">
        <v>289.98167268204628</v>
      </c>
      <c r="BE383" s="20"/>
      <c r="BF383" s="20"/>
      <c r="BG383" s="20"/>
      <c r="BH383" s="20"/>
      <c r="BI383" s="20"/>
      <c r="BJ383" s="20"/>
      <c r="BK383" s="20"/>
      <c r="BL383" s="20"/>
      <c r="BM383" s="20"/>
      <c r="BN383" s="20"/>
      <c r="BO383" s="20"/>
      <c r="BP383" s="20"/>
      <c r="BQ383" s="20"/>
      <c r="BR383" s="20"/>
      <c r="BS383" s="20"/>
      <c r="BT383" s="20"/>
      <c r="BU383" s="20"/>
      <c r="BV383" s="20"/>
      <c r="BW383" s="20"/>
      <c r="BX383" s="20"/>
      <c r="BY383" s="21"/>
      <c r="CB383" s="31" t="s">
        <v>266</v>
      </c>
      <c r="CC383" s="56" t="s">
        <v>537</v>
      </c>
      <c r="CD383" s="30">
        <v>401.62649041051645</v>
      </c>
      <c r="CE383" s="30"/>
      <c r="CF383" s="20"/>
      <c r="CG383" s="20"/>
      <c r="CH383" s="20"/>
      <c r="CI383" s="20"/>
      <c r="CJ383" s="20"/>
      <c r="CK383" s="20"/>
      <c r="CL383" s="20"/>
      <c r="CM383" s="20"/>
      <c r="CN383" s="20"/>
      <c r="CO383" s="20"/>
      <c r="CP383" s="20"/>
      <c r="CQ383" s="20"/>
      <c r="CR383" s="20"/>
      <c r="CS383" s="20"/>
      <c r="CT383" s="20"/>
      <c r="CU383" s="20"/>
      <c r="CV383" s="20"/>
      <c r="CW383" s="20"/>
      <c r="CX383" s="20"/>
      <c r="CY383" s="20"/>
      <c r="CZ383" s="21"/>
    </row>
    <row r="384" spans="28:104" x14ac:dyDescent="0.25">
      <c r="AB384" s="27" t="s">
        <v>720</v>
      </c>
      <c r="AC384" s="36" t="s">
        <v>634</v>
      </c>
      <c r="AD384" s="63">
        <v>519.86676109010773</v>
      </c>
      <c r="AE384" s="20"/>
      <c r="AF384" s="20"/>
      <c r="AG384" s="20"/>
      <c r="AH384" s="20"/>
      <c r="AI384" s="20"/>
      <c r="AJ384" s="20"/>
      <c r="AK384" s="20"/>
      <c r="AL384" s="20"/>
      <c r="AM384" s="20"/>
      <c r="AN384" s="20"/>
      <c r="AO384" s="20"/>
      <c r="AP384" s="20"/>
      <c r="AQ384" s="20"/>
      <c r="AR384" s="20"/>
      <c r="AS384" s="20"/>
      <c r="AT384" s="20"/>
      <c r="AU384" s="20"/>
      <c r="AV384" s="20"/>
      <c r="AW384" s="21"/>
      <c r="BA384" s="27" t="s">
        <v>693</v>
      </c>
      <c r="BB384" s="36" t="s">
        <v>607</v>
      </c>
      <c r="BC384" s="26"/>
      <c r="BD384" s="26">
        <v>381.85306977645484</v>
      </c>
      <c r="BE384" s="20"/>
      <c r="BF384" s="20"/>
      <c r="BG384" s="20"/>
      <c r="BH384" s="20"/>
      <c r="BI384" s="20"/>
      <c r="BJ384" s="20"/>
      <c r="BK384" s="20"/>
      <c r="BL384" s="20"/>
      <c r="BM384" s="20"/>
      <c r="BN384" s="20"/>
      <c r="BO384" s="20"/>
      <c r="BP384" s="20"/>
      <c r="BQ384" s="20"/>
      <c r="BR384" s="20"/>
      <c r="BS384" s="20"/>
      <c r="BT384" s="20"/>
      <c r="BU384" s="20"/>
      <c r="BV384" s="20"/>
      <c r="BW384" s="20"/>
      <c r="BX384" s="20"/>
      <c r="BY384" s="21"/>
      <c r="CB384" s="31" t="s">
        <v>267</v>
      </c>
      <c r="CC384" s="56" t="s">
        <v>538</v>
      </c>
      <c r="CD384" s="30">
        <v>301.92267376916493</v>
      </c>
      <c r="CE384" s="30"/>
      <c r="CF384" s="20"/>
      <c r="CG384" s="20"/>
      <c r="CH384" s="20"/>
      <c r="CI384" s="20"/>
      <c r="CJ384" s="20"/>
      <c r="CK384" s="20"/>
      <c r="CL384" s="20"/>
      <c r="CM384" s="20"/>
      <c r="CN384" s="20"/>
      <c r="CO384" s="20"/>
      <c r="CP384" s="20"/>
      <c r="CQ384" s="20"/>
      <c r="CR384" s="20"/>
      <c r="CS384" s="20"/>
      <c r="CT384" s="20"/>
      <c r="CU384" s="20"/>
      <c r="CV384" s="20"/>
      <c r="CW384" s="20"/>
      <c r="CX384" s="20"/>
      <c r="CY384" s="20"/>
      <c r="CZ384" s="21"/>
    </row>
    <row r="385" spans="28:104" x14ac:dyDescent="0.25">
      <c r="AB385" s="27" t="s">
        <v>721</v>
      </c>
      <c r="AC385" s="36" t="s">
        <v>635</v>
      </c>
      <c r="AD385" s="63">
        <v>461.6565714517119</v>
      </c>
      <c r="AE385" s="20"/>
      <c r="AF385" s="20"/>
      <c r="AG385" s="20"/>
      <c r="AH385" s="20"/>
      <c r="AI385" s="20"/>
      <c r="AJ385" s="20"/>
      <c r="AK385" s="20"/>
      <c r="AL385" s="20"/>
      <c r="AM385" s="20"/>
      <c r="AN385" s="20"/>
      <c r="AO385" s="20"/>
      <c r="AP385" s="20"/>
      <c r="AQ385" s="20"/>
      <c r="AR385" s="20"/>
      <c r="AS385" s="20"/>
      <c r="AT385" s="20"/>
      <c r="AU385" s="20"/>
      <c r="AV385" s="20"/>
      <c r="AW385" s="21"/>
      <c r="BA385" s="27" t="s">
        <v>694</v>
      </c>
      <c r="BB385" s="36" t="s">
        <v>608</v>
      </c>
      <c r="BC385" s="26"/>
      <c r="BD385" s="26">
        <v>465.45098731642025</v>
      </c>
      <c r="BE385" s="20"/>
      <c r="BF385" s="20"/>
      <c r="BG385" s="20"/>
      <c r="BH385" s="20"/>
      <c r="BI385" s="20"/>
      <c r="BJ385" s="20"/>
      <c r="BK385" s="20"/>
      <c r="BL385" s="20"/>
      <c r="BM385" s="20"/>
      <c r="BN385" s="20"/>
      <c r="BO385" s="20"/>
      <c r="BP385" s="20"/>
      <c r="BQ385" s="20"/>
      <c r="BR385" s="20"/>
      <c r="BS385" s="20"/>
      <c r="BT385" s="20"/>
      <c r="BU385" s="20"/>
      <c r="BV385" s="20"/>
      <c r="BW385" s="20"/>
      <c r="BX385" s="20"/>
      <c r="BY385" s="21"/>
      <c r="CB385" s="31" t="s">
        <v>268</v>
      </c>
      <c r="CC385" s="56" t="s">
        <v>539</v>
      </c>
      <c r="CD385" s="30">
        <v>392.04318705577134</v>
      </c>
      <c r="CE385" s="30"/>
      <c r="CF385" s="20"/>
      <c r="CG385" s="20"/>
      <c r="CH385" s="20"/>
      <c r="CI385" s="20"/>
      <c r="CJ385" s="20"/>
      <c r="CK385" s="20"/>
      <c r="CL385" s="20"/>
      <c r="CM385" s="20"/>
      <c r="CN385" s="20"/>
      <c r="CO385" s="20"/>
      <c r="CP385" s="20"/>
      <c r="CQ385" s="20"/>
      <c r="CR385" s="20"/>
      <c r="CS385" s="20"/>
      <c r="CT385" s="20"/>
      <c r="CU385" s="20"/>
      <c r="CV385" s="20"/>
      <c r="CW385" s="20"/>
      <c r="CX385" s="20"/>
      <c r="CY385" s="20"/>
      <c r="CZ385" s="21"/>
    </row>
    <row r="386" spans="28:104" x14ac:dyDescent="0.25">
      <c r="AB386" s="27" t="s">
        <v>722</v>
      </c>
      <c r="AC386" s="36" t="s">
        <v>636</v>
      </c>
      <c r="AD386" s="63">
        <v>526.35627073356852</v>
      </c>
      <c r="AE386" s="20"/>
      <c r="AF386" s="20"/>
      <c r="AG386" s="20"/>
      <c r="AH386" s="20"/>
      <c r="AI386" s="20"/>
      <c r="AJ386" s="20"/>
      <c r="AK386" s="20"/>
      <c r="AL386" s="20"/>
      <c r="AM386" s="20"/>
      <c r="AN386" s="20"/>
      <c r="AO386" s="20"/>
      <c r="AP386" s="20"/>
      <c r="AQ386" s="20"/>
      <c r="AR386" s="20"/>
      <c r="AS386" s="20"/>
      <c r="AT386" s="20"/>
      <c r="AU386" s="20"/>
      <c r="AV386" s="20"/>
      <c r="AW386" s="21"/>
      <c r="BA386" s="27" t="s">
        <v>695</v>
      </c>
      <c r="BB386" s="36" t="s">
        <v>609</v>
      </c>
      <c r="BC386" s="26"/>
      <c r="BD386" s="26">
        <v>415.28414804402792</v>
      </c>
      <c r="BE386" s="20"/>
      <c r="BF386" s="20"/>
      <c r="BG386" s="20"/>
      <c r="BH386" s="20"/>
      <c r="BI386" s="20"/>
      <c r="BJ386" s="20"/>
      <c r="BK386" s="20"/>
      <c r="BL386" s="20"/>
      <c r="BM386" s="20"/>
      <c r="BN386" s="20"/>
      <c r="BO386" s="20"/>
      <c r="BP386" s="20"/>
      <c r="BQ386" s="20"/>
      <c r="BR386" s="20"/>
      <c r="BS386" s="20"/>
      <c r="BT386" s="20"/>
      <c r="BU386" s="20"/>
      <c r="BV386" s="20"/>
      <c r="BW386" s="20"/>
      <c r="BX386" s="20"/>
      <c r="BY386" s="21"/>
      <c r="CB386" s="31" t="s">
        <v>269</v>
      </c>
      <c r="CC386" s="56" t="s">
        <v>540</v>
      </c>
      <c r="CD386" s="30">
        <v>420.16498211774945</v>
      </c>
      <c r="CE386" s="30"/>
      <c r="CF386" s="20"/>
      <c r="CG386" s="20"/>
      <c r="CH386" s="20"/>
      <c r="CI386" s="20"/>
      <c r="CJ386" s="20"/>
      <c r="CK386" s="20"/>
      <c r="CL386" s="20"/>
      <c r="CM386" s="20"/>
      <c r="CN386" s="20"/>
      <c r="CO386" s="20"/>
      <c r="CP386" s="20"/>
      <c r="CQ386" s="20"/>
      <c r="CR386" s="20"/>
      <c r="CS386" s="20"/>
      <c r="CT386" s="20"/>
      <c r="CU386" s="20"/>
      <c r="CV386" s="20"/>
      <c r="CW386" s="20"/>
      <c r="CX386" s="20"/>
      <c r="CY386" s="20"/>
      <c r="CZ386" s="21"/>
    </row>
    <row r="387" spans="28:104" x14ac:dyDescent="0.25">
      <c r="AB387" s="27" t="s">
        <v>723</v>
      </c>
      <c r="AC387" s="36" t="s">
        <v>637</v>
      </c>
      <c r="AD387" s="63">
        <v>508.20887651496298</v>
      </c>
      <c r="AE387" s="20"/>
      <c r="AF387" s="20"/>
      <c r="AG387" s="20"/>
      <c r="AH387" s="20"/>
      <c r="AI387" s="20"/>
      <c r="AJ387" s="20"/>
      <c r="AK387" s="20"/>
      <c r="AL387" s="20"/>
      <c r="AM387" s="20"/>
      <c r="AN387" s="20"/>
      <c r="AO387" s="20"/>
      <c r="AP387" s="20"/>
      <c r="AQ387" s="20"/>
      <c r="AR387" s="20"/>
      <c r="AS387" s="20"/>
      <c r="AT387" s="20"/>
      <c r="AU387" s="20"/>
      <c r="AV387" s="20"/>
      <c r="AW387" s="21"/>
      <c r="BA387" s="27" t="s">
        <v>696</v>
      </c>
      <c r="BB387" s="36" t="s">
        <v>610</v>
      </c>
      <c r="BC387" s="26"/>
      <c r="BD387" s="26">
        <v>323.4323151713437</v>
      </c>
      <c r="BE387" s="20"/>
      <c r="BF387" s="20"/>
      <c r="BG387" s="20"/>
      <c r="BH387" s="20"/>
      <c r="BI387" s="20"/>
      <c r="BJ387" s="20"/>
      <c r="BK387" s="20"/>
      <c r="BL387" s="20"/>
      <c r="BM387" s="20"/>
      <c r="BN387" s="20"/>
      <c r="BO387" s="20"/>
      <c r="BP387" s="20"/>
      <c r="BQ387" s="20"/>
      <c r="BR387" s="20"/>
      <c r="BS387" s="20"/>
      <c r="BT387" s="20"/>
      <c r="BU387" s="20"/>
      <c r="BV387" s="20"/>
      <c r="BW387" s="20"/>
      <c r="BX387" s="20"/>
      <c r="BY387" s="21"/>
      <c r="CB387" s="31" t="s">
        <v>270</v>
      </c>
      <c r="CC387" s="56" t="s">
        <v>541</v>
      </c>
      <c r="CD387" s="30">
        <v>344.74892767393442</v>
      </c>
      <c r="CE387" s="30"/>
      <c r="CF387" s="20"/>
      <c r="CG387" s="20"/>
      <c r="CH387" s="20"/>
      <c r="CI387" s="20"/>
      <c r="CJ387" s="20"/>
      <c r="CK387" s="20"/>
      <c r="CL387" s="20"/>
      <c r="CM387" s="20"/>
      <c r="CN387" s="20"/>
      <c r="CO387" s="20"/>
      <c r="CP387" s="20"/>
      <c r="CQ387" s="20"/>
      <c r="CR387" s="20"/>
      <c r="CS387" s="20"/>
      <c r="CT387" s="20"/>
      <c r="CU387" s="20"/>
      <c r="CV387" s="20"/>
      <c r="CW387" s="20"/>
      <c r="CX387" s="20"/>
      <c r="CY387" s="20"/>
      <c r="CZ387" s="21"/>
    </row>
    <row r="388" spans="28:104" x14ac:dyDescent="0.25">
      <c r="AB388" s="27" t="s">
        <v>724</v>
      </c>
      <c r="AC388" s="36" t="s">
        <v>638</v>
      </c>
      <c r="AD388" s="63">
        <v>526.76808773000153</v>
      </c>
      <c r="AE388" s="20"/>
      <c r="AF388" s="20"/>
      <c r="AG388" s="20"/>
      <c r="AH388" s="20"/>
      <c r="AI388" s="20"/>
      <c r="AJ388" s="20"/>
      <c r="AK388" s="20"/>
      <c r="AL388" s="20"/>
      <c r="AM388" s="20"/>
      <c r="AN388" s="20"/>
      <c r="AO388" s="20"/>
      <c r="AP388" s="20"/>
      <c r="AQ388" s="20"/>
      <c r="AR388" s="20"/>
      <c r="AS388" s="20"/>
      <c r="AT388" s="20"/>
      <c r="AU388" s="20"/>
      <c r="AV388" s="20"/>
      <c r="AW388" s="21"/>
      <c r="BA388" s="27" t="s">
        <v>697</v>
      </c>
      <c r="BB388" s="36" t="s">
        <v>611</v>
      </c>
      <c r="BC388" s="26"/>
      <c r="BD388" s="26">
        <v>533.8484823982169</v>
      </c>
      <c r="BE388" s="20"/>
      <c r="BF388" s="20"/>
      <c r="BG388" s="20"/>
      <c r="BH388" s="20"/>
      <c r="BI388" s="20"/>
      <c r="BJ388" s="20"/>
      <c r="BK388" s="20"/>
      <c r="BL388" s="20"/>
      <c r="BM388" s="20"/>
      <c r="BN388" s="20"/>
      <c r="BO388" s="20"/>
      <c r="BP388" s="20"/>
      <c r="BQ388" s="20"/>
      <c r="BR388" s="20"/>
      <c r="BS388" s="20"/>
      <c r="BT388" s="20"/>
      <c r="BU388" s="20"/>
      <c r="BV388" s="20"/>
      <c r="BW388" s="20"/>
      <c r="BX388" s="20"/>
      <c r="BY388" s="21"/>
      <c r="CB388" s="31" t="s">
        <v>271</v>
      </c>
      <c r="CC388" s="56" t="s">
        <v>542</v>
      </c>
      <c r="CD388" s="30">
        <v>342.94102075009772</v>
      </c>
      <c r="CE388" s="30"/>
      <c r="CF388" s="20"/>
      <c r="CG388" s="20"/>
      <c r="CH388" s="20"/>
      <c r="CI388" s="20"/>
      <c r="CJ388" s="20"/>
      <c r="CK388" s="20"/>
      <c r="CL388" s="20"/>
      <c r="CM388" s="20"/>
      <c r="CN388" s="20"/>
      <c r="CO388" s="20"/>
      <c r="CP388" s="20"/>
      <c r="CQ388" s="20"/>
      <c r="CR388" s="20"/>
      <c r="CS388" s="20"/>
      <c r="CT388" s="20"/>
      <c r="CU388" s="20"/>
      <c r="CV388" s="20"/>
      <c r="CW388" s="20"/>
      <c r="CX388" s="20"/>
      <c r="CY388" s="20"/>
      <c r="CZ388" s="21"/>
    </row>
    <row r="389" spans="28:104" x14ac:dyDescent="0.25">
      <c r="AB389" s="27" t="s">
        <v>725</v>
      </c>
      <c r="AC389" s="36" t="s">
        <v>639</v>
      </c>
      <c r="AD389" s="63">
        <v>461.86578439981383</v>
      </c>
      <c r="AE389" s="20"/>
      <c r="AF389" s="20"/>
      <c r="AG389" s="20"/>
      <c r="AH389" s="20"/>
      <c r="AI389" s="20"/>
      <c r="AJ389" s="20"/>
      <c r="AK389" s="20"/>
      <c r="AL389" s="20"/>
      <c r="AM389" s="20"/>
      <c r="AN389" s="20"/>
      <c r="AO389" s="20"/>
      <c r="AP389" s="20"/>
      <c r="AQ389" s="20"/>
      <c r="AR389" s="20"/>
      <c r="AS389" s="20"/>
      <c r="AT389" s="20"/>
      <c r="AU389" s="20"/>
      <c r="AV389" s="20"/>
      <c r="AW389" s="21"/>
      <c r="BA389" s="27" t="s">
        <v>698</v>
      </c>
      <c r="BB389" s="36" t="s">
        <v>612</v>
      </c>
      <c r="BC389" s="26"/>
      <c r="BD389" s="26">
        <v>359.42554211245624</v>
      </c>
      <c r="BE389" s="20"/>
      <c r="BF389" s="20"/>
      <c r="BG389" s="20"/>
      <c r="BH389" s="20"/>
      <c r="BI389" s="20"/>
      <c r="BJ389" s="20"/>
      <c r="BK389" s="20"/>
      <c r="BL389" s="20"/>
      <c r="BM389" s="20"/>
      <c r="BN389" s="20"/>
      <c r="BO389" s="20"/>
      <c r="BP389" s="20"/>
      <c r="BQ389" s="20"/>
      <c r="BR389" s="20"/>
      <c r="BS389" s="20"/>
      <c r="BT389" s="20"/>
      <c r="BU389" s="20"/>
      <c r="BV389" s="20"/>
      <c r="BW389" s="20"/>
      <c r="BX389" s="20"/>
      <c r="BY389" s="21"/>
      <c r="CB389" s="31" t="s">
        <v>272</v>
      </c>
      <c r="CC389" s="56" t="s">
        <v>543</v>
      </c>
      <c r="CD389" s="30">
        <v>376.67630963201151</v>
      </c>
      <c r="CE389" s="30"/>
      <c r="CF389" s="20"/>
      <c r="CG389" s="20"/>
      <c r="CH389" s="20"/>
      <c r="CI389" s="20"/>
      <c r="CJ389" s="20"/>
      <c r="CK389" s="20"/>
      <c r="CL389" s="20"/>
      <c r="CM389" s="20"/>
      <c r="CN389" s="20"/>
      <c r="CO389" s="20"/>
      <c r="CP389" s="20"/>
      <c r="CQ389" s="20"/>
      <c r="CR389" s="20"/>
      <c r="CS389" s="20"/>
      <c r="CT389" s="20"/>
      <c r="CU389" s="20"/>
      <c r="CV389" s="20"/>
      <c r="CW389" s="20"/>
      <c r="CX389" s="20"/>
      <c r="CY389" s="20"/>
      <c r="CZ389" s="21"/>
    </row>
    <row r="390" spans="28:104" x14ac:dyDescent="0.25">
      <c r="AB390" s="27" t="s">
        <v>726</v>
      </c>
      <c r="AC390" s="36" t="s">
        <v>640</v>
      </c>
      <c r="AD390" s="63">
        <v>467.25501636644282</v>
      </c>
      <c r="AE390" s="20"/>
      <c r="AF390" s="20"/>
      <c r="AG390" s="20"/>
      <c r="AH390" s="20"/>
      <c r="AI390" s="20"/>
      <c r="AJ390" s="20"/>
      <c r="AK390" s="20"/>
      <c r="AL390" s="20"/>
      <c r="AM390" s="20"/>
      <c r="AN390" s="20"/>
      <c r="AO390" s="20"/>
      <c r="AP390" s="20"/>
      <c r="AQ390" s="20"/>
      <c r="AR390" s="20"/>
      <c r="AS390" s="20"/>
      <c r="AT390" s="20"/>
      <c r="AU390" s="20"/>
      <c r="AV390" s="20"/>
      <c r="AW390" s="21"/>
      <c r="BA390" s="27" t="s">
        <v>699</v>
      </c>
      <c r="BB390" s="36" t="s">
        <v>613</v>
      </c>
      <c r="BC390" s="26"/>
      <c r="BD390" s="26">
        <v>387.41093278789259</v>
      </c>
      <c r="BE390" s="20"/>
      <c r="BF390" s="20"/>
      <c r="BG390" s="20"/>
      <c r="BH390" s="20"/>
      <c r="BI390" s="20"/>
      <c r="BJ390" s="20"/>
      <c r="BK390" s="20"/>
      <c r="BL390" s="20"/>
      <c r="BM390" s="20"/>
      <c r="BN390" s="20"/>
      <c r="BO390" s="20"/>
      <c r="BP390" s="20"/>
      <c r="BQ390" s="20"/>
      <c r="BR390" s="20"/>
      <c r="BS390" s="20"/>
      <c r="BT390" s="20"/>
      <c r="BU390" s="20"/>
      <c r="BV390" s="20"/>
      <c r="BW390" s="20"/>
      <c r="BX390" s="20"/>
      <c r="BY390" s="21"/>
      <c r="CB390" s="31" t="s">
        <v>273</v>
      </c>
      <c r="CC390" s="56" t="s">
        <v>544</v>
      </c>
      <c r="CD390" s="30">
        <v>390.05846165726996</v>
      </c>
      <c r="CE390" s="30"/>
      <c r="CF390" s="20"/>
      <c r="CG390" s="20"/>
      <c r="CH390" s="20"/>
      <c r="CI390" s="20"/>
      <c r="CJ390" s="20"/>
      <c r="CK390" s="20"/>
      <c r="CL390" s="20"/>
      <c r="CM390" s="20"/>
      <c r="CN390" s="20"/>
      <c r="CO390" s="20"/>
      <c r="CP390" s="20"/>
      <c r="CQ390" s="20"/>
      <c r="CR390" s="20"/>
      <c r="CS390" s="20"/>
      <c r="CT390" s="20"/>
      <c r="CU390" s="20"/>
      <c r="CV390" s="20"/>
      <c r="CW390" s="20"/>
      <c r="CX390" s="20"/>
      <c r="CY390" s="20"/>
      <c r="CZ390" s="21"/>
    </row>
    <row r="391" spans="28:104" x14ac:dyDescent="0.25">
      <c r="AB391" s="27" t="s">
        <v>727</v>
      </c>
      <c r="AC391" s="36" t="s">
        <v>641</v>
      </c>
      <c r="AD391" s="63">
        <v>507.26389943812615</v>
      </c>
      <c r="AE391" s="20"/>
      <c r="AF391" s="20"/>
      <c r="AG391" s="20"/>
      <c r="AH391" s="20"/>
      <c r="AI391" s="20"/>
      <c r="AJ391" s="20"/>
      <c r="AK391" s="20"/>
      <c r="AL391" s="20"/>
      <c r="AM391" s="20"/>
      <c r="AN391" s="20"/>
      <c r="AO391" s="20"/>
      <c r="AP391" s="20"/>
      <c r="AQ391" s="20"/>
      <c r="AR391" s="20"/>
      <c r="AS391" s="20"/>
      <c r="AT391" s="20"/>
      <c r="AU391" s="20"/>
      <c r="AV391" s="20"/>
      <c r="AW391" s="21"/>
      <c r="BA391" s="27" t="s">
        <v>700</v>
      </c>
      <c r="BB391" s="36" t="s">
        <v>614</v>
      </c>
      <c r="BC391" s="26"/>
      <c r="BD391" s="26">
        <v>360.60689006867506</v>
      </c>
      <c r="BE391" s="20"/>
      <c r="BF391" s="20"/>
      <c r="BG391" s="20"/>
      <c r="BH391" s="20"/>
      <c r="BI391" s="20"/>
      <c r="BJ391" s="20"/>
      <c r="BK391" s="20"/>
      <c r="BL391" s="20"/>
      <c r="BM391" s="20"/>
      <c r="BN391" s="20"/>
      <c r="BO391" s="20"/>
      <c r="BP391" s="20"/>
      <c r="BQ391" s="20"/>
      <c r="BR391" s="20"/>
      <c r="BS391" s="20"/>
      <c r="BT391" s="20"/>
      <c r="BU391" s="20"/>
      <c r="BV391" s="20"/>
      <c r="BW391" s="20"/>
      <c r="BX391" s="20"/>
      <c r="BY391" s="21"/>
      <c r="CB391" s="31" t="s">
        <v>274</v>
      </c>
      <c r="CC391" s="56" t="s">
        <v>545</v>
      </c>
      <c r="CD391" s="30">
        <v>351.55262057282806</v>
      </c>
      <c r="CE391" s="30"/>
      <c r="CF391" s="20"/>
      <c r="CG391" s="20"/>
      <c r="CH391" s="20"/>
      <c r="CI391" s="20"/>
      <c r="CJ391" s="20"/>
      <c r="CK391" s="20"/>
      <c r="CL391" s="20"/>
      <c r="CM391" s="20"/>
      <c r="CN391" s="20"/>
      <c r="CO391" s="20"/>
      <c r="CP391" s="20"/>
      <c r="CQ391" s="20"/>
      <c r="CR391" s="20"/>
      <c r="CS391" s="20"/>
      <c r="CT391" s="20"/>
      <c r="CU391" s="20"/>
      <c r="CV391" s="20"/>
      <c r="CW391" s="20"/>
      <c r="CX391" s="20"/>
      <c r="CY391" s="20"/>
      <c r="CZ391" s="21"/>
    </row>
    <row r="392" spans="28:104" x14ac:dyDescent="0.25">
      <c r="AB392" s="27" t="s">
        <v>728</v>
      </c>
      <c r="AC392" s="36" t="s">
        <v>642</v>
      </c>
      <c r="AD392" s="63">
        <v>471.93470774876255</v>
      </c>
      <c r="AE392" s="20"/>
      <c r="AF392" s="20"/>
      <c r="AG392" s="20"/>
      <c r="AH392" s="20"/>
      <c r="AI392" s="20"/>
      <c r="AJ392" s="20"/>
      <c r="AK392" s="20"/>
      <c r="AL392" s="20"/>
      <c r="AM392" s="20"/>
      <c r="AN392" s="20"/>
      <c r="AO392" s="20"/>
      <c r="AP392" s="20"/>
      <c r="AQ392" s="20"/>
      <c r="AR392" s="20"/>
      <c r="AS392" s="20"/>
      <c r="AT392" s="20"/>
      <c r="AU392" s="20"/>
      <c r="AV392" s="20"/>
      <c r="AW392" s="21"/>
      <c r="BA392" s="27" t="s">
        <v>701</v>
      </c>
      <c r="BB392" s="36" t="s">
        <v>615</v>
      </c>
      <c r="BC392" s="26"/>
      <c r="BD392" s="26">
        <v>324.62304440388954</v>
      </c>
      <c r="BE392" s="20"/>
      <c r="BF392" s="20"/>
      <c r="BG392" s="20"/>
      <c r="BH392" s="20"/>
      <c r="BI392" s="20"/>
      <c r="BJ392" s="20"/>
      <c r="BK392" s="20"/>
      <c r="BL392" s="20"/>
      <c r="BM392" s="20"/>
      <c r="BN392" s="20"/>
      <c r="BO392" s="20"/>
      <c r="BP392" s="20"/>
      <c r="BQ392" s="20"/>
      <c r="BR392" s="20"/>
      <c r="BS392" s="20"/>
      <c r="BT392" s="20"/>
      <c r="BU392" s="20"/>
      <c r="BV392" s="20"/>
      <c r="BW392" s="20"/>
      <c r="BX392" s="20"/>
      <c r="BY392" s="21"/>
      <c r="CB392" s="31" t="s">
        <v>275</v>
      </c>
      <c r="CC392" s="56" t="s">
        <v>546</v>
      </c>
      <c r="CD392" s="30">
        <v>398.15726937745569</v>
      </c>
      <c r="CE392" s="30"/>
      <c r="CF392" s="20"/>
      <c r="CG392" s="20"/>
      <c r="CH392" s="20"/>
      <c r="CI392" s="20"/>
      <c r="CJ392" s="20"/>
      <c r="CK392" s="20"/>
      <c r="CL392" s="20"/>
      <c r="CM392" s="20"/>
      <c r="CN392" s="20"/>
      <c r="CO392" s="20"/>
      <c r="CP392" s="20"/>
      <c r="CQ392" s="20"/>
      <c r="CR392" s="20"/>
      <c r="CS392" s="20"/>
      <c r="CT392" s="20"/>
      <c r="CU392" s="20"/>
      <c r="CV392" s="20"/>
      <c r="CW392" s="20"/>
      <c r="CX392" s="20"/>
      <c r="CY392" s="20"/>
      <c r="CZ392" s="21"/>
    </row>
    <row r="393" spans="28:104" x14ac:dyDescent="0.25">
      <c r="AB393" s="27" t="s">
        <v>729</v>
      </c>
      <c r="AC393" s="36" t="s">
        <v>643</v>
      </c>
      <c r="AD393" s="63">
        <v>520.29923391911279</v>
      </c>
      <c r="AE393" s="20"/>
      <c r="AF393" s="20"/>
      <c r="AG393" s="20"/>
      <c r="AH393" s="20"/>
      <c r="AI393" s="20"/>
      <c r="AJ393" s="20"/>
      <c r="AK393" s="20"/>
      <c r="AL393" s="20"/>
      <c r="AM393" s="20"/>
      <c r="AN393" s="20"/>
      <c r="AO393" s="20"/>
      <c r="AP393" s="20"/>
      <c r="AQ393" s="20"/>
      <c r="AR393" s="20"/>
      <c r="AS393" s="20"/>
      <c r="AT393" s="20"/>
      <c r="AU393" s="20"/>
      <c r="AV393" s="20"/>
      <c r="AW393" s="21"/>
      <c r="BA393" s="27" t="s">
        <v>702</v>
      </c>
      <c r="BB393" s="36" t="s">
        <v>616</v>
      </c>
      <c r="BC393" s="26"/>
      <c r="BD393" s="26">
        <v>350.21343574388504</v>
      </c>
      <c r="BE393" s="20"/>
      <c r="BF393" s="20"/>
      <c r="BG393" s="20"/>
      <c r="BH393" s="20"/>
      <c r="BI393" s="20"/>
      <c r="BJ393" s="20"/>
      <c r="BK393" s="20"/>
      <c r="BL393" s="20"/>
      <c r="BM393" s="20"/>
      <c r="BN393" s="20"/>
      <c r="BO393" s="20"/>
      <c r="BP393" s="20"/>
      <c r="BQ393" s="20"/>
      <c r="BR393" s="20"/>
      <c r="BS393" s="20"/>
      <c r="BT393" s="20"/>
      <c r="BU393" s="20"/>
      <c r="BV393" s="20"/>
      <c r="BW393" s="20"/>
      <c r="BX393" s="20"/>
      <c r="BY393" s="21"/>
      <c r="CB393" s="31" t="s">
        <v>276</v>
      </c>
      <c r="CC393" s="56" t="s">
        <v>547</v>
      </c>
      <c r="CD393" s="30">
        <v>350.54415077008036</v>
      </c>
      <c r="CE393" s="30"/>
      <c r="CF393" s="20"/>
      <c r="CG393" s="20"/>
      <c r="CH393" s="20"/>
      <c r="CI393" s="20"/>
      <c r="CJ393" s="20"/>
      <c r="CK393" s="20"/>
      <c r="CL393" s="20"/>
      <c r="CM393" s="20"/>
      <c r="CN393" s="20"/>
      <c r="CO393" s="20"/>
      <c r="CP393" s="20"/>
      <c r="CQ393" s="20"/>
      <c r="CR393" s="20"/>
      <c r="CS393" s="20"/>
      <c r="CT393" s="20"/>
      <c r="CU393" s="20"/>
      <c r="CV393" s="20"/>
      <c r="CW393" s="20"/>
      <c r="CX393" s="20"/>
      <c r="CY393" s="20"/>
      <c r="CZ393" s="21"/>
    </row>
    <row r="394" spans="28:104" x14ac:dyDescent="0.25">
      <c r="AB394" s="27" t="s">
        <v>730</v>
      </c>
      <c r="AC394" s="36" t="s">
        <v>644</v>
      </c>
      <c r="AD394" s="63">
        <v>451.56710192377034</v>
      </c>
      <c r="AE394" s="20"/>
      <c r="AF394" s="20"/>
      <c r="AG394" s="20"/>
      <c r="AH394" s="20"/>
      <c r="AI394" s="20"/>
      <c r="AJ394" s="20"/>
      <c r="AK394" s="20"/>
      <c r="AL394" s="20"/>
      <c r="AM394" s="20"/>
      <c r="AN394" s="20"/>
      <c r="AO394" s="20"/>
      <c r="AP394" s="20"/>
      <c r="AQ394" s="20"/>
      <c r="AR394" s="20"/>
      <c r="AS394" s="20"/>
      <c r="AT394" s="20"/>
      <c r="AU394" s="20"/>
      <c r="AV394" s="20"/>
      <c r="AW394" s="21"/>
      <c r="BA394" s="27" t="s">
        <v>703</v>
      </c>
      <c r="BB394" s="36" t="s">
        <v>617</v>
      </c>
      <c r="BC394" s="26"/>
      <c r="BD394" s="26">
        <v>444.10825366529025</v>
      </c>
      <c r="BE394" s="20"/>
      <c r="BF394" s="20"/>
      <c r="BG394" s="20"/>
      <c r="BH394" s="20"/>
      <c r="BI394" s="20"/>
      <c r="BJ394" s="20"/>
      <c r="BK394" s="20"/>
      <c r="BL394" s="20"/>
      <c r="BM394" s="20"/>
      <c r="BN394" s="20"/>
      <c r="BO394" s="20"/>
      <c r="BP394" s="20"/>
      <c r="BQ394" s="20"/>
      <c r="BR394" s="20"/>
      <c r="BS394" s="20"/>
      <c r="BT394" s="20"/>
      <c r="BU394" s="20"/>
      <c r="BV394" s="20"/>
      <c r="BW394" s="20"/>
      <c r="BX394" s="20"/>
      <c r="BY394" s="21"/>
      <c r="CB394" s="31" t="s">
        <v>277</v>
      </c>
      <c r="CC394" s="56" t="s">
        <v>548</v>
      </c>
      <c r="CD394" s="30">
        <v>345.12507341496291</v>
      </c>
      <c r="CE394" s="30"/>
      <c r="CF394" s="20"/>
      <c r="CG394" s="20"/>
      <c r="CH394" s="20"/>
      <c r="CI394" s="20"/>
      <c r="CJ394" s="20"/>
      <c r="CK394" s="20"/>
      <c r="CL394" s="20"/>
      <c r="CM394" s="20"/>
      <c r="CN394" s="20"/>
      <c r="CO394" s="20"/>
      <c r="CP394" s="20"/>
      <c r="CQ394" s="20"/>
      <c r="CR394" s="20"/>
      <c r="CS394" s="20"/>
      <c r="CT394" s="20"/>
      <c r="CU394" s="20"/>
      <c r="CV394" s="20"/>
      <c r="CW394" s="20"/>
      <c r="CX394" s="20"/>
      <c r="CY394" s="20"/>
      <c r="CZ394" s="21"/>
    </row>
    <row r="395" spans="28:104" x14ac:dyDescent="0.25">
      <c r="AB395" s="27" t="s">
        <v>731</v>
      </c>
      <c r="AC395" s="36" t="s">
        <v>645</v>
      </c>
      <c r="AD395" s="63">
        <v>416.86920938164161</v>
      </c>
      <c r="AE395" s="20"/>
      <c r="AF395" s="20"/>
      <c r="AG395" s="20"/>
      <c r="AH395" s="20"/>
      <c r="AI395" s="20"/>
      <c r="AJ395" s="20"/>
      <c r="AK395" s="20"/>
      <c r="AL395" s="20"/>
      <c r="AM395" s="20"/>
      <c r="AN395" s="20"/>
      <c r="AO395" s="20"/>
      <c r="AP395" s="20"/>
      <c r="AQ395" s="20"/>
      <c r="AR395" s="20"/>
      <c r="AS395" s="20"/>
      <c r="AT395" s="20"/>
      <c r="AU395" s="20"/>
      <c r="AV395" s="20"/>
      <c r="AW395" s="21"/>
      <c r="BA395" s="27" t="s">
        <v>704</v>
      </c>
      <c r="BB395" s="36" t="s">
        <v>618</v>
      </c>
      <c r="BC395" s="26"/>
      <c r="BD395" s="26">
        <v>448.40770934648708</v>
      </c>
      <c r="BE395" s="20"/>
      <c r="BF395" s="20"/>
      <c r="BG395" s="20"/>
      <c r="BH395" s="20"/>
      <c r="BI395" s="20"/>
      <c r="BJ395" s="20"/>
      <c r="BK395" s="20"/>
      <c r="BL395" s="20"/>
      <c r="BM395" s="20"/>
      <c r="BN395" s="20"/>
      <c r="BO395" s="20"/>
      <c r="BP395" s="20"/>
      <c r="BQ395" s="20"/>
      <c r="BR395" s="20"/>
      <c r="BS395" s="20"/>
      <c r="BT395" s="20"/>
      <c r="BU395" s="20"/>
      <c r="BV395" s="20"/>
      <c r="BW395" s="20"/>
      <c r="BX395" s="20"/>
      <c r="BY395" s="21"/>
      <c r="CB395" s="31" t="s">
        <v>278</v>
      </c>
      <c r="CC395" s="56" t="s">
        <v>549</v>
      </c>
      <c r="CD395" s="30">
        <v>437.98454819331585</v>
      </c>
      <c r="CE395" s="30"/>
      <c r="CF395" s="20"/>
      <c r="CG395" s="20"/>
      <c r="CH395" s="20"/>
      <c r="CI395" s="20"/>
      <c r="CJ395" s="20"/>
      <c r="CK395" s="20"/>
      <c r="CL395" s="20"/>
      <c r="CM395" s="20"/>
      <c r="CN395" s="20"/>
      <c r="CO395" s="20"/>
      <c r="CP395" s="20"/>
      <c r="CQ395" s="20"/>
      <c r="CR395" s="20"/>
      <c r="CS395" s="20"/>
      <c r="CT395" s="20"/>
      <c r="CU395" s="20"/>
      <c r="CV395" s="20"/>
      <c r="CW395" s="20"/>
      <c r="CX395" s="20"/>
      <c r="CY395" s="20"/>
      <c r="CZ395" s="21"/>
    </row>
    <row r="396" spans="28:104" x14ac:dyDescent="0.25">
      <c r="AB396" s="27" t="s">
        <v>732</v>
      </c>
      <c r="AC396" s="36" t="s">
        <v>646</v>
      </c>
      <c r="AD396" s="63">
        <v>487.48992536150809</v>
      </c>
      <c r="AE396" s="20"/>
      <c r="AF396" s="20"/>
      <c r="AG396" s="20"/>
      <c r="AH396" s="20"/>
      <c r="AI396" s="20"/>
      <c r="AJ396" s="20"/>
      <c r="AK396" s="20"/>
      <c r="AL396" s="20"/>
      <c r="AM396" s="20"/>
      <c r="AN396" s="20"/>
      <c r="AO396" s="20"/>
      <c r="AP396" s="20"/>
      <c r="AQ396" s="20"/>
      <c r="AR396" s="20"/>
      <c r="AS396" s="20"/>
      <c r="AT396" s="20"/>
      <c r="AU396" s="20"/>
      <c r="AV396" s="20"/>
      <c r="AW396" s="21"/>
      <c r="BA396" s="27" t="s">
        <v>705</v>
      </c>
      <c r="BB396" s="36" t="s">
        <v>619</v>
      </c>
      <c r="BC396" s="26"/>
      <c r="BD396" s="26">
        <v>387.26094575603628</v>
      </c>
      <c r="BE396" s="20"/>
      <c r="BF396" s="20"/>
      <c r="BG396" s="20"/>
      <c r="BH396" s="20"/>
      <c r="BI396" s="20"/>
      <c r="BJ396" s="20"/>
      <c r="BK396" s="20"/>
      <c r="BL396" s="20"/>
      <c r="BM396" s="20"/>
      <c r="BN396" s="20"/>
      <c r="BO396" s="20"/>
      <c r="BP396" s="20"/>
      <c r="BQ396" s="20"/>
      <c r="BR396" s="20"/>
      <c r="BS396" s="20"/>
      <c r="BT396" s="20"/>
      <c r="BU396" s="20"/>
      <c r="BV396" s="20"/>
      <c r="BW396" s="20"/>
      <c r="BX396" s="20"/>
      <c r="BY396" s="21"/>
      <c r="CB396" s="31" t="s">
        <v>279</v>
      </c>
      <c r="CC396" s="56" t="s">
        <v>550</v>
      </c>
      <c r="CD396" s="30">
        <v>308.63049087296588</v>
      </c>
      <c r="CE396" s="30"/>
      <c r="CF396" s="20"/>
      <c r="CG396" s="20"/>
      <c r="CH396" s="20"/>
      <c r="CI396" s="20"/>
      <c r="CJ396" s="20"/>
      <c r="CK396" s="20"/>
      <c r="CL396" s="20"/>
      <c r="CM396" s="20"/>
      <c r="CN396" s="20"/>
      <c r="CO396" s="20"/>
      <c r="CP396" s="20"/>
      <c r="CQ396" s="20"/>
      <c r="CR396" s="20"/>
      <c r="CS396" s="20"/>
      <c r="CT396" s="20"/>
      <c r="CU396" s="20"/>
      <c r="CV396" s="20"/>
      <c r="CW396" s="20"/>
      <c r="CX396" s="20"/>
      <c r="CY396" s="20"/>
      <c r="CZ396" s="21"/>
    </row>
    <row r="397" spans="28:104" x14ac:dyDescent="0.25">
      <c r="AB397" s="27" t="s">
        <v>733</v>
      </c>
      <c r="AC397" s="36" t="s">
        <v>647</v>
      </c>
      <c r="AD397" s="63">
        <v>459.82974331797141</v>
      </c>
      <c r="AE397" s="20"/>
      <c r="AF397" s="20"/>
      <c r="AG397" s="20"/>
      <c r="AH397" s="20"/>
      <c r="AI397" s="20"/>
      <c r="AJ397" s="20"/>
      <c r="AK397" s="20"/>
      <c r="AL397" s="20"/>
      <c r="AM397" s="20"/>
      <c r="AN397" s="20"/>
      <c r="AO397" s="20"/>
      <c r="AP397" s="20"/>
      <c r="AQ397" s="20"/>
      <c r="AR397" s="20"/>
      <c r="AS397" s="20"/>
      <c r="AT397" s="20"/>
      <c r="AU397" s="20"/>
      <c r="AV397" s="20"/>
      <c r="AW397" s="21"/>
      <c r="BA397" s="27" t="s">
        <v>706</v>
      </c>
      <c r="BB397" s="36" t="s">
        <v>620</v>
      </c>
      <c r="BC397" s="26"/>
      <c r="BD397" s="26">
        <v>424.78313364488804</v>
      </c>
      <c r="BE397" s="20"/>
      <c r="BF397" s="20"/>
      <c r="BG397" s="20"/>
      <c r="BH397" s="20"/>
      <c r="BI397" s="20"/>
      <c r="BJ397" s="20"/>
      <c r="BK397" s="20"/>
      <c r="BL397" s="20"/>
      <c r="BM397" s="20"/>
      <c r="BN397" s="20"/>
      <c r="BO397" s="20"/>
      <c r="BP397" s="20"/>
      <c r="BQ397" s="20"/>
      <c r="BR397" s="20"/>
      <c r="BS397" s="20"/>
      <c r="BT397" s="20"/>
      <c r="BU397" s="20"/>
      <c r="BV397" s="20"/>
      <c r="BW397" s="20"/>
      <c r="BX397" s="20"/>
      <c r="BY397" s="21"/>
      <c r="CB397" s="31" t="s">
        <v>280</v>
      </c>
      <c r="CC397" s="56" t="s">
        <v>551</v>
      </c>
      <c r="CD397" s="30">
        <v>377.44050975530712</v>
      </c>
      <c r="CE397" s="30"/>
      <c r="CF397" s="20"/>
      <c r="CG397" s="20"/>
      <c r="CH397" s="20"/>
      <c r="CI397" s="20"/>
      <c r="CJ397" s="20"/>
      <c r="CK397" s="20"/>
      <c r="CL397" s="20"/>
      <c r="CM397" s="20"/>
      <c r="CN397" s="20"/>
      <c r="CO397" s="20"/>
      <c r="CP397" s="20"/>
      <c r="CQ397" s="20"/>
      <c r="CR397" s="20"/>
      <c r="CS397" s="20"/>
      <c r="CT397" s="20"/>
      <c r="CU397" s="20"/>
      <c r="CV397" s="20"/>
      <c r="CW397" s="20"/>
      <c r="CX397" s="20"/>
      <c r="CY397" s="20"/>
      <c r="CZ397" s="21"/>
    </row>
    <row r="398" spans="28:104" x14ac:dyDescent="0.25">
      <c r="AB398" s="27" t="s">
        <v>734</v>
      </c>
      <c r="AC398" s="36" t="s">
        <v>648</v>
      </c>
      <c r="AD398" s="63">
        <v>485.93815694738396</v>
      </c>
      <c r="AE398" s="20"/>
      <c r="AF398" s="20"/>
      <c r="AG398" s="20"/>
      <c r="AH398" s="20"/>
      <c r="AI398" s="20"/>
      <c r="AJ398" s="20"/>
      <c r="AK398" s="20"/>
      <c r="AL398" s="20"/>
      <c r="AM398" s="20"/>
      <c r="AN398" s="20"/>
      <c r="AO398" s="20"/>
      <c r="AP398" s="20"/>
      <c r="AQ398" s="20"/>
      <c r="AR398" s="20"/>
      <c r="AS398" s="20"/>
      <c r="AT398" s="20"/>
      <c r="AU398" s="20"/>
      <c r="AV398" s="20"/>
      <c r="AW398" s="21"/>
      <c r="BA398" s="27" t="s">
        <v>707</v>
      </c>
      <c r="BB398" s="36" t="s">
        <v>621</v>
      </c>
      <c r="BC398" s="26"/>
      <c r="BD398" s="26">
        <v>332.02340974807134</v>
      </c>
      <c r="BE398" s="20"/>
      <c r="BF398" s="20"/>
      <c r="BG398" s="20"/>
      <c r="BH398" s="20"/>
      <c r="BI398" s="20"/>
      <c r="BJ398" s="20"/>
      <c r="BK398" s="20"/>
      <c r="BL398" s="20"/>
      <c r="BM398" s="20"/>
      <c r="BN398" s="20"/>
      <c r="BO398" s="20"/>
      <c r="BP398" s="20"/>
      <c r="BQ398" s="20"/>
      <c r="BR398" s="20"/>
      <c r="BS398" s="20"/>
      <c r="BT398" s="20"/>
      <c r="BU398" s="20"/>
      <c r="BV398" s="20"/>
      <c r="BW398" s="20"/>
      <c r="BX398" s="20"/>
      <c r="BY398" s="21"/>
      <c r="CB398" s="31" t="s">
        <v>281</v>
      </c>
      <c r="CC398" s="56" t="s">
        <v>552</v>
      </c>
      <c r="CD398" s="30">
        <v>422.49422843484808</v>
      </c>
      <c r="CE398" s="30"/>
      <c r="CF398" s="20"/>
      <c r="CG398" s="20"/>
      <c r="CH398" s="20"/>
      <c r="CI398" s="20"/>
      <c r="CJ398" s="20"/>
      <c r="CK398" s="20"/>
      <c r="CL398" s="20"/>
      <c r="CM398" s="20"/>
      <c r="CN398" s="20"/>
      <c r="CO398" s="20"/>
      <c r="CP398" s="20"/>
      <c r="CQ398" s="20"/>
      <c r="CR398" s="20"/>
      <c r="CS398" s="20"/>
      <c r="CT398" s="20"/>
      <c r="CU398" s="20"/>
      <c r="CV398" s="20"/>
      <c r="CW398" s="20"/>
      <c r="CX398" s="20"/>
      <c r="CY398" s="20"/>
      <c r="CZ398" s="21"/>
    </row>
    <row r="399" spans="28:104" x14ac:dyDescent="0.25">
      <c r="AB399" s="27" t="s">
        <v>735</v>
      </c>
      <c r="AC399" s="36" t="s">
        <v>649</v>
      </c>
      <c r="AD399" s="63">
        <v>464.57530347250128</v>
      </c>
      <c r="AE399" s="20"/>
      <c r="AF399" s="20"/>
      <c r="AG399" s="20"/>
      <c r="AH399" s="20"/>
      <c r="AI399" s="20"/>
      <c r="AJ399" s="20"/>
      <c r="AK399" s="20"/>
      <c r="AL399" s="20"/>
      <c r="AM399" s="20"/>
      <c r="AN399" s="20"/>
      <c r="AO399" s="20"/>
      <c r="AP399" s="20"/>
      <c r="AQ399" s="20"/>
      <c r="AR399" s="20"/>
      <c r="AS399" s="20"/>
      <c r="AT399" s="20"/>
      <c r="AU399" s="20"/>
      <c r="AV399" s="20"/>
      <c r="AW399" s="21"/>
      <c r="BA399" s="27" t="s">
        <v>708</v>
      </c>
      <c r="BB399" s="36" t="s">
        <v>622</v>
      </c>
      <c r="BC399" s="26"/>
      <c r="BD399" s="26">
        <v>404.06126624920233</v>
      </c>
      <c r="BE399" s="20"/>
      <c r="BF399" s="20"/>
      <c r="BG399" s="20"/>
      <c r="BH399" s="20"/>
      <c r="BI399" s="20"/>
      <c r="BJ399" s="20"/>
      <c r="BK399" s="20"/>
      <c r="BL399" s="20"/>
      <c r="BM399" s="20"/>
      <c r="BN399" s="20"/>
      <c r="BO399" s="20"/>
      <c r="BP399" s="20"/>
      <c r="BQ399" s="20"/>
      <c r="BR399" s="20"/>
      <c r="BS399" s="20"/>
      <c r="BT399" s="20"/>
      <c r="BU399" s="20"/>
      <c r="BV399" s="20"/>
      <c r="BW399" s="20"/>
      <c r="BX399" s="20"/>
      <c r="BY399" s="21"/>
      <c r="CB399" s="31" t="s">
        <v>282</v>
      </c>
      <c r="CC399" s="56" t="s">
        <v>553</v>
      </c>
      <c r="CD399" s="30">
        <v>307.1786245939673</v>
      </c>
      <c r="CE399" s="30"/>
      <c r="CF399" s="20"/>
      <c r="CG399" s="20"/>
      <c r="CH399" s="20"/>
      <c r="CI399" s="20"/>
      <c r="CJ399" s="20"/>
      <c r="CK399" s="20"/>
      <c r="CL399" s="20"/>
      <c r="CM399" s="20"/>
      <c r="CN399" s="20"/>
      <c r="CO399" s="20"/>
      <c r="CP399" s="20"/>
      <c r="CQ399" s="20"/>
      <c r="CR399" s="20"/>
      <c r="CS399" s="20"/>
      <c r="CT399" s="20"/>
      <c r="CU399" s="20"/>
      <c r="CV399" s="20"/>
      <c r="CW399" s="20"/>
      <c r="CX399" s="20"/>
      <c r="CY399" s="20"/>
      <c r="CZ399" s="21"/>
    </row>
    <row r="400" spans="28:104" x14ac:dyDescent="0.25">
      <c r="AB400" s="27" t="s">
        <v>736</v>
      </c>
      <c r="AC400" s="36" t="s">
        <v>650</v>
      </c>
      <c r="AD400" s="63">
        <v>502.46352155609287</v>
      </c>
      <c r="AE400" s="20"/>
      <c r="AF400" s="20"/>
      <c r="AG400" s="20"/>
      <c r="AH400" s="20"/>
      <c r="AI400" s="20"/>
      <c r="AJ400" s="20"/>
      <c r="AK400" s="20"/>
      <c r="AL400" s="20"/>
      <c r="AM400" s="20"/>
      <c r="AN400" s="20"/>
      <c r="AO400" s="20"/>
      <c r="AP400" s="20"/>
      <c r="AQ400" s="20"/>
      <c r="AR400" s="20"/>
      <c r="AS400" s="20"/>
      <c r="AT400" s="20"/>
      <c r="AU400" s="20"/>
      <c r="AV400" s="20"/>
      <c r="AW400" s="21"/>
      <c r="BA400" s="27" t="s">
        <v>709</v>
      </c>
      <c r="BB400" s="36" t="s">
        <v>623</v>
      </c>
      <c r="BC400" s="26"/>
      <c r="BD400" s="26">
        <v>390.22539957626839</v>
      </c>
      <c r="BE400" s="20"/>
      <c r="BF400" s="20"/>
      <c r="BG400" s="20"/>
      <c r="BH400" s="20"/>
      <c r="BI400" s="20"/>
      <c r="BJ400" s="20"/>
      <c r="BK400" s="20"/>
      <c r="BL400" s="20"/>
      <c r="BM400" s="20"/>
      <c r="BN400" s="20"/>
      <c r="BO400" s="20"/>
      <c r="BP400" s="20"/>
      <c r="BQ400" s="20"/>
      <c r="BR400" s="20"/>
      <c r="BS400" s="20"/>
      <c r="BT400" s="20"/>
      <c r="BU400" s="20"/>
      <c r="BV400" s="20"/>
      <c r="BW400" s="20"/>
      <c r="BX400" s="20"/>
      <c r="BY400" s="21"/>
      <c r="CB400" s="31" t="s">
        <v>283</v>
      </c>
      <c r="CC400" s="56" t="s">
        <v>554</v>
      </c>
      <c r="CD400" s="30">
        <v>314.21575637747935</v>
      </c>
      <c r="CE400" s="30"/>
      <c r="CF400" s="20"/>
      <c r="CG400" s="20"/>
      <c r="CH400" s="20"/>
      <c r="CI400" s="20"/>
      <c r="CJ400" s="20"/>
      <c r="CK400" s="20"/>
      <c r="CL400" s="20"/>
      <c r="CM400" s="20"/>
      <c r="CN400" s="20"/>
      <c r="CO400" s="20"/>
      <c r="CP400" s="20"/>
      <c r="CQ400" s="20"/>
      <c r="CR400" s="20"/>
      <c r="CS400" s="20"/>
      <c r="CT400" s="20"/>
      <c r="CU400" s="20"/>
      <c r="CV400" s="20"/>
      <c r="CW400" s="20"/>
      <c r="CX400" s="20"/>
      <c r="CY400" s="20"/>
      <c r="CZ400" s="21"/>
    </row>
    <row r="401" spans="28:104" x14ac:dyDescent="0.25">
      <c r="AB401" s="27" t="s">
        <v>737</v>
      </c>
      <c r="AC401" s="36" t="s">
        <v>651</v>
      </c>
      <c r="AD401" s="63">
        <v>439.38378256195728</v>
      </c>
      <c r="AE401" s="20"/>
      <c r="AF401" s="20"/>
      <c r="AG401" s="20"/>
      <c r="AH401" s="20"/>
      <c r="AI401" s="20"/>
      <c r="AJ401" s="20"/>
      <c r="AK401" s="20"/>
      <c r="AL401" s="20"/>
      <c r="AM401" s="20"/>
      <c r="AN401" s="20"/>
      <c r="AO401" s="20"/>
      <c r="AP401" s="20"/>
      <c r="AQ401" s="20"/>
      <c r="AR401" s="20"/>
      <c r="AS401" s="20"/>
      <c r="AT401" s="20"/>
      <c r="AU401" s="20"/>
      <c r="AV401" s="20"/>
      <c r="AW401" s="21"/>
      <c r="BA401" s="27" t="s">
        <v>710</v>
      </c>
      <c r="BB401" s="36" t="s">
        <v>624</v>
      </c>
      <c r="BC401" s="26"/>
      <c r="BD401" s="26">
        <v>159.03505370381197</v>
      </c>
      <c r="BE401" s="20"/>
      <c r="BF401" s="20"/>
      <c r="BG401" s="20"/>
      <c r="BH401" s="20"/>
      <c r="BI401" s="20"/>
      <c r="BJ401" s="20"/>
      <c r="BK401" s="20"/>
      <c r="BL401" s="20"/>
      <c r="BM401" s="20"/>
      <c r="BN401" s="20"/>
      <c r="BO401" s="20"/>
      <c r="BP401" s="20"/>
      <c r="BQ401" s="20"/>
      <c r="BR401" s="20"/>
      <c r="BS401" s="20"/>
      <c r="BT401" s="20"/>
      <c r="BU401" s="20"/>
      <c r="BV401" s="20"/>
      <c r="BW401" s="20"/>
      <c r="BX401" s="20"/>
      <c r="BY401" s="21"/>
      <c r="CB401" s="31" t="s">
        <v>284</v>
      </c>
      <c r="CC401" s="56" t="s">
        <v>555</v>
      </c>
      <c r="CD401" s="30">
        <v>430.09265788266327</v>
      </c>
      <c r="CE401" s="30"/>
      <c r="CF401" s="20"/>
      <c r="CG401" s="20"/>
      <c r="CH401" s="20"/>
      <c r="CI401" s="20"/>
      <c r="CJ401" s="20"/>
      <c r="CK401" s="20"/>
      <c r="CL401" s="20"/>
      <c r="CM401" s="20"/>
      <c r="CN401" s="20"/>
      <c r="CO401" s="20"/>
      <c r="CP401" s="20"/>
      <c r="CQ401" s="20"/>
      <c r="CR401" s="20"/>
      <c r="CS401" s="20"/>
      <c r="CT401" s="20"/>
      <c r="CU401" s="20"/>
      <c r="CV401" s="20"/>
      <c r="CW401" s="20"/>
      <c r="CX401" s="20"/>
      <c r="CY401" s="20"/>
      <c r="CZ401" s="21"/>
    </row>
    <row r="402" spans="28:104" x14ac:dyDescent="0.25">
      <c r="AB402" s="27" t="s">
        <v>738</v>
      </c>
      <c r="AC402" s="36" t="s">
        <v>652</v>
      </c>
      <c r="AD402" s="63">
        <v>453.90444138237126</v>
      </c>
      <c r="AE402" s="20"/>
      <c r="AF402" s="20"/>
      <c r="AG402" s="20"/>
      <c r="AH402" s="20"/>
      <c r="AI402" s="20"/>
      <c r="AJ402" s="20"/>
      <c r="AK402" s="20"/>
      <c r="AL402" s="20"/>
      <c r="AM402" s="20"/>
      <c r="AN402" s="20"/>
      <c r="AO402" s="20"/>
      <c r="AP402" s="20"/>
      <c r="AQ402" s="20"/>
      <c r="AR402" s="20"/>
      <c r="AS402" s="20"/>
      <c r="AT402" s="20"/>
      <c r="AU402" s="20"/>
      <c r="AV402" s="20"/>
      <c r="AW402" s="21"/>
      <c r="BA402" s="27" t="s">
        <v>711</v>
      </c>
      <c r="BB402" s="36" t="s">
        <v>625</v>
      </c>
      <c r="BC402" s="26"/>
      <c r="BD402" s="26">
        <v>426.80007949841985</v>
      </c>
      <c r="BE402" s="20"/>
      <c r="BF402" s="20"/>
      <c r="BG402" s="20"/>
      <c r="BH402" s="20"/>
      <c r="BI402" s="20"/>
      <c r="BJ402" s="20"/>
      <c r="BK402" s="20"/>
      <c r="BL402" s="20"/>
      <c r="BM402" s="20"/>
      <c r="BN402" s="20"/>
      <c r="BO402" s="20"/>
      <c r="BP402" s="20"/>
      <c r="BQ402" s="20"/>
      <c r="BR402" s="20"/>
      <c r="BS402" s="20"/>
      <c r="BT402" s="20"/>
      <c r="BU402" s="20"/>
      <c r="BV402" s="20"/>
      <c r="BW402" s="20"/>
      <c r="BX402" s="20"/>
      <c r="BY402" s="21"/>
      <c r="CB402" s="31" t="s">
        <v>285</v>
      </c>
      <c r="CC402" s="56" t="s">
        <v>556</v>
      </c>
      <c r="CD402" s="30">
        <v>402.99055871005237</v>
      </c>
      <c r="CE402" s="30"/>
      <c r="CF402" s="20"/>
      <c r="CG402" s="20"/>
      <c r="CH402" s="20"/>
      <c r="CI402" s="20"/>
      <c r="CJ402" s="20"/>
      <c r="CK402" s="20"/>
      <c r="CL402" s="20"/>
      <c r="CM402" s="20"/>
      <c r="CN402" s="20"/>
      <c r="CO402" s="20"/>
      <c r="CP402" s="20"/>
      <c r="CQ402" s="20"/>
      <c r="CR402" s="20"/>
      <c r="CS402" s="20"/>
      <c r="CT402" s="20"/>
      <c r="CU402" s="20"/>
      <c r="CV402" s="20"/>
      <c r="CW402" s="20"/>
      <c r="CX402" s="20"/>
      <c r="CY402" s="20"/>
      <c r="CZ402" s="21"/>
    </row>
    <row r="403" spans="28:104" x14ac:dyDescent="0.25">
      <c r="AB403" s="27" t="s">
        <v>739</v>
      </c>
      <c r="AC403" s="36" t="s">
        <v>653</v>
      </c>
      <c r="AD403" s="63">
        <v>424.25614662087048</v>
      </c>
      <c r="AE403" s="20"/>
      <c r="AF403" s="20"/>
      <c r="AG403" s="20"/>
      <c r="AH403" s="20"/>
      <c r="AI403" s="20"/>
      <c r="AJ403" s="20"/>
      <c r="AK403" s="20"/>
      <c r="AL403" s="20"/>
      <c r="AM403" s="20"/>
      <c r="AN403" s="20"/>
      <c r="AO403" s="20"/>
      <c r="AP403" s="20"/>
      <c r="AQ403" s="20"/>
      <c r="AR403" s="20"/>
      <c r="AS403" s="20"/>
      <c r="AT403" s="20"/>
      <c r="AU403" s="20"/>
      <c r="AV403" s="20"/>
      <c r="AW403" s="21"/>
      <c r="BA403" s="27" t="s">
        <v>712</v>
      </c>
      <c r="BB403" s="36" t="s">
        <v>626</v>
      </c>
      <c r="BC403" s="26"/>
      <c r="BD403" s="26">
        <v>464.33677858835745</v>
      </c>
      <c r="BE403" s="20"/>
      <c r="BF403" s="20"/>
      <c r="BG403" s="20"/>
      <c r="BH403" s="20"/>
      <c r="BI403" s="20"/>
      <c r="BJ403" s="20"/>
      <c r="BK403" s="20"/>
      <c r="BL403" s="20"/>
      <c r="BM403" s="20"/>
      <c r="BN403" s="20"/>
      <c r="BO403" s="20"/>
      <c r="BP403" s="20"/>
      <c r="BQ403" s="20"/>
      <c r="BR403" s="20"/>
      <c r="BS403" s="20"/>
      <c r="BT403" s="20"/>
      <c r="BU403" s="20"/>
      <c r="BV403" s="20"/>
      <c r="BW403" s="20"/>
      <c r="BX403" s="20"/>
      <c r="BY403" s="21"/>
      <c r="CB403" s="31" t="s">
        <v>286</v>
      </c>
      <c r="CC403" s="56" t="s">
        <v>557</v>
      </c>
      <c r="CD403" s="30">
        <v>355.01499973943851</v>
      </c>
      <c r="CE403" s="30"/>
      <c r="CF403" s="20"/>
      <c r="CG403" s="20"/>
      <c r="CH403" s="20"/>
      <c r="CI403" s="20"/>
      <c r="CJ403" s="20"/>
      <c r="CK403" s="20"/>
      <c r="CL403" s="20"/>
      <c r="CM403" s="20"/>
      <c r="CN403" s="20"/>
      <c r="CO403" s="20"/>
      <c r="CP403" s="20"/>
      <c r="CQ403" s="20"/>
      <c r="CR403" s="20"/>
      <c r="CS403" s="20"/>
      <c r="CT403" s="20"/>
      <c r="CU403" s="20"/>
      <c r="CV403" s="20"/>
      <c r="CW403" s="20"/>
      <c r="CX403" s="20"/>
      <c r="CY403" s="20"/>
      <c r="CZ403" s="21"/>
    </row>
    <row r="404" spans="28:104" x14ac:dyDescent="0.25">
      <c r="AB404" s="27" t="s">
        <v>740</v>
      </c>
      <c r="AC404" s="36" t="s">
        <v>654</v>
      </c>
      <c r="AD404" s="63">
        <v>504.29893364340728</v>
      </c>
      <c r="AE404" s="20"/>
      <c r="AF404" s="20"/>
      <c r="AG404" s="20"/>
      <c r="AH404" s="20"/>
      <c r="AI404" s="20"/>
      <c r="AJ404" s="20"/>
      <c r="AK404" s="20"/>
      <c r="AL404" s="20"/>
      <c r="AM404" s="20"/>
      <c r="AN404" s="20"/>
      <c r="AO404" s="20"/>
      <c r="AP404" s="20"/>
      <c r="AQ404" s="20"/>
      <c r="AR404" s="20"/>
      <c r="AS404" s="20"/>
      <c r="AT404" s="20"/>
      <c r="AU404" s="20"/>
      <c r="AV404" s="20"/>
      <c r="AW404" s="21"/>
      <c r="BA404" s="27" t="s">
        <v>713</v>
      </c>
      <c r="BB404" s="36" t="s">
        <v>627</v>
      </c>
      <c r="BC404" s="26"/>
      <c r="BD404" s="26">
        <v>336.26955606057118</v>
      </c>
      <c r="BE404" s="20"/>
      <c r="BF404" s="20"/>
      <c r="BG404" s="20"/>
      <c r="BH404" s="20"/>
      <c r="BI404" s="20"/>
      <c r="BJ404" s="20"/>
      <c r="BK404" s="20"/>
      <c r="BL404" s="20"/>
      <c r="BM404" s="20"/>
      <c r="BN404" s="20"/>
      <c r="BO404" s="20"/>
      <c r="BP404" s="20"/>
      <c r="BQ404" s="20"/>
      <c r="BR404" s="20"/>
      <c r="BS404" s="20"/>
      <c r="BT404" s="20"/>
      <c r="BU404" s="20"/>
      <c r="BV404" s="20"/>
      <c r="BW404" s="20"/>
      <c r="BX404" s="20"/>
      <c r="BY404" s="21"/>
      <c r="CB404" s="31" t="s">
        <v>287</v>
      </c>
      <c r="CC404" s="56" t="s">
        <v>558</v>
      </c>
      <c r="CD404" s="30">
        <v>432.08418019601072</v>
      </c>
      <c r="CE404" s="30"/>
      <c r="CF404" s="20"/>
      <c r="CG404" s="20"/>
      <c r="CH404" s="20"/>
      <c r="CI404" s="20"/>
      <c r="CJ404" s="20"/>
      <c r="CK404" s="20"/>
      <c r="CL404" s="20"/>
      <c r="CM404" s="20"/>
      <c r="CN404" s="20"/>
      <c r="CO404" s="20"/>
      <c r="CP404" s="20"/>
      <c r="CQ404" s="20"/>
      <c r="CR404" s="20"/>
      <c r="CS404" s="20"/>
      <c r="CT404" s="20"/>
      <c r="CU404" s="20"/>
      <c r="CV404" s="20"/>
      <c r="CW404" s="20"/>
      <c r="CX404" s="20"/>
      <c r="CY404" s="20"/>
      <c r="CZ404" s="21"/>
    </row>
    <row r="405" spans="28:104" x14ac:dyDescent="0.25">
      <c r="AB405" s="27" t="s">
        <v>741</v>
      </c>
      <c r="AC405" s="36" t="s">
        <v>655</v>
      </c>
      <c r="AD405" s="63">
        <v>483.65355536145876</v>
      </c>
      <c r="AE405" s="20"/>
      <c r="AF405" s="20"/>
      <c r="AG405" s="20"/>
      <c r="AH405" s="20"/>
      <c r="AI405" s="20"/>
      <c r="AJ405" s="20"/>
      <c r="AK405" s="20"/>
      <c r="AL405" s="20"/>
      <c r="AM405" s="20"/>
      <c r="AN405" s="20"/>
      <c r="AO405" s="20"/>
      <c r="AP405" s="20"/>
      <c r="AQ405" s="20"/>
      <c r="AR405" s="20"/>
      <c r="AS405" s="20"/>
      <c r="AT405" s="20"/>
      <c r="AU405" s="20"/>
      <c r="AV405" s="20"/>
      <c r="AW405" s="21"/>
      <c r="BA405" s="27" t="s">
        <v>714</v>
      </c>
      <c r="BB405" s="36" t="s">
        <v>628</v>
      </c>
      <c r="BC405" s="26"/>
      <c r="BD405" s="26">
        <v>311.26799738746865</v>
      </c>
      <c r="BE405" s="20"/>
      <c r="BF405" s="20"/>
      <c r="BG405" s="20"/>
      <c r="BH405" s="20"/>
      <c r="BI405" s="20"/>
      <c r="BJ405" s="20"/>
      <c r="BK405" s="20"/>
      <c r="BL405" s="20"/>
      <c r="BM405" s="20"/>
      <c r="BN405" s="20"/>
      <c r="BO405" s="20"/>
      <c r="BP405" s="20"/>
      <c r="BQ405" s="20"/>
      <c r="BR405" s="20"/>
      <c r="BS405" s="20"/>
      <c r="BT405" s="20"/>
      <c r="BU405" s="20"/>
      <c r="BV405" s="20"/>
      <c r="BW405" s="20"/>
      <c r="BX405" s="20"/>
      <c r="BY405" s="21"/>
      <c r="CB405" s="31" t="s">
        <v>288</v>
      </c>
      <c r="CC405" s="56" t="s">
        <v>559</v>
      </c>
      <c r="CD405" s="30">
        <v>372.57732227303285</v>
      </c>
      <c r="CE405" s="30"/>
      <c r="CF405" s="20"/>
      <c r="CG405" s="20"/>
      <c r="CH405" s="20"/>
      <c r="CI405" s="20"/>
      <c r="CJ405" s="20"/>
      <c r="CK405" s="20"/>
      <c r="CL405" s="20"/>
      <c r="CM405" s="20"/>
      <c r="CN405" s="20"/>
      <c r="CO405" s="20"/>
      <c r="CP405" s="20"/>
      <c r="CQ405" s="20"/>
      <c r="CR405" s="20"/>
      <c r="CS405" s="20"/>
      <c r="CT405" s="20"/>
      <c r="CU405" s="20"/>
      <c r="CV405" s="20"/>
      <c r="CW405" s="20"/>
      <c r="CX405" s="20"/>
      <c r="CY405" s="20"/>
      <c r="CZ405" s="21"/>
    </row>
    <row r="406" spans="28:104" x14ac:dyDescent="0.25">
      <c r="AB406" s="27" t="s">
        <v>742</v>
      </c>
      <c r="AC406" s="36" t="s">
        <v>656</v>
      </c>
      <c r="AD406" s="63">
        <v>477.20091815124988</v>
      </c>
      <c r="AE406" s="20"/>
      <c r="AF406" s="20"/>
      <c r="AG406" s="20"/>
      <c r="AH406" s="20"/>
      <c r="AI406" s="20"/>
      <c r="AJ406" s="20"/>
      <c r="AK406" s="20"/>
      <c r="AL406" s="20"/>
      <c r="AM406" s="20"/>
      <c r="AN406" s="20"/>
      <c r="AO406" s="20"/>
      <c r="AP406" s="20"/>
      <c r="AQ406" s="20"/>
      <c r="AR406" s="20"/>
      <c r="AS406" s="20"/>
      <c r="AT406" s="20"/>
      <c r="AU406" s="20"/>
      <c r="AV406" s="20"/>
      <c r="AW406" s="21"/>
      <c r="BA406" s="27" t="s">
        <v>715</v>
      </c>
      <c r="BB406" s="36" t="s">
        <v>629</v>
      </c>
      <c r="BC406" s="26"/>
      <c r="BD406" s="26">
        <v>430.51651281343879</v>
      </c>
      <c r="BE406" s="20"/>
      <c r="BF406" s="20"/>
      <c r="BG406" s="20"/>
      <c r="BH406" s="20"/>
      <c r="BI406" s="20"/>
      <c r="BJ406" s="20"/>
      <c r="BK406" s="20"/>
      <c r="BL406" s="20"/>
      <c r="BM406" s="20"/>
      <c r="BN406" s="20"/>
      <c r="BO406" s="20"/>
      <c r="BP406" s="20"/>
      <c r="BQ406" s="20"/>
      <c r="BR406" s="20"/>
      <c r="BS406" s="20"/>
      <c r="BT406" s="20"/>
      <c r="BU406" s="20"/>
      <c r="BV406" s="20"/>
      <c r="BW406" s="20"/>
      <c r="BX406" s="20"/>
      <c r="BY406" s="21"/>
      <c r="CB406" s="31" t="s">
        <v>289</v>
      </c>
      <c r="CC406" s="56" t="s">
        <v>560</v>
      </c>
      <c r="CD406" s="30">
        <v>290.39839641232754</v>
      </c>
      <c r="CE406" s="30"/>
      <c r="CF406" s="20"/>
      <c r="CG406" s="20"/>
      <c r="CH406" s="20"/>
      <c r="CI406" s="20"/>
      <c r="CJ406" s="20"/>
      <c r="CK406" s="20"/>
      <c r="CL406" s="20"/>
      <c r="CM406" s="20"/>
      <c r="CN406" s="20"/>
      <c r="CO406" s="20"/>
      <c r="CP406" s="20"/>
      <c r="CQ406" s="20"/>
      <c r="CR406" s="20"/>
      <c r="CS406" s="20"/>
      <c r="CT406" s="20"/>
      <c r="CU406" s="20"/>
      <c r="CV406" s="20"/>
      <c r="CW406" s="20"/>
      <c r="CX406" s="20"/>
      <c r="CY406" s="20"/>
      <c r="CZ406" s="21"/>
    </row>
    <row r="407" spans="28:104" x14ac:dyDescent="0.25">
      <c r="AB407" s="27" t="s">
        <v>743</v>
      </c>
      <c r="AC407" s="36" t="s">
        <v>657</v>
      </c>
      <c r="AD407" s="63">
        <v>495.87032527466374</v>
      </c>
      <c r="AE407" s="20"/>
      <c r="AF407" s="20"/>
      <c r="AG407" s="20"/>
      <c r="AH407" s="20"/>
      <c r="AI407" s="20"/>
      <c r="AJ407" s="20"/>
      <c r="AK407" s="20"/>
      <c r="AL407" s="20"/>
      <c r="AM407" s="20"/>
      <c r="AN407" s="20"/>
      <c r="AO407" s="20"/>
      <c r="AP407" s="20"/>
      <c r="AQ407" s="20"/>
      <c r="AR407" s="20"/>
      <c r="AS407" s="20"/>
      <c r="AT407" s="20"/>
      <c r="AU407" s="20"/>
      <c r="AV407" s="20"/>
      <c r="AW407" s="21"/>
      <c r="BA407" s="27" t="s">
        <v>716</v>
      </c>
      <c r="BB407" s="36" t="s">
        <v>630</v>
      </c>
      <c r="BC407" s="26"/>
      <c r="BD407" s="26">
        <v>410.77498101791514</v>
      </c>
      <c r="BE407" s="20"/>
      <c r="BF407" s="20"/>
      <c r="BG407" s="20"/>
      <c r="BH407" s="20"/>
      <c r="BI407" s="20"/>
      <c r="BJ407" s="20"/>
      <c r="BK407" s="20"/>
      <c r="BL407" s="20"/>
      <c r="BM407" s="20"/>
      <c r="BN407" s="20"/>
      <c r="BO407" s="20"/>
      <c r="BP407" s="20"/>
      <c r="BQ407" s="20"/>
      <c r="BR407" s="20"/>
      <c r="BS407" s="20"/>
      <c r="BT407" s="20"/>
      <c r="BU407" s="20"/>
      <c r="BV407" s="20"/>
      <c r="BW407" s="20"/>
      <c r="BX407" s="20"/>
      <c r="BY407" s="21"/>
      <c r="CB407" s="31" t="s">
        <v>290</v>
      </c>
      <c r="CC407" s="56" t="s">
        <v>561</v>
      </c>
      <c r="CD407" s="30">
        <v>412.99593103211953</v>
      </c>
      <c r="CE407" s="30"/>
      <c r="CF407" s="20"/>
      <c r="CG407" s="20"/>
      <c r="CH407" s="20"/>
      <c r="CI407" s="20"/>
      <c r="CJ407" s="20"/>
      <c r="CK407" s="20"/>
      <c r="CL407" s="20"/>
      <c r="CM407" s="20"/>
      <c r="CN407" s="20"/>
      <c r="CO407" s="20"/>
      <c r="CP407" s="20"/>
      <c r="CQ407" s="20"/>
      <c r="CR407" s="20"/>
      <c r="CS407" s="20"/>
      <c r="CT407" s="20"/>
      <c r="CU407" s="20"/>
      <c r="CV407" s="20"/>
      <c r="CW407" s="20"/>
      <c r="CX407" s="20"/>
      <c r="CY407" s="20"/>
      <c r="CZ407" s="21"/>
    </row>
    <row r="408" spans="28:104" x14ac:dyDescent="0.25">
      <c r="AB408" s="27" t="s">
        <v>744</v>
      </c>
      <c r="AC408" s="36" t="s">
        <v>658</v>
      </c>
      <c r="AD408" s="63">
        <v>458.75271865497189</v>
      </c>
      <c r="AE408" s="20"/>
      <c r="AF408" s="20"/>
      <c r="AG408" s="20"/>
      <c r="AH408" s="20"/>
      <c r="AI408" s="20"/>
      <c r="AJ408" s="20"/>
      <c r="AK408" s="20"/>
      <c r="AL408" s="20"/>
      <c r="AM408" s="20"/>
      <c r="AN408" s="20"/>
      <c r="AO408" s="20"/>
      <c r="AP408" s="20"/>
      <c r="AQ408" s="20"/>
      <c r="AR408" s="20"/>
      <c r="AS408" s="20"/>
      <c r="AT408" s="20"/>
      <c r="AU408" s="20"/>
      <c r="AV408" s="20"/>
      <c r="AW408" s="21"/>
      <c r="BA408" s="27" t="s">
        <v>717</v>
      </c>
      <c r="BB408" s="36" t="s">
        <v>631</v>
      </c>
      <c r="BC408" s="26"/>
      <c r="BD408" s="26">
        <v>439.87451201019309</v>
      </c>
      <c r="BE408" s="20"/>
      <c r="BF408" s="20"/>
      <c r="BG408" s="20"/>
      <c r="BH408" s="20"/>
      <c r="BI408" s="20"/>
      <c r="BJ408" s="20"/>
      <c r="BK408" s="20"/>
      <c r="BL408" s="20"/>
      <c r="BM408" s="20"/>
      <c r="BN408" s="20"/>
      <c r="BO408" s="20"/>
      <c r="BP408" s="20"/>
      <c r="BQ408" s="20"/>
      <c r="BR408" s="20"/>
      <c r="BS408" s="20"/>
      <c r="BT408" s="20"/>
      <c r="BU408" s="20"/>
      <c r="BV408" s="20"/>
      <c r="BW408" s="20"/>
      <c r="BX408" s="20"/>
      <c r="BY408" s="21"/>
      <c r="CB408" s="31" t="s">
        <v>291</v>
      </c>
      <c r="CC408" s="56" t="s">
        <v>562</v>
      </c>
      <c r="CD408" s="30">
        <v>385.53057399854009</v>
      </c>
      <c r="CE408" s="30"/>
      <c r="CF408" s="20"/>
      <c r="CG408" s="20"/>
      <c r="CH408" s="20"/>
      <c r="CI408" s="20"/>
      <c r="CJ408" s="20"/>
      <c r="CK408" s="20"/>
      <c r="CL408" s="20"/>
      <c r="CM408" s="20"/>
      <c r="CN408" s="20"/>
      <c r="CO408" s="20"/>
      <c r="CP408" s="20"/>
      <c r="CQ408" s="20"/>
      <c r="CR408" s="20"/>
      <c r="CS408" s="20"/>
      <c r="CT408" s="20"/>
      <c r="CU408" s="20"/>
      <c r="CV408" s="20"/>
      <c r="CW408" s="20"/>
      <c r="CX408" s="20"/>
      <c r="CY408" s="20"/>
      <c r="CZ408" s="21"/>
    </row>
    <row r="409" spans="28:104" x14ac:dyDescent="0.25">
      <c r="AB409" s="27" t="s">
        <v>745</v>
      </c>
      <c r="AC409" s="36" t="s">
        <v>659</v>
      </c>
      <c r="AD409" s="63">
        <v>468.46421136211967</v>
      </c>
      <c r="AE409" s="20"/>
      <c r="AF409" s="20"/>
      <c r="AG409" s="20"/>
      <c r="AH409" s="20"/>
      <c r="AI409" s="20"/>
      <c r="AJ409" s="20"/>
      <c r="AK409" s="20"/>
      <c r="AL409" s="20"/>
      <c r="AM409" s="20"/>
      <c r="AN409" s="20"/>
      <c r="AO409" s="20"/>
      <c r="AP409" s="20"/>
      <c r="AQ409" s="20"/>
      <c r="AR409" s="20"/>
      <c r="AS409" s="20"/>
      <c r="AT409" s="20"/>
      <c r="AU409" s="20"/>
      <c r="AV409" s="20"/>
      <c r="AW409" s="21"/>
      <c r="BA409" s="27" t="s">
        <v>718</v>
      </c>
      <c r="BB409" s="36" t="s">
        <v>632</v>
      </c>
      <c r="BC409" s="26"/>
      <c r="BD409" s="26">
        <v>412.6080881418668</v>
      </c>
      <c r="BE409" s="20"/>
      <c r="BF409" s="20"/>
      <c r="BG409" s="20"/>
      <c r="BH409" s="20"/>
      <c r="BI409" s="20"/>
      <c r="BJ409" s="20"/>
      <c r="BK409" s="20"/>
      <c r="BL409" s="20"/>
      <c r="BM409" s="20"/>
      <c r="BN409" s="20"/>
      <c r="BO409" s="20"/>
      <c r="BP409" s="20"/>
      <c r="BQ409" s="20"/>
      <c r="BR409" s="20"/>
      <c r="BS409" s="20"/>
      <c r="BT409" s="20"/>
      <c r="BU409" s="20"/>
      <c r="BV409" s="20"/>
      <c r="BW409" s="20"/>
      <c r="BX409" s="20"/>
      <c r="BY409" s="21"/>
      <c r="CB409" s="31" t="s">
        <v>292</v>
      </c>
      <c r="CC409" s="56" t="s">
        <v>563</v>
      </c>
      <c r="CD409" s="30">
        <v>372.99375101735689</v>
      </c>
      <c r="CE409" s="30"/>
      <c r="CF409" s="20"/>
      <c r="CG409" s="20"/>
      <c r="CH409" s="20"/>
      <c r="CI409" s="20"/>
      <c r="CJ409" s="20"/>
      <c r="CK409" s="20"/>
      <c r="CL409" s="20"/>
      <c r="CM409" s="20"/>
      <c r="CN409" s="20"/>
      <c r="CO409" s="20"/>
      <c r="CP409" s="20"/>
      <c r="CQ409" s="20"/>
      <c r="CR409" s="20"/>
      <c r="CS409" s="20"/>
      <c r="CT409" s="20"/>
      <c r="CU409" s="20"/>
      <c r="CV409" s="20"/>
      <c r="CW409" s="20"/>
      <c r="CX409" s="20"/>
      <c r="CY409" s="20"/>
      <c r="CZ409" s="21"/>
    </row>
    <row r="410" spans="28:104" x14ac:dyDescent="0.25">
      <c r="AB410" s="27" t="s">
        <v>746</v>
      </c>
      <c r="AC410" s="36" t="s">
        <v>660</v>
      </c>
      <c r="AD410" s="63">
        <v>377.09839963132288</v>
      </c>
      <c r="AE410" s="20"/>
      <c r="AF410" s="20"/>
      <c r="AG410" s="20"/>
      <c r="AH410" s="20"/>
      <c r="AI410" s="20"/>
      <c r="AJ410" s="20"/>
      <c r="AK410" s="20"/>
      <c r="AL410" s="20"/>
      <c r="AM410" s="20"/>
      <c r="AN410" s="20"/>
      <c r="AO410" s="20"/>
      <c r="AP410" s="20"/>
      <c r="AQ410" s="20"/>
      <c r="AR410" s="20"/>
      <c r="AS410" s="20"/>
      <c r="AT410" s="20"/>
      <c r="AU410" s="20"/>
      <c r="AV410" s="20"/>
      <c r="AW410" s="21"/>
      <c r="BA410" s="27" t="s">
        <v>719</v>
      </c>
      <c r="BB410" s="36" t="s">
        <v>633</v>
      </c>
      <c r="BC410" s="26"/>
      <c r="BD410" s="26">
        <v>321.13068958217474</v>
      </c>
      <c r="BE410" s="20"/>
      <c r="BF410" s="20"/>
      <c r="BG410" s="20"/>
      <c r="BH410" s="20"/>
      <c r="BI410" s="20"/>
      <c r="BJ410" s="20"/>
      <c r="BK410" s="20"/>
      <c r="BL410" s="20"/>
      <c r="BM410" s="20"/>
      <c r="BN410" s="20"/>
      <c r="BO410" s="20"/>
      <c r="BP410" s="20"/>
      <c r="BQ410" s="20"/>
      <c r="BR410" s="20"/>
      <c r="BS410" s="20"/>
      <c r="BT410" s="20"/>
      <c r="BU410" s="20"/>
      <c r="BV410" s="20"/>
      <c r="BW410" s="20"/>
      <c r="BX410" s="20"/>
      <c r="BY410" s="21"/>
      <c r="CB410" s="31" t="s">
        <v>293</v>
      </c>
      <c r="CC410" s="56" t="s">
        <v>564</v>
      </c>
      <c r="CD410" s="30">
        <v>316.6156046745005</v>
      </c>
      <c r="CE410" s="30"/>
      <c r="CF410" s="20"/>
      <c r="CG410" s="20"/>
      <c r="CH410" s="20"/>
      <c r="CI410" s="20"/>
      <c r="CJ410" s="20"/>
      <c r="CK410" s="20"/>
      <c r="CL410" s="20"/>
      <c r="CM410" s="20"/>
      <c r="CN410" s="20"/>
      <c r="CO410" s="20"/>
      <c r="CP410" s="20"/>
      <c r="CQ410" s="20"/>
      <c r="CR410" s="20"/>
      <c r="CS410" s="20"/>
      <c r="CT410" s="20"/>
      <c r="CU410" s="20"/>
      <c r="CV410" s="20"/>
      <c r="CW410" s="20"/>
      <c r="CX410" s="20"/>
      <c r="CY410" s="20"/>
      <c r="CZ410" s="21"/>
    </row>
    <row r="411" spans="28:104" x14ac:dyDescent="0.25">
      <c r="AB411" s="27" t="s">
        <v>747</v>
      </c>
      <c r="AC411" s="36" t="s">
        <v>661</v>
      </c>
      <c r="AD411" s="63">
        <v>465.42715145347785</v>
      </c>
      <c r="AE411" s="20"/>
      <c r="AF411" s="20"/>
      <c r="AG411" s="20"/>
      <c r="AH411" s="20"/>
      <c r="AI411" s="20"/>
      <c r="AJ411" s="20"/>
      <c r="AK411" s="20"/>
      <c r="AL411" s="20"/>
      <c r="AM411" s="20"/>
      <c r="AN411" s="20"/>
      <c r="AO411" s="20"/>
      <c r="AP411" s="20"/>
      <c r="AQ411" s="20"/>
      <c r="AR411" s="20"/>
      <c r="AS411" s="20"/>
      <c r="AT411" s="20"/>
      <c r="AU411" s="20"/>
      <c r="AV411" s="20"/>
      <c r="AW411" s="21"/>
      <c r="BA411" s="27" t="s">
        <v>720</v>
      </c>
      <c r="BB411" s="36" t="s">
        <v>634</v>
      </c>
      <c r="BC411" s="26"/>
      <c r="BD411" s="26">
        <v>464.86198537926759</v>
      </c>
      <c r="BE411" s="20"/>
      <c r="BF411" s="20"/>
      <c r="BG411" s="20"/>
      <c r="BH411" s="20"/>
      <c r="BI411" s="20"/>
      <c r="BJ411" s="20"/>
      <c r="BK411" s="20"/>
      <c r="BL411" s="20"/>
      <c r="BM411" s="20"/>
      <c r="BN411" s="20"/>
      <c r="BO411" s="20"/>
      <c r="BP411" s="20"/>
      <c r="BQ411" s="20"/>
      <c r="BR411" s="20"/>
      <c r="BS411" s="20"/>
      <c r="BT411" s="20"/>
      <c r="BU411" s="20"/>
      <c r="BV411" s="20"/>
      <c r="BW411" s="20"/>
      <c r="BX411" s="20"/>
      <c r="BY411" s="21"/>
      <c r="CB411" s="31" t="s">
        <v>294</v>
      </c>
      <c r="CC411" s="56" t="s">
        <v>565</v>
      </c>
      <c r="CD411" s="30">
        <v>303.6812793701535</v>
      </c>
      <c r="CE411" s="30"/>
      <c r="CF411" s="20"/>
      <c r="CG411" s="20"/>
      <c r="CH411" s="20"/>
      <c r="CI411" s="20"/>
      <c r="CJ411" s="20"/>
      <c r="CK411" s="20"/>
      <c r="CL411" s="20"/>
      <c r="CM411" s="20"/>
      <c r="CN411" s="20"/>
      <c r="CO411" s="20"/>
      <c r="CP411" s="20"/>
      <c r="CQ411" s="20"/>
      <c r="CR411" s="20"/>
      <c r="CS411" s="20"/>
      <c r="CT411" s="20"/>
      <c r="CU411" s="20"/>
      <c r="CV411" s="20"/>
      <c r="CW411" s="20"/>
      <c r="CX411" s="20"/>
      <c r="CY411" s="20"/>
      <c r="CZ411" s="21"/>
    </row>
    <row r="412" spans="28:104" x14ac:dyDescent="0.25">
      <c r="AB412" s="27" t="s">
        <v>748</v>
      </c>
      <c r="AC412" s="36" t="s">
        <v>662</v>
      </c>
      <c r="AD412" s="63">
        <v>502.2130522425183</v>
      </c>
      <c r="AE412" s="20"/>
      <c r="AF412" s="20"/>
      <c r="AG412" s="20"/>
      <c r="AH412" s="20"/>
      <c r="AI412" s="20"/>
      <c r="AJ412" s="20"/>
      <c r="AK412" s="20"/>
      <c r="AL412" s="20"/>
      <c r="AM412" s="20"/>
      <c r="AN412" s="20"/>
      <c r="AO412" s="20"/>
      <c r="AP412" s="20"/>
      <c r="AQ412" s="20"/>
      <c r="AR412" s="20"/>
      <c r="AS412" s="20"/>
      <c r="AT412" s="20"/>
      <c r="AU412" s="20"/>
      <c r="AV412" s="20"/>
      <c r="AW412" s="21"/>
      <c r="BA412" s="27" t="s">
        <v>721</v>
      </c>
      <c r="BB412" s="36" t="s">
        <v>635</v>
      </c>
      <c r="BC412" s="26"/>
      <c r="BD412" s="26">
        <v>463.22241323093152</v>
      </c>
      <c r="BE412" s="20"/>
      <c r="BF412" s="20"/>
      <c r="BG412" s="20"/>
      <c r="BH412" s="20"/>
      <c r="BI412" s="20"/>
      <c r="BJ412" s="20"/>
      <c r="BK412" s="20"/>
      <c r="BL412" s="20"/>
      <c r="BM412" s="20"/>
      <c r="BN412" s="20"/>
      <c r="BO412" s="20"/>
      <c r="BP412" s="20"/>
      <c r="BQ412" s="20"/>
      <c r="BR412" s="20"/>
      <c r="BS412" s="20"/>
      <c r="BT412" s="20"/>
      <c r="BU412" s="20"/>
      <c r="BV412" s="20"/>
      <c r="BW412" s="20"/>
      <c r="BX412" s="20"/>
      <c r="BY412" s="21"/>
      <c r="CB412" s="31" t="s">
        <v>295</v>
      </c>
      <c r="CC412" s="56" t="s">
        <v>566</v>
      </c>
      <c r="CD412" s="30">
        <v>351.30950512371351</v>
      </c>
      <c r="CE412" s="30"/>
      <c r="CF412" s="20"/>
      <c r="CG412" s="20"/>
      <c r="CH412" s="20"/>
      <c r="CI412" s="20"/>
      <c r="CJ412" s="20"/>
      <c r="CK412" s="20"/>
      <c r="CL412" s="20"/>
      <c r="CM412" s="20"/>
      <c r="CN412" s="20"/>
      <c r="CO412" s="20"/>
      <c r="CP412" s="20"/>
      <c r="CQ412" s="20"/>
      <c r="CR412" s="20"/>
      <c r="CS412" s="20"/>
      <c r="CT412" s="20"/>
      <c r="CU412" s="20"/>
      <c r="CV412" s="20"/>
      <c r="CW412" s="20"/>
      <c r="CX412" s="20"/>
      <c r="CY412" s="20"/>
      <c r="CZ412" s="21"/>
    </row>
    <row r="413" spans="28:104" x14ac:dyDescent="0.25">
      <c r="AB413" s="27" t="s">
        <v>749</v>
      </c>
      <c r="AC413" s="36" t="s">
        <v>663</v>
      </c>
      <c r="AD413" s="63">
        <v>541.45763608016978</v>
      </c>
      <c r="AE413" s="20"/>
      <c r="AF413" s="20"/>
      <c r="AG413" s="20"/>
      <c r="AH413" s="20"/>
      <c r="AI413" s="20"/>
      <c r="AJ413" s="20"/>
      <c r="AK413" s="20"/>
      <c r="AL413" s="20"/>
      <c r="AM413" s="20"/>
      <c r="AN413" s="20"/>
      <c r="AO413" s="20"/>
      <c r="AP413" s="20"/>
      <c r="AQ413" s="20"/>
      <c r="AR413" s="20"/>
      <c r="AS413" s="20"/>
      <c r="AT413" s="20"/>
      <c r="AU413" s="20"/>
      <c r="AV413" s="20"/>
      <c r="AW413" s="21"/>
      <c r="BA413" s="27" t="s">
        <v>722</v>
      </c>
      <c r="BB413" s="36" t="s">
        <v>636</v>
      </c>
      <c r="BC413" s="26"/>
      <c r="BD413" s="26">
        <v>451.10634789131325</v>
      </c>
      <c r="BE413" s="20"/>
      <c r="BF413" s="20"/>
      <c r="BG413" s="20"/>
      <c r="BH413" s="20"/>
      <c r="BI413" s="20"/>
      <c r="BJ413" s="20"/>
      <c r="BK413" s="20"/>
      <c r="BL413" s="20"/>
      <c r="BM413" s="20"/>
      <c r="BN413" s="20"/>
      <c r="BO413" s="20"/>
      <c r="BP413" s="20"/>
      <c r="BQ413" s="20"/>
      <c r="BR413" s="20"/>
      <c r="BS413" s="20"/>
      <c r="BT413" s="20"/>
      <c r="BU413" s="20"/>
      <c r="BV413" s="20"/>
      <c r="BW413" s="20"/>
      <c r="BX413" s="20"/>
      <c r="BY413" s="21"/>
      <c r="CB413" s="31" t="s">
        <v>296</v>
      </c>
      <c r="CC413" s="56" t="s">
        <v>567</v>
      </c>
      <c r="CD413" s="30">
        <v>400.83886573544237</v>
      </c>
      <c r="CE413" s="30"/>
      <c r="CF413" s="20"/>
      <c r="CG413" s="20"/>
      <c r="CH413" s="20"/>
      <c r="CI413" s="20"/>
      <c r="CJ413" s="20"/>
      <c r="CK413" s="20"/>
      <c r="CL413" s="20"/>
      <c r="CM413" s="20"/>
      <c r="CN413" s="20"/>
      <c r="CO413" s="20"/>
      <c r="CP413" s="20"/>
      <c r="CQ413" s="20"/>
      <c r="CR413" s="20"/>
      <c r="CS413" s="20"/>
      <c r="CT413" s="20"/>
      <c r="CU413" s="20"/>
      <c r="CV413" s="20"/>
      <c r="CW413" s="20"/>
      <c r="CX413" s="20"/>
      <c r="CY413" s="20"/>
      <c r="CZ413" s="21"/>
    </row>
    <row r="414" spans="28:104" x14ac:dyDescent="0.25">
      <c r="AB414" s="27" t="s">
        <v>750</v>
      </c>
      <c r="AC414" s="36" t="s">
        <v>664</v>
      </c>
      <c r="AD414" s="63">
        <v>431.80832110680376</v>
      </c>
      <c r="AE414" s="20"/>
      <c r="AF414" s="20"/>
      <c r="AG414" s="20"/>
      <c r="AH414" s="20"/>
      <c r="AI414" s="20"/>
      <c r="AJ414" s="20"/>
      <c r="AK414" s="20"/>
      <c r="AL414" s="20"/>
      <c r="AM414" s="20"/>
      <c r="AN414" s="20"/>
      <c r="AO414" s="20"/>
      <c r="AP414" s="20"/>
      <c r="AQ414" s="20"/>
      <c r="AR414" s="20"/>
      <c r="AS414" s="20"/>
      <c r="AT414" s="20"/>
      <c r="AU414" s="20"/>
      <c r="AV414" s="20"/>
      <c r="AW414" s="21"/>
      <c r="BA414" s="27" t="s">
        <v>723</v>
      </c>
      <c r="BB414" s="36" t="s">
        <v>637</v>
      </c>
      <c r="BC414" s="26"/>
      <c r="BD414" s="26">
        <v>459.70109772623084</v>
      </c>
      <c r="BE414" s="20"/>
      <c r="BF414" s="20"/>
      <c r="BG414" s="20"/>
      <c r="BH414" s="20"/>
      <c r="BI414" s="20"/>
      <c r="BJ414" s="20"/>
      <c r="BK414" s="20"/>
      <c r="BL414" s="20"/>
      <c r="BM414" s="20"/>
      <c r="BN414" s="20"/>
      <c r="BO414" s="20"/>
      <c r="BP414" s="20"/>
      <c r="BQ414" s="20"/>
      <c r="BR414" s="20"/>
      <c r="BS414" s="20"/>
      <c r="BT414" s="20"/>
      <c r="BU414" s="20"/>
      <c r="BV414" s="20"/>
      <c r="BW414" s="20"/>
      <c r="BX414" s="20"/>
      <c r="BY414" s="21"/>
      <c r="CB414" s="31" t="s">
        <v>297</v>
      </c>
      <c r="CC414" s="56" t="s">
        <v>568</v>
      </c>
      <c r="CD414" s="30">
        <v>431.427798495768</v>
      </c>
      <c r="CE414" s="30"/>
      <c r="CF414" s="20"/>
      <c r="CG414" s="20"/>
      <c r="CH414" s="20"/>
      <c r="CI414" s="20"/>
      <c r="CJ414" s="20"/>
      <c r="CK414" s="20"/>
      <c r="CL414" s="20"/>
      <c r="CM414" s="20"/>
      <c r="CN414" s="20"/>
      <c r="CO414" s="20"/>
      <c r="CP414" s="20"/>
      <c r="CQ414" s="20"/>
      <c r="CR414" s="20"/>
      <c r="CS414" s="20"/>
      <c r="CT414" s="20"/>
      <c r="CU414" s="20"/>
      <c r="CV414" s="20"/>
      <c r="CW414" s="20"/>
      <c r="CX414" s="20"/>
      <c r="CY414" s="20"/>
      <c r="CZ414" s="21"/>
    </row>
    <row r="415" spans="28:104" x14ac:dyDescent="0.25">
      <c r="AB415" s="27" t="s">
        <v>751</v>
      </c>
      <c r="AC415" s="36" t="s">
        <v>665</v>
      </c>
      <c r="AD415" s="63">
        <v>537.39075080022303</v>
      </c>
      <c r="AE415" s="20"/>
      <c r="AF415" s="20"/>
      <c r="AG415" s="20"/>
      <c r="AH415" s="20"/>
      <c r="AI415" s="20"/>
      <c r="AJ415" s="20"/>
      <c r="AK415" s="20"/>
      <c r="AL415" s="20"/>
      <c r="AM415" s="20"/>
      <c r="AN415" s="20"/>
      <c r="AO415" s="20"/>
      <c r="AP415" s="20"/>
      <c r="AQ415" s="20"/>
      <c r="AR415" s="20"/>
      <c r="AS415" s="20"/>
      <c r="AT415" s="20"/>
      <c r="AU415" s="20"/>
      <c r="AV415" s="20"/>
      <c r="AW415" s="21"/>
      <c r="BA415" s="27" t="s">
        <v>724</v>
      </c>
      <c r="BB415" s="36" t="s">
        <v>638</v>
      </c>
      <c r="BC415" s="26"/>
      <c r="BD415" s="26">
        <v>365.38360204426306</v>
      </c>
      <c r="BE415" s="20"/>
      <c r="BF415" s="20"/>
      <c r="BG415" s="20"/>
      <c r="BH415" s="20"/>
      <c r="BI415" s="20"/>
      <c r="BJ415" s="20"/>
      <c r="BK415" s="20"/>
      <c r="BL415" s="20"/>
      <c r="BM415" s="20"/>
      <c r="BN415" s="20"/>
      <c r="BO415" s="20"/>
      <c r="BP415" s="20"/>
      <c r="BQ415" s="20"/>
      <c r="BR415" s="20"/>
      <c r="BS415" s="20"/>
      <c r="BT415" s="20"/>
      <c r="BU415" s="20"/>
      <c r="BV415" s="20"/>
      <c r="BW415" s="20"/>
      <c r="BX415" s="20"/>
      <c r="BY415" s="21"/>
      <c r="CB415" s="31" t="s">
        <v>298</v>
      </c>
      <c r="CC415" s="56" t="s">
        <v>569</v>
      </c>
      <c r="CD415" s="30">
        <v>365.90718993534421</v>
      </c>
      <c r="CE415" s="30"/>
      <c r="CF415" s="20"/>
      <c r="CG415" s="20"/>
      <c r="CH415" s="20"/>
      <c r="CI415" s="20"/>
      <c r="CJ415" s="20"/>
      <c r="CK415" s="20"/>
      <c r="CL415" s="20"/>
      <c r="CM415" s="20"/>
      <c r="CN415" s="20"/>
      <c r="CO415" s="20"/>
      <c r="CP415" s="20"/>
      <c r="CQ415" s="20"/>
      <c r="CR415" s="20"/>
      <c r="CS415" s="20"/>
      <c r="CT415" s="20"/>
      <c r="CU415" s="20"/>
      <c r="CV415" s="20"/>
      <c r="CW415" s="20"/>
      <c r="CX415" s="20"/>
      <c r="CY415" s="20"/>
      <c r="CZ415" s="21"/>
    </row>
    <row r="416" spans="28:104" x14ac:dyDescent="0.25">
      <c r="AB416" s="27" t="s">
        <v>752</v>
      </c>
      <c r="AC416" s="36" t="s">
        <v>666</v>
      </c>
      <c r="AD416" s="63">
        <v>349.40343151036711</v>
      </c>
      <c r="AE416" s="20"/>
      <c r="AF416" s="20"/>
      <c r="AG416" s="20"/>
      <c r="AH416" s="20"/>
      <c r="AI416" s="20"/>
      <c r="AJ416" s="20"/>
      <c r="AK416" s="20"/>
      <c r="AL416" s="20"/>
      <c r="AM416" s="20"/>
      <c r="AN416" s="20"/>
      <c r="AO416" s="20"/>
      <c r="AP416" s="20"/>
      <c r="AQ416" s="20"/>
      <c r="AR416" s="20"/>
      <c r="AS416" s="20"/>
      <c r="AT416" s="20"/>
      <c r="AU416" s="20"/>
      <c r="AV416" s="20"/>
      <c r="AW416" s="21"/>
      <c r="BA416" s="27" t="s">
        <v>725</v>
      </c>
      <c r="BB416" s="36" t="s">
        <v>639</v>
      </c>
      <c r="BC416" s="26"/>
      <c r="BD416" s="26">
        <v>392.14132542952711</v>
      </c>
      <c r="BE416" s="20"/>
      <c r="BF416" s="20"/>
      <c r="BG416" s="20"/>
      <c r="BH416" s="20"/>
      <c r="BI416" s="20"/>
      <c r="BJ416" s="20"/>
      <c r="BK416" s="20"/>
      <c r="BL416" s="20"/>
      <c r="BM416" s="20"/>
      <c r="BN416" s="20"/>
      <c r="BO416" s="20"/>
      <c r="BP416" s="20"/>
      <c r="BQ416" s="20"/>
      <c r="BR416" s="20"/>
      <c r="BS416" s="20"/>
      <c r="BT416" s="20"/>
      <c r="BU416" s="20"/>
      <c r="BV416" s="20"/>
      <c r="BW416" s="20"/>
      <c r="BX416" s="20"/>
      <c r="BY416" s="21"/>
      <c r="CB416" s="31" t="s">
        <v>299</v>
      </c>
      <c r="CC416" s="56" t="s">
        <v>570</v>
      </c>
      <c r="CD416" s="30">
        <v>402.7495883162955</v>
      </c>
      <c r="CE416" s="30"/>
      <c r="CF416" s="20"/>
      <c r="CG416" s="20"/>
      <c r="CH416" s="20"/>
      <c r="CI416" s="20"/>
      <c r="CJ416" s="20"/>
      <c r="CK416" s="20"/>
      <c r="CL416" s="20"/>
      <c r="CM416" s="20"/>
      <c r="CN416" s="20"/>
      <c r="CO416" s="20"/>
      <c r="CP416" s="20"/>
      <c r="CQ416" s="20"/>
      <c r="CR416" s="20"/>
      <c r="CS416" s="20"/>
      <c r="CT416" s="20"/>
      <c r="CU416" s="20"/>
      <c r="CV416" s="20"/>
      <c r="CW416" s="20"/>
      <c r="CX416" s="20"/>
      <c r="CY416" s="20"/>
      <c r="CZ416" s="21"/>
    </row>
    <row r="417" spans="28:104" x14ac:dyDescent="0.25">
      <c r="AB417" s="27" t="s">
        <v>753</v>
      </c>
      <c r="AC417" s="36" t="s">
        <v>667</v>
      </c>
      <c r="AD417" s="63">
        <v>475.73493777604392</v>
      </c>
      <c r="AE417" s="20"/>
      <c r="AF417" s="20"/>
      <c r="AG417" s="20"/>
      <c r="AH417" s="20"/>
      <c r="AI417" s="20"/>
      <c r="AJ417" s="20"/>
      <c r="AK417" s="20"/>
      <c r="AL417" s="20"/>
      <c r="AM417" s="20"/>
      <c r="AN417" s="20"/>
      <c r="AO417" s="20"/>
      <c r="AP417" s="20"/>
      <c r="AQ417" s="20"/>
      <c r="AR417" s="20"/>
      <c r="AS417" s="20"/>
      <c r="AT417" s="20"/>
      <c r="AU417" s="20"/>
      <c r="AV417" s="20"/>
      <c r="AW417" s="21"/>
      <c r="BA417" s="27" t="s">
        <v>726</v>
      </c>
      <c r="BB417" s="36" t="s">
        <v>640</v>
      </c>
      <c r="BC417" s="26"/>
      <c r="BD417" s="26">
        <v>461.41055126644505</v>
      </c>
      <c r="BE417" s="20"/>
      <c r="BF417" s="20"/>
      <c r="BG417" s="20"/>
      <c r="BH417" s="20"/>
      <c r="BI417" s="20"/>
      <c r="BJ417" s="20"/>
      <c r="BK417" s="20"/>
      <c r="BL417" s="20"/>
      <c r="BM417" s="20"/>
      <c r="BN417" s="20"/>
      <c r="BO417" s="20"/>
      <c r="BP417" s="20"/>
      <c r="BQ417" s="20"/>
      <c r="BR417" s="20"/>
      <c r="BS417" s="20"/>
      <c r="BT417" s="20"/>
      <c r="BU417" s="20"/>
      <c r="BV417" s="20"/>
      <c r="BW417" s="20"/>
      <c r="BX417" s="20"/>
      <c r="BY417" s="21"/>
      <c r="CB417" s="31" t="s">
        <v>300</v>
      </c>
      <c r="CC417" s="56" t="s">
        <v>571</v>
      </c>
      <c r="CD417" s="30">
        <v>381.3454977889466</v>
      </c>
      <c r="CE417" s="30"/>
      <c r="CF417" s="20"/>
      <c r="CG417" s="20"/>
      <c r="CH417" s="20"/>
      <c r="CI417" s="20"/>
      <c r="CJ417" s="20"/>
      <c r="CK417" s="20"/>
      <c r="CL417" s="20"/>
      <c r="CM417" s="20"/>
      <c r="CN417" s="20"/>
      <c r="CO417" s="20"/>
      <c r="CP417" s="20"/>
      <c r="CQ417" s="20"/>
      <c r="CR417" s="20"/>
      <c r="CS417" s="20"/>
      <c r="CT417" s="20"/>
      <c r="CU417" s="20"/>
      <c r="CV417" s="20"/>
      <c r="CW417" s="20"/>
      <c r="CX417" s="20"/>
      <c r="CY417" s="20"/>
      <c r="CZ417" s="21"/>
    </row>
    <row r="418" spans="28:104" x14ac:dyDescent="0.25">
      <c r="AB418" s="27" t="s">
        <v>754</v>
      </c>
      <c r="AC418" s="36" t="s">
        <v>668</v>
      </c>
      <c r="AD418" s="63">
        <v>405.78513868585685</v>
      </c>
      <c r="AE418" s="20"/>
      <c r="AF418" s="20"/>
      <c r="AG418" s="20"/>
      <c r="AH418" s="20"/>
      <c r="AI418" s="20"/>
      <c r="AJ418" s="20"/>
      <c r="AK418" s="20"/>
      <c r="AL418" s="20"/>
      <c r="AM418" s="20"/>
      <c r="AN418" s="20"/>
      <c r="AO418" s="20"/>
      <c r="AP418" s="20"/>
      <c r="AQ418" s="20"/>
      <c r="AR418" s="20"/>
      <c r="AS418" s="20"/>
      <c r="AT418" s="20"/>
      <c r="AU418" s="20"/>
      <c r="AV418" s="20"/>
      <c r="AW418" s="21"/>
      <c r="BA418" s="27" t="s">
        <v>727</v>
      </c>
      <c r="BB418" s="36" t="s">
        <v>641</v>
      </c>
      <c r="BC418" s="26"/>
      <c r="BD418" s="26">
        <v>410.71533236076709</v>
      </c>
      <c r="BE418" s="20"/>
      <c r="BF418" s="20"/>
      <c r="BG418" s="20"/>
      <c r="BH418" s="20"/>
      <c r="BI418" s="20"/>
      <c r="BJ418" s="20"/>
      <c r="BK418" s="20"/>
      <c r="BL418" s="20"/>
      <c r="BM418" s="20"/>
      <c r="BN418" s="20"/>
      <c r="BO418" s="20"/>
      <c r="BP418" s="20"/>
      <c r="BQ418" s="20"/>
      <c r="BR418" s="20"/>
      <c r="BS418" s="20"/>
      <c r="BT418" s="20"/>
      <c r="BU418" s="20"/>
      <c r="BV418" s="20"/>
      <c r="BW418" s="20"/>
      <c r="BX418" s="20"/>
      <c r="BY418" s="21"/>
      <c r="CB418" s="31" t="s">
        <v>301</v>
      </c>
      <c r="CC418" s="56" t="s">
        <v>572</v>
      </c>
      <c r="CD418" s="30">
        <v>366.78750985362069</v>
      </c>
      <c r="CE418" s="30"/>
      <c r="CF418" s="20"/>
      <c r="CG418" s="20"/>
      <c r="CH418" s="20"/>
      <c r="CI418" s="20"/>
      <c r="CJ418" s="20"/>
      <c r="CK418" s="20"/>
      <c r="CL418" s="20"/>
      <c r="CM418" s="20"/>
      <c r="CN418" s="20"/>
      <c r="CO418" s="20"/>
      <c r="CP418" s="20"/>
      <c r="CQ418" s="20"/>
      <c r="CR418" s="20"/>
      <c r="CS418" s="20"/>
      <c r="CT418" s="20"/>
      <c r="CU418" s="20"/>
      <c r="CV418" s="20"/>
      <c r="CW418" s="20"/>
      <c r="CX418" s="20"/>
      <c r="CY418" s="20"/>
      <c r="CZ418" s="21"/>
    </row>
    <row r="419" spans="28:104" x14ac:dyDescent="0.25">
      <c r="AB419" s="27" t="s">
        <v>755</v>
      </c>
      <c r="AC419" s="36" t="s">
        <v>669</v>
      </c>
      <c r="AD419" s="63">
        <v>485.51827425848705</v>
      </c>
      <c r="AE419" s="20"/>
      <c r="AF419" s="20"/>
      <c r="AG419" s="20"/>
      <c r="AH419" s="20"/>
      <c r="AI419" s="20"/>
      <c r="AJ419" s="20"/>
      <c r="AK419" s="20"/>
      <c r="AL419" s="20"/>
      <c r="AM419" s="20"/>
      <c r="AN419" s="20"/>
      <c r="AO419" s="20"/>
      <c r="AP419" s="20"/>
      <c r="AQ419" s="20"/>
      <c r="AR419" s="20"/>
      <c r="AS419" s="20"/>
      <c r="AT419" s="20"/>
      <c r="AU419" s="20"/>
      <c r="AV419" s="20"/>
      <c r="AW419" s="21"/>
      <c r="BA419" s="27" t="s">
        <v>728</v>
      </c>
      <c r="BB419" s="36" t="s">
        <v>642</v>
      </c>
      <c r="BC419" s="26"/>
      <c r="BD419" s="26">
        <v>486.30615733412128</v>
      </c>
      <c r="BE419" s="20"/>
      <c r="BF419" s="20"/>
      <c r="BG419" s="20"/>
      <c r="BH419" s="20"/>
      <c r="BI419" s="20"/>
      <c r="BJ419" s="20"/>
      <c r="BK419" s="20"/>
      <c r="BL419" s="20"/>
      <c r="BM419" s="20"/>
      <c r="BN419" s="20"/>
      <c r="BO419" s="20"/>
      <c r="BP419" s="20"/>
      <c r="BQ419" s="20"/>
      <c r="BR419" s="20"/>
      <c r="BS419" s="20"/>
      <c r="BT419" s="20"/>
      <c r="BU419" s="20"/>
      <c r="BV419" s="20"/>
      <c r="BW419" s="20"/>
      <c r="BX419" s="20"/>
      <c r="BY419" s="21"/>
      <c r="CB419" s="31" t="s">
        <v>302</v>
      </c>
      <c r="CC419" s="56" t="s">
        <v>573</v>
      </c>
      <c r="CD419" s="30">
        <v>358.74997447328712</v>
      </c>
      <c r="CE419" s="30"/>
      <c r="CF419" s="20"/>
      <c r="CG419" s="20"/>
      <c r="CH419" s="20"/>
      <c r="CI419" s="20"/>
      <c r="CJ419" s="20"/>
      <c r="CK419" s="20"/>
      <c r="CL419" s="20"/>
      <c r="CM419" s="20"/>
      <c r="CN419" s="20"/>
      <c r="CO419" s="20"/>
      <c r="CP419" s="20"/>
      <c r="CQ419" s="20"/>
      <c r="CR419" s="20"/>
      <c r="CS419" s="20"/>
      <c r="CT419" s="20"/>
      <c r="CU419" s="20"/>
      <c r="CV419" s="20"/>
      <c r="CW419" s="20"/>
      <c r="CX419" s="20"/>
      <c r="CY419" s="20"/>
      <c r="CZ419" s="21"/>
    </row>
    <row r="420" spans="28:104" x14ac:dyDescent="0.25">
      <c r="AB420" s="27" t="s">
        <v>776</v>
      </c>
      <c r="AC420" s="36" t="s">
        <v>670</v>
      </c>
      <c r="AD420" s="63">
        <v>428.80439769022394</v>
      </c>
      <c r="AE420" s="20"/>
      <c r="AF420" s="20"/>
      <c r="AG420" s="20"/>
      <c r="AH420" s="20"/>
      <c r="AI420" s="20"/>
      <c r="AJ420" s="20"/>
      <c r="AK420" s="20"/>
      <c r="AL420" s="20"/>
      <c r="AM420" s="20"/>
      <c r="AN420" s="20"/>
      <c r="AO420" s="20"/>
      <c r="AP420" s="20"/>
      <c r="AQ420" s="20"/>
      <c r="AR420" s="20"/>
      <c r="AS420" s="20"/>
      <c r="AT420" s="20"/>
      <c r="AU420" s="20"/>
      <c r="AV420" s="20"/>
      <c r="AW420" s="21"/>
      <c r="BA420" s="27" t="s">
        <v>729</v>
      </c>
      <c r="BB420" s="36" t="s">
        <v>643</v>
      </c>
      <c r="BC420" s="26"/>
      <c r="BD420" s="26">
        <v>374.31551770111571</v>
      </c>
      <c r="BE420" s="20"/>
      <c r="BF420" s="20"/>
      <c r="BG420" s="20"/>
      <c r="BH420" s="20"/>
      <c r="BI420" s="20"/>
      <c r="BJ420" s="20"/>
      <c r="BK420" s="20"/>
      <c r="BL420" s="20"/>
      <c r="BM420" s="20"/>
      <c r="BN420" s="20"/>
      <c r="BO420" s="20"/>
      <c r="BP420" s="20"/>
      <c r="BQ420" s="20"/>
      <c r="BR420" s="20"/>
      <c r="BS420" s="20"/>
      <c r="BT420" s="20"/>
      <c r="BU420" s="20"/>
      <c r="BV420" s="20"/>
      <c r="BW420" s="20"/>
      <c r="BX420" s="20"/>
      <c r="BY420" s="21"/>
      <c r="CB420" s="31" t="s">
        <v>303</v>
      </c>
      <c r="CC420" s="56" t="s">
        <v>574</v>
      </c>
      <c r="CD420" s="30">
        <v>410.71896765648762</v>
      </c>
      <c r="CE420" s="30"/>
      <c r="CF420" s="20"/>
      <c r="CG420" s="20"/>
      <c r="CH420" s="20"/>
      <c r="CI420" s="20"/>
      <c r="CJ420" s="20"/>
      <c r="CK420" s="20"/>
      <c r="CL420" s="20"/>
      <c r="CM420" s="20"/>
      <c r="CN420" s="20"/>
      <c r="CO420" s="20"/>
      <c r="CP420" s="20"/>
      <c r="CQ420" s="20"/>
      <c r="CR420" s="20"/>
      <c r="CS420" s="20"/>
      <c r="CT420" s="20"/>
      <c r="CU420" s="20"/>
      <c r="CV420" s="20"/>
      <c r="CW420" s="20"/>
      <c r="CX420" s="20"/>
      <c r="CY420" s="20"/>
      <c r="CZ420" s="21"/>
    </row>
    <row r="421" spans="28:104" x14ac:dyDescent="0.25">
      <c r="AB421" s="27" t="s">
        <v>777</v>
      </c>
      <c r="AC421" s="36" t="s">
        <v>671</v>
      </c>
      <c r="AD421" s="63">
        <v>546.30226185589254</v>
      </c>
      <c r="AE421" s="20"/>
      <c r="AF421" s="20"/>
      <c r="AG421" s="20"/>
      <c r="AH421" s="20"/>
      <c r="AI421" s="20"/>
      <c r="AJ421" s="20"/>
      <c r="AK421" s="20"/>
      <c r="AL421" s="20"/>
      <c r="AM421" s="20"/>
      <c r="AN421" s="20"/>
      <c r="AO421" s="20"/>
      <c r="AP421" s="20"/>
      <c r="AQ421" s="20"/>
      <c r="AR421" s="20"/>
      <c r="AS421" s="20"/>
      <c r="AT421" s="20"/>
      <c r="AU421" s="20"/>
      <c r="AV421" s="20"/>
      <c r="AW421" s="21"/>
      <c r="BA421" s="27" t="s">
        <v>730</v>
      </c>
      <c r="BB421" s="36" t="s">
        <v>644</v>
      </c>
      <c r="BC421" s="26"/>
      <c r="BD421" s="26">
        <v>399.48254860299448</v>
      </c>
      <c r="BE421" s="20"/>
      <c r="BF421" s="20"/>
      <c r="BG421" s="20"/>
      <c r="BH421" s="20"/>
      <c r="BI421" s="20"/>
      <c r="BJ421" s="20"/>
      <c r="BK421" s="20"/>
      <c r="BL421" s="20"/>
      <c r="BM421" s="20"/>
      <c r="BN421" s="20"/>
      <c r="BO421" s="20"/>
      <c r="BP421" s="20"/>
      <c r="BQ421" s="20"/>
      <c r="BR421" s="20"/>
      <c r="BS421" s="20"/>
      <c r="BT421" s="20"/>
      <c r="BU421" s="20"/>
      <c r="BV421" s="20"/>
      <c r="BW421" s="20"/>
      <c r="BX421" s="20"/>
      <c r="BY421" s="21"/>
      <c r="CB421" s="31" t="s">
        <v>304</v>
      </c>
      <c r="CC421" s="56" t="s">
        <v>575</v>
      </c>
      <c r="CD421" s="30">
        <v>327.73572905721892</v>
      </c>
      <c r="CE421" s="30"/>
      <c r="CF421" s="20"/>
      <c r="CG421" s="20"/>
      <c r="CH421" s="20"/>
      <c r="CI421" s="20"/>
      <c r="CJ421" s="20"/>
      <c r="CK421" s="20"/>
      <c r="CL421" s="20"/>
      <c r="CM421" s="20"/>
      <c r="CN421" s="20"/>
      <c r="CO421" s="20"/>
      <c r="CP421" s="20"/>
      <c r="CQ421" s="20"/>
      <c r="CR421" s="20"/>
      <c r="CS421" s="20"/>
      <c r="CT421" s="20"/>
      <c r="CU421" s="20"/>
      <c r="CV421" s="20"/>
      <c r="CW421" s="20"/>
      <c r="CX421" s="20"/>
      <c r="CY421" s="20"/>
      <c r="CZ421" s="21"/>
    </row>
    <row r="422" spans="28:104" x14ac:dyDescent="0.25">
      <c r="AB422" s="27" t="s">
        <v>778</v>
      </c>
      <c r="AC422" s="36" t="s">
        <v>672</v>
      </c>
      <c r="AD422" s="63">
        <v>488.37503923998952</v>
      </c>
      <c r="AE422" s="20"/>
      <c r="AF422" s="20"/>
      <c r="AG422" s="20"/>
      <c r="AH422" s="20"/>
      <c r="AI422" s="20"/>
      <c r="AJ422" s="20"/>
      <c r="AK422" s="20"/>
      <c r="AL422" s="20"/>
      <c r="AM422" s="20"/>
      <c r="AN422" s="20"/>
      <c r="AO422" s="20"/>
      <c r="AP422" s="20"/>
      <c r="AQ422" s="20"/>
      <c r="AR422" s="20"/>
      <c r="AS422" s="20"/>
      <c r="AT422" s="20"/>
      <c r="AU422" s="20"/>
      <c r="AV422" s="20"/>
      <c r="AW422" s="21"/>
      <c r="BA422" s="27" t="s">
        <v>731</v>
      </c>
      <c r="BB422" s="36" t="s">
        <v>645</v>
      </c>
      <c r="BC422" s="26"/>
      <c r="BD422" s="26">
        <v>447.96744000142519</v>
      </c>
      <c r="BE422" s="20"/>
      <c r="BF422" s="20"/>
      <c r="BG422" s="20"/>
      <c r="BH422" s="20"/>
      <c r="BI422" s="20"/>
      <c r="BJ422" s="20"/>
      <c r="BK422" s="20"/>
      <c r="BL422" s="20"/>
      <c r="BM422" s="20"/>
      <c r="BN422" s="20"/>
      <c r="BO422" s="20"/>
      <c r="BP422" s="20"/>
      <c r="BQ422" s="20"/>
      <c r="BR422" s="20"/>
      <c r="BS422" s="20"/>
      <c r="BT422" s="20"/>
      <c r="BU422" s="20"/>
      <c r="BV422" s="20"/>
      <c r="BW422" s="20"/>
      <c r="BX422" s="20"/>
      <c r="BY422" s="21"/>
      <c r="CB422" s="31" t="s">
        <v>305</v>
      </c>
      <c r="CC422" s="56" t="s">
        <v>576</v>
      </c>
      <c r="CD422" s="30">
        <v>391.39850117922015</v>
      </c>
      <c r="CE422" s="30"/>
      <c r="CF422" s="20"/>
      <c r="CG422" s="20"/>
      <c r="CH422" s="20"/>
      <c r="CI422" s="20"/>
      <c r="CJ422" s="20"/>
      <c r="CK422" s="20"/>
      <c r="CL422" s="20"/>
      <c r="CM422" s="20"/>
      <c r="CN422" s="20"/>
      <c r="CO422" s="20"/>
      <c r="CP422" s="20"/>
      <c r="CQ422" s="20"/>
      <c r="CR422" s="20"/>
      <c r="CS422" s="20"/>
      <c r="CT422" s="20"/>
      <c r="CU422" s="20"/>
      <c r="CV422" s="20"/>
      <c r="CW422" s="20"/>
      <c r="CX422" s="20"/>
      <c r="CY422" s="20"/>
      <c r="CZ422" s="21"/>
    </row>
    <row r="423" spans="28:104" x14ac:dyDescent="0.25">
      <c r="AB423" s="27" t="s">
        <v>779</v>
      </c>
      <c r="AC423" s="36" t="s">
        <v>673</v>
      </c>
      <c r="AD423" s="63">
        <v>427.9393389315569</v>
      </c>
      <c r="AE423" s="20"/>
      <c r="AF423" s="20"/>
      <c r="AG423" s="20"/>
      <c r="AH423" s="20"/>
      <c r="AI423" s="20"/>
      <c r="AJ423" s="20"/>
      <c r="AK423" s="20"/>
      <c r="AL423" s="20"/>
      <c r="AM423" s="20"/>
      <c r="AN423" s="20"/>
      <c r="AO423" s="20"/>
      <c r="AP423" s="20"/>
      <c r="AQ423" s="20"/>
      <c r="AR423" s="20"/>
      <c r="AS423" s="20"/>
      <c r="AT423" s="20"/>
      <c r="AU423" s="20"/>
      <c r="AV423" s="20"/>
      <c r="AW423" s="21"/>
      <c r="BA423" s="27" t="s">
        <v>732</v>
      </c>
      <c r="BB423" s="36" t="s">
        <v>646</v>
      </c>
      <c r="BC423" s="26"/>
      <c r="BD423" s="26">
        <v>414.84517882751163</v>
      </c>
      <c r="BE423" s="20"/>
      <c r="BF423" s="20"/>
      <c r="BG423" s="20"/>
      <c r="BH423" s="20"/>
      <c r="BI423" s="20"/>
      <c r="BJ423" s="20"/>
      <c r="BK423" s="20"/>
      <c r="BL423" s="20"/>
      <c r="BM423" s="20"/>
      <c r="BN423" s="20"/>
      <c r="BO423" s="20"/>
      <c r="BP423" s="20"/>
      <c r="BQ423" s="20"/>
      <c r="BR423" s="20"/>
      <c r="BS423" s="20"/>
      <c r="BT423" s="20"/>
      <c r="BU423" s="20"/>
      <c r="BV423" s="20"/>
      <c r="BW423" s="20"/>
      <c r="BX423" s="20"/>
      <c r="BY423" s="21"/>
      <c r="CB423" s="31" t="s">
        <v>680</v>
      </c>
      <c r="CC423" s="56" t="s">
        <v>594</v>
      </c>
      <c r="CD423" s="30">
        <v>409.16499678599189</v>
      </c>
      <c r="CE423" s="30"/>
      <c r="CF423" s="20"/>
      <c r="CG423" s="20"/>
      <c r="CH423" s="20"/>
      <c r="CI423" s="20"/>
      <c r="CJ423" s="20"/>
      <c r="CK423" s="20"/>
      <c r="CL423" s="20"/>
      <c r="CM423" s="20"/>
      <c r="CN423" s="20"/>
      <c r="CO423" s="20"/>
      <c r="CP423" s="20"/>
      <c r="CQ423" s="20"/>
      <c r="CR423" s="20"/>
      <c r="CS423" s="20"/>
      <c r="CT423" s="20"/>
      <c r="CU423" s="20"/>
      <c r="CV423" s="20"/>
      <c r="CW423" s="20"/>
      <c r="CX423" s="20"/>
      <c r="CY423" s="20"/>
      <c r="CZ423" s="21"/>
    </row>
    <row r="424" spans="28:104" x14ac:dyDescent="0.25">
      <c r="AB424" s="27" t="s">
        <v>780</v>
      </c>
      <c r="AC424" s="36" t="s">
        <v>674</v>
      </c>
      <c r="AD424" s="63">
        <v>465.77238428082183</v>
      </c>
      <c r="AE424" s="20"/>
      <c r="AF424" s="20"/>
      <c r="AG424" s="20"/>
      <c r="AH424" s="20"/>
      <c r="AI424" s="20"/>
      <c r="AJ424" s="20"/>
      <c r="AK424" s="20"/>
      <c r="AL424" s="20"/>
      <c r="AM424" s="20"/>
      <c r="AN424" s="20"/>
      <c r="AO424" s="20"/>
      <c r="AP424" s="20"/>
      <c r="AQ424" s="20"/>
      <c r="AR424" s="20"/>
      <c r="AS424" s="20"/>
      <c r="AT424" s="20"/>
      <c r="AU424" s="20"/>
      <c r="AV424" s="20"/>
      <c r="AW424" s="21"/>
      <c r="BA424" s="27" t="s">
        <v>733</v>
      </c>
      <c r="BB424" s="36" t="s">
        <v>647</v>
      </c>
      <c r="BC424" s="26"/>
      <c r="BD424" s="26">
        <v>352.79675074574891</v>
      </c>
      <c r="BE424" s="20"/>
      <c r="BF424" s="20"/>
      <c r="BG424" s="20"/>
      <c r="BH424" s="20"/>
      <c r="BI424" s="20"/>
      <c r="BJ424" s="20"/>
      <c r="BK424" s="20"/>
      <c r="BL424" s="20"/>
      <c r="BM424" s="20"/>
      <c r="BN424" s="20"/>
      <c r="BO424" s="20"/>
      <c r="BP424" s="20"/>
      <c r="BQ424" s="20"/>
      <c r="BR424" s="20"/>
      <c r="BS424" s="20"/>
      <c r="BT424" s="20"/>
      <c r="BU424" s="20"/>
      <c r="BV424" s="20"/>
      <c r="BW424" s="20"/>
      <c r="BX424" s="20"/>
      <c r="BY424" s="21"/>
      <c r="CB424" s="31" t="s">
        <v>681</v>
      </c>
      <c r="CC424" s="56" t="s">
        <v>595</v>
      </c>
      <c r="CD424" s="30">
        <v>335.54370702988615</v>
      </c>
      <c r="CE424" s="30"/>
      <c r="CF424" s="20"/>
      <c r="CG424" s="20"/>
      <c r="CH424" s="20"/>
      <c r="CI424" s="20"/>
      <c r="CJ424" s="20"/>
      <c r="CK424" s="20"/>
      <c r="CL424" s="20"/>
      <c r="CM424" s="20"/>
      <c r="CN424" s="20"/>
      <c r="CO424" s="20"/>
      <c r="CP424" s="20"/>
      <c r="CQ424" s="20"/>
      <c r="CR424" s="20"/>
      <c r="CS424" s="20"/>
      <c r="CT424" s="20"/>
      <c r="CU424" s="20"/>
      <c r="CV424" s="20"/>
      <c r="CW424" s="20"/>
      <c r="CX424" s="20"/>
      <c r="CY424" s="20"/>
      <c r="CZ424" s="21"/>
    </row>
    <row r="425" spans="28:104" x14ac:dyDescent="0.25">
      <c r="AB425" s="27" t="s">
        <v>781</v>
      </c>
      <c r="AC425" s="36" t="s">
        <v>675</v>
      </c>
      <c r="AD425" s="63">
        <v>394.19669558102692</v>
      </c>
      <c r="AE425" s="20"/>
      <c r="AF425" s="20"/>
      <c r="AG425" s="20"/>
      <c r="AH425" s="20"/>
      <c r="AI425" s="20"/>
      <c r="AJ425" s="20"/>
      <c r="AK425" s="20"/>
      <c r="AL425" s="20"/>
      <c r="AM425" s="20"/>
      <c r="AN425" s="20"/>
      <c r="AO425" s="20"/>
      <c r="AP425" s="20"/>
      <c r="AQ425" s="20"/>
      <c r="AR425" s="20"/>
      <c r="AS425" s="20"/>
      <c r="AT425" s="20"/>
      <c r="AU425" s="20"/>
      <c r="AV425" s="20"/>
      <c r="AW425" s="21"/>
      <c r="BA425" s="27" t="s">
        <v>734</v>
      </c>
      <c r="BB425" s="36" t="s">
        <v>648</v>
      </c>
      <c r="BC425" s="26"/>
      <c r="BD425" s="26">
        <v>323.93256192294115</v>
      </c>
      <c r="BE425" s="20"/>
      <c r="BF425" s="20"/>
      <c r="BG425" s="20"/>
      <c r="BH425" s="20"/>
      <c r="BI425" s="20"/>
      <c r="BJ425" s="20"/>
      <c r="BK425" s="20"/>
      <c r="BL425" s="20"/>
      <c r="BM425" s="20"/>
      <c r="BN425" s="20"/>
      <c r="BO425" s="20"/>
      <c r="BP425" s="20"/>
      <c r="BQ425" s="20"/>
      <c r="BR425" s="20"/>
      <c r="BS425" s="20"/>
      <c r="BT425" s="20"/>
      <c r="BU425" s="20"/>
      <c r="BV425" s="20"/>
      <c r="BW425" s="20"/>
      <c r="BX425" s="20"/>
      <c r="BY425" s="21"/>
      <c r="CB425" s="31" t="s">
        <v>682</v>
      </c>
      <c r="CC425" s="56" t="s">
        <v>596</v>
      </c>
      <c r="CD425" s="30">
        <v>386.15402749631875</v>
      </c>
      <c r="CE425" s="30"/>
      <c r="CF425" s="20"/>
      <c r="CG425" s="20"/>
      <c r="CH425" s="20"/>
      <c r="CI425" s="20"/>
      <c r="CJ425" s="20"/>
      <c r="CK425" s="20"/>
      <c r="CL425" s="20"/>
      <c r="CM425" s="20"/>
      <c r="CN425" s="20"/>
      <c r="CO425" s="20"/>
      <c r="CP425" s="20"/>
      <c r="CQ425" s="20"/>
      <c r="CR425" s="20"/>
      <c r="CS425" s="20"/>
      <c r="CT425" s="20"/>
      <c r="CU425" s="20"/>
      <c r="CV425" s="20"/>
      <c r="CW425" s="20"/>
      <c r="CX425" s="20"/>
      <c r="CY425" s="20"/>
      <c r="CZ425" s="21"/>
    </row>
    <row r="426" spans="28:104" x14ac:dyDescent="0.25">
      <c r="AB426" s="27" t="s">
        <v>782</v>
      </c>
      <c r="AC426" s="36" t="s">
        <v>676</v>
      </c>
      <c r="AD426" s="63">
        <v>395.97563128709839</v>
      </c>
      <c r="AE426" s="20"/>
      <c r="AF426" s="20"/>
      <c r="AG426" s="20"/>
      <c r="AH426" s="20"/>
      <c r="AI426" s="20"/>
      <c r="AJ426" s="20"/>
      <c r="AK426" s="20"/>
      <c r="AL426" s="20"/>
      <c r="AM426" s="20"/>
      <c r="AN426" s="20"/>
      <c r="AO426" s="20"/>
      <c r="AP426" s="20"/>
      <c r="AQ426" s="20"/>
      <c r="AR426" s="20"/>
      <c r="AS426" s="20"/>
      <c r="AT426" s="20"/>
      <c r="AU426" s="20"/>
      <c r="AV426" s="20"/>
      <c r="AW426" s="21"/>
      <c r="BA426" s="27" t="s">
        <v>735</v>
      </c>
      <c r="BB426" s="36" t="s">
        <v>649</v>
      </c>
      <c r="BC426" s="26"/>
      <c r="BD426" s="26">
        <v>403.69497248632825</v>
      </c>
      <c r="BE426" s="20"/>
      <c r="BF426" s="20"/>
      <c r="BG426" s="20"/>
      <c r="BH426" s="20"/>
      <c r="BI426" s="20"/>
      <c r="BJ426" s="20"/>
      <c r="BK426" s="20"/>
      <c r="BL426" s="20"/>
      <c r="BM426" s="20"/>
      <c r="BN426" s="20"/>
      <c r="BO426" s="20"/>
      <c r="BP426" s="20"/>
      <c r="BQ426" s="20"/>
      <c r="BR426" s="20"/>
      <c r="BS426" s="20"/>
      <c r="BT426" s="20"/>
      <c r="BU426" s="20"/>
      <c r="BV426" s="20"/>
      <c r="BW426" s="20"/>
      <c r="BX426" s="20"/>
      <c r="BY426" s="21"/>
      <c r="CB426" s="31" t="s">
        <v>683</v>
      </c>
      <c r="CC426" s="56" t="s">
        <v>597</v>
      </c>
      <c r="CD426" s="30">
        <v>451.41105553003217</v>
      </c>
      <c r="CE426" s="30"/>
      <c r="CF426" s="20"/>
      <c r="CG426" s="20"/>
      <c r="CH426" s="20"/>
      <c r="CI426" s="20"/>
      <c r="CJ426" s="20"/>
      <c r="CK426" s="20"/>
      <c r="CL426" s="20"/>
      <c r="CM426" s="20"/>
      <c r="CN426" s="20"/>
      <c r="CO426" s="20"/>
      <c r="CP426" s="20"/>
      <c r="CQ426" s="20"/>
      <c r="CR426" s="20"/>
      <c r="CS426" s="20"/>
      <c r="CT426" s="20"/>
      <c r="CU426" s="20"/>
      <c r="CV426" s="20"/>
      <c r="CW426" s="20"/>
      <c r="CX426" s="20"/>
      <c r="CY426" s="20"/>
      <c r="CZ426" s="21"/>
    </row>
    <row r="427" spans="28:104" x14ac:dyDescent="0.25">
      <c r="AB427" s="27" t="s">
        <v>783</v>
      </c>
      <c r="AC427" s="36" t="s">
        <v>677</v>
      </c>
      <c r="AD427" s="63">
        <v>463.96654967056423</v>
      </c>
      <c r="AE427" s="20"/>
      <c r="AF427" s="20"/>
      <c r="AG427" s="20"/>
      <c r="AH427" s="20"/>
      <c r="AI427" s="20"/>
      <c r="AJ427" s="20"/>
      <c r="AK427" s="20"/>
      <c r="AL427" s="20"/>
      <c r="AM427" s="20"/>
      <c r="AN427" s="20"/>
      <c r="AO427" s="20"/>
      <c r="AP427" s="20"/>
      <c r="AQ427" s="20"/>
      <c r="AR427" s="20"/>
      <c r="AS427" s="20"/>
      <c r="AT427" s="20"/>
      <c r="AU427" s="20"/>
      <c r="AV427" s="20"/>
      <c r="AW427" s="21"/>
      <c r="BA427" s="27" t="s">
        <v>736</v>
      </c>
      <c r="BB427" s="36" t="s">
        <v>650</v>
      </c>
      <c r="BC427" s="26"/>
      <c r="BD427" s="26">
        <v>416.53938643490289</v>
      </c>
      <c r="BE427" s="20"/>
      <c r="BF427" s="20"/>
      <c r="BG427" s="20"/>
      <c r="BH427" s="20"/>
      <c r="BI427" s="20"/>
      <c r="BJ427" s="20"/>
      <c r="BK427" s="20"/>
      <c r="BL427" s="20"/>
      <c r="BM427" s="20"/>
      <c r="BN427" s="20"/>
      <c r="BO427" s="20"/>
      <c r="BP427" s="20"/>
      <c r="BQ427" s="20"/>
      <c r="BR427" s="20"/>
      <c r="BS427" s="20"/>
      <c r="BT427" s="20"/>
      <c r="BU427" s="20"/>
      <c r="BV427" s="20"/>
      <c r="BW427" s="20"/>
      <c r="BX427" s="20"/>
      <c r="BY427" s="21"/>
      <c r="CB427" s="31" t="s">
        <v>684</v>
      </c>
      <c r="CC427" s="56" t="s">
        <v>598</v>
      </c>
      <c r="CD427" s="30">
        <v>337.85070254168443</v>
      </c>
      <c r="CE427" s="30"/>
      <c r="CF427" s="20"/>
      <c r="CG427" s="20"/>
      <c r="CH427" s="20"/>
      <c r="CI427" s="20"/>
      <c r="CJ427" s="20"/>
      <c r="CK427" s="20"/>
      <c r="CL427" s="20"/>
      <c r="CM427" s="20"/>
      <c r="CN427" s="20"/>
      <c r="CO427" s="20"/>
      <c r="CP427" s="20"/>
      <c r="CQ427" s="20"/>
      <c r="CR427" s="20"/>
      <c r="CS427" s="20"/>
      <c r="CT427" s="20"/>
      <c r="CU427" s="20"/>
      <c r="CV427" s="20"/>
      <c r="CW427" s="20"/>
      <c r="CX427" s="20"/>
      <c r="CY427" s="20"/>
      <c r="CZ427" s="21"/>
    </row>
    <row r="428" spans="28:104" x14ac:dyDescent="0.25">
      <c r="AB428" s="27" t="s">
        <v>784</v>
      </c>
      <c r="AC428" s="36" t="s">
        <v>678</v>
      </c>
      <c r="AD428" s="63">
        <v>534.37196987795164</v>
      </c>
      <c r="AE428" s="20"/>
      <c r="AF428" s="20"/>
      <c r="AG428" s="20"/>
      <c r="AH428" s="20"/>
      <c r="AI428" s="20"/>
      <c r="AJ428" s="20"/>
      <c r="AK428" s="20"/>
      <c r="AL428" s="20"/>
      <c r="AM428" s="20"/>
      <c r="AN428" s="20"/>
      <c r="AO428" s="20"/>
      <c r="AP428" s="20"/>
      <c r="AQ428" s="20"/>
      <c r="AR428" s="20"/>
      <c r="AS428" s="20"/>
      <c r="AT428" s="20"/>
      <c r="AU428" s="20"/>
      <c r="AV428" s="20"/>
      <c r="AW428" s="21"/>
      <c r="BA428" s="27" t="s">
        <v>737</v>
      </c>
      <c r="BB428" s="36" t="s">
        <v>651</v>
      </c>
      <c r="BC428" s="26"/>
      <c r="BD428" s="26">
        <v>413.24437880269795</v>
      </c>
      <c r="BE428" s="20"/>
      <c r="BF428" s="20"/>
      <c r="BG428" s="20"/>
      <c r="BH428" s="20"/>
      <c r="BI428" s="20"/>
      <c r="BJ428" s="20"/>
      <c r="BK428" s="20"/>
      <c r="BL428" s="20"/>
      <c r="BM428" s="20"/>
      <c r="BN428" s="20"/>
      <c r="BO428" s="20"/>
      <c r="BP428" s="20"/>
      <c r="BQ428" s="20"/>
      <c r="BR428" s="20"/>
      <c r="BS428" s="20"/>
      <c r="BT428" s="20"/>
      <c r="BU428" s="20"/>
      <c r="BV428" s="20"/>
      <c r="BW428" s="20"/>
      <c r="BX428" s="20"/>
      <c r="BY428" s="21"/>
      <c r="CB428" s="31" t="s">
        <v>685</v>
      </c>
      <c r="CC428" s="56" t="s">
        <v>599</v>
      </c>
      <c r="CD428" s="30">
        <v>346.01446657885617</v>
      </c>
      <c r="CE428" s="30"/>
      <c r="CF428" s="20"/>
      <c r="CG428" s="20"/>
      <c r="CH428" s="20"/>
      <c r="CI428" s="20"/>
      <c r="CJ428" s="20"/>
      <c r="CK428" s="20"/>
      <c r="CL428" s="20"/>
      <c r="CM428" s="20"/>
      <c r="CN428" s="20"/>
      <c r="CO428" s="20"/>
      <c r="CP428" s="20"/>
      <c r="CQ428" s="20"/>
      <c r="CR428" s="20"/>
      <c r="CS428" s="20"/>
      <c r="CT428" s="20"/>
      <c r="CU428" s="20"/>
      <c r="CV428" s="20"/>
      <c r="CW428" s="20"/>
      <c r="CX428" s="20"/>
      <c r="CY428" s="20"/>
      <c r="CZ428" s="21"/>
    </row>
    <row r="429" spans="28:104" x14ac:dyDescent="0.25">
      <c r="AB429" s="27" t="s">
        <v>785</v>
      </c>
      <c r="AC429" s="36" t="s">
        <v>679</v>
      </c>
      <c r="AD429" s="63">
        <v>425.51126524118928</v>
      </c>
      <c r="AE429" s="20"/>
      <c r="AF429" s="20"/>
      <c r="AG429" s="20"/>
      <c r="AH429" s="20"/>
      <c r="AI429" s="20"/>
      <c r="AJ429" s="20"/>
      <c r="AK429" s="20"/>
      <c r="AL429" s="20"/>
      <c r="AM429" s="20"/>
      <c r="AN429" s="20"/>
      <c r="AO429" s="20"/>
      <c r="AP429" s="20"/>
      <c r="AQ429" s="20"/>
      <c r="AR429" s="20"/>
      <c r="AS429" s="20"/>
      <c r="AT429" s="20"/>
      <c r="AU429" s="20"/>
      <c r="AV429" s="20"/>
      <c r="AW429" s="21"/>
      <c r="BA429" s="27" t="s">
        <v>738</v>
      </c>
      <c r="BB429" s="36" t="s">
        <v>652</v>
      </c>
      <c r="BC429" s="26"/>
      <c r="BD429" s="26">
        <v>460.85944958800962</v>
      </c>
      <c r="BE429" s="20"/>
      <c r="BF429" s="20"/>
      <c r="BG429" s="20"/>
      <c r="BH429" s="20"/>
      <c r="BI429" s="20"/>
      <c r="BJ429" s="20"/>
      <c r="BK429" s="20"/>
      <c r="BL429" s="20"/>
      <c r="BM429" s="20"/>
      <c r="BN429" s="20"/>
      <c r="BO429" s="20"/>
      <c r="BP429" s="20"/>
      <c r="BQ429" s="20"/>
      <c r="BR429" s="20"/>
      <c r="BS429" s="20"/>
      <c r="BT429" s="20"/>
      <c r="BU429" s="20"/>
      <c r="BV429" s="20"/>
      <c r="BW429" s="20"/>
      <c r="BX429" s="20"/>
      <c r="BY429" s="21"/>
      <c r="CB429" s="31" t="s">
        <v>686</v>
      </c>
      <c r="CC429" s="56" t="s">
        <v>600</v>
      </c>
      <c r="CD429" s="30">
        <v>301.55559754958512</v>
      </c>
      <c r="CE429" s="30"/>
      <c r="CF429" s="20"/>
      <c r="CG429" s="20"/>
      <c r="CH429" s="20"/>
      <c r="CI429" s="20"/>
      <c r="CJ429" s="20"/>
      <c r="CK429" s="20"/>
      <c r="CL429" s="20"/>
      <c r="CM429" s="20"/>
      <c r="CN429" s="20"/>
      <c r="CO429" s="20"/>
      <c r="CP429" s="20"/>
      <c r="CQ429" s="20"/>
      <c r="CR429" s="20"/>
      <c r="CS429" s="20"/>
      <c r="CT429" s="20"/>
      <c r="CU429" s="20"/>
      <c r="CV429" s="20"/>
      <c r="CW429" s="20"/>
      <c r="CX429" s="20"/>
      <c r="CY429" s="20"/>
      <c r="CZ429" s="21"/>
    </row>
    <row r="430" spans="28:104" x14ac:dyDescent="0.25">
      <c r="AB430" s="27" t="s">
        <v>786</v>
      </c>
      <c r="AC430" s="36" t="s">
        <v>756</v>
      </c>
      <c r="AD430" s="63">
        <v>443.10480778838269</v>
      </c>
      <c r="AE430" s="20"/>
      <c r="AF430" s="20"/>
      <c r="AG430" s="20"/>
      <c r="AH430" s="20"/>
      <c r="AI430" s="20"/>
      <c r="AJ430" s="20"/>
      <c r="AK430" s="20"/>
      <c r="AL430" s="20"/>
      <c r="AM430" s="20"/>
      <c r="AN430" s="20"/>
      <c r="AO430" s="20"/>
      <c r="AP430" s="20"/>
      <c r="AQ430" s="20"/>
      <c r="AR430" s="20"/>
      <c r="AS430" s="20"/>
      <c r="AT430" s="20"/>
      <c r="AU430" s="20"/>
      <c r="AV430" s="20"/>
      <c r="AW430" s="21"/>
      <c r="BA430" s="27" t="s">
        <v>739</v>
      </c>
      <c r="BB430" s="36" t="s">
        <v>653</v>
      </c>
      <c r="BC430" s="26"/>
      <c r="BD430" s="26">
        <v>324.83606244214332</v>
      </c>
      <c r="BE430" s="20"/>
      <c r="BF430" s="20"/>
      <c r="BG430" s="20"/>
      <c r="BH430" s="20"/>
      <c r="BI430" s="20"/>
      <c r="BJ430" s="20"/>
      <c r="BK430" s="20"/>
      <c r="BL430" s="20"/>
      <c r="BM430" s="20"/>
      <c r="BN430" s="20"/>
      <c r="BO430" s="20"/>
      <c r="BP430" s="20"/>
      <c r="BQ430" s="20"/>
      <c r="BR430" s="20"/>
      <c r="BS430" s="20"/>
      <c r="BT430" s="20"/>
      <c r="BU430" s="20"/>
      <c r="BV430" s="20"/>
      <c r="BW430" s="20"/>
      <c r="BX430" s="20"/>
      <c r="BY430" s="21"/>
      <c r="CB430" s="31" t="s">
        <v>687</v>
      </c>
      <c r="CC430" s="56" t="s">
        <v>601</v>
      </c>
      <c r="CD430" s="30">
        <v>331.62619377503864</v>
      </c>
      <c r="CE430" s="30"/>
      <c r="CF430" s="20"/>
      <c r="CG430" s="20"/>
      <c r="CH430" s="20"/>
      <c r="CI430" s="20"/>
      <c r="CJ430" s="20"/>
      <c r="CK430" s="20"/>
      <c r="CL430" s="20"/>
      <c r="CM430" s="20"/>
      <c r="CN430" s="20"/>
      <c r="CO430" s="20"/>
      <c r="CP430" s="20"/>
      <c r="CQ430" s="20"/>
      <c r="CR430" s="20"/>
      <c r="CS430" s="20"/>
      <c r="CT430" s="20"/>
      <c r="CU430" s="20"/>
      <c r="CV430" s="20"/>
      <c r="CW430" s="20"/>
      <c r="CX430" s="20"/>
      <c r="CY430" s="20"/>
      <c r="CZ430" s="21"/>
    </row>
    <row r="431" spans="28:104" x14ac:dyDescent="0.25">
      <c r="AB431" s="27" t="s">
        <v>787</v>
      </c>
      <c r="AC431" s="36" t="s">
        <v>757</v>
      </c>
      <c r="AD431" s="63">
        <v>493.94719336150496</v>
      </c>
      <c r="AE431" s="20"/>
      <c r="AF431" s="20"/>
      <c r="AG431" s="20"/>
      <c r="AH431" s="20"/>
      <c r="AI431" s="20"/>
      <c r="AJ431" s="20"/>
      <c r="AK431" s="20"/>
      <c r="AL431" s="20"/>
      <c r="AM431" s="20"/>
      <c r="AN431" s="20"/>
      <c r="AO431" s="20"/>
      <c r="AP431" s="20"/>
      <c r="AQ431" s="20"/>
      <c r="AR431" s="20"/>
      <c r="AS431" s="20"/>
      <c r="AT431" s="20"/>
      <c r="AU431" s="20"/>
      <c r="AV431" s="20"/>
      <c r="AW431" s="21"/>
      <c r="BA431" s="27" t="s">
        <v>740</v>
      </c>
      <c r="BB431" s="36" t="s">
        <v>654</v>
      </c>
      <c r="BC431" s="26"/>
      <c r="BD431" s="26">
        <v>491.21961272987573</v>
      </c>
      <c r="BE431" s="20"/>
      <c r="BF431" s="20"/>
      <c r="BG431" s="20"/>
      <c r="BH431" s="20"/>
      <c r="BI431" s="20"/>
      <c r="BJ431" s="20"/>
      <c r="BK431" s="20"/>
      <c r="BL431" s="20"/>
      <c r="BM431" s="20"/>
      <c r="BN431" s="20"/>
      <c r="BO431" s="20"/>
      <c r="BP431" s="20"/>
      <c r="BQ431" s="20"/>
      <c r="BR431" s="20"/>
      <c r="BS431" s="20"/>
      <c r="BT431" s="20"/>
      <c r="BU431" s="20"/>
      <c r="BV431" s="20"/>
      <c r="BW431" s="20"/>
      <c r="BX431" s="20"/>
      <c r="BY431" s="21"/>
      <c r="CB431" s="31" t="s">
        <v>688</v>
      </c>
      <c r="CC431" s="56" t="s">
        <v>602</v>
      </c>
      <c r="CD431" s="30">
        <v>335.34457128394894</v>
      </c>
      <c r="CE431" s="30"/>
      <c r="CF431" s="20"/>
      <c r="CG431" s="20"/>
      <c r="CH431" s="20"/>
      <c r="CI431" s="20"/>
      <c r="CJ431" s="20"/>
      <c r="CK431" s="20"/>
      <c r="CL431" s="20"/>
      <c r="CM431" s="20"/>
      <c r="CN431" s="20"/>
      <c r="CO431" s="20"/>
      <c r="CP431" s="20"/>
      <c r="CQ431" s="20"/>
      <c r="CR431" s="20"/>
      <c r="CS431" s="20"/>
      <c r="CT431" s="20"/>
      <c r="CU431" s="20"/>
      <c r="CV431" s="20"/>
      <c r="CW431" s="20"/>
      <c r="CX431" s="20"/>
      <c r="CY431" s="20"/>
      <c r="CZ431" s="21"/>
    </row>
    <row r="432" spans="28:104" x14ac:dyDescent="0.25">
      <c r="AB432" s="27" t="s">
        <v>788</v>
      </c>
      <c r="AC432" s="36" t="s">
        <v>758</v>
      </c>
      <c r="AD432" s="63">
        <v>506.41290600826528</v>
      </c>
      <c r="AE432" s="20"/>
      <c r="AF432" s="20"/>
      <c r="AG432" s="20"/>
      <c r="AH432" s="20"/>
      <c r="AI432" s="20"/>
      <c r="AJ432" s="20"/>
      <c r="AK432" s="20"/>
      <c r="AL432" s="20"/>
      <c r="AM432" s="20"/>
      <c r="AN432" s="20"/>
      <c r="AO432" s="20"/>
      <c r="AP432" s="20"/>
      <c r="AQ432" s="20"/>
      <c r="AR432" s="20"/>
      <c r="AS432" s="20"/>
      <c r="AT432" s="20"/>
      <c r="AU432" s="20"/>
      <c r="AV432" s="20"/>
      <c r="AW432" s="21"/>
      <c r="BA432" s="27" t="s">
        <v>741</v>
      </c>
      <c r="BB432" s="36" t="s">
        <v>655</v>
      </c>
      <c r="BC432" s="26"/>
      <c r="BD432" s="26">
        <v>241.69373846379767</v>
      </c>
      <c r="BE432" s="20"/>
      <c r="BF432" s="20"/>
      <c r="BG432" s="20"/>
      <c r="BH432" s="20"/>
      <c r="BI432" s="20"/>
      <c r="BJ432" s="20"/>
      <c r="BK432" s="20"/>
      <c r="BL432" s="20"/>
      <c r="BM432" s="20"/>
      <c r="BN432" s="20"/>
      <c r="BO432" s="20"/>
      <c r="BP432" s="20"/>
      <c r="BQ432" s="20"/>
      <c r="BR432" s="20"/>
      <c r="BS432" s="20"/>
      <c r="BT432" s="20"/>
      <c r="BU432" s="20"/>
      <c r="BV432" s="20"/>
      <c r="BW432" s="20"/>
      <c r="BX432" s="20"/>
      <c r="BY432" s="21"/>
      <c r="CB432" s="31" t="s">
        <v>689</v>
      </c>
      <c r="CC432" s="56" t="s">
        <v>603</v>
      </c>
      <c r="CD432" s="30">
        <v>402.17089755315925</v>
      </c>
      <c r="CE432" s="30"/>
      <c r="CF432" s="20"/>
      <c r="CG432" s="20"/>
      <c r="CH432" s="20"/>
      <c r="CI432" s="20"/>
      <c r="CJ432" s="20"/>
      <c r="CK432" s="20"/>
      <c r="CL432" s="20"/>
      <c r="CM432" s="20"/>
      <c r="CN432" s="20"/>
      <c r="CO432" s="20"/>
      <c r="CP432" s="20"/>
      <c r="CQ432" s="20"/>
      <c r="CR432" s="20"/>
      <c r="CS432" s="20"/>
      <c r="CT432" s="20"/>
      <c r="CU432" s="20"/>
      <c r="CV432" s="20"/>
      <c r="CW432" s="20"/>
      <c r="CX432" s="20"/>
      <c r="CY432" s="20"/>
      <c r="CZ432" s="21"/>
    </row>
    <row r="433" spans="28:104" x14ac:dyDescent="0.25">
      <c r="AB433" s="27" t="s">
        <v>789</v>
      </c>
      <c r="AC433" s="36" t="s">
        <v>759</v>
      </c>
      <c r="AD433" s="63">
        <v>529.34792547501638</v>
      </c>
      <c r="AE433" s="20"/>
      <c r="AF433" s="20"/>
      <c r="AG433" s="20"/>
      <c r="AH433" s="20"/>
      <c r="AI433" s="20"/>
      <c r="AJ433" s="20"/>
      <c r="AK433" s="20"/>
      <c r="AL433" s="20"/>
      <c r="AM433" s="20"/>
      <c r="AN433" s="20"/>
      <c r="AO433" s="20"/>
      <c r="AP433" s="20"/>
      <c r="AQ433" s="20"/>
      <c r="AR433" s="20"/>
      <c r="AS433" s="20"/>
      <c r="AT433" s="20"/>
      <c r="AU433" s="20"/>
      <c r="AV433" s="20"/>
      <c r="AW433" s="21"/>
      <c r="BA433" s="27" t="s">
        <v>742</v>
      </c>
      <c r="BB433" s="36" t="s">
        <v>656</v>
      </c>
      <c r="BC433" s="26"/>
      <c r="BD433" s="26">
        <v>405.54724338135821</v>
      </c>
      <c r="BE433" s="20"/>
      <c r="BF433" s="20"/>
      <c r="BG433" s="20"/>
      <c r="BH433" s="20"/>
      <c r="BI433" s="20"/>
      <c r="BJ433" s="20"/>
      <c r="BK433" s="20"/>
      <c r="BL433" s="20"/>
      <c r="BM433" s="20"/>
      <c r="BN433" s="20"/>
      <c r="BO433" s="20"/>
      <c r="BP433" s="20"/>
      <c r="BQ433" s="20"/>
      <c r="BR433" s="20"/>
      <c r="BS433" s="20"/>
      <c r="BT433" s="20"/>
      <c r="BU433" s="20"/>
      <c r="BV433" s="20"/>
      <c r="BW433" s="20"/>
      <c r="BX433" s="20"/>
      <c r="BY433" s="21"/>
      <c r="CB433" s="31" t="s">
        <v>690</v>
      </c>
      <c r="CC433" s="56" t="s">
        <v>604</v>
      </c>
      <c r="CD433" s="30">
        <v>313.81803707426798</v>
      </c>
      <c r="CE433" s="30"/>
      <c r="CF433" s="20"/>
      <c r="CG433" s="20"/>
      <c r="CH433" s="20"/>
      <c r="CI433" s="20"/>
      <c r="CJ433" s="20"/>
      <c r="CK433" s="20"/>
      <c r="CL433" s="20"/>
      <c r="CM433" s="20"/>
      <c r="CN433" s="20"/>
      <c r="CO433" s="20"/>
      <c r="CP433" s="20"/>
      <c r="CQ433" s="20"/>
      <c r="CR433" s="20"/>
      <c r="CS433" s="20"/>
      <c r="CT433" s="20"/>
      <c r="CU433" s="20"/>
      <c r="CV433" s="20"/>
      <c r="CW433" s="20"/>
      <c r="CX433" s="20"/>
      <c r="CY433" s="20"/>
      <c r="CZ433" s="21"/>
    </row>
    <row r="434" spans="28:104" x14ac:dyDescent="0.25">
      <c r="AB434" s="27" t="s">
        <v>790</v>
      </c>
      <c r="AC434" s="36" t="s">
        <v>760</v>
      </c>
      <c r="AD434" s="63">
        <v>304.29981648738845</v>
      </c>
      <c r="AE434" s="20"/>
      <c r="AF434" s="20"/>
      <c r="AG434" s="20"/>
      <c r="AH434" s="20"/>
      <c r="AI434" s="20"/>
      <c r="AJ434" s="20"/>
      <c r="AK434" s="20"/>
      <c r="AL434" s="20"/>
      <c r="AM434" s="20"/>
      <c r="AN434" s="20"/>
      <c r="AO434" s="20"/>
      <c r="AP434" s="20"/>
      <c r="AQ434" s="20"/>
      <c r="AR434" s="20"/>
      <c r="AS434" s="20"/>
      <c r="AT434" s="20"/>
      <c r="AU434" s="20"/>
      <c r="AV434" s="20"/>
      <c r="AW434" s="21"/>
      <c r="BA434" s="27" t="s">
        <v>743</v>
      </c>
      <c r="BB434" s="36" t="s">
        <v>657</v>
      </c>
      <c r="BC434" s="26"/>
      <c r="BD434" s="26">
        <v>332.8706507673312</v>
      </c>
      <c r="BE434" s="20"/>
      <c r="BF434" s="20"/>
      <c r="BG434" s="20"/>
      <c r="BH434" s="20"/>
      <c r="BI434" s="20"/>
      <c r="BJ434" s="20"/>
      <c r="BK434" s="20"/>
      <c r="BL434" s="20"/>
      <c r="BM434" s="20"/>
      <c r="BN434" s="20"/>
      <c r="BO434" s="20"/>
      <c r="BP434" s="20"/>
      <c r="BQ434" s="20"/>
      <c r="BR434" s="20"/>
      <c r="BS434" s="20"/>
      <c r="BT434" s="20"/>
      <c r="BU434" s="20"/>
      <c r="BV434" s="20"/>
      <c r="BW434" s="20"/>
      <c r="BX434" s="20"/>
      <c r="BY434" s="21"/>
      <c r="CB434" s="31" t="s">
        <v>691</v>
      </c>
      <c r="CC434" s="56" t="s">
        <v>605</v>
      </c>
      <c r="CD434" s="30">
        <v>340.40829459434872</v>
      </c>
      <c r="CE434" s="30"/>
      <c r="CF434" s="20"/>
      <c r="CG434" s="20"/>
      <c r="CH434" s="20"/>
      <c r="CI434" s="20"/>
      <c r="CJ434" s="20"/>
      <c r="CK434" s="20"/>
      <c r="CL434" s="20"/>
      <c r="CM434" s="20"/>
      <c r="CN434" s="20"/>
      <c r="CO434" s="20"/>
      <c r="CP434" s="20"/>
      <c r="CQ434" s="20"/>
      <c r="CR434" s="20"/>
      <c r="CS434" s="20"/>
      <c r="CT434" s="20"/>
      <c r="CU434" s="20"/>
      <c r="CV434" s="20"/>
      <c r="CW434" s="20"/>
      <c r="CX434" s="20"/>
      <c r="CY434" s="20"/>
      <c r="CZ434" s="21"/>
    </row>
    <row r="435" spans="28:104" x14ac:dyDescent="0.25">
      <c r="AB435" s="27" t="s">
        <v>791</v>
      </c>
      <c r="AC435" s="36" t="s">
        <v>761</v>
      </c>
      <c r="AD435" s="63">
        <v>492.9663794583974</v>
      </c>
      <c r="AE435" s="20"/>
      <c r="AF435" s="20"/>
      <c r="AG435" s="20"/>
      <c r="AH435" s="20"/>
      <c r="AI435" s="20"/>
      <c r="AJ435" s="20"/>
      <c r="AK435" s="20"/>
      <c r="AL435" s="20"/>
      <c r="AM435" s="20"/>
      <c r="AN435" s="20"/>
      <c r="AO435" s="20"/>
      <c r="AP435" s="20"/>
      <c r="AQ435" s="20"/>
      <c r="AR435" s="20"/>
      <c r="AS435" s="20"/>
      <c r="AT435" s="20"/>
      <c r="AU435" s="20"/>
      <c r="AV435" s="20"/>
      <c r="AW435" s="21"/>
      <c r="BA435" s="27" t="s">
        <v>744</v>
      </c>
      <c r="BB435" s="36" t="s">
        <v>658</v>
      </c>
      <c r="BC435" s="26"/>
      <c r="BD435" s="26">
        <v>460.38874879698233</v>
      </c>
      <c r="BE435" s="20"/>
      <c r="BF435" s="20"/>
      <c r="BG435" s="20"/>
      <c r="BH435" s="20"/>
      <c r="BI435" s="20"/>
      <c r="BJ435" s="20"/>
      <c r="BK435" s="20"/>
      <c r="BL435" s="20"/>
      <c r="BM435" s="20"/>
      <c r="BN435" s="20"/>
      <c r="BO435" s="20"/>
      <c r="BP435" s="20"/>
      <c r="BQ435" s="20"/>
      <c r="BR435" s="20"/>
      <c r="BS435" s="20"/>
      <c r="BT435" s="20"/>
      <c r="BU435" s="20"/>
      <c r="BV435" s="20"/>
      <c r="BW435" s="20"/>
      <c r="BX435" s="20"/>
      <c r="BY435" s="21"/>
      <c r="CB435" s="31" t="s">
        <v>692</v>
      </c>
      <c r="CC435" s="56" t="s">
        <v>606</v>
      </c>
      <c r="CD435" s="30">
        <v>393.96828584449696</v>
      </c>
      <c r="CE435" s="30"/>
      <c r="CF435" s="20"/>
      <c r="CG435" s="20"/>
      <c r="CH435" s="20"/>
      <c r="CI435" s="20"/>
      <c r="CJ435" s="20"/>
      <c r="CK435" s="20"/>
      <c r="CL435" s="20"/>
      <c r="CM435" s="20"/>
      <c r="CN435" s="20"/>
      <c r="CO435" s="20"/>
      <c r="CP435" s="20"/>
      <c r="CQ435" s="20"/>
      <c r="CR435" s="20"/>
      <c r="CS435" s="20"/>
      <c r="CT435" s="20"/>
      <c r="CU435" s="20"/>
      <c r="CV435" s="20"/>
      <c r="CW435" s="20"/>
      <c r="CX435" s="20"/>
      <c r="CY435" s="20"/>
      <c r="CZ435" s="21"/>
    </row>
    <row r="436" spans="28:104" x14ac:dyDescent="0.25">
      <c r="AB436" s="27" t="s">
        <v>792</v>
      </c>
      <c r="AC436" s="36" t="s">
        <v>762</v>
      </c>
      <c r="AD436" s="63">
        <v>473.11065301867166</v>
      </c>
      <c r="AE436" s="20"/>
      <c r="AF436" s="20"/>
      <c r="AG436" s="20"/>
      <c r="AH436" s="20"/>
      <c r="AI436" s="20"/>
      <c r="AJ436" s="20"/>
      <c r="AK436" s="20"/>
      <c r="AL436" s="20"/>
      <c r="AM436" s="20"/>
      <c r="AN436" s="20"/>
      <c r="AO436" s="20"/>
      <c r="AP436" s="20"/>
      <c r="AQ436" s="20"/>
      <c r="AR436" s="20"/>
      <c r="AS436" s="20"/>
      <c r="AT436" s="20"/>
      <c r="AU436" s="20"/>
      <c r="AV436" s="20"/>
      <c r="AW436" s="21"/>
      <c r="BA436" s="27" t="s">
        <v>745</v>
      </c>
      <c r="BB436" s="36" t="s">
        <v>659</v>
      </c>
      <c r="BC436" s="26"/>
      <c r="BD436" s="26">
        <v>434.38474048207934</v>
      </c>
      <c r="BE436" s="20"/>
      <c r="BF436" s="20"/>
      <c r="BG436" s="20"/>
      <c r="BH436" s="20"/>
      <c r="BI436" s="20"/>
      <c r="BJ436" s="20"/>
      <c r="BK436" s="20"/>
      <c r="BL436" s="20"/>
      <c r="BM436" s="20"/>
      <c r="BN436" s="20"/>
      <c r="BO436" s="20"/>
      <c r="BP436" s="20"/>
      <c r="BQ436" s="20"/>
      <c r="BR436" s="20"/>
      <c r="BS436" s="20"/>
      <c r="BT436" s="20"/>
      <c r="BU436" s="20"/>
      <c r="BV436" s="20"/>
      <c r="BW436" s="20"/>
      <c r="BX436" s="20"/>
      <c r="BY436" s="21"/>
      <c r="CB436" s="31" t="s">
        <v>693</v>
      </c>
      <c r="CC436" s="56" t="s">
        <v>607</v>
      </c>
      <c r="CD436" s="30">
        <v>348.08455919178118</v>
      </c>
      <c r="CE436" s="30"/>
      <c r="CF436" s="20"/>
      <c r="CG436" s="20"/>
      <c r="CH436" s="20"/>
      <c r="CI436" s="20"/>
      <c r="CJ436" s="20"/>
      <c r="CK436" s="20"/>
      <c r="CL436" s="20"/>
      <c r="CM436" s="20"/>
      <c r="CN436" s="20"/>
      <c r="CO436" s="20"/>
      <c r="CP436" s="20"/>
      <c r="CQ436" s="20"/>
      <c r="CR436" s="20"/>
      <c r="CS436" s="20"/>
      <c r="CT436" s="20"/>
      <c r="CU436" s="20"/>
      <c r="CV436" s="20"/>
      <c r="CW436" s="20"/>
      <c r="CX436" s="20"/>
      <c r="CY436" s="20"/>
      <c r="CZ436" s="21"/>
    </row>
    <row r="437" spans="28:104" x14ac:dyDescent="0.25">
      <c r="AB437" s="27" t="s">
        <v>793</v>
      </c>
      <c r="AC437" s="36" t="s">
        <v>763</v>
      </c>
      <c r="AD437" s="63">
        <v>432.19686424620932</v>
      </c>
      <c r="AE437" s="20"/>
      <c r="AF437" s="20"/>
      <c r="AG437" s="20"/>
      <c r="AH437" s="20"/>
      <c r="AI437" s="20"/>
      <c r="AJ437" s="20"/>
      <c r="AK437" s="20"/>
      <c r="AL437" s="20"/>
      <c r="AM437" s="20"/>
      <c r="AN437" s="20"/>
      <c r="AO437" s="20"/>
      <c r="AP437" s="20"/>
      <c r="AQ437" s="20"/>
      <c r="AR437" s="20"/>
      <c r="AS437" s="20"/>
      <c r="AT437" s="20"/>
      <c r="AU437" s="20"/>
      <c r="AV437" s="20"/>
      <c r="AW437" s="21"/>
      <c r="BA437" s="27" t="s">
        <v>746</v>
      </c>
      <c r="BB437" s="36" t="s">
        <v>660</v>
      </c>
      <c r="BC437" s="26"/>
      <c r="BD437" s="26">
        <v>189.01596317487218</v>
      </c>
      <c r="BE437" s="20"/>
      <c r="BF437" s="20"/>
      <c r="BG437" s="20"/>
      <c r="BH437" s="20"/>
      <c r="BI437" s="20"/>
      <c r="BJ437" s="20"/>
      <c r="BK437" s="20"/>
      <c r="BL437" s="20"/>
      <c r="BM437" s="20"/>
      <c r="BN437" s="20"/>
      <c r="BO437" s="20"/>
      <c r="BP437" s="20"/>
      <c r="BQ437" s="20"/>
      <c r="BR437" s="20"/>
      <c r="BS437" s="20"/>
      <c r="BT437" s="20"/>
      <c r="BU437" s="20"/>
      <c r="BV437" s="20"/>
      <c r="BW437" s="20"/>
      <c r="BX437" s="20"/>
      <c r="BY437" s="21"/>
      <c r="CB437" s="31" t="s">
        <v>694</v>
      </c>
      <c r="CC437" s="56" t="s">
        <v>608</v>
      </c>
      <c r="CD437" s="30">
        <v>363.81373930827721</v>
      </c>
      <c r="CE437" s="30"/>
      <c r="CF437" s="20"/>
      <c r="CG437" s="20"/>
      <c r="CH437" s="20"/>
      <c r="CI437" s="20"/>
      <c r="CJ437" s="20"/>
      <c r="CK437" s="20"/>
      <c r="CL437" s="20"/>
      <c r="CM437" s="20"/>
      <c r="CN437" s="20"/>
      <c r="CO437" s="20"/>
      <c r="CP437" s="20"/>
      <c r="CQ437" s="20"/>
      <c r="CR437" s="20"/>
      <c r="CS437" s="20"/>
      <c r="CT437" s="20"/>
      <c r="CU437" s="20"/>
      <c r="CV437" s="20"/>
      <c r="CW437" s="20"/>
      <c r="CX437" s="20"/>
      <c r="CY437" s="20"/>
      <c r="CZ437" s="21"/>
    </row>
    <row r="438" spans="28:104" x14ac:dyDescent="0.25">
      <c r="AB438" s="27" t="s">
        <v>794</v>
      </c>
      <c r="AC438" s="36" t="s">
        <v>764</v>
      </c>
      <c r="AD438" s="63">
        <v>494.04673777364661</v>
      </c>
      <c r="AE438" s="20"/>
      <c r="AF438" s="20"/>
      <c r="AG438" s="20"/>
      <c r="AH438" s="20"/>
      <c r="AI438" s="20"/>
      <c r="AJ438" s="20"/>
      <c r="AK438" s="20"/>
      <c r="AL438" s="20"/>
      <c r="AM438" s="20"/>
      <c r="AN438" s="20"/>
      <c r="AO438" s="20"/>
      <c r="AP438" s="20"/>
      <c r="AQ438" s="20"/>
      <c r="AR438" s="20"/>
      <c r="AS438" s="20"/>
      <c r="AT438" s="20"/>
      <c r="AU438" s="20"/>
      <c r="AV438" s="20"/>
      <c r="AW438" s="21"/>
      <c r="BA438" s="27" t="s">
        <v>747</v>
      </c>
      <c r="BB438" s="36" t="s">
        <v>661</v>
      </c>
      <c r="BC438" s="26"/>
      <c r="BD438" s="26">
        <v>475.00544131111303</v>
      </c>
      <c r="BE438" s="20"/>
      <c r="BF438" s="20"/>
      <c r="BG438" s="20"/>
      <c r="BH438" s="20"/>
      <c r="BI438" s="20"/>
      <c r="BJ438" s="20"/>
      <c r="BK438" s="20"/>
      <c r="BL438" s="20"/>
      <c r="BM438" s="20"/>
      <c r="BN438" s="20"/>
      <c r="BO438" s="20"/>
      <c r="BP438" s="20"/>
      <c r="BQ438" s="20"/>
      <c r="BR438" s="20"/>
      <c r="BS438" s="20"/>
      <c r="BT438" s="20"/>
      <c r="BU438" s="20"/>
      <c r="BV438" s="20"/>
      <c r="BW438" s="20"/>
      <c r="BX438" s="20"/>
      <c r="BY438" s="21"/>
      <c r="CB438" s="31" t="s">
        <v>695</v>
      </c>
      <c r="CC438" s="56" t="s">
        <v>609</v>
      </c>
      <c r="CD438" s="30">
        <v>298.47874024031364</v>
      </c>
      <c r="CE438" s="30"/>
      <c r="CF438" s="20"/>
      <c r="CG438" s="20"/>
      <c r="CH438" s="20"/>
      <c r="CI438" s="20"/>
      <c r="CJ438" s="20"/>
      <c r="CK438" s="20"/>
      <c r="CL438" s="20"/>
      <c r="CM438" s="20"/>
      <c r="CN438" s="20"/>
      <c r="CO438" s="20"/>
      <c r="CP438" s="20"/>
      <c r="CQ438" s="20"/>
      <c r="CR438" s="20"/>
      <c r="CS438" s="20"/>
      <c r="CT438" s="20"/>
      <c r="CU438" s="20"/>
      <c r="CV438" s="20"/>
      <c r="CW438" s="20"/>
      <c r="CX438" s="20"/>
      <c r="CY438" s="20"/>
      <c r="CZ438" s="21"/>
    </row>
    <row r="439" spans="28:104" x14ac:dyDescent="0.25">
      <c r="AB439" s="27" t="s">
        <v>795</v>
      </c>
      <c r="AC439" s="36" t="s">
        <v>765</v>
      </c>
      <c r="AD439" s="63">
        <v>454.9363091002424</v>
      </c>
      <c r="AE439" s="20"/>
      <c r="AF439" s="20"/>
      <c r="AG439" s="20"/>
      <c r="AH439" s="20"/>
      <c r="AI439" s="20"/>
      <c r="AJ439" s="20"/>
      <c r="AK439" s="20"/>
      <c r="AL439" s="20"/>
      <c r="AM439" s="20"/>
      <c r="AN439" s="20"/>
      <c r="AO439" s="20"/>
      <c r="AP439" s="20"/>
      <c r="AQ439" s="20"/>
      <c r="AR439" s="20"/>
      <c r="AS439" s="20"/>
      <c r="AT439" s="20"/>
      <c r="AU439" s="20"/>
      <c r="AV439" s="20"/>
      <c r="AW439" s="21"/>
      <c r="BA439" s="27" t="s">
        <v>748</v>
      </c>
      <c r="BB439" s="36" t="s">
        <v>662</v>
      </c>
      <c r="BC439" s="26"/>
      <c r="BD439" s="26">
        <v>130.29156672672471</v>
      </c>
      <c r="BE439" s="20"/>
      <c r="BF439" s="20"/>
      <c r="BG439" s="20"/>
      <c r="BH439" s="20"/>
      <c r="BI439" s="20"/>
      <c r="BJ439" s="20"/>
      <c r="BK439" s="20"/>
      <c r="BL439" s="20"/>
      <c r="BM439" s="20"/>
      <c r="BN439" s="20"/>
      <c r="BO439" s="20"/>
      <c r="BP439" s="20"/>
      <c r="BQ439" s="20"/>
      <c r="BR439" s="20"/>
      <c r="BS439" s="20"/>
      <c r="BT439" s="20"/>
      <c r="BU439" s="20"/>
      <c r="BV439" s="20"/>
      <c r="BW439" s="20"/>
      <c r="BX439" s="20"/>
      <c r="BY439" s="21"/>
      <c r="CB439" s="31" t="s">
        <v>696</v>
      </c>
      <c r="CC439" s="56" t="s">
        <v>610</v>
      </c>
      <c r="CD439" s="30">
        <v>421.31776876868156</v>
      </c>
      <c r="CE439" s="30"/>
      <c r="CF439" s="20"/>
      <c r="CG439" s="20"/>
      <c r="CH439" s="20"/>
      <c r="CI439" s="20"/>
      <c r="CJ439" s="20"/>
      <c r="CK439" s="20"/>
      <c r="CL439" s="20"/>
      <c r="CM439" s="20"/>
      <c r="CN439" s="20"/>
      <c r="CO439" s="20"/>
      <c r="CP439" s="20"/>
      <c r="CQ439" s="20"/>
      <c r="CR439" s="20"/>
      <c r="CS439" s="20"/>
      <c r="CT439" s="20"/>
      <c r="CU439" s="20"/>
      <c r="CV439" s="20"/>
      <c r="CW439" s="20"/>
      <c r="CX439" s="20"/>
      <c r="CY439" s="20"/>
      <c r="CZ439" s="21"/>
    </row>
    <row r="440" spans="28:104" x14ac:dyDescent="0.25">
      <c r="AB440" s="27" t="s">
        <v>796</v>
      </c>
      <c r="AC440" s="36" t="s">
        <v>766</v>
      </c>
      <c r="AD440" s="63">
        <v>553.41727343559921</v>
      </c>
      <c r="AE440" s="20"/>
      <c r="AF440" s="20"/>
      <c r="AG440" s="20"/>
      <c r="AH440" s="20"/>
      <c r="AI440" s="20"/>
      <c r="AJ440" s="20"/>
      <c r="AK440" s="20"/>
      <c r="AL440" s="20"/>
      <c r="AM440" s="20"/>
      <c r="AN440" s="20"/>
      <c r="AO440" s="20"/>
      <c r="AP440" s="20"/>
      <c r="AQ440" s="20"/>
      <c r="AR440" s="20"/>
      <c r="AS440" s="20"/>
      <c r="AT440" s="20"/>
      <c r="AU440" s="20"/>
      <c r="AV440" s="20"/>
      <c r="AW440" s="21"/>
      <c r="BA440" s="27" t="s">
        <v>749</v>
      </c>
      <c r="BB440" s="36" t="s">
        <v>663</v>
      </c>
      <c r="BC440" s="26"/>
      <c r="BD440" s="26">
        <v>449.4287347177227</v>
      </c>
      <c r="BE440" s="20"/>
      <c r="BF440" s="20"/>
      <c r="BG440" s="20"/>
      <c r="BH440" s="20"/>
      <c r="BI440" s="20"/>
      <c r="BJ440" s="20"/>
      <c r="BK440" s="20"/>
      <c r="BL440" s="20"/>
      <c r="BM440" s="20"/>
      <c r="BN440" s="20"/>
      <c r="BO440" s="20"/>
      <c r="BP440" s="20"/>
      <c r="BQ440" s="20"/>
      <c r="BR440" s="20"/>
      <c r="BS440" s="20"/>
      <c r="BT440" s="20"/>
      <c r="BU440" s="20"/>
      <c r="BV440" s="20"/>
      <c r="BW440" s="20"/>
      <c r="BX440" s="20"/>
      <c r="BY440" s="21"/>
      <c r="CB440" s="31" t="s">
        <v>697</v>
      </c>
      <c r="CC440" s="56" t="s">
        <v>611</v>
      </c>
      <c r="CD440" s="30">
        <v>363.11712045321281</v>
      </c>
      <c r="CE440" s="30"/>
      <c r="CF440" s="20"/>
      <c r="CG440" s="20"/>
      <c r="CH440" s="20"/>
      <c r="CI440" s="20"/>
      <c r="CJ440" s="20"/>
      <c r="CK440" s="20"/>
      <c r="CL440" s="20"/>
      <c r="CM440" s="20"/>
      <c r="CN440" s="20"/>
      <c r="CO440" s="20"/>
      <c r="CP440" s="20"/>
      <c r="CQ440" s="20"/>
      <c r="CR440" s="20"/>
      <c r="CS440" s="20"/>
      <c r="CT440" s="20"/>
      <c r="CU440" s="20"/>
      <c r="CV440" s="20"/>
      <c r="CW440" s="20"/>
      <c r="CX440" s="20"/>
      <c r="CY440" s="20"/>
      <c r="CZ440" s="21"/>
    </row>
    <row r="441" spans="28:104" x14ac:dyDescent="0.25">
      <c r="AB441" s="27" t="s">
        <v>797</v>
      </c>
      <c r="AC441" s="36" t="s">
        <v>767</v>
      </c>
      <c r="AD441" s="63">
        <v>509.97251719940664</v>
      </c>
      <c r="AE441" s="20"/>
      <c r="AF441" s="20"/>
      <c r="AG441" s="20"/>
      <c r="AH441" s="20"/>
      <c r="AI441" s="20"/>
      <c r="AJ441" s="20"/>
      <c r="AK441" s="20"/>
      <c r="AL441" s="20"/>
      <c r="AM441" s="20"/>
      <c r="AN441" s="20"/>
      <c r="AO441" s="20"/>
      <c r="AP441" s="20"/>
      <c r="AQ441" s="20"/>
      <c r="AR441" s="20"/>
      <c r="AS441" s="20"/>
      <c r="AT441" s="20"/>
      <c r="AU441" s="20"/>
      <c r="AV441" s="20"/>
      <c r="AW441" s="21"/>
      <c r="BA441" s="27" t="s">
        <v>750</v>
      </c>
      <c r="BB441" s="36" t="s">
        <v>664</v>
      </c>
      <c r="BC441" s="26"/>
      <c r="BD441" s="26">
        <v>327.57701054097333</v>
      </c>
      <c r="BE441" s="20"/>
      <c r="BF441" s="20"/>
      <c r="BG441" s="20"/>
      <c r="BH441" s="20"/>
      <c r="BI441" s="20"/>
      <c r="BJ441" s="20"/>
      <c r="BK441" s="20"/>
      <c r="BL441" s="20"/>
      <c r="BM441" s="20"/>
      <c r="BN441" s="20"/>
      <c r="BO441" s="20"/>
      <c r="BP441" s="20"/>
      <c r="BQ441" s="20"/>
      <c r="BR441" s="20"/>
      <c r="BS441" s="20"/>
      <c r="BT441" s="20"/>
      <c r="BU441" s="20"/>
      <c r="BV441" s="20"/>
      <c r="BW441" s="20"/>
      <c r="BX441" s="20"/>
      <c r="BY441" s="21"/>
      <c r="CB441" s="31" t="s">
        <v>698</v>
      </c>
      <c r="CC441" s="56" t="s">
        <v>612</v>
      </c>
      <c r="CD441" s="30">
        <v>406.50425836975404</v>
      </c>
      <c r="CE441" s="30"/>
      <c r="CF441" s="20"/>
      <c r="CG441" s="20"/>
      <c r="CH441" s="20"/>
      <c r="CI441" s="20"/>
      <c r="CJ441" s="20"/>
      <c r="CK441" s="20"/>
      <c r="CL441" s="20"/>
      <c r="CM441" s="20"/>
      <c r="CN441" s="20"/>
      <c r="CO441" s="20"/>
      <c r="CP441" s="20"/>
      <c r="CQ441" s="20"/>
      <c r="CR441" s="20"/>
      <c r="CS441" s="20"/>
      <c r="CT441" s="20"/>
      <c r="CU441" s="20"/>
      <c r="CV441" s="20"/>
      <c r="CW441" s="20"/>
      <c r="CX441" s="20"/>
      <c r="CY441" s="20"/>
      <c r="CZ441" s="21"/>
    </row>
    <row r="442" spans="28:104" x14ac:dyDescent="0.25">
      <c r="AB442" s="27" t="s">
        <v>798</v>
      </c>
      <c r="AC442" s="36" t="s">
        <v>768</v>
      </c>
      <c r="AD442" s="63">
        <v>557.64953435584368</v>
      </c>
      <c r="AE442" s="20"/>
      <c r="AF442" s="20"/>
      <c r="AG442" s="20"/>
      <c r="AH442" s="20"/>
      <c r="AI442" s="20"/>
      <c r="AJ442" s="20"/>
      <c r="AK442" s="20"/>
      <c r="AL442" s="20"/>
      <c r="AM442" s="20"/>
      <c r="AN442" s="20"/>
      <c r="AO442" s="20"/>
      <c r="AP442" s="20"/>
      <c r="AQ442" s="20"/>
      <c r="AR442" s="20"/>
      <c r="AS442" s="20"/>
      <c r="AT442" s="20"/>
      <c r="AU442" s="20"/>
      <c r="AV442" s="20"/>
      <c r="AW442" s="21"/>
      <c r="BA442" s="27" t="s">
        <v>751</v>
      </c>
      <c r="BB442" s="36" t="s">
        <v>665</v>
      </c>
      <c r="BC442" s="26"/>
      <c r="BD442" s="26">
        <v>366.7452210411185</v>
      </c>
      <c r="BE442" s="20"/>
      <c r="BF442" s="20"/>
      <c r="BG442" s="20"/>
      <c r="BH442" s="20"/>
      <c r="BI442" s="20"/>
      <c r="BJ442" s="20"/>
      <c r="BK442" s="20"/>
      <c r="BL442" s="20"/>
      <c r="BM442" s="20"/>
      <c r="BN442" s="20"/>
      <c r="BO442" s="20"/>
      <c r="BP442" s="20"/>
      <c r="BQ442" s="20"/>
      <c r="BR442" s="20"/>
      <c r="BS442" s="20"/>
      <c r="BT442" s="20"/>
      <c r="BU442" s="20"/>
      <c r="BV442" s="20"/>
      <c r="BW442" s="20"/>
      <c r="BX442" s="20"/>
      <c r="BY442" s="21"/>
      <c r="CB442" s="31" t="s">
        <v>699</v>
      </c>
      <c r="CC442" s="56" t="s">
        <v>613</v>
      </c>
      <c r="CD442" s="30">
        <v>302.02217683933293</v>
      </c>
      <c r="CE442" s="30"/>
      <c r="CF442" s="20"/>
      <c r="CG442" s="20"/>
      <c r="CH442" s="20"/>
      <c r="CI442" s="20"/>
      <c r="CJ442" s="20"/>
      <c r="CK442" s="20"/>
      <c r="CL442" s="20"/>
      <c r="CM442" s="20"/>
      <c r="CN442" s="20"/>
      <c r="CO442" s="20"/>
      <c r="CP442" s="20"/>
      <c r="CQ442" s="20"/>
      <c r="CR442" s="20"/>
      <c r="CS442" s="20"/>
      <c r="CT442" s="20"/>
      <c r="CU442" s="20"/>
      <c r="CV442" s="20"/>
      <c r="CW442" s="20"/>
      <c r="CX442" s="20"/>
      <c r="CY442" s="20"/>
      <c r="CZ442" s="21"/>
    </row>
    <row r="443" spans="28:104" x14ac:dyDescent="0.25">
      <c r="AB443" s="27" t="s">
        <v>799</v>
      </c>
      <c r="AC443" s="36" t="s">
        <v>769</v>
      </c>
      <c r="AD443" s="63">
        <v>418.72711730746471</v>
      </c>
      <c r="AE443" s="20"/>
      <c r="AF443" s="20"/>
      <c r="AG443" s="20"/>
      <c r="AH443" s="20"/>
      <c r="AI443" s="20"/>
      <c r="AJ443" s="20"/>
      <c r="AK443" s="20"/>
      <c r="AL443" s="20"/>
      <c r="AM443" s="20"/>
      <c r="AN443" s="20"/>
      <c r="AO443" s="20"/>
      <c r="AP443" s="20"/>
      <c r="AQ443" s="20"/>
      <c r="AR443" s="20"/>
      <c r="AS443" s="20"/>
      <c r="AT443" s="20"/>
      <c r="AU443" s="20"/>
      <c r="AV443" s="20"/>
      <c r="AW443" s="21"/>
      <c r="BA443" s="27" t="s">
        <v>752</v>
      </c>
      <c r="BB443" s="36" t="s">
        <v>666</v>
      </c>
      <c r="BC443" s="26"/>
      <c r="BD443" s="26">
        <v>408.52043357126593</v>
      </c>
      <c r="BE443" s="20"/>
      <c r="BF443" s="20"/>
      <c r="BG443" s="20"/>
      <c r="BH443" s="20"/>
      <c r="BI443" s="20"/>
      <c r="BJ443" s="20"/>
      <c r="BK443" s="20"/>
      <c r="BL443" s="20"/>
      <c r="BM443" s="20"/>
      <c r="BN443" s="20"/>
      <c r="BO443" s="20"/>
      <c r="BP443" s="20"/>
      <c r="BQ443" s="20"/>
      <c r="BR443" s="20"/>
      <c r="BS443" s="20"/>
      <c r="BT443" s="20"/>
      <c r="BU443" s="20"/>
      <c r="BV443" s="20"/>
      <c r="BW443" s="20"/>
      <c r="BX443" s="20"/>
      <c r="BY443" s="21"/>
      <c r="CB443" s="31" t="s">
        <v>700</v>
      </c>
      <c r="CC443" s="56" t="s">
        <v>614</v>
      </c>
      <c r="CD443" s="30">
        <v>431.79960144631974</v>
      </c>
      <c r="CE443" s="30"/>
      <c r="CF443" s="20"/>
      <c r="CG443" s="20"/>
      <c r="CH443" s="20"/>
      <c r="CI443" s="20"/>
      <c r="CJ443" s="20"/>
      <c r="CK443" s="20"/>
      <c r="CL443" s="20"/>
      <c r="CM443" s="20"/>
      <c r="CN443" s="20"/>
      <c r="CO443" s="20"/>
      <c r="CP443" s="20"/>
      <c r="CQ443" s="20"/>
      <c r="CR443" s="20"/>
      <c r="CS443" s="20"/>
      <c r="CT443" s="20"/>
      <c r="CU443" s="20"/>
      <c r="CV443" s="20"/>
      <c r="CW443" s="20"/>
      <c r="CX443" s="20"/>
      <c r="CY443" s="20"/>
      <c r="CZ443" s="21"/>
    </row>
    <row r="444" spans="28:104" x14ac:dyDescent="0.25">
      <c r="AB444" s="27" t="s">
        <v>800</v>
      </c>
      <c r="AC444" s="36" t="s">
        <v>770</v>
      </c>
      <c r="AD444" s="63">
        <v>459.34082913010889</v>
      </c>
      <c r="AE444" s="20"/>
      <c r="AF444" s="20"/>
      <c r="AG444" s="20"/>
      <c r="AH444" s="20"/>
      <c r="AI444" s="20"/>
      <c r="AJ444" s="20"/>
      <c r="AK444" s="20"/>
      <c r="AL444" s="20"/>
      <c r="AM444" s="20"/>
      <c r="AN444" s="20"/>
      <c r="AO444" s="20"/>
      <c r="AP444" s="20"/>
      <c r="AQ444" s="20"/>
      <c r="AR444" s="20"/>
      <c r="AS444" s="20"/>
      <c r="AT444" s="20"/>
      <c r="AU444" s="20"/>
      <c r="AV444" s="20"/>
      <c r="AW444" s="21"/>
      <c r="BA444" s="27" t="s">
        <v>753</v>
      </c>
      <c r="BB444" s="36" t="s">
        <v>667</v>
      </c>
      <c r="BC444" s="26"/>
      <c r="BD444" s="26">
        <v>431.43604427406552</v>
      </c>
      <c r="BE444" s="20"/>
      <c r="BF444" s="20"/>
      <c r="BG444" s="20"/>
      <c r="BH444" s="20"/>
      <c r="BI444" s="20"/>
      <c r="BJ444" s="20"/>
      <c r="BK444" s="20"/>
      <c r="BL444" s="20"/>
      <c r="BM444" s="20"/>
      <c r="BN444" s="20"/>
      <c r="BO444" s="20"/>
      <c r="BP444" s="20"/>
      <c r="BQ444" s="20"/>
      <c r="BR444" s="20"/>
      <c r="BS444" s="20"/>
      <c r="BT444" s="20"/>
      <c r="BU444" s="20"/>
      <c r="BV444" s="20"/>
      <c r="BW444" s="20"/>
      <c r="BX444" s="20"/>
      <c r="BY444" s="21"/>
      <c r="CB444" s="31" t="s">
        <v>701</v>
      </c>
      <c r="CC444" s="56" t="s">
        <v>615</v>
      </c>
      <c r="CD444" s="30">
        <v>332.31305031802412</v>
      </c>
      <c r="CE444" s="30"/>
      <c r="CF444" s="20"/>
      <c r="CG444" s="20"/>
      <c r="CH444" s="20"/>
      <c r="CI444" s="20"/>
      <c r="CJ444" s="20"/>
      <c r="CK444" s="20"/>
      <c r="CL444" s="20"/>
      <c r="CM444" s="20"/>
      <c r="CN444" s="20"/>
      <c r="CO444" s="20"/>
      <c r="CP444" s="20"/>
      <c r="CQ444" s="20"/>
      <c r="CR444" s="20"/>
      <c r="CS444" s="20"/>
      <c r="CT444" s="20"/>
      <c r="CU444" s="20"/>
      <c r="CV444" s="20"/>
      <c r="CW444" s="20"/>
      <c r="CX444" s="20"/>
      <c r="CY444" s="20"/>
      <c r="CZ444" s="21"/>
    </row>
    <row r="445" spans="28:104" x14ac:dyDescent="0.25">
      <c r="AB445" s="27" t="s">
        <v>801</v>
      </c>
      <c r="AC445" s="36" t="s">
        <v>771</v>
      </c>
      <c r="AD445" s="63">
        <v>509.67516164571782</v>
      </c>
      <c r="AE445" s="20"/>
      <c r="AF445" s="20"/>
      <c r="AG445" s="20"/>
      <c r="AH445" s="20"/>
      <c r="AI445" s="20"/>
      <c r="AJ445" s="20"/>
      <c r="AK445" s="20"/>
      <c r="AL445" s="20"/>
      <c r="AM445" s="20"/>
      <c r="AN445" s="20"/>
      <c r="AO445" s="20"/>
      <c r="AP445" s="20"/>
      <c r="AQ445" s="20"/>
      <c r="AR445" s="20"/>
      <c r="AS445" s="20"/>
      <c r="AT445" s="20"/>
      <c r="AU445" s="20"/>
      <c r="AV445" s="20"/>
      <c r="AW445" s="21"/>
      <c r="BA445" s="27" t="s">
        <v>754</v>
      </c>
      <c r="BB445" s="36" t="s">
        <v>668</v>
      </c>
      <c r="BC445" s="26"/>
      <c r="BD445" s="26">
        <v>358.88964733000267</v>
      </c>
      <c r="BE445" s="20"/>
      <c r="BF445" s="20"/>
      <c r="BG445" s="20"/>
      <c r="BH445" s="20"/>
      <c r="BI445" s="20"/>
      <c r="BJ445" s="20"/>
      <c r="BK445" s="20"/>
      <c r="BL445" s="20"/>
      <c r="BM445" s="20"/>
      <c r="BN445" s="20"/>
      <c r="BO445" s="20"/>
      <c r="BP445" s="20"/>
      <c r="BQ445" s="20"/>
      <c r="BR445" s="20"/>
      <c r="BS445" s="20"/>
      <c r="BT445" s="20"/>
      <c r="BU445" s="20"/>
      <c r="BV445" s="20"/>
      <c r="BW445" s="20"/>
      <c r="BX445" s="20"/>
      <c r="BY445" s="21"/>
      <c r="CB445" s="31" t="s">
        <v>702</v>
      </c>
      <c r="CC445" s="56" t="s">
        <v>616</v>
      </c>
      <c r="CD445" s="30">
        <v>358.03399684195426</v>
      </c>
      <c r="CE445" s="30"/>
      <c r="CF445" s="20"/>
      <c r="CG445" s="20"/>
      <c r="CH445" s="20"/>
      <c r="CI445" s="20"/>
      <c r="CJ445" s="20"/>
      <c r="CK445" s="20"/>
      <c r="CL445" s="20"/>
      <c r="CM445" s="20"/>
      <c r="CN445" s="20"/>
      <c r="CO445" s="20"/>
      <c r="CP445" s="20"/>
      <c r="CQ445" s="20"/>
      <c r="CR445" s="20"/>
      <c r="CS445" s="20"/>
      <c r="CT445" s="20"/>
      <c r="CU445" s="20"/>
      <c r="CV445" s="20"/>
      <c r="CW445" s="20"/>
      <c r="CX445" s="20"/>
      <c r="CY445" s="20"/>
      <c r="CZ445" s="21"/>
    </row>
    <row r="446" spans="28:104" x14ac:dyDescent="0.25">
      <c r="AB446" s="27" t="s">
        <v>802</v>
      </c>
      <c r="AC446" s="36" t="s">
        <v>772</v>
      </c>
      <c r="AD446" s="63">
        <v>433.60223951134293</v>
      </c>
      <c r="AE446" s="20"/>
      <c r="AF446" s="20"/>
      <c r="AG446" s="20"/>
      <c r="AH446" s="20"/>
      <c r="AI446" s="20"/>
      <c r="AJ446" s="20"/>
      <c r="AK446" s="20"/>
      <c r="AL446" s="20"/>
      <c r="AM446" s="20"/>
      <c r="AN446" s="20"/>
      <c r="AO446" s="20"/>
      <c r="AP446" s="20"/>
      <c r="AQ446" s="20"/>
      <c r="AR446" s="20"/>
      <c r="AS446" s="20"/>
      <c r="AT446" s="20"/>
      <c r="AU446" s="20"/>
      <c r="AV446" s="20"/>
      <c r="AW446" s="21"/>
      <c r="BA446" s="27" t="s">
        <v>755</v>
      </c>
      <c r="BB446" s="36" t="s">
        <v>669</v>
      </c>
      <c r="BC446" s="26"/>
      <c r="BD446" s="26">
        <v>345.27021664247769</v>
      </c>
      <c r="BE446" s="20"/>
      <c r="BF446" s="20"/>
      <c r="BG446" s="20"/>
      <c r="BH446" s="20"/>
      <c r="BI446" s="20"/>
      <c r="BJ446" s="20"/>
      <c r="BK446" s="20"/>
      <c r="BL446" s="20"/>
      <c r="BM446" s="20"/>
      <c r="BN446" s="20"/>
      <c r="BO446" s="20"/>
      <c r="BP446" s="20"/>
      <c r="BQ446" s="20"/>
      <c r="BR446" s="20"/>
      <c r="BS446" s="20"/>
      <c r="BT446" s="20"/>
      <c r="BU446" s="20"/>
      <c r="BV446" s="20"/>
      <c r="BW446" s="20"/>
      <c r="BX446" s="20"/>
      <c r="BY446" s="21"/>
      <c r="CB446" s="31" t="s">
        <v>703</v>
      </c>
      <c r="CC446" s="56" t="s">
        <v>617</v>
      </c>
      <c r="CD446" s="30">
        <v>257.53768687403681</v>
      </c>
      <c r="CE446" s="30"/>
      <c r="CF446" s="20"/>
      <c r="CG446" s="20"/>
      <c r="CH446" s="20"/>
      <c r="CI446" s="20"/>
      <c r="CJ446" s="20"/>
      <c r="CK446" s="20"/>
      <c r="CL446" s="20"/>
      <c r="CM446" s="20"/>
      <c r="CN446" s="20"/>
      <c r="CO446" s="20"/>
      <c r="CP446" s="20"/>
      <c r="CQ446" s="20"/>
      <c r="CR446" s="20"/>
      <c r="CS446" s="20"/>
      <c r="CT446" s="20"/>
      <c r="CU446" s="20"/>
      <c r="CV446" s="20"/>
      <c r="CW446" s="20"/>
      <c r="CX446" s="20"/>
      <c r="CY446" s="20"/>
      <c r="CZ446" s="21"/>
    </row>
    <row r="447" spans="28:104" x14ac:dyDescent="0.25">
      <c r="AB447" s="27" t="s">
        <v>803</v>
      </c>
      <c r="AC447" s="36" t="s">
        <v>773</v>
      </c>
      <c r="AD447" s="63">
        <v>382.91842541863514</v>
      </c>
      <c r="AE447" s="20"/>
      <c r="AF447" s="20"/>
      <c r="AG447" s="20"/>
      <c r="AH447" s="20"/>
      <c r="AI447" s="20"/>
      <c r="AJ447" s="20"/>
      <c r="AK447" s="20"/>
      <c r="AL447" s="20"/>
      <c r="AM447" s="20"/>
      <c r="AN447" s="20"/>
      <c r="AO447" s="20"/>
      <c r="AP447" s="20"/>
      <c r="AQ447" s="20"/>
      <c r="AR447" s="20"/>
      <c r="AS447" s="20"/>
      <c r="AT447" s="20"/>
      <c r="AU447" s="20"/>
      <c r="AV447" s="20"/>
      <c r="AW447" s="21"/>
      <c r="BA447" s="27" t="s">
        <v>776</v>
      </c>
      <c r="BB447" s="36" t="s">
        <v>670</v>
      </c>
      <c r="BC447" s="26"/>
      <c r="BD447" s="26">
        <v>374.98132145588318</v>
      </c>
      <c r="BE447" s="20"/>
      <c r="BF447" s="20"/>
      <c r="BG447" s="20"/>
      <c r="BH447" s="20"/>
      <c r="BI447" s="20"/>
      <c r="BJ447" s="20"/>
      <c r="BK447" s="20"/>
      <c r="BL447" s="20"/>
      <c r="BM447" s="20"/>
      <c r="BN447" s="20"/>
      <c r="BO447" s="20"/>
      <c r="BP447" s="20"/>
      <c r="BQ447" s="20"/>
      <c r="BR447" s="20"/>
      <c r="BS447" s="20"/>
      <c r="BT447" s="20"/>
      <c r="BU447" s="20"/>
      <c r="BV447" s="20"/>
      <c r="BW447" s="20"/>
      <c r="BX447" s="20"/>
      <c r="BY447" s="21"/>
      <c r="CB447" s="31" t="s">
        <v>704</v>
      </c>
      <c r="CC447" s="56" t="s">
        <v>618</v>
      </c>
      <c r="CD447" s="30">
        <v>340.92442188196264</v>
      </c>
      <c r="CE447" s="30"/>
      <c r="CF447" s="20"/>
      <c r="CG447" s="20"/>
      <c r="CH447" s="20"/>
      <c r="CI447" s="20"/>
      <c r="CJ447" s="20"/>
      <c r="CK447" s="20"/>
      <c r="CL447" s="20"/>
      <c r="CM447" s="20"/>
      <c r="CN447" s="20"/>
      <c r="CO447" s="20"/>
      <c r="CP447" s="20"/>
      <c r="CQ447" s="20"/>
      <c r="CR447" s="20"/>
      <c r="CS447" s="20"/>
      <c r="CT447" s="20"/>
      <c r="CU447" s="20"/>
      <c r="CV447" s="20"/>
      <c r="CW447" s="20"/>
      <c r="CX447" s="20"/>
      <c r="CY447" s="20"/>
      <c r="CZ447" s="21"/>
    </row>
    <row r="448" spans="28:104" x14ac:dyDescent="0.25">
      <c r="AB448" s="27" t="s">
        <v>804</v>
      </c>
      <c r="AC448" s="36" t="s">
        <v>774</v>
      </c>
      <c r="AD448" s="63">
        <v>476.95698963724675</v>
      </c>
      <c r="AE448" s="20"/>
      <c r="AF448" s="20"/>
      <c r="AG448" s="20"/>
      <c r="AH448" s="20"/>
      <c r="AI448" s="20"/>
      <c r="AJ448" s="20"/>
      <c r="AK448" s="20"/>
      <c r="AL448" s="20"/>
      <c r="AM448" s="20"/>
      <c r="AN448" s="20"/>
      <c r="AO448" s="20"/>
      <c r="AP448" s="20"/>
      <c r="AQ448" s="20"/>
      <c r="AR448" s="20"/>
      <c r="AS448" s="20"/>
      <c r="AT448" s="20"/>
      <c r="AU448" s="20"/>
      <c r="AV448" s="20"/>
      <c r="AW448" s="21"/>
      <c r="BA448" s="27" t="s">
        <v>777</v>
      </c>
      <c r="BB448" s="36" t="s">
        <v>671</v>
      </c>
      <c r="BC448" s="26"/>
      <c r="BD448" s="26">
        <v>420.98077094623017</v>
      </c>
      <c r="BE448" s="20"/>
      <c r="BF448" s="20"/>
      <c r="BG448" s="20"/>
      <c r="BH448" s="20"/>
      <c r="BI448" s="20"/>
      <c r="BJ448" s="20"/>
      <c r="BK448" s="20"/>
      <c r="BL448" s="20"/>
      <c r="BM448" s="20"/>
      <c r="BN448" s="20"/>
      <c r="BO448" s="20"/>
      <c r="BP448" s="20"/>
      <c r="BQ448" s="20"/>
      <c r="BR448" s="20"/>
      <c r="BS448" s="20"/>
      <c r="BT448" s="20"/>
      <c r="BU448" s="20"/>
      <c r="BV448" s="20"/>
      <c r="BW448" s="20"/>
      <c r="BX448" s="20"/>
      <c r="BY448" s="21"/>
      <c r="CB448" s="31" t="s">
        <v>705</v>
      </c>
      <c r="CC448" s="56" t="s">
        <v>619</v>
      </c>
      <c r="CD448" s="30">
        <v>331.47436382808343</v>
      </c>
      <c r="CE448" s="30"/>
      <c r="CF448" s="20"/>
      <c r="CG448" s="20"/>
      <c r="CH448" s="20"/>
      <c r="CI448" s="20"/>
      <c r="CJ448" s="20"/>
      <c r="CK448" s="20"/>
      <c r="CL448" s="20"/>
      <c r="CM448" s="20"/>
      <c r="CN448" s="20"/>
      <c r="CO448" s="20"/>
      <c r="CP448" s="20"/>
      <c r="CQ448" s="20"/>
      <c r="CR448" s="20"/>
      <c r="CS448" s="20"/>
      <c r="CT448" s="20"/>
      <c r="CU448" s="20"/>
      <c r="CV448" s="20"/>
      <c r="CW448" s="20"/>
      <c r="CX448" s="20"/>
      <c r="CY448" s="20"/>
      <c r="CZ448" s="21"/>
    </row>
    <row r="449" spans="28:104" x14ac:dyDescent="0.25">
      <c r="AB449" s="27" t="s">
        <v>805</v>
      </c>
      <c r="AC449" s="36" t="s">
        <v>775</v>
      </c>
      <c r="AD449" s="63">
        <v>395.16927003246997</v>
      </c>
      <c r="AE449" s="20"/>
      <c r="AF449" s="20"/>
      <c r="AG449" s="20"/>
      <c r="AH449" s="20"/>
      <c r="AI449" s="20"/>
      <c r="AJ449" s="20"/>
      <c r="AK449" s="20"/>
      <c r="AL449" s="20"/>
      <c r="AM449" s="20"/>
      <c r="AN449" s="20"/>
      <c r="AO449" s="20"/>
      <c r="AP449" s="20"/>
      <c r="AQ449" s="20"/>
      <c r="AR449" s="20"/>
      <c r="AS449" s="20"/>
      <c r="AT449" s="20"/>
      <c r="AU449" s="20"/>
      <c r="AV449" s="20"/>
      <c r="AW449" s="21"/>
      <c r="BA449" s="27" t="s">
        <v>778</v>
      </c>
      <c r="BB449" s="36" t="s">
        <v>672</v>
      </c>
      <c r="BC449" s="26"/>
      <c r="BD449" s="26">
        <v>419.44082973513218</v>
      </c>
      <c r="BE449" s="20"/>
      <c r="BF449" s="20"/>
      <c r="BG449" s="20"/>
      <c r="BH449" s="20"/>
      <c r="BI449" s="20"/>
      <c r="BJ449" s="20"/>
      <c r="BK449" s="20"/>
      <c r="BL449" s="20"/>
      <c r="BM449" s="20"/>
      <c r="BN449" s="20"/>
      <c r="BO449" s="20"/>
      <c r="BP449" s="20"/>
      <c r="BQ449" s="20"/>
      <c r="BR449" s="20"/>
      <c r="BS449" s="20"/>
      <c r="BT449" s="20"/>
      <c r="BU449" s="20"/>
      <c r="BV449" s="20"/>
      <c r="BW449" s="20"/>
      <c r="BX449" s="20"/>
      <c r="BY449" s="21"/>
      <c r="CB449" s="31" t="s">
        <v>706</v>
      </c>
      <c r="CC449" s="56" t="s">
        <v>620</v>
      </c>
      <c r="CD449" s="30">
        <v>434.73739030470466</v>
      </c>
      <c r="CE449" s="30"/>
      <c r="CF449" s="20"/>
      <c r="CG449" s="20"/>
      <c r="CH449" s="20"/>
      <c r="CI449" s="20"/>
      <c r="CJ449" s="20"/>
      <c r="CK449" s="20"/>
      <c r="CL449" s="20"/>
      <c r="CM449" s="20"/>
      <c r="CN449" s="20"/>
      <c r="CO449" s="20"/>
      <c r="CP449" s="20"/>
      <c r="CQ449" s="20"/>
      <c r="CR449" s="20"/>
      <c r="CS449" s="20"/>
      <c r="CT449" s="20"/>
      <c r="CU449" s="20"/>
      <c r="CV449" s="20"/>
      <c r="CW449" s="20"/>
      <c r="CX449" s="20"/>
      <c r="CY449" s="20"/>
      <c r="CZ449" s="21"/>
    </row>
    <row r="450" spans="28:104" x14ac:dyDescent="0.25">
      <c r="AB450" s="27" t="s">
        <v>806</v>
      </c>
      <c r="AC450" s="36" t="s">
        <v>826</v>
      </c>
      <c r="AD450" s="63">
        <v>440.89459082762056</v>
      </c>
      <c r="AE450" s="20"/>
      <c r="AF450" s="20"/>
      <c r="AG450" s="20"/>
      <c r="AH450" s="20"/>
      <c r="AI450" s="20"/>
      <c r="AJ450" s="20"/>
      <c r="AK450" s="20"/>
      <c r="AL450" s="20"/>
      <c r="AM450" s="20"/>
      <c r="AN450" s="20"/>
      <c r="AO450" s="20"/>
      <c r="AP450" s="20"/>
      <c r="AQ450" s="20"/>
      <c r="AR450" s="20"/>
      <c r="AS450" s="20"/>
      <c r="AT450" s="20"/>
      <c r="AU450" s="20"/>
      <c r="AV450" s="20"/>
      <c r="AW450" s="21"/>
      <c r="BA450" s="27" t="s">
        <v>779</v>
      </c>
      <c r="BB450" s="36" t="s">
        <v>673</v>
      </c>
      <c r="BC450" s="26"/>
      <c r="BD450" s="26">
        <v>338.24585955933293</v>
      </c>
      <c r="BE450" s="20"/>
      <c r="BF450" s="20"/>
      <c r="BG450" s="20"/>
      <c r="BH450" s="20"/>
      <c r="BI450" s="20"/>
      <c r="BJ450" s="20"/>
      <c r="BK450" s="20"/>
      <c r="BL450" s="20"/>
      <c r="BM450" s="20"/>
      <c r="BN450" s="20"/>
      <c r="BO450" s="20"/>
      <c r="BP450" s="20"/>
      <c r="BQ450" s="20"/>
      <c r="BR450" s="20"/>
      <c r="BS450" s="20"/>
      <c r="BT450" s="20"/>
      <c r="BU450" s="20"/>
      <c r="BV450" s="20"/>
      <c r="BW450" s="20"/>
      <c r="BX450" s="20"/>
      <c r="BY450" s="21"/>
      <c r="CB450" s="31" t="s">
        <v>707</v>
      </c>
      <c r="CC450" s="56" t="s">
        <v>621</v>
      </c>
      <c r="CD450" s="30">
        <v>396.13508645089638</v>
      </c>
      <c r="CE450" s="30"/>
      <c r="CF450" s="20"/>
      <c r="CG450" s="20"/>
      <c r="CH450" s="20"/>
      <c r="CI450" s="20"/>
      <c r="CJ450" s="20"/>
      <c r="CK450" s="20"/>
      <c r="CL450" s="20"/>
      <c r="CM450" s="20"/>
      <c r="CN450" s="20"/>
      <c r="CO450" s="20"/>
      <c r="CP450" s="20"/>
      <c r="CQ450" s="20"/>
      <c r="CR450" s="20"/>
      <c r="CS450" s="20"/>
      <c r="CT450" s="20"/>
      <c r="CU450" s="20"/>
      <c r="CV450" s="20"/>
      <c r="CW450" s="20"/>
      <c r="CX450" s="20"/>
      <c r="CY450" s="20"/>
      <c r="CZ450" s="21"/>
    </row>
    <row r="451" spans="28:104" x14ac:dyDescent="0.25">
      <c r="AB451" s="27" t="s">
        <v>807</v>
      </c>
      <c r="AC451" s="36" t="s">
        <v>827</v>
      </c>
      <c r="AD451" s="63">
        <v>504.22376058306929</v>
      </c>
      <c r="AE451" s="20"/>
      <c r="AF451" s="20"/>
      <c r="AG451" s="20"/>
      <c r="AH451" s="20"/>
      <c r="AI451" s="20"/>
      <c r="AJ451" s="20"/>
      <c r="AK451" s="20"/>
      <c r="AL451" s="20"/>
      <c r="AM451" s="20"/>
      <c r="AN451" s="20"/>
      <c r="AO451" s="20"/>
      <c r="AP451" s="20"/>
      <c r="AQ451" s="20"/>
      <c r="AR451" s="20"/>
      <c r="AS451" s="20"/>
      <c r="AT451" s="20"/>
      <c r="AU451" s="20"/>
      <c r="AV451" s="20"/>
      <c r="AW451" s="21"/>
      <c r="BA451" s="27" t="s">
        <v>780</v>
      </c>
      <c r="BB451" s="36" t="s">
        <v>674</v>
      </c>
      <c r="BC451" s="26"/>
      <c r="BD451" s="26">
        <v>403.907624723813</v>
      </c>
      <c r="BE451" s="20"/>
      <c r="BF451" s="20"/>
      <c r="BG451" s="20"/>
      <c r="BH451" s="20"/>
      <c r="BI451" s="20"/>
      <c r="BJ451" s="20"/>
      <c r="BK451" s="20"/>
      <c r="BL451" s="20"/>
      <c r="BM451" s="20"/>
      <c r="BN451" s="20"/>
      <c r="BO451" s="20"/>
      <c r="BP451" s="20"/>
      <c r="BQ451" s="20"/>
      <c r="BR451" s="20"/>
      <c r="BS451" s="20"/>
      <c r="BT451" s="20"/>
      <c r="BU451" s="20"/>
      <c r="BV451" s="20"/>
      <c r="BW451" s="20"/>
      <c r="BX451" s="20"/>
      <c r="BY451" s="21"/>
      <c r="CB451" s="31" t="s">
        <v>708</v>
      </c>
      <c r="CC451" s="56" t="s">
        <v>622</v>
      </c>
      <c r="CD451" s="30">
        <v>389.24622583067548</v>
      </c>
      <c r="CE451" s="30"/>
      <c r="CF451" s="20"/>
      <c r="CG451" s="20"/>
      <c r="CH451" s="20"/>
      <c r="CI451" s="20"/>
      <c r="CJ451" s="20"/>
      <c r="CK451" s="20"/>
      <c r="CL451" s="20"/>
      <c r="CM451" s="20"/>
      <c r="CN451" s="20"/>
      <c r="CO451" s="20"/>
      <c r="CP451" s="20"/>
      <c r="CQ451" s="20"/>
      <c r="CR451" s="20"/>
      <c r="CS451" s="20"/>
      <c r="CT451" s="20"/>
      <c r="CU451" s="20"/>
      <c r="CV451" s="20"/>
      <c r="CW451" s="20"/>
      <c r="CX451" s="20"/>
      <c r="CY451" s="20"/>
      <c r="CZ451" s="21"/>
    </row>
    <row r="452" spans="28:104" x14ac:dyDescent="0.25">
      <c r="AB452" s="27" t="s">
        <v>808</v>
      </c>
      <c r="AC452" s="36" t="s">
        <v>828</v>
      </c>
      <c r="AD452" s="63">
        <v>457.21541947971946</v>
      </c>
      <c r="AE452" s="20"/>
      <c r="AF452" s="20"/>
      <c r="AG452" s="20"/>
      <c r="AH452" s="20"/>
      <c r="AI452" s="20"/>
      <c r="AJ452" s="20"/>
      <c r="AK452" s="20"/>
      <c r="AL452" s="20"/>
      <c r="AM452" s="20"/>
      <c r="AN452" s="20"/>
      <c r="AO452" s="20"/>
      <c r="AP452" s="20"/>
      <c r="AQ452" s="20"/>
      <c r="AR452" s="20"/>
      <c r="AS452" s="20"/>
      <c r="AT452" s="20"/>
      <c r="AU452" s="20"/>
      <c r="AV452" s="20"/>
      <c r="AW452" s="21"/>
      <c r="BA452" s="27" t="s">
        <v>781</v>
      </c>
      <c r="BB452" s="36" t="s">
        <v>675</v>
      </c>
      <c r="BC452" s="26"/>
      <c r="BD452" s="26">
        <v>449.80222837355387</v>
      </c>
      <c r="BE452" s="20"/>
      <c r="BF452" s="20"/>
      <c r="BG452" s="20"/>
      <c r="BH452" s="20"/>
      <c r="BI452" s="20"/>
      <c r="BJ452" s="20"/>
      <c r="BK452" s="20"/>
      <c r="BL452" s="20"/>
      <c r="BM452" s="20"/>
      <c r="BN452" s="20"/>
      <c r="BO452" s="20"/>
      <c r="BP452" s="20"/>
      <c r="BQ452" s="20"/>
      <c r="BR452" s="20"/>
      <c r="BS452" s="20"/>
      <c r="BT452" s="20"/>
      <c r="BU452" s="20"/>
      <c r="BV452" s="20"/>
      <c r="BW452" s="20"/>
      <c r="BX452" s="20"/>
      <c r="BY452" s="21"/>
      <c r="CB452" s="31" t="s">
        <v>709</v>
      </c>
      <c r="CC452" s="56" t="s">
        <v>623</v>
      </c>
      <c r="CD452" s="30">
        <v>314.91024015418469</v>
      </c>
      <c r="CE452" s="30"/>
      <c r="CF452" s="20"/>
      <c r="CG452" s="20"/>
      <c r="CH452" s="20"/>
      <c r="CI452" s="20"/>
      <c r="CJ452" s="20"/>
      <c r="CK452" s="20"/>
      <c r="CL452" s="20"/>
      <c r="CM452" s="20"/>
      <c r="CN452" s="20"/>
      <c r="CO452" s="20"/>
      <c r="CP452" s="20"/>
      <c r="CQ452" s="20"/>
      <c r="CR452" s="20"/>
      <c r="CS452" s="20"/>
      <c r="CT452" s="20"/>
      <c r="CU452" s="20"/>
      <c r="CV452" s="20"/>
      <c r="CW452" s="20"/>
      <c r="CX452" s="20"/>
      <c r="CY452" s="20"/>
      <c r="CZ452" s="21"/>
    </row>
    <row r="453" spans="28:104" x14ac:dyDescent="0.25">
      <c r="AB453" s="27" t="s">
        <v>809</v>
      </c>
      <c r="AC453" s="36" t="s">
        <v>829</v>
      </c>
      <c r="AD453" s="63">
        <v>506.23637910173341</v>
      </c>
      <c r="AE453" s="20"/>
      <c r="AF453" s="20"/>
      <c r="AG453" s="20"/>
      <c r="AH453" s="20"/>
      <c r="AI453" s="20"/>
      <c r="AJ453" s="20"/>
      <c r="AK453" s="20"/>
      <c r="AL453" s="20"/>
      <c r="AM453" s="20"/>
      <c r="AN453" s="20"/>
      <c r="AO453" s="20"/>
      <c r="AP453" s="20"/>
      <c r="AQ453" s="20"/>
      <c r="AR453" s="20"/>
      <c r="AS453" s="20"/>
      <c r="AT453" s="20"/>
      <c r="AU453" s="20"/>
      <c r="AV453" s="20"/>
      <c r="AW453" s="21"/>
      <c r="BA453" s="27" t="s">
        <v>782</v>
      </c>
      <c r="BB453" s="36" t="s">
        <v>676</v>
      </c>
      <c r="BC453" s="26"/>
      <c r="BD453" s="26">
        <v>424.44978501915512</v>
      </c>
      <c r="BE453" s="20"/>
      <c r="BF453" s="20"/>
      <c r="BG453" s="20"/>
      <c r="BH453" s="20"/>
      <c r="BI453" s="20"/>
      <c r="BJ453" s="20"/>
      <c r="BK453" s="20"/>
      <c r="BL453" s="20"/>
      <c r="BM453" s="20"/>
      <c r="BN453" s="20"/>
      <c r="BO453" s="20"/>
      <c r="BP453" s="20"/>
      <c r="BQ453" s="20"/>
      <c r="BR453" s="20"/>
      <c r="BS453" s="20"/>
      <c r="BT453" s="20"/>
      <c r="BU453" s="20"/>
      <c r="BV453" s="20"/>
      <c r="BW453" s="20"/>
      <c r="BX453" s="20"/>
      <c r="BY453" s="21"/>
      <c r="CB453" s="31" t="s">
        <v>710</v>
      </c>
      <c r="CC453" s="56" t="s">
        <v>624</v>
      </c>
      <c r="CD453" s="30">
        <v>400.81780934541473</v>
      </c>
      <c r="CE453" s="30"/>
      <c r="CF453" s="20"/>
      <c r="CG453" s="20"/>
      <c r="CH453" s="20"/>
      <c r="CI453" s="20"/>
      <c r="CJ453" s="20"/>
      <c r="CK453" s="20"/>
      <c r="CL453" s="20"/>
      <c r="CM453" s="20"/>
      <c r="CN453" s="20"/>
      <c r="CO453" s="20"/>
      <c r="CP453" s="20"/>
      <c r="CQ453" s="20"/>
      <c r="CR453" s="20"/>
      <c r="CS453" s="20"/>
      <c r="CT453" s="20"/>
      <c r="CU453" s="20"/>
      <c r="CV453" s="20"/>
      <c r="CW453" s="20"/>
      <c r="CX453" s="20"/>
      <c r="CY453" s="20"/>
      <c r="CZ453" s="21"/>
    </row>
    <row r="454" spans="28:104" x14ac:dyDescent="0.25">
      <c r="AB454" s="27" t="s">
        <v>810</v>
      </c>
      <c r="AC454" s="36" t="s">
        <v>830</v>
      </c>
      <c r="AD454" s="63">
        <v>398.54239954490299</v>
      </c>
      <c r="AE454" s="20"/>
      <c r="AF454" s="20"/>
      <c r="AG454" s="20"/>
      <c r="AH454" s="20"/>
      <c r="AI454" s="20"/>
      <c r="AJ454" s="20"/>
      <c r="AK454" s="20"/>
      <c r="AL454" s="20"/>
      <c r="AM454" s="20"/>
      <c r="AN454" s="20"/>
      <c r="AO454" s="20"/>
      <c r="AP454" s="20"/>
      <c r="AQ454" s="20"/>
      <c r="AR454" s="20"/>
      <c r="AS454" s="20"/>
      <c r="AT454" s="20"/>
      <c r="AU454" s="20"/>
      <c r="AV454" s="20"/>
      <c r="AW454" s="21"/>
      <c r="BA454" s="27" t="s">
        <v>783</v>
      </c>
      <c r="BB454" s="36" t="s">
        <v>677</v>
      </c>
      <c r="BC454" s="26"/>
      <c r="BD454" s="26">
        <v>526.11177645588373</v>
      </c>
      <c r="BE454" s="20"/>
      <c r="BF454" s="20"/>
      <c r="BG454" s="20"/>
      <c r="BH454" s="20"/>
      <c r="BI454" s="20"/>
      <c r="BJ454" s="20"/>
      <c r="BK454" s="20"/>
      <c r="BL454" s="20"/>
      <c r="BM454" s="20"/>
      <c r="BN454" s="20"/>
      <c r="BO454" s="20"/>
      <c r="BP454" s="20"/>
      <c r="BQ454" s="20"/>
      <c r="BR454" s="20"/>
      <c r="BS454" s="20"/>
      <c r="BT454" s="20"/>
      <c r="BU454" s="20"/>
      <c r="BV454" s="20"/>
      <c r="BW454" s="20"/>
      <c r="BX454" s="20"/>
      <c r="BY454" s="21"/>
      <c r="CB454" s="31" t="s">
        <v>711</v>
      </c>
      <c r="CC454" s="56" t="s">
        <v>625</v>
      </c>
      <c r="CD454" s="30">
        <v>383.11988112681178</v>
      </c>
      <c r="CE454" s="30"/>
      <c r="CF454" s="20"/>
      <c r="CG454" s="20"/>
      <c r="CH454" s="20"/>
      <c r="CI454" s="20"/>
      <c r="CJ454" s="20"/>
      <c r="CK454" s="20"/>
      <c r="CL454" s="20"/>
      <c r="CM454" s="20"/>
      <c r="CN454" s="20"/>
      <c r="CO454" s="20"/>
      <c r="CP454" s="20"/>
      <c r="CQ454" s="20"/>
      <c r="CR454" s="20"/>
      <c r="CS454" s="20"/>
      <c r="CT454" s="20"/>
      <c r="CU454" s="20"/>
      <c r="CV454" s="20"/>
      <c r="CW454" s="20"/>
      <c r="CX454" s="20"/>
      <c r="CY454" s="20"/>
      <c r="CZ454" s="21"/>
    </row>
    <row r="455" spans="28:104" x14ac:dyDescent="0.25">
      <c r="AB455" s="27" t="s">
        <v>811</v>
      </c>
      <c r="AC455" s="36" t="s">
        <v>831</v>
      </c>
      <c r="AD455" s="63">
        <v>467.42787896406236</v>
      </c>
      <c r="AE455" s="20"/>
      <c r="AF455" s="20"/>
      <c r="AG455" s="20"/>
      <c r="AH455" s="20"/>
      <c r="AI455" s="20"/>
      <c r="AJ455" s="20"/>
      <c r="AK455" s="20"/>
      <c r="AL455" s="20"/>
      <c r="AM455" s="20"/>
      <c r="AN455" s="20"/>
      <c r="AO455" s="20"/>
      <c r="AP455" s="20"/>
      <c r="AQ455" s="20"/>
      <c r="AR455" s="20"/>
      <c r="AS455" s="20"/>
      <c r="AT455" s="20"/>
      <c r="AU455" s="20"/>
      <c r="AV455" s="20"/>
      <c r="AW455" s="21"/>
      <c r="BA455" s="27" t="s">
        <v>784</v>
      </c>
      <c r="BB455" s="36" t="s">
        <v>678</v>
      </c>
      <c r="BC455" s="26"/>
      <c r="BD455" s="26">
        <v>356.00092252506255</v>
      </c>
      <c r="BE455" s="20"/>
      <c r="BF455" s="20"/>
      <c r="BG455" s="20"/>
      <c r="BH455" s="20"/>
      <c r="BI455" s="20"/>
      <c r="BJ455" s="20"/>
      <c r="BK455" s="20"/>
      <c r="BL455" s="20"/>
      <c r="BM455" s="20"/>
      <c r="BN455" s="20"/>
      <c r="BO455" s="20"/>
      <c r="BP455" s="20"/>
      <c r="BQ455" s="20"/>
      <c r="BR455" s="20"/>
      <c r="BS455" s="20"/>
      <c r="BT455" s="20"/>
      <c r="BU455" s="20"/>
      <c r="BV455" s="20"/>
      <c r="BW455" s="20"/>
      <c r="BX455" s="20"/>
      <c r="BY455" s="21"/>
      <c r="CB455" s="31" t="s">
        <v>712</v>
      </c>
      <c r="CC455" s="56" t="s">
        <v>626</v>
      </c>
      <c r="CD455" s="30">
        <v>452.29190749499651</v>
      </c>
      <c r="CE455" s="30"/>
      <c r="CF455" s="20"/>
      <c r="CG455" s="20"/>
      <c r="CH455" s="20"/>
      <c r="CI455" s="20"/>
      <c r="CJ455" s="20"/>
      <c r="CK455" s="20"/>
      <c r="CL455" s="20"/>
      <c r="CM455" s="20"/>
      <c r="CN455" s="20"/>
      <c r="CO455" s="20"/>
      <c r="CP455" s="20"/>
      <c r="CQ455" s="20"/>
      <c r="CR455" s="20"/>
      <c r="CS455" s="20"/>
      <c r="CT455" s="20"/>
      <c r="CU455" s="20"/>
      <c r="CV455" s="20"/>
      <c r="CW455" s="20"/>
      <c r="CX455" s="20"/>
      <c r="CY455" s="20"/>
      <c r="CZ455" s="21"/>
    </row>
    <row r="456" spans="28:104" x14ac:dyDescent="0.25">
      <c r="AB456" s="27" t="s">
        <v>812</v>
      </c>
      <c r="AC456" s="36" t="s">
        <v>832</v>
      </c>
      <c r="AD456" s="63">
        <v>551.63268297067793</v>
      </c>
      <c r="AE456" s="20"/>
      <c r="AF456" s="20"/>
      <c r="AG456" s="20"/>
      <c r="AH456" s="20"/>
      <c r="AI456" s="20"/>
      <c r="AJ456" s="20"/>
      <c r="AK456" s="20"/>
      <c r="AL456" s="20"/>
      <c r="AM456" s="20"/>
      <c r="AN456" s="20"/>
      <c r="AO456" s="20"/>
      <c r="AP456" s="20"/>
      <c r="AQ456" s="20"/>
      <c r="AR456" s="20"/>
      <c r="AS456" s="20"/>
      <c r="AT456" s="20"/>
      <c r="AU456" s="20"/>
      <c r="AV456" s="20"/>
      <c r="AW456" s="21"/>
      <c r="BA456" s="27" t="s">
        <v>785</v>
      </c>
      <c r="BB456" s="36" t="s">
        <v>679</v>
      </c>
      <c r="BC456" s="26"/>
      <c r="BD456" s="26">
        <v>341.19477997802198</v>
      </c>
      <c r="BE456" s="20"/>
      <c r="BF456" s="20"/>
      <c r="BG456" s="20"/>
      <c r="BH456" s="20"/>
      <c r="BI456" s="20"/>
      <c r="BJ456" s="20"/>
      <c r="BK456" s="20"/>
      <c r="BL456" s="20"/>
      <c r="BM456" s="20"/>
      <c r="BN456" s="20"/>
      <c r="BO456" s="20"/>
      <c r="BP456" s="20"/>
      <c r="BQ456" s="20"/>
      <c r="BR456" s="20"/>
      <c r="BS456" s="20"/>
      <c r="BT456" s="20"/>
      <c r="BU456" s="20"/>
      <c r="BV456" s="20"/>
      <c r="BW456" s="20"/>
      <c r="BX456" s="20"/>
      <c r="BY456" s="21"/>
      <c r="CB456" s="31" t="s">
        <v>713</v>
      </c>
      <c r="CC456" s="56" t="s">
        <v>627</v>
      </c>
      <c r="CD456" s="30">
        <v>377.80938932768487</v>
      </c>
      <c r="CE456" s="30"/>
      <c r="CF456" s="20"/>
      <c r="CG456" s="20"/>
      <c r="CH456" s="20"/>
      <c r="CI456" s="20"/>
      <c r="CJ456" s="20"/>
      <c r="CK456" s="20"/>
      <c r="CL456" s="20"/>
      <c r="CM456" s="20"/>
      <c r="CN456" s="20"/>
      <c r="CO456" s="20"/>
      <c r="CP456" s="20"/>
      <c r="CQ456" s="20"/>
      <c r="CR456" s="20"/>
      <c r="CS456" s="20"/>
      <c r="CT456" s="20"/>
      <c r="CU456" s="20"/>
      <c r="CV456" s="20"/>
      <c r="CW456" s="20"/>
      <c r="CX456" s="20"/>
      <c r="CY456" s="20"/>
      <c r="CZ456" s="21"/>
    </row>
    <row r="457" spans="28:104" x14ac:dyDescent="0.25">
      <c r="AB457" s="27" t="s">
        <v>813</v>
      </c>
      <c r="AC457" s="36" t="s">
        <v>833</v>
      </c>
      <c r="AD457" s="63">
        <v>512.2108064441727</v>
      </c>
      <c r="AE457" s="20"/>
      <c r="AF457" s="20"/>
      <c r="AG457" s="20"/>
      <c r="AH457" s="20"/>
      <c r="AI457" s="20"/>
      <c r="AJ457" s="20"/>
      <c r="AK457" s="20"/>
      <c r="AL457" s="20"/>
      <c r="AM457" s="20"/>
      <c r="AN457" s="20"/>
      <c r="AO457" s="20"/>
      <c r="AP457" s="20"/>
      <c r="AQ457" s="20"/>
      <c r="AR457" s="20"/>
      <c r="AS457" s="20"/>
      <c r="AT457" s="20"/>
      <c r="AU457" s="20"/>
      <c r="AV457" s="20"/>
      <c r="AW457" s="21"/>
      <c r="BA457" s="27" t="s">
        <v>786</v>
      </c>
      <c r="BB457" s="36" t="s">
        <v>756</v>
      </c>
      <c r="BC457" s="26"/>
      <c r="BD457" s="26">
        <v>425.57853521556075</v>
      </c>
      <c r="BE457" s="20"/>
      <c r="BF457" s="20"/>
      <c r="BG457" s="20"/>
      <c r="BH457" s="20"/>
      <c r="BI457" s="20"/>
      <c r="BJ457" s="20"/>
      <c r="BK457" s="20"/>
      <c r="BL457" s="20"/>
      <c r="BM457" s="20"/>
      <c r="BN457" s="20"/>
      <c r="BO457" s="20"/>
      <c r="BP457" s="20"/>
      <c r="BQ457" s="20"/>
      <c r="BR457" s="20"/>
      <c r="BS457" s="20"/>
      <c r="BT457" s="20"/>
      <c r="BU457" s="20"/>
      <c r="BV457" s="20"/>
      <c r="BW457" s="20"/>
      <c r="BX457" s="20"/>
      <c r="BY457" s="21"/>
      <c r="CB457" s="31" t="s">
        <v>714</v>
      </c>
      <c r="CC457" s="56" t="s">
        <v>628</v>
      </c>
      <c r="CD457" s="30">
        <v>408.4863214790945</v>
      </c>
      <c r="CE457" s="30"/>
      <c r="CF457" s="20"/>
      <c r="CG457" s="20"/>
      <c r="CH457" s="20"/>
      <c r="CI457" s="20"/>
      <c r="CJ457" s="20"/>
      <c r="CK457" s="20"/>
      <c r="CL457" s="20"/>
      <c r="CM457" s="20"/>
      <c r="CN457" s="20"/>
      <c r="CO457" s="20"/>
      <c r="CP457" s="20"/>
      <c r="CQ457" s="20"/>
      <c r="CR457" s="20"/>
      <c r="CS457" s="20"/>
      <c r="CT457" s="20"/>
      <c r="CU457" s="20"/>
      <c r="CV457" s="20"/>
      <c r="CW457" s="20"/>
      <c r="CX457" s="20"/>
      <c r="CY457" s="20"/>
      <c r="CZ457" s="21"/>
    </row>
    <row r="458" spans="28:104" x14ac:dyDescent="0.25">
      <c r="AB458" s="27" t="s">
        <v>814</v>
      </c>
      <c r="AC458" s="36" t="s">
        <v>834</v>
      </c>
      <c r="AD458" s="63">
        <v>493.26232457764888</v>
      </c>
      <c r="AE458" s="20"/>
      <c r="AF458" s="20"/>
      <c r="AG458" s="20"/>
      <c r="AH458" s="20"/>
      <c r="AI458" s="20"/>
      <c r="AJ458" s="20"/>
      <c r="AK458" s="20"/>
      <c r="AL458" s="20"/>
      <c r="AM458" s="20"/>
      <c r="AN458" s="20"/>
      <c r="AO458" s="20"/>
      <c r="AP458" s="20"/>
      <c r="AQ458" s="20"/>
      <c r="AR458" s="20"/>
      <c r="AS458" s="20"/>
      <c r="AT458" s="20"/>
      <c r="AU458" s="20"/>
      <c r="AV458" s="20"/>
      <c r="AW458" s="21"/>
      <c r="BA458" s="27" t="s">
        <v>787</v>
      </c>
      <c r="BB458" s="36" t="s">
        <v>757</v>
      </c>
      <c r="BC458" s="26"/>
      <c r="BD458" s="26">
        <v>462.64305285042394</v>
      </c>
      <c r="BE458" s="20"/>
      <c r="BF458" s="20"/>
      <c r="BG458" s="20"/>
      <c r="BH458" s="20"/>
      <c r="BI458" s="20"/>
      <c r="BJ458" s="20"/>
      <c r="BK458" s="20"/>
      <c r="BL458" s="20"/>
      <c r="BM458" s="20"/>
      <c r="BN458" s="20"/>
      <c r="BO458" s="20"/>
      <c r="BP458" s="20"/>
      <c r="BQ458" s="20"/>
      <c r="BR458" s="20"/>
      <c r="BS458" s="20"/>
      <c r="BT458" s="20"/>
      <c r="BU458" s="20"/>
      <c r="BV458" s="20"/>
      <c r="BW458" s="20"/>
      <c r="BX458" s="20"/>
      <c r="BY458" s="21"/>
      <c r="CB458" s="31" t="s">
        <v>715</v>
      </c>
      <c r="CC458" s="56" t="s">
        <v>629</v>
      </c>
      <c r="CD458" s="30">
        <v>407.03036474438386</v>
      </c>
      <c r="CE458" s="30"/>
      <c r="CF458" s="20"/>
      <c r="CG458" s="20"/>
      <c r="CH458" s="20"/>
      <c r="CI458" s="20"/>
      <c r="CJ458" s="20"/>
      <c r="CK458" s="20"/>
      <c r="CL458" s="20"/>
      <c r="CM458" s="20"/>
      <c r="CN458" s="20"/>
      <c r="CO458" s="20"/>
      <c r="CP458" s="20"/>
      <c r="CQ458" s="20"/>
      <c r="CR458" s="20"/>
      <c r="CS458" s="20"/>
      <c r="CT458" s="20"/>
      <c r="CU458" s="20"/>
      <c r="CV458" s="20"/>
      <c r="CW458" s="20"/>
      <c r="CX458" s="20"/>
      <c r="CY458" s="20"/>
      <c r="CZ458" s="21"/>
    </row>
    <row r="459" spans="28:104" x14ac:dyDescent="0.25">
      <c r="AB459" s="27" t="s">
        <v>815</v>
      </c>
      <c r="AC459" s="36" t="s">
        <v>835</v>
      </c>
      <c r="AD459" s="63">
        <v>465.4154985349528</v>
      </c>
      <c r="AE459" s="20"/>
      <c r="AF459" s="20"/>
      <c r="AG459" s="20"/>
      <c r="AH459" s="20"/>
      <c r="AI459" s="20"/>
      <c r="AJ459" s="20"/>
      <c r="AK459" s="20"/>
      <c r="AL459" s="20"/>
      <c r="AM459" s="20"/>
      <c r="AN459" s="20"/>
      <c r="AO459" s="20"/>
      <c r="AP459" s="20"/>
      <c r="AQ459" s="20"/>
      <c r="AR459" s="20"/>
      <c r="AS459" s="20"/>
      <c r="AT459" s="20"/>
      <c r="AU459" s="20"/>
      <c r="AV459" s="20"/>
      <c r="AW459" s="21"/>
      <c r="BA459" s="27" t="s">
        <v>788</v>
      </c>
      <c r="BB459" s="36" t="s">
        <v>758</v>
      </c>
      <c r="BC459" s="26"/>
      <c r="BD459" s="26">
        <v>354.78852543084224</v>
      </c>
      <c r="BE459" s="20"/>
      <c r="BF459" s="20"/>
      <c r="BG459" s="20"/>
      <c r="BH459" s="20"/>
      <c r="BI459" s="20"/>
      <c r="BJ459" s="20"/>
      <c r="BK459" s="20"/>
      <c r="BL459" s="20"/>
      <c r="BM459" s="20"/>
      <c r="BN459" s="20"/>
      <c r="BO459" s="20"/>
      <c r="BP459" s="20"/>
      <c r="BQ459" s="20"/>
      <c r="BR459" s="20"/>
      <c r="BS459" s="20"/>
      <c r="BT459" s="20"/>
      <c r="BU459" s="20"/>
      <c r="BV459" s="20"/>
      <c r="BW459" s="20"/>
      <c r="BX459" s="20"/>
      <c r="BY459" s="21"/>
      <c r="CB459" s="31" t="s">
        <v>716</v>
      </c>
      <c r="CC459" s="56" t="s">
        <v>630</v>
      </c>
      <c r="CD459" s="30">
        <v>376.36918368841816</v>
      </c>
      <c r="CE459" s="30"/>
      <c r="CF459" s="20"/>
      <c r="CG459" s="20"/>
      <c r="CH459" s="20"/>
      <c r="CI459" s="20"/>
      <c r="CJ459" s="20"/>
      <c r="CK459" s="20"/>
      <c r="CL459" s="20"/>
      <c r="CM459" s="20"/>
      <c r="CN459" s="20"/>
      <c r="CO459" s="20"/>
      <c r="CP459" s="20"/>
      <c r="CQ459" s="20"/>
      <c r="CR459" s="20"/>
      <c r="CS459" s="20"/>
      <c r="CT459" s="20"/>
      <c r="CU459" s="20"/>
      <c r="CV459" s="20"/>
      <c r="CW459" s="20"/>
      <c r="CX459" s="20"/>
      <c r="CY459" s="20"/>
      <c r="CZ459" s="21"/>
    </row>
    <row r="460" spans="28:104" x14ac:dyDescent="0.25">
      <c r="AB460" s="27" t="s">
        <v>816</v>
      </c>
      <c r="AC460" s="36" t="s">
        <v>836</v>
      </c>
      <c r="AD460" s="63">
        <v>498.55928318740553</v>
      </c>
      <c r="AE460" s="20"/>
      <c r="AF460" s="20"/>
      <c r="AG460" s="20"/>
      <c r="AH460" s="20"/>
      <c r="AI460" s="20"/>
      <c r="AJ460" s="20"/>
      <c r="AK460" s="20"/>
      <c r="AL460" s="20"/>
      <c r="AM460" s="20"/>
      <c r="AN460" s="20"/>
      <c r="AO460" s="20"/>
      <c r="AP460" s="20"/>
      <c r="AQ460" s="20"/>
      <c r="AR460" s="20"/>
      <c r="AS460" s="20"/>
      <c r="AT460" s="20"/>
      <c r="AU460" s="20"/>
      <c r="AV460" s="20"/>
      <c r="AW460" s="21"/>
      <c r="BA460" s="27" t="s">
        <v>789</v>
      </c>
      <c r="BB460" s="36" t="s">
        <v>759</v>
      </c>
      <c r="BC460" s="26"/>
      <c r="BD460" s="26">
        <v>506.13485188964933</v>
      </c>
      <c r="BE460" s="20"/>
      <c r="BF460" s="20"/>
      <c r="BG460" s="20"/>
      <c r="BH460" s="20"/>
      <c r="BI460" s="20"/>
      <c r="BJ460" s="20"/>
      <c r="BK460" s="20"/>
      <c r="BL460" s="20"/>
      <c r="BM460" s="20"/>
      <c r="BN460" s="20"/>
      <c r="BO460" s="20"/>
      <c r="BP460" s="20"/>
      <c r="BQ460" s="20"/>
      <c r="BR460" s="20"/>
      <c r="BS460" s="20"/>
      <c r="BT460" s="20"/>
      <c r="BU460" s="20"/>
      <c r="BV460" s="20"/>
      <c r="BW460" s="20"/>
      <c r="BX460" s="20"/>
      <c r="BY460" s="21"/>
      <c r="CB460" s="31" t="s">
        <v>717</v>
      </c>
      <c r="CC460" s="56" t="s">
        <v>631</v>
      </c>
      <c r="CD460" s="30">
        <v>417.63214595356612</v>
      </c>
      <c r="CE460" s="30"/>
      <c r="CF460" s="20"/>
      <c r="CG460" s="20"/>
      <c r="CH460" s="20"/>
      <c r="CI460" s="20"/>
      <c r="CJ460" s="20"/>
      <c r="CK460" s="20"/>
      <c r="CL460" s="20"/>
      <c r="CM460" s="20"/>
      <c r="CN460" s="20"/>
      <c r="CO460" s="20"/>
      <c r="CP460" s="20"/>
      <c r="CQ460" s="20"/>
      <c r="CR460" s="20"/>
      <c r="CS460" s="20"/>
      <c r="CT460" s="20"/>
      <c r="CU460" s="20"/>
      <c r="CV460" s="20"/>
      <c r="CW460" s="20"/>
      <c r="CX460" s="20"/>
      <c r="CY460" s="20"/>
      <c r="CZ460" s="21"/>
    </row>
    <row r="461" spans="28:104" x14ac:dyDescent="0.25">
      <c r="AB461" s="27" t="s">
        <v>817</v>
      </c>
      <c r="AC461" s="36" t="s">
        <v>837</v>
      </c>
      <c r="AD461" s="63">
        <v>503.890522368863</v>
      </c>
      <c r="AE461" s="20"/>
      <c r="AF461" s="20"/>
      <c r="AG461" s="20"/>
      <c r="AH461" s="20"/>
      <c r="AI461" s="20"/>
      <c r="AJ461" s="20"/>
      <c r="AK461" s="20"/>
      <c r="AL461" s="20"/>
      <c r="AM461" s="20"/>
      <c r="AN461" s="20"/>
      <c r="AO461" s="20"/>
      <c r="AP461" s="20"/>
      <c r="AQ461" s="20"/>
      <c r="AR461" s="20"/>
      <c r="AS461" s="20"/>
      <c r="AT461" s="20"/>
      <c r="AU461" s="20"/>
      <c r="AV461" s="20"/>
      <c r="AW461" s="21"/>
      <c r="BA461" s="27" t="s">
        <v>790</v>
      </c>
      <c r="BB461" s="36" t="s">
        <v>760</v>
      </c>
      <c r="BC461" s="26"/>
      <c r="BD461" s="26">
        <v>450.4213261611859</v>
      </c>
      <c r="BE461" s="20"/>
      <c r="BF461" s="20"/>
      <c r="BG461" s="20"/>
      <c r="BH461" s="20"/>
      <c r="BI461" s="20"/>
      <c r="BJ461" s="20"/>
      <c r="BK461" s="20"/>
      <c r="BL461" s="20"/>
      <c r="BM461" s="20"/>
      <c r="BN461" s="20"/>
      <c r="BO461" s="20"/>
      <c r="BP461" s="20"/>
      <c r="BQ461" s="20"/>
      <c r="BR461" s="20"/>
      <c r="BS461" s="20"/>
      <c r="BT461" s="20"/>
      <c r="BU461" s="20"/>
      <c r="BV461" s="20"/>
      <c r="BW461" s="20"/>
      <c r="BX461" s="20"/>
      <c r="BY461" s="21"/>
      <c r="CB461" s="31" t="s">
        <v>718</v>
      </c>
      <c r="CC461" s="56" t="s">
        <v>632</v>
      </c>
      <c r="CD461" s="30">
        <v>356.78537593516734</v>
      </c>
      <c r="CE461" s="30"/>
      <c r="CF461" s="20"/>
      <c r="CG461" s="20"/>
      <c r="CH461" s="20"/>
      <c r="CI461" s="20"/>
      <c r="CJ461" s="20"/>
      <c r="CK461" s="20"/>
      <c r="CL461" s="20"/>
      <c r="CM461" s="20"/>
      <c r="CN461" s="20"/>
      <c r="CO461" s="20"/>
      <c r="CP461" s="20"/>
      <c r="CQ461" s="20"/>
      <c r="CR461" s="20"/>
      <c r="CS461" s="20"/>
      <c r="CT461" s="20"/>
      <c r="CU461" s="20"/>
      <c r="CV461" s="20"/>
      <c r="CW461" s="20"/>
      <c r="CX461" s="20"/>
      <c r="CY461" s="20"/>
      <c r="CZ461" s="21"/>
    </row>
    <row r="462" spans="28:104" x14ac:dyDescent="0.25">
      <c r="AB462" s="27" t="s">
        <v>818</v>
      </c>
      <c r="AC462" s="36" t="s">
        <v>838</v>
      </c>
      <c r="AD462" s="63">
        <v>449.30832433215011</v>
      </c>
      <c r="AE462" s="20"/>
      <c r="AF462" s="20"/>
      <c r="AG462" s="20"/>
      <c r="AH462" s="20"/>
      <c r="AI462" s="20"/>
      <c r="AJ462" s="20"/>
      <c r="AK462" s="20"/>
      <c r="AL462" s="20"/>
      <c r="AM462" s="20"/>
      <c r="AN462" s="20"/>
      <c r="AO462" s="20"/>
      <c r="AP462" s="20"/>
      <c r="AQ462" s="20"/>
      <c r="AR462" s="20"/>
      <c r="AS462" s="20"/>
      <c r="AT462" s="20"/>
      <c r="AU462" s="20"/>
      <c r="AV462" s="20"/>
      <c r="AW462" s="21"/>
      <c r="BA462" s="27" t="s">
        <v>791</v>
      </c>
      <c r="BB462" s="36" t="s">
        <v>761</v>
      </c>
      <c r="BC462" s="26"/>
      <c r="BD462" s="26">
        <v>502.11475824899424</v>
      </c>
      <c r="BE462" s="20"/>
      <c r="BF462" s="20"/>
      <c r="BG462" s="20"/>
      <c r="BH462" s="20"/>
      <c r="BI462" s="20"/>
      <c r="BJ462" s="20"/>
      <c r="BK462" s="20"/>
      <c r="BL462" s="20"/>
      <c r="BM462" s="20"/>
      <c r="BN462" s="20"/>
      <c r="BO462" s="20"/>
      <c r="BP462" s="20"/>
      <c r="BQ462" s="20"/>
      <c r="BR462" s="20"/>
      <c r="BS462" s="20"/>
      <c r="BT462" s="20"/>
      <c r="BU462" s="20"/>
      <c r="BV462" s="20"/>
      <c r="BW462" s="20"/>
      <c r="BX462" s="20"/>
      <c r="BY462" s="21"/>
      <c r="CB462" s="31" t="s">
        <v>719</v>
      </c>
      <c r="CC462" s="56" t="s">
        <v>633</v>
      </c>
      <c r="CD462" s="30">
        <v>398.08342829243406</v>
      </c>
      <c r="CE462" s="30"/>
      <c r="CF462" s="20"/>
      <c r="CG462" s="20"/>
      <c r="CH462" s="20"/>
      <c r="CI462" s="20"/>
      <c r="CJ462" s="20"/>
      <c r="CK462" s="20"/>
      <c r="CL462" s="20"/>
      <c r="CM462" s="20"/>
      <c r="CN462" s="20"/>
      <c r="CO462" s="20"/>
      <c r="CP462" s="20"/>
      <c r="CQ462" s="20"/>
      <c r="CR462" s="20"/>
      <c r="CS462" s="20"/>
      <c r="CT462" s="20"/>
      <c r="CU462" s="20"/>
      <c r="CV462" s="20"/>
      <c r="CW462" s="20"/>
      <c r="CX462" s="20"/>
      <c r="CY462" s="20"/>
      <c r="CZ462" s="21"/>
    </row>
    <row r="463" spans="28:104" x14ac:dyDescent="0.25">
      <c r="AB463" s="27" t="s">
        <v>819</v>
      </c>
      <c r="AC463" s="36" t="s">
        <v>839</v>
      </c>
      <c r="AD463" s="63">
        <v>540.13345447354902</v>
      </c>
      <c r="AE463" s="20"/>
      <c r="AF463" s="20"/>
      <c r="AG463" s="20"/>
      <c r="AH463" s="20"/>
      <c r="AI463" s="20"/>
      <c r="AJ463" s="20"/>
      <c r="AK463" s="20"/>
      <c r="AL463" s="20"/>
      <c r="AM463" s="20"/>
      <c r="AN463" s="20"/>
      <c r="AO463" s="20"/>
      <c r="AP463" s="20"/>
      <c r="AQ463" s="20"/>
      <c r="AR463" s="20"/>
      <c r="AS463" s="20"/>
      <c r="AT463" s="20"/>
      <c r="AU463" s="20"/>
      <c r="AV463" s="20"/>
      <c r="AW463" s="21"/>
      <c r="BA463" s="27" t="s">
        <v>792</v>
      </c>
      <c r="BB463" s="36" t="s">
        <v>762</v>
      </c>
      <c r="BC463" s="26"/>
      <c r="BD463" s="26">
        <v>375.79686886261476</v>
      </c>
      <c r="BE463" s="20"/>
      <c r="BF463" s="20"/>
      <c r="BG463" s="20"/>
      <c r="BH463" s="20"/>
      <c r="BI463" s="20"/>
      <c r="BJ463" s="20"/>
      <c r="BK463" s="20"/>
      <c r="BL463" s="20"/>
      <c r="BM463" s="20"/>
      <c r="BN463" s="20"/>
      <c r="BO463" s="20"/>
      <c r="BP463" s="20"/>
      <c r="BQ463" s="20"/>
      <c r="BR463" s="20"/>
      <c r="BS463" s="20"/>
      <c r="BT463" s="20"/>
      <c r="BU463" s="20"/>
      <c r="BV463" s="20"/>
      <c r="BW463" s="20"/>
      <c r="BX463" s="20"/>
      <c r="BY463" s="21"/>
      <c r="CB463" s="31" t="s">
        <v>720</v>
      </c>
      <c r="CC463" s="56" t="s">
        <v>634</v>
      </c>
      <c r="CD463" s="30">
        <v>425.11523656876625</v>
      </c>
      <c r="CE463" s="30"/>
      <c r="CF463" s="20"/>
      <c r="CG463" s="20"/>
      <c r="CH463" s="20"/>
      <c r="CI463" s="20"/>
      <c r="CJ463" s="20"/>
      <c r="CK463" s="20"/>
      <c r="CL463" s="20"/>
      <c r="CM463" s="20"/>
      <c r="CN463" s="20"/>
      <c r="CO463" s="20"/>
      <c r="CP463" s="20"/>
      <c r="CQ463" s="20"/>
      <c r="CR463" s="20"/>
      <c r="CS463" s="20"/>
      <c r="CT463" s="20"/>
      <c r="CU463" s="20"/>
      <c r="CV463" s="20"/>
      <c r="CW463" s="20"/>
      <c r="CX463" s="20"/>
      <c r="CY463" s="20"/>
      <c r="CZ463" s="21"/>
    </row>
    <row r="464" spans="28:104" x14ac:dyDescent="0.25">
      <c r="AB464" s="27" t="s">
        <v>820</v>
      </c>
      <c r="AC464" s="36" t="s">
        <v>840</v>
      </c>
      <c r="AD464" s="63">
        <v>503.01800996166355</v>
      </c>
      <c r="AE464" s="20"/>
      <c r="AF464" s="20"/>
      <c r="AG464" s="20"/>
      <c r="AH464" s="20"/>
      <c r="AI464" s="20"/>
      <c r="AJ464" s="20"/>
      <c r="AK464" s="20"/>
      <c r="AL464" s="20"/>
      <c r="AM464" s="20"/>
      <c r="AN464" s="20"/>
      <c r="AO464" s="20"/>
      <c r="AP464" s="20"/>
      <c r="AQ464" s="20"/>
      <c r="AR464" s="20"/>
      <c r="AS464" s="20"/>
      <c r="AT464" s="20"/>
      <c r="AU464" s="20"/>
      <c r="AV464" s="20"/>
      <c r="AW464" s="21"/>
      <c r="BA464" s="27" t="s">
        <v>793</v>
      </c>
      <c r="BB464" s="36" t="s">
        <v>763</v>
      </c>
      <c r="BC464" s="26"/>
      <c r="BD464" s="26">
        <v>430.7442890507553</v>
      </c>
      <c r="BE464" s="20"/>
      <c r="BF464" s="20"/>
      <c r="BG464" s="20"/>
      <c r="BH464" s="20"/>
      <c r="BI464" s="20"/>
      <c r="BJ464" s="20"/>
      <c r="BK464" s="20"/>
      <c r="BL464" s="20"/>
      <c r="BM464" s="20"/>
      <c r="BN464" s="20"/>
      <c r="BO464" s="20"/>
      <c r="BP464" s="20"/>
      <c r="BQ464" s="20"/>
      <c r="BR464" s="20"/>
      <c r="BS464" s="20"/>
      <c r="BT464" s="20"/>
      <c r="BU464" s="20"/>
      <c r="BV464" s="20"/>
      <c r="BW464" s="20"/>
      <c r="BX464" s="20"/>
      <c r="BY464" s="21"/>
      <c r="CB464" s="31" t="s">
        <v>721</v>
      </c>
      <c r="CC464" s="56" t="s">
        <v>635</v>
      </c>
      <c r="CD464" s="30">
        <v>337.15975117002358</v>
      </c>
      <c r="CE464" s="30"/>
      <c r="CF464" s="20"/>
      <c r="CG464" s="20"/>
      <c r="CH464" s="20"/>
      <c r="CI464" s="20"/>
      <c r="CJ464" s="20"/>
      <c r="CK464" s="20"/>
      <c r="CL464" s="20"/>
      <c r="CM464" s="20"/>
      <c r="CN464" s="20"/>
      <c r="CO464" s="20"/>
      <c r="CP464" s="20"/>
      <c r="CQ464" s="20"/>
      <c r="CR464" s="20"/>
      <c r="CS464" s="20"/>
      <c r="CT464" s="20"/>
      <c r="CU464" s="20"/>
      <c r="CV464" s="20"/>
      <c r="CW464" s="20"/>
      <c r="CX464" s="20"/>
      <c r="CY464" s="20"/>
      <c r="CZ464" s="21"/>
    </row>
    <row r="465" spans="28:104" x14ac:dyDescent="0.25">
      <c r="AB465" s="27" t="s">
        <v>821</v>
      </c>
      <c r="AC465" s="36" t="s">
        <v>841</v>
      </c>
      <c r="AD465" s="63">
        <v>444.49075822752923</v>
      </c>
      <c r="AE465" s="20"/>
      <c r="AF465" s="20"/>
      <c r="AG465" s="20"/>
      <c r="AH465" s="20"/>
      <c r="AI465" s="20"/>
      <c r="AJ465" s="20"/>
      <c r="AK465" s="20"/>
      <c r="AL465" s="20"/>
      <c r="AM465" s="20"/>
      <c r="AN465" s="20"/>
      <c r="AO465" s="20"/>
      <c r="AP465" s="20"/>
      <c r="AQ465" s="20"/>
      <c r="AR465" s="20"/>
      <c r="AS465" s="20"/>
      <c r="AT465" s="20"/>
      <c r="AU465" s="20"/>
      <c r="AV465" s="20"/>
      <c r="AW465" s="21"/>
      <c r="BA465" s="27" t="s">
        <v>794</v>
      </c>
      <c r="BB465" s="36" t="s">
        <v>764</v>
      </c>
      <c r="BC465" s="26"/>
      <c r="BD465" s="26">
        <v>405.82265117989328</v>
      </c>
      <c r="BE465" s="20"/>
      <c r="BF465" s="20"/>
      <c r="BG465" s="20"/>
      <c r="BH465" s="20"/>
      <c r="BI465" s="20"/>
      <c r="BJ465" s="20"/>
      <c r="BK465" s="20"/>
      <c r="BL465" s="20"/>
      <c r="BM465" s="20"/>
      <c r="BN465" s="20"/>
      <c r="BO465" s="20"/>
      <c r="BP465" s="20"/>
      <c r="BQ465" s="20"/>
      <c r="BR465" s="20"/>
      <c r="BS465" s="20"/>
      <c r="BT465" s="20"/>
      <c r="BU465" s="20"/>
      <c r="BV465" s="20"/>
      <c r="BW465" s="20"/>
      <c r="BX465" s="20"/>
      <c r="BY465" s="21"/>
      <c r="CB465" s="31" t="s">
        <v>722</v>
      </c>
      <c r="CC465" s="56" t="s">
        <v>636</v>
      </c>
      <c r="CD465" s="30">
        <v>390.04309692790827</v>
      </c>
      <c r="CE465" s="30"/>
      <c r="CF465" s="20"/>
      <c r="CG465" s="20"/>
      <c r="CH465" s="20"/>
      <c r="CI465" s="20"/>
      <c r="CJ465" s="20"/>
      <c r="CK465" s="20"/>
      <c r="CL465" s="20"/>
      <c r="CM465" s="20"/>
      <c r="CN465" s="20"/>
      <c r="CO465" s="20"/>
      <c r="CP465" s="20"/>
      <c r="CQ465" s="20"/>
      <c r="CR465" s="20"/>
      <c r="CS465" s="20"/>
      <c r="CT465" s="20"/>
      <c r="CU465" s="20"/>
      <c r="CV465" s="20"/>
      <c r="CW465" s="20"/>
      <c r="CX465" s="20"/>
      <c r="CY465" s="20"/>
      <c r="CZ465" s="21"/>
    </row>
    <row r="466" spans="28:104" x14ac:dyDescent="0.25">
      <c r="AB466" s="27" t="s">
        <v>822</v>
      </c>
      <c r="AC466" s="36" t="s">
        <v>842</v>
      </c>
      <c r="AD466" s="63">
        <v>430.83194646261472</v>
      </c>
      <c r="AE466" s="20"/>
      <c r="AF466" s="20"/>
      <c r="AG466" s="20"/>
      <c r="AH466" s="20"/>
      <c r="AI466" s="20"/>
      <c r="AJ466" s="20"/>
      <c r="AK466" s="20"/>
      <c r="AL466" s="20"/>
      <c r="AM466" s="20"/>
      <c r="AN466" s="20"/>
      <c r="AO466" s="20"/>
      <c r="AP466" s="20"/>
      <c r="AQ466" s="20"/>
      <c r="AR466" s="20"/>
      <c r="AS466" s="20"/>
      <c r="AT466" s="20"/>
      <c r="AU466" s="20"/>
      <c r="AV466" s="20"/>
      <c r="AW466" s="21"/>
      <c r="BA466" s="27" t="s">
        <v>795</v>
      </c>
      <c r="BB466" s="36" t="s">
        <v>765</v>
      </c>
      <c r="BC466" s="26"/>
      <c r="BD466" s="26">
        <v>467.91237534727009</v>
      </c>
      <c r="BE466" s="20"/>
      <c r="BF466" s="20"/>
      <c r="BG466" s="20"/>
      <c r="BH466" s="20"/>
      <c r="BI466" s="20"/>
      <c r="BJ466" s="20"/>
      <c r="BK466" s="20"/>
      <c r="BL466" s="20"/>
      <c r="BM466" s="20"/>
      <c r="BN466" s="20"/>
      <c r="BO466" s="20"/>
      <c r="BP466" s="20"/>
      <c r="BQ466" s="20"/>
      <c r="BR466" s="20"/>
      <c r="BS466" s="20"/>
      <c r="BT466" s="20"/>
      <c r="BU466" s="20"/>
      <c r="BV466" s="20"/>
      <c r="BW466" s="20"/>
      <c r="BX466" s="20"/>
      <c r="BY466" s="21"/>
      <c r="CB466" s="31" t="s">
        <v>723</v>
      </c>
      <c r="CC466" s="56" t="s">
        <v>637</v>
      </c>
      <c r="CD466" s="30">
        <v>351.20649643488389</v>
      </c>
      <c r="CE466" s="30"/>
      <c r="CF466" s="20"/>
      <c r="CG466" s="20"/>
      <c r="CH466" s="20"/>
      <c r="CI466" s="20"/>
      <c r="CJ466" s="20"/>
      <c r="CK466" s="20"/>
      <c r="CL466" s="20"/>
      <c r="CM466" s="20"/>
      <c r="CN466" s="20"/>
      <c r="CO466" s="20"/>
      <c r="CP466" s="20"/>
      <c r="CQ466" s="20"/>
      <c r="CR466" s="20"/>
      <c r="CS466" s="20"/>
      <c r="CT466" s="20"/>
      <c r="CU466" s="20"/>
      <c r="CV466" s="20"/>
      <c r="CW466" s="20"/>
      <c r="CX466" s="20"/>
      <c r="CY466" s="20"/>
      <c r="CZ466" s="21"/>
    </row>
    <row r="467" spans="28:104" x14ac:dyDescent="0.25">
      <c r="AB467" s="27" t="s">
        <v>823</v>
      </c>
      <c r="AC467" s="36" t="s">
        <v>843</v>
      </c>
      <c r="AD467" s="63">
        <v>527.69990516301846</v>
      </c>
      <c r="AE467" s="20"/>
      <c r="AF467" s="20"/>
      <c r="AG467" s="20"/>
      <c r="AH467" s="20"/>
      <c r="AI467" s="20"/>
      <c r="AJ467" s="20"/>
      <c r="AK467" s="20"/>
      <c r="AL467" s="20"/>
      <c r="AM467" s="20"/>
      <c r="AN467" s="20"/>
      <c r="AO467" s="20"/>
      <c r="AP467" s="20"/>
      <c r="AQ467" s="20"/>
      <c r="AR467" s="20"/>
      <c r="AS467" s="20"/>
      <c r="AT467" s="20"/>
      <c r="AU467" s="20"/>
      <c r="AV467" s="20"/>
      <c r="AW467" s="21"/>
      <c r="BA467" s="27" t="s">
        <v>796</v>
      </c>
      <c r="BB467" s="36" t="s">
        <v>766</v>
      </c>
      <c r="BC467" s="26"/>
      <c r="BD467" s="26">
        <v>487.59120691650372</v>
      </c>
      <c r="BE467" s="20"/>
      <c r="BF467" s="20"/>
      <c r="BG467" s="20"/>
      <c r="BH467" s="20"/>
      <c r="BI467" s="20"/>
      <c r="BJ467" s="20"/>
      <c r="BK467" s="20"/>
      <c r="BL467" s="20"/>
      <c r="BM467" s="20"/>
      <c r="BN467" s="20"/>
      <c r="BO467" s="20"/>
      <c r="BP467" s="20"/>
      <c r="BQ467" s="20"/>
      <c r="BR467" s="20"/>
      <c r="BS467" s="20"/>
      <c r="BT467" s="20"/>
      <c r="BU467" s="20"/>
      <c r="BV467" s="20"/>
      <c r="BW467" s="20"/>
      <c r="BX467" s="20"/>
      <c r="BY467" s="21"/>
      <c r="CB467" s="31" t="s">
        <v>724</v>
      </c>
      <c r="CC467" s="56" t="s">
        <v>638</v>
      </c>
      <c r="CD467" s="30">
        <v>351.73103113508989</v>
      </c>
      <c r="CE467" s="30"/>
      <c r="CF467" s="20"/>
      <c r="CG467" s="20"/>
      <c r="CH467" s="20"/>
      <c r="CI467" s="20"/>
      <c r="CJ467" s="20"/>
      <c r="CK467" s="20"/>
      <c r="CL467" s="20"/>
      <c r="CM467" s="20"/>
      <c r="CN467" s="20"/>
      <c r="CO467" s="20"/>
      <c r="CP467" s="20"/>
      <c r="CQ467" s="20"/>
      <c r="CR467" s="20"/>
      <c r="CS467" s="20"/>
      <c r="CT467" s="20"/>
      <c r="CU467" s="20"/>
      <c r="CV467" s="20"/>
      <c r="CW467" s="20"/>
      <c r="CX467" s="20"/>
      <c r="CY467" s="20"/>
      <c r="CZ467" s="21"/>
    </row>
    <row r="468" spans="28:104" x14ac:dyDescent="0.25">
      <c r="AB468" s="27" t="s">
        <v>824</v>
      </c>
      <c r="AC468" s="36" t="s">
        <v>844</v>
      </c>
      <c r="AD468" s="63">
        <v>534.08059422119527</v>
      </c>
      <c r="AE468" s="20"/>
      <c r="AF468" s="20"/>
      <c r="AG468" s="20"/>
      <c r="AH468" s="20"/>
      <c r="AI468" s="20"/>
      <c r="AJ468" s="20"/>
      <c r="AK468" s="20"/>
      <c r="AL468" s="20"/>
      <c r="AM468" s="20"/>
      <c r="AN468" s="20"/>
      <c r="AO468" s="20"/>
      <c r="AP468" s="20"/>
      <c r="AQ468" s="20"/>
      <c r="AR468" s="20"/>
      <c r="AS468" s="20"/>
      <c r="AT468" s="20"/>
      <c r="AU468" s="20"/>
      <c r="AV468" s="20"/>
      <c r="AW468" s="21"/>
      <c r="BA468" s="27" t="s">
        <v>797</v>
      </c>
      <c r="BB468" s="36" t="s">
        <v>767</v>
      </c>
      <c r="BC468" s="26"/>
      <c r="BD468" s="26">
        <v>473.04283551629169</v>
      </c>
      <c r="BE468" s="20"/>
      <c r="BF468" s="20"/>
      <c r="BG468" s="20"/>
      <c r="BH468" s="20"/>
      <c r="BI468" s="20"/>
      <c r="BJ468" s="20"/>
      <c r="BK468" s="20"/>
      <c r="BL468" s="20"/>
      <c r="BM468" s="20"/>
      <c r="BN468" s="20"/>
      <c r="BO468" s="20"/>
      <c r="BP468" s="20"/>
      <c r="BQ468" s="20"/>
      <c r="BR468" s="20"/>
      <c r="BS468" s="20"/>
      <c r="BT468" s="20"/>
      <c r="BU468" s="20"/>
      <c r="BV468" s="20"/>
      <c r="BW468" s="20"/>
      <c r="BX468" s="20"/>
      <c r="BY468" s="21"/>
      <c r="CB468" s="31" t="s">
        <v>725</v>
      </c>
      <c r="CC468" s="56" t="s">
        <v>639</v>
      </c>
      <c r="CD468" s="30">
        <v>364.60857861214106</v>
      </c>
      <c r="CE468" s="30"/>
      <c r="CF468" s="20"/>
      <c r="CG468" s="20"/>
      <c r="CH468" s="20"/>
      <c r="CI468" s="20"/>
      <c r="CJ468" s="20"/>
      <c r="CK468" s="20"/>
      <c r="CL468" s="20"/>
      <c r="CM468" s="20"/>
      <c r="CN468" s="20"/>
      <c r="CO468" s="20"/>
      <c r="CP468" s="20"/>
      <c r="CQ468" s="20"/>
      <c r="CR468" s="20"/>
      <c r="CS468" s="20"/>
      <c r="CT468" s="20"/>
      <c r="CU468" s="20"/>
      <c r="CV468" s="20"/>
      <c r="CW468" s="20"/>
      <c r="CX468" s="20"/>
      <c r="CY468" s="20"/>
      <c r="CZ468" s="21"/>
    </row>
    <row r="469" spans="28:104" x14ac:dyDescent="0.25">
      <c r="AB469" s="27" t="s">
        <v>825</v>
      </c>
      <c r="AC469" s="36" t="s">
        <v>845</v>
      </c>
      <c r="AD469" s="63">
        <v>455.68664105406413</v>
      </c>
      <c r="AE469" s="20"/>
      <c r="AF469" s="20"/>
      <c r="AG469" s="20"/>
      <c r="AH469" s="20"/>
      <c r="AI469" s="20"/>
      <c r="AJ469" s="20"/>
      <c r="AK469" s="20"/>
      <c r="AL469" s="20"/>
      <c r="AM469" s="20"/>
      <c r="AN469" s="20"/>
      <c r="AO469" s="20"/>
      <c r="AP469" s="20"/>
      <c r="AQ469" s="20"/>
      <c r="AR469" s="20"/>
      <c r="AS469" s="20"/>
      <c r="AT469" s="20"/>
      <c r="AU469" s="20"/>
      <c r="AV469" s="20"/>
      <c r="AW469" s="21"/>
      <c r="BA469" s="27" t="s">
        <v>798</v>
      </c>
      <c r="BB469" s="36" t="s">
        <v>768</v>
      </c>
      <c r="BC469" s="26"/>
      <c r="BD469" s="26">
        <v>426.11056032257216</v>
      </c>
      <c r="BE469" s="20"/>
      <c r="BF469" s="20"/>
      <c r="BG469" s="20"/>
      <c r="BH469" s="20"/>
      <c r="BI469" s="20"/>
      <c r="BJ469" s="20"/>
      <c r="BK469" s="20"/>
      <c r="BL469" s="20"/>
      <c r="BM469" s="20"/>
      <c r="BN469" s="20"/>
      <c r="BO469" s="20"/>
      <c r="BP469" s="20"/>
      <c r="BQ469" s="20"/>
      <c r="BR469" s="20"/>
      <c r="BS469" s="20"/>
      <c r="BT469" s="20"/>
      <c r="BU469" s="20"/>
      <c r="BV469" s="20"/>
      <c r="BW469" s="20"/>
      <c r="BX469" s="20"/>
      <c r="BY469" s="21"/>
      <c r="CB469" s="31" t="s">
        <v>726</v>
      </c>
      <c r="CC469" s="56" t="s">
        <v>640</v>
      </c>
      <c r="CD469" s="30">
        <v>373.36620094212913</v>
      </c>
      <c r="CE469" s="30"/>
      <c r="CF469" s="20"/>
      <c r="CG469" s="20"/>
      <c r="CH469" s="20"/>
      <c r="CI469" s="20"/>
      <c r="CJ469" s="20"/>
      <c r="CK469" s="20"/>
      <c r="CL469" s="20"/>
      <c r="CM469" s="20"/>
      <c r="CN469" s="20"/>
      <c r="CO469" s="20"/>
      <c r="CP469" s="20"/>
      <c r="CQ469" s="20"/>
      <c r="CR469" s="20"/>
      <c r="CS469" s="20"/>
      <c r="CT469" s="20"/>
      <c r="CU469" s="20"/>
      <c r="CV469" s="20"/>
      <c r="CW469" s="20"/>
      <c r="CX469" s="20"/>
      <c r="CY469" s="20"/>
      <c r="CZ469" s="21"/>
    </row>
    <row r="470" spans="28:104" ht="15.75" thickBot="1" x14ac:dyDescent="0.3">
      <c r="AB470" s="22"/>
      <c r="AC470" s="23"/>
      <c r="AD470" s="64"/>
      <c r="AE470" s="23"/>
      <c r="AF470" s="23"/>
      <c r="AG470" s="23"/>
      <c r="AH470" s="23"/>
      <c r="AI470" s="23"/>
      <c r="AJ470" s="23"/>
      <c r="AK470" s="23"/>
      <c r="AL470" s="23"/>
      <c r="AM470" s="23"/>
      <c r="AN470" s="23"/>
      <c r="AO470" s="23"/>
      <c r="AP470" s="23"/>
      <c r="AQ470" s="23"/>
      <c r="AR470" s="23"/>
      <c r="AS470" s="23"/>
      <c r="AT470" s="23"/>
      <c r="AU470" s="23"/>
      <c r="AV470" s="23"/>
      <c r="AW470" s="24"/>
      <c r="BA470" s="27" t="s">
        <v>799</v>
      </c>
      <c r="BB470" s="36" t="s">
        <v>769</v>
      </c>
      <c r="BC470" s="26"/>
      <c r="BD470" s="26">
        <v>464.62911743619321</v>
      </c>
      <c r="BE470" s="20"/>
      <c r="BF470" s="20"/>
      <c r="BG470" s="20"/>
      <c r="BH470" s="20"/>
      <c r="BI470" s="20"/>
      <c r="BJ470" s="20"/>
      <c r="BK470" s="20"/>
      <c r="BL470" s="20"/>
      <c r="BM470" s="20"/>
      <c r="BN470" s="20"/>
      <c r="BO470" s="20"/>
      <c r="BP470" s="20"/>
      <c r="BQ470" s="20"/>
      <c r="BR470" s="20"/>
      <c r="BS470" s="20"/>
      <c r="BT470" s="20"/>
      <c r="BU470" s="20"/>
      <c r="BV470" s="20"/>
      <c r="BW470" s="20"/>
      <c r="BX470" s="20"/>
      <c r="BY470" s="21"/>
      <c r="CB470" s="31" t="s">
        <v>727</v>
      </c>
      <c r="CC470" s="56" t="s">
        <v>641</v>
      </c>
      <c r="CD470" s="30">
        <v>393.98978228600544</v>
      </c>
      <c r="CE470" s="30"/>
      <c r="CF470" s="20"/>
      <c r="CG470" s="20"/>
      <c r="CH470" s="20"/>
      <c r="CI470" s="20"/>
      <c r="CJ470" s="20"/>
      <c r="CK470" s="20"/>
      <c r="CL470" s="20"/>
      <c r="CM470" s="20"/>
      <c r="CN470" s="20"/>
      <c r="CO470" s="20"/>
      <c r="CP470" s="20"/>
      <c r="CQ470" s="20"/>
      <c r="CR470" s="20"/>
      <c r="CS470" s="20"/>
      <c r="CT470" s="20"/>
      <c r="CU470" s="20"/>
      <c r="CV470" s="20"/>
      <c r="CW470" s="20"/>
      <c r="CX470" s="20"/>
      <c r="CY470" s="20"/>
      <c r="CZ470" s="21"/>
    </row>
    <row r="471" spans="28:104" x14ac:dyDescent="0.25">
      <c r="BA471" s="27" t="s">
        <v>800</v>
      </c>
      <c r="BB471" s="36" t="s">
        <v>770</v>
      </c>
      <c r="BC471" s="26"/>
      <c r="BD471" s="26">
        <v>356.35579963364751</v>
      </c>
      <c r="BE471" s="20"/>
      <c r="BF471" s="20"/>
      <c r="BG471" s="20"/>
      <c r="BH471" s="20"/>
      <c r="BI471" s="20"/>
      <c r="BJ471" s="20"/>
      <c r="BK471" s="20"/>
      <c r="BL471" s="20"/>
      <c r="BM471" s="20"/>
      <c r="BN471" s="20"/>
      <c r="BO471" s="20"/>
      <c r="BP471" s="20"/>
      <c r="BQ471" s="20"/>
      <c r="BR471" s="20"/>
      <c r="BS471" s="20"/>
      <c r="BT471" s="20"/>
      <c r="BU471" s="20"/>
      <c r="BV471" s="20"/>
      <c r="BW471" s="20"/>
      <c r="BX471" s="20"/>
      <c r="BY471" s="21"/>
      <c r="CB471" s="31" t="s">
        <v>728</v>
      </c>
      <c r="CC471" s="56" t="s">
        <v>642</v>
      </c>
      <c r="CD471" s="30">
        <v>361.69568680687291</v>
      </c>
      <c r="CE471" s="30"/>
      <c r="CF471" s="20"/>
      <c r="CG471" s="20"/>
      <c r="CH471" s="20"/>
      <c r="CI471" s="20"/>
      <c r="CJ471" s="20"/>
      <c r="CK471" s="20"/>
      <c r="CL471" s="20"/>
      <c r="CM471" s="20"/>
      <c r="CN471" s="20"/>
      <c r="CO471" s="20"/>
      <c r="CP471" s="20"/>
      <c r="CQ471" s="20"/>
      <c r="CR471" s="20"/>
      <c r="CS471" s="20"/>
      <c r="CT471" s="20"/>
      <c r="CU471" s="20"/>
      <c r="CV471" s="20"/>
      <c r="CW471" s="20"/>
      <c r="CX471" s="20"/>
      <c r="CY471" s="20"/>
      <c r="CZ471" s="21"/>
    </row>
    <row r="472" spans="28:104" x14ac:dyDescent="0.25">
      <c r="BA472" s="27" t="s">
        <v>801</v>
      </c>
      <c r="BB472" s="36" t="s">
        <v>771</v>
      </c>
      <c r="BC472" s="26"/>
      <c r="BD472" s="26">
        <v>500.70784466966848</v>
      </c>
      <c r="BE472" s="20"/>
      <c r="BF472" s="20"/>
      <c r="BG472" s="20"/>
      <c r="BH472" s="20"/>
      <c r="BI472" s="20"/>
      <c r="BJ472" s="20"/>
      <c r="BK472" s="20"/>
      <c r="BL472" s="20"/>
      <c r="BM472" s="20"/>
      <c r="BN472" s="20"/>
      <c r="BO472" s="20"/>
      <c r="BP472" s="20"/>
      <c r="BQ472" s="20"/>
      <c r="BR472" s="20"/>
      <c r="BS472" s="20"/>
      <c r="BT472" s="20"/>
      <c r="BU472" s="20"/>
      <c r="BV472" s="20"/>
      <c r="BW472" s="20"/>
      <c r="BX472" s="20"/>
      <c r="BY472" s="21"/>
      <c r="CB472" s="31" t="s">
        <v>729</v>
      </c>
      <c r="CC472" s="56" t="s">
        <v>643</v>
      </c>
      <c r="CD472" s="30">
        <v>297.51150060679686</v>
      </c>
      <c r="CE472" s="30"/>
      <c r="CF472" s="20"/>
      <c r="CG472" s="20"/>
      <c r="CH472" s="20"/>
      <c r="CI472" s="20"/>
      <c r="CJ472" s="20"/>
      <c r="CK472" s="20"/>
      <c r="CL472" s="20"/>
      <c r="CM472" s="20"/>
      <c r="CN472" s="20"/>
      <c r="CO472" s="20"/>
      <c r="CP472" s="20"/>
      <c r="CQ472" s="20"/>
      <c r="CR472" s="20"/>
      <c r="CS472" s="20"/>
      <c r="CT472" s="20"/>
      <c r="CU472" s="20"/>
      <c r="CV472" s="20"/>
      <c r="CW472" s="20"/>
      <c r="CX472" s="20"/>
      <c r="CY472" s="20"/>
      <c r="CZ472" s="21"/>
    </row>
    <row r="473" spans="28:104" x14ac:dyDescent="0.25">
      <c r="BA473" s="27" t="s">
        <v>802</v>
      </c>
      <c r="BB473" s="36" t="s">
        <v>772</v>
      </c>
      <c r="BC473" s="26"/>
      <c r="BD473" s="26">
        <v>307.48768453285277</v>
      </c>
      <c r="BE473" s="20"/>
      <c r="BF473" s="20"/>
      <c r="BG473" s="20"/>
      <c r="BH473" s="20"/>
      <c r="BI473" s="20"/>
      <c r="BJ473" s="20"/>
      <c r="BK473" s="20"/>
      <c r="BL473" s="20"/>
      <c r="BM473" s="20"/>
      <c r="BN473" s="20"/>
      <c r="BO473" s="20"/>
      <c r="BP473" s="20"/>
      <c r="BQ473" s="20"/>
      <c r="BR473" s="20"/>
      <c r="BS473" s="20"/>
      <c r="BT473" s="20"/>
      <c r="BU473" s="20"/>
      <c r="BV473" s="20"/>
      <c r="BW473" s="20"/>
      <c r="BX473" s="20"/>
      <c r="BY473" s="21"/>
      <c r="CB473" s="31" t="s">
        <v>730</v>
      </c>
      <c r="CC473" s="56" t="s">
        <v>644</v>
      </c>
      <c r="CD473" s="30">
        <v>381.16258255298141</v>
      </c>
      <c r="CE473" s="30"/>
      <c r="CF473" s="20"/>
      <c r="CG473" s="20"/>
      <c r="CH473" s="20"/>
      <c r="CI473" s="20"/>
      <c r="CJ473" s="20"/>
      <c r="CK473" s="20"/>
      <c r="CL473" s="20"/>
      <c r="CM473" s="20"/>
      <c r="CN473" s="20"/>
      <c r="CO473" s="20"/>
      <c r="CP473" s="20"/>
      <c r="CQ473" s="20"/>
      <c r="CR473" s="20"/>
      <c r="CS473" s="20"/>
      <c r="CT473" s="20"/>
      <c r="CU473" s="20"/>
      <c r="CV473" s="20"/>
      <c r="CW473" s="20"/>
      <c r="CX473" s="20"/>
      <c r="CY473" s="20"/>
      <c r="CZ473" s="21"/>
    </row>
    <row r="474" spans="28:104" x14ac:dyDescent="0.25">
      <c r="BA474" s="27" t="s">
        <v>803</v>
      </c>
      <c r="BB474" s="36" t="s">
        <v>773</v>
      </c>
      <c r="BC474" s="26"/>
      <c r="BD474" s="26">
        <v>395.75997835958646</v>
      </c>
      <c r="BE474" s="20"/>
      <c r="BF474" s="20"/>
      <c r="BG474" s="20"/>
      <c r="BH474" s="20"/>
      <c r="BI474" s="20"/>
      <c r="BJ474" s="20"/>
      <c r="BK474" s="20"/>
      <c r="BL474" s="20"/>
      <c r="BM474" s="20"/>
      <c r="BN474" s="20"/>
      <c r="BO474" s="20"/>
      <c r="BP474" s="20"/>
      <c r="BQ474" s="20"/>
      <c r="BR474" s="20"/>
      <c r="BS474" s="20"/>
      <c r="BT474" s="20"/>
      <c r="BU474" s="20"/>
      <c r="BV474" s="20"/>
      <c r="BW474" s="20"/>
      <c r="BX474" s="20"/>
      <c r="BY474" s="21"/>
      <c r="CB474" s="31" t="s">
        <v>731</v>
      </c>
      <c r="CC474" s="56" t="s">
        <v>645</v>
      </c>
      <c r="CD474" s="30">
        <v>390.42116095442753</v>
      </c>
      <c r="CE474" s="30"/>
      <c r="CF474" s="20"/>
      <c r="CG474" s="20"/>
      <c r="CH474" s="20"/>
      <c r="CI474" s="20"/>
      <c r="CJ474" s="20"/>
      <c r="CK474" s="20"/>
      <c r="CL474" s="20"/>
      <c r="CM474" s="20"/>
      <c r="CN474" s="20"/>
      <c r="CO474" s="20"/>
      <c r="CP474" s="20"/>
      <c r="CQ474" s="20"/>
      <c r="CR474" s="20"/>
      <c r="CS474" s="20"/>
      <c r="CT474" s="20"/>
      <c r="CU474" s="20"/>
      <c r="CV474" s="20"/>
      <c r="CW474" s="20"/>
      <c r="CX474" s="20"/>
      <c r="CY474" s="20"/>
      <c r="CZ474" s="21"/>
    </row>
    <row r="475" spans="28:104" x14ac:dyDescent="0.25">
      <c r="BA475" s="27" t="s">
        <v>804</v>
      </c>
      <c r="BB475" s="36" t="s">
        <v>774</v>
      </c>
      <c r="BC475" s="26"/>
      <c r="BD475" s="26">
        <v>450.0663947471707</v>
      </c>
      <c r="BE475" s="20"/>
      <c r="BF475" s="20"/>
      <c r="BG475" s="20"/>
      <c r="BH475" s="20"/>
      <c r="BI475" s="20"/>
      <c r="BJ475" s="20"/>
      <c r="BK475" s="20"/>
      <c r="BL475" s="20"/>
      <c r="BM475" s="20"/>
      <c r="BN475" s="20"/>
      <c r="BO475" s="20"/>
      <c r="BP475" s="20"/>
      <c r="BQ475" s="20"/>
      <c r="BR475" s="20"/>
      <c r="BS475" s="20"/>
      <c r="BT475" s="20"/>
      <c r="BU475" s="20"/>
      <c r="BV475" s="20"/>
      <c r="BW475" s="20"/>
      <c r="BX475" s="20"/>
      <c r="BY475" s="21"/>
      <c r="CB475" s="31" t="s">
        <v>732</v>
      </c>
      <c r="CC475" s="56" t="s">
        <v>646</v>
      </c>
      <c r="CD475" s="30">
        <v>334.94194586605818</v>
      </c>
      <c r="CE475" s="30"/>
      <c r="CF475" s="20"/>
      <c r="CG475" s="20"/>
      <c r="CH475" s="20"/>
      <c r="CI475" s="20"/>
      <c r="CJ475" s="20"/>
      <c r="CK475" s="20"/>
      <c r="CL475" s="20"/>
      <c r="CM475" s="20"/>
      <c r="CN475" s="20"/>
      <c r="CO475" s="20"/>
      <c r="CP475" s="20"/>
      <c r="CQ475" s="20"/>
      <c r="CR475" s="20"/>
      <c r="CS475" s="20"/>
      <c r="CT475" s="20"/>
      <c r="CU475" s="20"/>
      <c r="CV475" s="20"/>
      <c r="CW475" s="20"/>
      <c r="CX475" s="20"/>
      <c r="CY475" s="20"/>
      <c r="CZ475" s="21"/>
    </row>
    <row r="476" spans="28:104" x14ac:dyDescent="0.25">
      <c r="BA476" s="27" t="s">
        <v>805</v>
      </c>
      <c r="BB476" s="36" t="s">
        <v>775</v>
      </c>
      <c r="BC476" s="26"/>
      <c r="BD476" s="26">
        <v>474.78207542142616</v>
      </c>
      <c r="BE476" s="20"/>
      <c r="BF476" s="20"/>
      <c r="BG476" s="20"/>
      <c r="BH476" s="20"/>
      <c r="BI476" s="20"/>
      <c r="BJ476" s="20"/>
      <c r="BK476" s="20"/>
      <c r="BL476" s="20"/>
      <c r="BM476" s="20"/>
      <c r="BN476" s="20"/>
      <c r="BO476" s="20"/>
      <c r="BP476" s="20"/>
      <c r="BQ476" s="20"/>
      <c r="BR476" s="20"/>
      <c r="BS476" s="20"/>
      <c r="BT476" s="20"/>
      <c r="BU476" s="20"/>
      <c r="BV476" s="20"/>
      <c r="BW476" s="20"/>
      <c r="BX476" s="20"/>
      <c r="BY476" s="21"/>
      <c r="CB476" s="31" t="s">
        <v>733</v>
      </c>
      <c r="CC476" s="56" t="s">
        <v>647</v>
      </c>
      <c r="CD476" s="30">
        <v>377.43752783008063</v>
      </c>
      <c r="CE476" s="30"/>
      <c r="CF476" s="20"/>
      <c r="CG476" s="20"/>
      <c r="CH476" s="20"/>
      <c r="CI476" s="20"/>
      <c r="CJ476" s="20"/>
      <c r="CK476" s="20"/>
      <c r="CL476" s="20"/>
      <c r="CM476" s="20"/>
      <c r="CN476" s="20"/>
      <c r="CO476" s="20"/>
      <c r="CP476" s="20"/>
      <c r="CQ476" s="20"/>
      <c r="CR476" s="20"/>
      <c r="CS476" s="20"/>
      <c r="CT476" s="20"/>
      <c r="CU476" s="20"/>
      <c r="CV476" s="20"/>
      <c r="CW476" s="20"/>
      <c r="CX476" s="20"/>
      <c r="CY476" s="20"/>
      <c r="CZ476" s="21"/>
    </row>
    <row r="477" spans="28:104" x14ac:dyDescent="0.25">
      <c r="BA477" s="27" t="s">
        <v>806</v>
      </c>
      <c r="BB477" s="36" t="s">
        <v>826</v>
      </c>
      <c r="BC477" s="26"/>
      <c r="BD477" s="26">
        <v>368.99799892461408</v>
      </c>
      <c r="BE477" s="20"/>
      <c r="BF477" s="20"/>
      <c r="BG477" s="20"/>
      <c r="BH477" s="20"/>
      <c r="BI477" s="20"/>
      <c r="BJ477" s="20"/>
      <c r="BK477" s="20"/>
      <c r="BL477" s="20"/>
      <c r="BM477" s="20"/>
      <c r="BN477" s="20"/>
      <c r="BO477" s="20"/>
      <c r="BP477" s="20"/>
      <c r="BQ477" s="20"/>
      <c r="BR477" s="20"/>
      <c r="BS477" s="20"/>
      <c r="BT477" s="20"/>
      <c r="BU477" s="20"/>
      <c r="BV477" s="20"/>
      <c r="BW477" s="20"/>
      <c r="BX477" s="20"/>
      <c r="BY477" s="21"/>
      <c r="CB477" s="31" t="s">
        <v>734</v>
      </c>
      <c r="CC477" s="56" t="s">
        <v>648</v>
      </c>
      <c r="CD477" s="30">
        <v>360.72594167874036</v>
      </c>
      <c r="CE477" s="30"/>
      <c r="CF477" s="20"/>
      <c r="CG477" s="20"/>
      <c r="CH477" s="20"/>
      <c r="CI477" s="20"/>
      <c r="CJ477" s="20"/>
      <c r="CK477" s="20"/>
      <c r="CL477" s="20"/>
      <c r="CM477" s="20"/>
      <c r="CN477" s="20"/>
      <c r="CO477" s="20"/>
      <c r="CP477" s="20"/>
      <c r="CQ477" s="20"/>
      <c r="CR477" s="20"/>
      <c r="CS477" s="20"/>
      <c r="CT477" s="20"/>
      <c r="CU477" s="20"/>
      <c r="CV477" s="20"/>
      <c r="CW477" s="20"/>
      <c r="CX477" s="20"/>
      <c r="CY477" s="20"/>
      <c r="CZ477" s="21"/>
    </row>
    <row r="478" spans="28:104" x14ac:dyDescent="0.25">
      <c r="BA478" s="27" t="s">
        <v>807</v>
      </c>
      <c r="BB478" s="36" t="s">
        <v>827</v>
      </c>
      <c r="BC478" s="26"/>
      <c r="BD478" s="26">
        <v>398.23125823457519</v>
      </c>
      <c r="BE478" s="20"/>
      <c r="BF478" s="20"/>
      <c r="BG478" s="20"/>
      <c r="BH478" s="20"/>
      <c r="BI478" s="20"/>
      <c r="BJ478" s="20"/>
      <c r="BK478" s="20"/>
      <c r="BL478" s="20"/>
      <c r="BM478" s="20"/>
      <c r="BN478" s="20"/>
      <c r="BO478" s="20"/>
      <c r="BP478" s="20"/>
      <c r="BQ478" s="20"/>
      <c r="BR478" s="20"/>
      <c r="BS478" s="20"/>
      <c r="BT478" s="20"/>
      <c r="BU478" s="20"/>
      <c r="BV478" s="20"/>
      <c r="BW478" s="20"/>
      <c r="BX478" s="20"/>
      <c r="BY478" s="21"/>
      <c r="CB478" s="31" t="s">
        <v>735</v>
      </c>
      <c r="CC478" s="56" t="s">
        <v>649</v>
      </c>
      <c r="CD478" s="30">
        <v>346.16336403366637</v>
      </c>
      <c r="CE478" s="30"/>
      <c r="CF478" s="20"/>
      <c r="CG478" s="20"/>
      <c r="CH478" s="20"/>
      <c r="CI478" s="20"/>
      <c r="CJ478" s="20"/>
      <c r="CK478" s="20"/>
      <c r="CL478" s="20"/>
      <c r="CM478" s="20"/>
      <c r="CN478" s="20"/>
      <c r="CO478" s="20"/>
      <c r="CP478" s="20"/>
      <c r="CQ478" s="20"/>
      <c r="CR478" s="20"/>
      <c r="CS478" s="20"/>
      <c r="CT478" s="20"/>
      <c r="CU478" s="20"/>
      <c r="CV478" s="20"/>
      <c r="CW478" s="20"/>
      <c r="CX478" s="20"/>
      <c r="CY478" s="20"/>
      <c r="CZ478" s="21"/>
    </row>
    <row r="479" spans="28:104" x14ac:dyDescent="0.25">
      <c r="BA479" s="27" t="s">
        <v>808</v>
      </c>
      <c r="BB479" s="36" t="s">
        <v>828</v>
      </c>
      <c r="BC479" s="26"/>
      <c r="BD479" s="26">
        <v>444.28329170603149</v>
      </c>
      <c r="BE479" s="20"/>
      <c r="BF479" s="20"/>
      <c r="BG479" s="20"/>
      <c r="BH479" s="20"/>
      <c r="BI479" s="20"/>
      <c r="BJ479" s="20"/>
      <c r="BK479" s="20"/>
      <c r="BL479" s="20"/>
      <c r="BM479" s="20"/>
      <c r="BN479" s="20"/>
      <c r="BO479" s="20"/>
      <c r="BP479" s="20"/>
      <c r="BQ479" s="20"/>
      <c r="BR479" s="20"/>
      <c r="BS479" s="20"/>
      <c r="BT479" s="20"/>
      <c r="BU479" s="20"/>
      <c r="BV479" s="20"/>
      <c r="BW479" s="20"/>
      <c r="BX479" s="20"/>
      <c r="BY479" s="21"/>
      <c r="CB479" s="31" t="s">
        <v>736</v>
      </c>
      <c r="CC479" s="56" t="s">
        <v>650</v>
      </c>
      <c r="CD479" s="30">
        <v>259.91282372290425</v>
      </c>
      <c r="CE479" s="30"/>
      <c r="CF479" s="20"/>
      <c r="CG479" s="20"/>
      <c r="CH479" s="20"/>
      <c r="CI479" s="20"/>
      <c r="CJ479" s="20"/>
      <c r="CK479" s="20"/>
      <c r="CL479" s="20"/>
      <c r="CM479" s="20"/>
      <c r="CN479" s="20"/>
      <c r="CO479" s="20"/>
      <c r="CP479" s="20"/>
      <c r="CQ479" s="20"/>
      <c r="CR479" s="20"/>
      <c r="CS479" s="20"/>
      <c r="CT479" s="20"/>
      <c r="CU479" s="20"/>
      <c r="CV479" s="20"/>
      <c r="CW479" s="20"/>
      <c r="CX479" s="20"/>
      <c r="CY479" s="20"/>
      <c r="CZ479" s="21"/>
    </row>
    <row r="480" spans="28:104" x14ac:dyDescent="0.25">
      <c r="BA480" s="27" t="s">
        <v>809</v>
      </c>
      <c r="BB480" s="36" t="s">
        <v>829</v>
      </c>
      <c r="BC480" s="26"/>
      <c r="BD480" s="26">
        <v>416.28788972656992</v>
      </c>
      <c r="BE480" s="20"/>
      <c r="BF480" s="20"/>
      <c r="BG480" s="20"/>
      <c r="BH480" s="20"/>
      <c r="BI480" s="20"/>
      <c r="BJ480" s="20"/>
      <c r="BK480" s="20"/>
      <c r="BL480" s="20"/>
      <c r="BM480" s="20"/>
      <c r="BN480" s="20"/>
      <c r="BO480" s="20"/>
      <c r="BP480" s="20"/>
      <c r="BQ480" s="20"/>
      <c r="BR480" s="20"/>
      <c r="BS480" s="20"/>
      <c r="BT480" s="20"/>
      <c r="BU480" s="20"/>
      <c r="BV480" s="20"/>
      <c r="BW480" s="20"/>
      <c r="BX480" s="20"/>
      <c r="BY480" s="21"/>
      <c r="CB480" s="31" t="s">
        <v>737</v>
      </c>
      <c r="CC480" s="56" t="s">
        <v>651</v>
      </c>
      <c r="CD480" s="30">
        <v>334.95597482343226</v>
      </c>
      <c r="CE480" s="30"/>
      <c r="CF480" s="20"/>
      <c r="CG480" s="20"/>
      <c r="CH480" s="20"/>
      <c r="CI480" s="20"/>
      <c r="CJ480" s="20"/>
      <c r="CK480" s="20"/>
      <c r="CL480" s="20"/>
      <c r="CM480" s="20"/>
      <c r="CN480" s="20"/>
      <c r="CO480" s="20"/>
      <c r="CP480" s="20"/>
      <c r="CQ480" s="20"/>
      <c r="CR480" s="20"/>
      <c r="CS480" s="20"/>
      <c r="CT480" s="20"/>
      <c r="CU480" s="20"/>
      <c r="CV480" s="20"/>
      <c r="CW480" s="20"/>
      <c r="CX480" s="20"/>
      <c r="CY480" s="20"/>
      <c r="CZ480" s="21"/>
    </row>
    <row r="481" spans="53:104" x14ac:dyDescent="0.25">
      <c r="BA481" s="27" t="s">
        <v>810</v>
      </c>
      <c r="BB481" s="36" t="s">
        <v>830</v>
      </c>
      <c r="BC481" s="26"/>
      <c r="BD481" s="26">
        <v>238.55809886358708</v>
      </c>
      <c r="BE481" s="20"/>
      <c r="BF481" s="20"/>
      <c r="BG481" s="20"/>
      <c r="BH481" s="20"/>
      <c r="BI481" s="20"/>
      <c r="BJ481" s="20"/>
      <c r="BK481" s="20"/>
      <c r="BL481" s="20"/>
      <c r="BM481" s="20"/>
      <c r="BN481" s="20"/>
      <c r="BO481" s="20"/>
      <c r="BP481" s="20"/>
      <c r="BQ481" s="20"/>
      <c r="BR481" s="20"/>
      <c r="BS481" s="20"/>
      <c r="BT481" s="20"/>
      <c r="BU481" s="20"/>
      <c r="BV481" s="20"/>
      <c r="BW481" s="20"/>
      <c r="BX481" s="20"/>
      <c r="BY481" s="21"/>
      <c r="CB481" s="31" t="s">
        <v>738</v>
      </c>
      <c r="CC481" s="56" t="s">
        <v>652</v>
      </c>
      <c r="CD481" s="30">
        <v>422.05285671881751</v>
      </c>
      <c r="CE481" s="30"/>
      <c r="CF481" s="20"/>
      <c r="CG481" s="20"/>
      <c r="CH481" s="20"/>
      <c r="CI481" s="20"/>
      <c r="CJ481" s="20"/>
      <c r="CK481" s="20"/>
      <c r="CL481" s="20"/>
      <c r="CM481" s="20"/>
      <c r="CN481" s="20"/>
      <c r="CO481" s="20"/>
      <c r="CP481" s="20"/>
      <c r="CQ481" s="20"/>
      <c r="CR481" s="20"/>
      <c r="CS481" s="20"/>
      <c r="CT481" s="20"/>
      <c r="CU481" s="20"/>
      <c r="CV481" s="20"/>
      <c r="CW481" s="20"/>
      <c r="CX481" s="20"/>
      <c r="CY481" s="20"/>
      <c r="CZ481" s="21"/>
    </row>
    <row r="482" spans="53:104" x14ac:dyDescent="0.25">
      <c r="BA482" s="27" t="s">
        <v>811</v>
      </c>
      <c r="BB482" s="36" t="s">
        <v>831</v>
      </c>
      <c r="BC482" s="26"/>
      <c r="BD482" s="26">
        <v>350.09498147460204</v>
      </c>
      <c r="BE482" s="20"/>
      <c r="BF482" s="20"/>
      <c r="BG482" s="20"/>
      <c r="BH482" s="20"/>
      <c r="BI482" s="20"/>
      <c r="BJ482" s="20"/>
      <c r="BK482" s="20"/>
      <c r="BL482" s="20"/>
      <c r="BM482" s="20"/>
      <c r="BN482" s="20"/>
      <c r="BO482" s="20"/>
      <c r="BP482" s="20"/>
      <c r="BQ482" s="20"/>
      <c r="BR482" s="20"/>
      <c r="BS482" s="20"/>
      <c r="BT482" s="20"/>
      <c r="BU482" s="20"/>
      <c r="BV482" s="20"/>
      <c r="BW482" s="20"/>
      <c r="BX482" s="20"/>
      <c r="BY482" s="21"/>
      <c r="CB482" s="31" t="s">
        <v>739</v>
      </c>
      <c r="CC482" s="56" t="s">
        <v>653</v>
      </c>
      <c r="CD482" s="30">
        <v>319.24296231687498</v>
      </c>
      <c r="CE482" s="30"/>
      <c r="CF482" s="20"/>
      <c r="CG482" s="20"/>
      <c r="CH482" s="20"/>
      <c r="CI482" s="20"/>
      <c r="CJ482" s="20"/>
      <c r="CK482" s="20"/>
      <c r="CL482" s="20"/>
      <c r="CM482" s="20"/>
      <c r="CN482" s="20"/>
      <c r="CO482" s="20"/>
      <c r="CP482" s="20"/>
      <c r="CQ482" s="20"/>
      <c r="CR482" s="20"/>
      <c r="CS482" s="20"/>
      <c r="CT482" s="20"/>
      <c r="CU482" s="20"/>
      <c r="CV482" s="20"/>
      <c r="CW482" s="20"/>
      <c r="CX482" s="20"/>
      <c r="CY482" s="20"/>
      <c r="CZ482" s="21"/>
    </row>
    <row r="483" spans="53:104" x14ac:dyDescent="0.25">
      <c r="BA483" s="27" t="s">
        <v>812</v>
      </c>
      <c r="BB483" s="36" t="s">
        <v>832</v>
      </c>
      <c r="BC483" s="26"/>
      <c r="BD483" s="26">
        <v>354.60360072841814</v>
      </c>
      <c r="BE483" s="20"/>
      <c r="BF483" s="20"/>
      <c r="BG483" s="20"/>
      <c r="BH483" s="20"/>
      <c r="BI483" s="20"/>
      <c r="BJ483" s="20"/>
      <c r="BK483" s="20"/>
      <c r="BL483" s="20"/>
      <c r="BM483" s="20"/>
      <c r="BN483" s="20"/>
      <c r="BO483" s="20"/>
      <c r="BP483" s="20"/>
      <c r="BQ483" s="20"/>
      <c r="BR483" s="20"/>
      <c r="BS483" s="20"/>
      <c r="BT483" s="20"/>
      <c r="BU483" s="20"/>
      <c r="BV483" s="20"/>
      <c r="BW483" s="20"/>
      <c r="BX483" s="20"/>
      <c r="BY483" s="21"/>
      <c r="CB483" s="31" t="s">
        <v>740</v>
      </c>
      <c r="CC483" s="56" t="s">
        <v>654</v>
      </c>
      <c r="CD483" s="30">
        <v>380.26928666730015</v>
      </c>
      <c r="CE483" s="30"/>
      <c r="CF483" s="20"/>
      <c r="CG483" s="20"/>
      <c r="CH483" s="20"/>
      <c r="CI483" s="20"/>
      <c r="CJ483" s="20"/>
      <c r="CK483" s="20"/>
      <c r="CL483" s="20"/>
      <c r="CM483" s="20"/>
      <c r="CN483" s="20"/>
      <c r="CO483" s="20"/>
      <c r="CP483" s="20"/>
      <c r="CQ483" s="20"/>
      <c r="CR483" s="20"/>
      <c r="CS483" s="20"/>
      <c r="CT483" s="20"/>
      <c r="CU483" s="20"/>
      <c r="CV483" s="20"/>
      <c r="CW483" s="20"/>
      <c r="CX483" s="20"/>
      <c r="CY483" s="20"/>
      <c r="CZ483" s="21"/>
    </row>
    <row r="484" spans="53:104" x14ac:dyDescent="0.25">
      <c r="BA484" s="27" t="s">
        <v>813</v>
      </c>
      <c r="BB484" s="36" t="s">
        <v>833</v>
      </c>
      <c r="BC484" s="26"/>
      <c r="BD484" s="26">
        <v>381.91186630617068</v>
      </c>
      <c r="BE484" s="20"/>
      <c r="BF484" s="20"/>
      <c r="BG484" s="20"/>
      <c r="BH484" s="20"/>
      <c r="BI484" s="20"/>
      <c r="BJ484" s="20"/>
      <c r="BK484" s="20"/>
      <c r="BL484" s="20"/>
      <c r="BM484" s="20"/>
      <c r="BN484" s="20"/>
      <c r="BO484" s="20"/>
      <c r="BP484" s="20"/>
      <c r="BQ484" s="20"/>
      <c r="BR484" s="20"/>
      <c r="BS484" s="20"/>
      <c r="BT484" s="20"/>
      <c r="BU484" s="20"/>
      <c r="BV484" s="20"/>
      <c r="BW484" s="20"/>
      <c r="BX484" s="20"/>
      <c r="BY484" s="21"/>
      <c r="CB484" s="31" t="s">
        <v>741</v>
      </c>
      <c r="CC484" s="56" t="s">
        <v>655</v>
      </c>
      <c r="CD484" s="30">
        <v>329.12674210945306</v>
      </c>
      <c r="CE484" s="30"/>
      <c r="CF484" s="20"/>
      <c r="CG484" s="20"/>
      <c r="CH484" s="20"/>
      <c r="CI484" s="20"/>
      <c r="CJ484" s="20"/>
      <c r="CK484" s="20"/>
      <c r="CL484" s="20"/>
      <c r="CM484" s="20"/>
      <c r="CN484" s="20"/>
      <c r="CO484" s="20"/>
      <c r="CP484" s="20"/>
      <c r="CQ484" s="20"/>
      <c r="CR484" s="20"/>
      <c r="CS484" s="20"/>
      <c r="CT484" s="20"/>
      <c r="CU484" s="20"/>
      <c r="CV484" s="20"/>
      <c r="CW484" s="20"/>
      <c r="CX484" s="20"/>
      <c r="CY484" s="20"/>
      <c r="CZ484" s="21"/>
    </row>
    <row r="485" spans="53:104" x14ac:dyDescent="0.25">
      <c r="BA485" s="27" t="s">
        <v>814</v>
      </c>
      <c r="BB485" s="36" t="s">
        <v>834</v>
      </c>
      <c r="BC485" s="26"/>
      <c r="BD485" s="26">
        <v>498.20082841757437</v>
      </c>
      <c r="BE485" s="20"/>
      <c r="BF485" s="20"/>
      <c r="BG485" s="20"/>
      <c r="BH485" s="20"/>
      <c r="BI485" s="20"/>
      <c r="BJ485" s="20"/>
      <c r="BK485" s="20"/>
      <c r="BL485" s="20"/>
      <c r="BM485" s="20"/>
      <c r="BN485" s="20"/>
      <c r="BO485" s="20"/>
      <c r="BP485" s="20"/>
      <c r="BQ485" s="20"/>
      <c r="BR485" s="20"/>
      <c r="BS485" s="20"/>
      <c r="BT485" s="20"/>
      <c r="BU485" s="20"/>
      <c r="BV485" s="20"/>
      <c r="BW485" s="20"/>
      <c r="BX485" s="20"/>
      <c r="BY485" s="21"/>
      <c r="CB485" s="31" t="s">
        <v>742</v>
      </c>
      <c r="CC485" s="56" t="s">
        <v>656</v>
      </c>
      <c r="CD485" s="30">
        <v>367.20198425831177</v>
      </c>
      <c r="CE485" s="30"/>
      <c r="CF485" s="20"/>
      <c r="CG485" s="20"/>
      <c r="CH485" s="20"/>
      <c r="CI485" s="20"/>
      <c r="CJ485" s="20"/>
      <c r="CK485" s="20"/>
      <c r="CL485" s="20"/>
      <c r="CM485" s="20"/>
      <c r="CN485" s="20"/>
      <c r="CO485" s="20"/>
      <c r="CP485" s="20"/>
      <c r="CQ485" s="20"/>
      <c r="CR485" s="20"/>
      <c r="CS485" s="20"/>
      <c r="CT485" s="20"/>
      <c r="CU485" s="20"/>
      <c r="CV485" s="20"/>
      <c r="CW485" s="20"/>
      <c r="CX485" s="20"/>
      <c r="CY485" s="20"/>
      <c r="CZ485" s="21"/>
    </row>
    <row r="486" spans="53:104" x14ac:dyDescent="0.25">
      <c r="BA486" s="27" t="s">
        <v>815</v>
      </c>
      <c r="BB486" s="36" t="s">
        <v>835</v>
      </c>
      <c r="BC486" s="26"/>
      <c r="BD486" s="26">
        <v>412.64846412754605</v>
      </c>
      <c r="BE486" s="20"/>
      <c r="BF486" s="20"/>
      <c r="BG486" s="20"/>
      <c r="BH486" s="20"/>
      <c r="BI486" s="20"/>
      <c r="BJ486" s="20"/>
      <c r="BK486" s="20"/>
      <c r="BL486" s="20"/>
      <c r="BM486" s="20"/>
      <c r="BN486" s="20"/>
      <c r="BO486" s="20"/>
      <c r="BP486" s="20"/>
      <c r="BQ486" s="20"/>
      <c r="BR486" s="20"/>
      <c r="BS486" s="20"/>
      <c r="BT486" s="20"/>
      <c r="BU486" s="20"/>
      <c r="BV486" s="20"/>
      <c r="BW486" s="20"/>
      <c r="BX486" s="20"/>
      <c r="BY486" s="21"/>
      <c r="CB486" s="31" t="s">
        <v>743</v>
      </c>
      <c r="CC486" s="56" t="s">
        <v>657</v>
      </c>
      <c r="CD486" s="30">
        <v>425.76255186864165</v>
      </c>
      <c r="CE486" s="30"/>
      <c r="CF486" s="20"/>
      <c r="CG486" s="20"/>
      <c r="CH486" s="20"/>
      <c r="CI486" s="20"/>
      <c r="CJ486" s="20"/>
      <c r="CK486" s="20"/>
      <c r="CL486" s="20"/>
      <c r="CM486" s="20"/>
      <c r="CN486" s="20"/>
      <c r="CO486" s="20"/>
      <c r="CP486" s="20"/>
      <c r="CQ486" s="20"/>
      <c r="CR486" s="20"/>
      <c r="CS486" s="20"/>
      <c r="CT486" s="20"/>
      <c r="CU486" s="20"/>
      <c r="CV486" s="20"/>
      <c r="CW486" s="20"/>
      <c r="CX486" s="20"/>
      <c r="CY486" s="20"/>
      <c r="CZ486" s="21"/>
    </row>
    <row r="487" spans="53:104" x14ac:dyDescent="0.25">
      <c r="BA487" s="27" t="s">
        <v>816</v>
      </c>
      <c r="BB487" s="36" t="s">
        <v>836</v>
      </c>
      <c r="BC487" s="26"/>
      <c r="BD487" s="26">
        <v>329.76617477577997</v>
      </c>
      <c r="BE487" s="20"/>
      <c r="BF487" s="20"/>
      <c r="BG487" s="20"/>
      <c r="BH487" s="20"/>
      <c r="BI487" s="20"/>
      <c r="BJ487" s="20"/>
      <c r="BK487" s="20"/>
      <c r="BL487" s="20"/>
      <c r="BM487" s="20"/>
      <c r="BN487" s="20"/>
      <c r="BO487" s="20"/>
      <c r="BP487" s="20"/>
      <c r="BQ487" s="20"/>
      <c r="BR487" s="20"/>
      <c r="BS487" s="20"/>
      <c r="BT487" s="20"/>
      <c r="BU487" s="20"/>
      <c r="BV487" s="20"/>
      <c r="BW487" s="20"/>
      <c r="BX487" s="20"/>
      <c r="BY487" s="21"/>
      <c r="CB487" s="31" t="s">
        <v>744</v>
      </c>
      <c r="CC487" s="56" t="s">
        <v>658</v>
      </c>
      <c r="CD487" s="30">
        <v>369.14891796702364</v>
      </c>
      <c r="CE487" s="30"/>
      <c r="CF487" s="20"/>
      <c r="CG487" s="20"/>
      <c r="CH487" s="20"/>
      <c r="CI487" s="20"/>
      <c r="CJ487" s="20"/>
      <c r="CK487" s="20"/>
      <c r="CL487" s="20"/>
      <c r="CM487" s="20"/>
      <c r="CN487" s="20"/>
      <c r="CO487" s="20"/>
      <c r="CP487" s="20"/>
      <c r="CQ487" s="20"/>
      <c r="CR487" s="20"/>
      <c r="CS487" s="20"/>
      <c r="CT487" s="20"/>
      <c r="CU487" s="20"/>
      <c r="CV487" s="20"/>
      <c r="CW487" s="20"/>
      <c r="CX487" s="20"/>
      <c r="CY487" s="20"/>
      <c r="CZ487" s="21"/>
    </row>
    <row r="488" spans="53:104" x14ac:dyDescent="0.25">
      <c r="BA488" s="27" t="s">
        <v>817</v>
      </c>
      <c r="BB488" s="36" t="s">
        <v>837</v>
      </c>
      <c r="BC488" s="26"/>
      <c r="BD488" s="26">
        <v>450.38165606180297</v>
      </c>
      <c r="BE488" s="20"/>
      <c r="BF488" s="20"/>
      <c r="BG488" s="20"/>
      <c r="BH488" s="20"/>
      <c r="BI488" s="20"/>
      <c r="BJ488" s="20"/>
      <c r="BK488" s="20"/>
      <c r="BL488" s="20"/>
      <c r="BM488" s="20"/>
      <c r="BN488" s="20"/>
      <c r="BO488" s="20"/>
      <c r="BP488" s="20"/>
      <c r="BQ488" s="20"/>
      <c r="BR488" s="20"/>
      <c r="BS488" s="20"/>
      <c r="BT488" s="20"/>
      <c r="BU488" s="20"/>
      <c r="BV488" s="20"/>
      <c r="BW488" s="20"/>
      <c r="BX488" s="20"/>
      <c r="BY488" s="21"/>
      <c r="CB488" s="31" t="s">
        <v>745</v>
      </c>
      <c r="CC488" s="56" t="s">
        <v>659</v>
      </c>
      <c r="CD488" s="30">
        <v>418.66338973982192</v>
      </c>
      <c r="CE488" s="30"/>
      <c r="CF488" s="20"/>
      <c r="CG488" s="20"/>
      <c r="CH488" s="20"/>
      <c r="CI488" s="20"/>
      <c r="CJ488" s="20"/>
      <c r="CK488" s="20"/>
      <c r="CL488" s="20"/>
      <c r="CM488" s="20"/>
      <c r="CN488" s="20"/>
      <c r="CO488" s="20"/>
      <c r="CP488" s="20"/>
      <c r="CQ488" s="20"/>
      <c r="CR488" s="20"/>
      <c r="CS488" s="20"/>
      <c r="CT488" s="20"/>
      <c r="CU488" s="20"/>
      <c r="CV488" s="20"/>
      <c r="CW488" s="20"/>
      <c r="CX488" s="20"/>
      <c r="CY488" s="20"/>
      <c r="CZ488" s="21"/>
    </row>
    <row r="489" spans="53:104" x14ac:dyDescent="0.25">
      <c r="BA489" s="27" t="s">
        <v>818</v>
      </c>
      <c r="BB489" s="36" t="s">
        <v>838</v>
      </c>
      <c r="BC489" s="26"/>
      <c r="BD489" s="26">
        <v>307.42390161664781</v>
      </c>
      <c r="BE489" s="20"/>
      <c r="BF489" s="20"/>
      <c r="BG489" s="20"/>
      <c r="BH489" s="20"/>
      <c r="BI489" s="20"/>
      <c r="BJ489" s="20"/>
      <c r="BK489" s="20"/>
      <c r="BL489" s="20"/>
      <c r="BM489" s="20"/>
      <c r="BN489" s="20"/>
      <c r="BO489" s="20"/>
      <c r="BP489" s="20"/>
      <c r="BQ489" s="20"/>
      <c r="BR489" s="20"/>
      <c r="BS489" s="20"/>
      <c r="BT489" s="20"/>
      <c r="BU489" s="20"/>
      <c r="BV489" s="20"/>
      <c r="BW489" s="20"/>
      <c r="BX489" s="20"/>
      <c r="BY489" s="21"/>
      <c r="CB489" s="31" t="s">
        <v>746</v>
      </c>
      <c r="CC489" s="56" t="s">
        <v>660</v>
      </c>
      <c r="CD489" s="30">
        <v>412.40311886965196</v>
      </c>
      <c r="CE489" s="30"/>
      <c r="CF489" s="20"/>
      <c r="CG489" s="20"/>
      <c r="CH489" s="20"/>
      <c r="CI489" s="20"/>
      <c r="CJ489" s="20"/>
      <c r="CK489" s="20"/>
      <c r="CL489" s="20"/>
      <c r="CM489" s="20"/>
      <c r="CN489" s="20"/>
      <c r="CO489" s="20"/>
      <c r="CP489" s="20"/>
      <c r="CQ489" s="20"/>
      <c r="CR489" s="20"/>
      <c r="CS489" s="20"/>
      <c r="CT489" s="20"/>
      <c r="CU489" s="20"/>
      <c r="CV489" s="20"/>
      <c r="CW489" s="20"/>
      <c r="CX489" s="20"/>
      <c r="CY489" s="20"/>
      <c r="CZ489" s="21"/>
    </row>
    <row r="490" spans="53:104" x14ac:dyDescent="0.25">
      <c r="BA490" s="27" t="s">
        <v>819</v>
      </c>
      <c r="BB490" s="36" t="s">
        <v>839</v>
      </c>
      <c r="BC490" s="26"/>
      <c r="BD490" s="26">
        <v>260.69932893917519</v>
      </c>
      <c r="BE490" s="20"/>
      <c r="BF490" s="20"/>
      <c r="BG490" s="20"/>
      <c r="BH490" s="20"/>
      <c r="BI490" s="20"/>
      <c r="BJ490" s="20"/>
      <c r="BK490" s="20"/>
      <c r="BL490" s="20"/>
      <c r="BM490" s="20"/>
      <c r="BN490" s="20"/>
      <c r="BO490" s="20"/>
      <c r="BP490" s="20"/>
      <c r="BQ490" s="20"/>
      <c r="BR490" s="20"/>
      <c r="BS490" s="20"/>
      <c r="BT490" s="20"/>
      <c r="BU490" s="20"/>
      <c r="BV490" s="20"/>
      <c r="BW490" s="20"/>
      <c r="BX490" s="20"/>
      <c r="BY490" s="21"/>
      <c r="CB490" s="31" t="s">
        <v>747</v>
      </c>
      <c r="CC490" s="56" t="s">
        <v>661</v>
      </c>
      <c r="CD490" s="30">
        <v>286.33717838834815</v>
      </c>
      <c r="CE490" s="30"/>
      <c r="CF490" s="20"/>
      <c r="CG490" s="20"/>
      <c r="CH490" s="20"/>
      <c r="CI490" s="20"/>
      <c r="CJ490" s="20"/>
      <c r="CK490" s="20"/>
      <c r="CL490" s="20"/>
      <c r="CM490" s="20"/>
      <c r="CN490" s="20"/>
      <c r="CO490" s="20"/>
      <c r="CP490" s="20"/>
      <c r="CQ490" s="20"/>
      <c r="CR490" s="20"/>
      <c r="CS490" s="20"/>
      <c r="CT490" s="20"/>
      <c r="CU490" s="20"/>
      <c r="CV490" s="20"/>
      <c r="CW490" s="20"/>
      <c r="CX490" s="20"/>
      <c r="CY490" s="20"/>
      <c r="CZ490" s="21"/>
    </row>
    <row r="491" spans="53:104" x14ac:dyDescent="0.25">
      <c r="BA491" s="27" t="s">
        <v>820</v>
      </c>
      <c r="BB491" s="36" t="s">
        <v>840</v>
      </c>
      <c r="BC491" s="26"/>
      <c r="BD491" s="26">
        <v>368.94001535067929</v>
      </c>
      <c r="BE491" s="20"/>
      <c r="BF491" s="20"/>
      <c r="BG491" s="20"/>
      <c r="BH491" s="20"/>
      <c r="BI491" s="20"/>
      <c r="BJ491" s="20"/>
      <c r="BK491" s="20"/>
      <c r="BL491" s="20"/>
      <c r="BM491" s="20"/>
      <c r="BN491" s="20"/>
      <c r="BO491" s="20"/>
      <c r="BP491" s="20"/>
      <c r="BQ491" s="20"/>
      <c r="BR491" s="20"/>
      <c r="BS491" s="20"/>
      <c r="BT491" s="20"/>
      <c r="BU491" s="20"/>
      <c r="BV491" s="20"/>
      <c r="BW491" s="20"/>
      <c r="BX491" s="20"/>
      <c r="BY491" s="21"/>
      <c r="CB491" s="31" t="s">
        <v>748</v>
      </c>
      <c r="CC491" s="56" t="s">
        <v>662</v>
      </c>
      <c r="CD491" s="30">
        <v>368.45072612329136</v>
      </c>
      <c r="CE491" s="30"/>
      <c r="CF491" s="20"/>
      <c r="CG491" s="20"/>
      <c r="CH491" s="20"/>
      <c r="CI491" s="20"/>
      <c r="CJ491" s="20"/>
      <c r="CK491" s="20"/>
      <c r="CL491" s="20"/>
      <c r="CM491" s="20"/>
      <c r="CN491" s="20"/>
      <c r="CO491" s="20"/>
      <c r="CP491" s="20"/>
      <c r="CQ491" s="20"/>
      <c r="CR491" s="20"/>
      <c r="CS491" s="20"/>
      <c r="CT491" s="20"/>
      <c r="CU491" s="20"/>
      <c r="CV491" s="20"/>
      <c r="CW491" s="20"/>
      <c r="CX491" s="20"/>
      <c r="CY491" s="20"/>
      <c r="CZ491" s="21"/>
    </row>
    <row r="492" spans="53:104" x14ac:dyDescent="0.25">
      <c r="BA492" s="27" t="s">
        <v>821</v>
      </c>
      <c r="BB492" s="36" t="s">
        <v>841</v>
      </c>
      <c r="BC492" s="26"/>
      <c r="BD492" s="26">
        <v>409.77743751318224</v>
      </c>
      <c r="BE492" s="20"/>
      <c r="BF492" s="20"/>
      <c r="BG492" s="20"/>
      <c r="BH492" s="20"/>
      <c r="BI492" s="20"/>
      <c r="BJ492" s="20"/>
      <c r="BK492" s="20"/>
      <c r="BL492" s="20"/>
      <c r="BM492" s="20"/>
      <c r="BN492" s="20"/>
      <c r="BO492" s="20"/>
      <c r="BP492" s="20"/>
      <c r="BQ492" s="20"/>
      <c r="BR492" s="20"/>
      <c r="BS492" s="20"/>
      <c r="BT492" s="20"/>
      <c r="BU492" s="20"/>
      <c r="BV492" s="20"/>
      <c r="BW492" s="20"/>
      <c r="BX492" s="20"/>
      <c r="BY492" s="21"/>
      <c r="CB492" s="31" t="s">
        <v>749</v>
      </c>
      <c r="CC492" s="56" t="s">
        <v>663</v>
      </c>
      <c r="CD492" s="30">
        <v>457.22499410873041</v>
      </c>
      <c r="CE492" s="30"/>
      <c r="CF492" s="20"/>
      <c r="CG492" s="20"/>
      <c r="CH492" s="20"/>
      <c r="CI492" s="20"/>
      <c r="CJ492" s="20"/>
      <c r="CK492" s="20"/>
      <c r="CL492" s="20"/>
      <c r="CM492" s="20"/>
      <c r="CN492" s="20"/>
      <c r="CO492" s="20"/>
      <c r="CP492" s="20"/>
      <c r="CQ492" s="20"/>
      <c r="CR492" s="20"/>
      <c r="CS492" s="20"/>
      <c r="CT492" s="20"/>
      <c r="CU492" s="20"/>
      <c r="CV492" s="20"/>
      <c r="CW492" s="20"/>
      <c r="CX492" s="20"/>
      <c r="CY492" s="20"/>
      <c r="CZ492" s="21"/>
    </row>
    <row r="493" spans="53:104" x14ac:dyDescent="0.25">
      <c r="BA493" s="27" t="s">
        <v>822</v>
      </c>
      <c r="BB493" s="36" t="s">
        <v>842</v>
      </c>
      <c r="BC493" s="26"/>
      <c r="BD493" s="26">
        <v>403.74609214657767</v>
      </c>
      <c r="BE493" s="20"/>
      <c r="BF493" s="20"/>
      <c r="BG493" s="20"/>
      <c r="BH493" s="20"/>
      <c r="BI493" s="20"/>
      <c r="BJ493" s="20"/>
      <c r="BK493" s="20"/>
      <c r="BL493" s="20"/>
      <c r="BM493" s="20"/>
      <c r="BN493" s="20"/>
      <c r="BO493" s="20"/>
      <c r="BP493" s="20"/>
      <c r="BQ493" s="20"/>
      <c r="BR493" s="20"/>
      <c r="BS493" s="20"/>
      <c r="BT493" s="20"/>
      <c r="BU493" s="20"/>
      <c r="BV493" s="20"/>
      <c r="BW493" s="20"/>
      <c r="BX493" s="20"/>
      <c r="BY493" s="21"/>
      <c r="CB493" s="31" t="s">
        <v>750</v>
      </c>
      <c r="CC493" s="56" t="s">
        <v>664</v>
      </c>
      <c r="CD493" s="30">
        <v>301.7128388736275</v>
      </c>
      <c r="CE493" s="30"/>
      <c r="CF493" s="20"/>
      <c r="CG493" s="20"/>
      <c r="CH493" s="20"/>
      <c r="CI493" s="20"/>
      <c r="CJ493" s="20"/>
      <c r="CK493" s="20"/>
      <c r="CL493" s="20"/>
      <c r="CM493" s="20"/>
      <c r="CN493" s="20"/>
      <c r="CO493" s="20"/>
      <c r="CP493" s="20"/>
      <c r="CQ493" s="20"/>
      <c r="CR493" s="20"/>
      <c r="CS493" s="20"/>
      <c r="CT493" s="20"/>
      <c r="CU493" s="20"/>
      <c r="CV493" s="20"/>
      <c r="CW493" s="20"/>
      <c r="CX493" s="20"/>
      <c r="CY493" s="20"/>
      <c r="CZ493" s="21"/>
    </row>
    <row r="494" spans="53:104" x14ac:dyDescent="0.25">
      <c r="BA494" s="27" t="s">
        <v>823</v>
      </c>
      <c r="BB494" s="36" t="s">
        <v>843</v>
      </c>
      <c r="BC494" s="26"/>
      <c r="BD494" s="26">
        <v>349.85203756398687</v>
      </c>
      <c r="BE494" s="20"/>
      <c r="BF494" s="20"/>
      <c r="BG494" s="20"/>
      <c r="BH494" s="20"/>
      <c r="BI494" s="20"/>
      <c r="BJ494" s="20"/>
      <c r="BK494" s="20"/>
      <c r="BL494" s="20"/>
      <c r="BM494" s="20"/>
      <c r="BN494" s="20"/>
      <c r="BO494" s="20"/>
      <c r="BP494" s="20"/>
      <c r="BQ494" s="20"/>
      <c r="BR494" s="20"/>
      <c r="BS494" s="20"/>
      <c r="BT494" s="20"/>
      <c r="BU494" s="20"/>
      <c r="BV494" s="20"/>
      <c r="BW494" s="20"/>
      <c r="BX494" s="20"/>
      <c r="BY494" s="21"/>
      <c r="CB494" s="31" t="s">
        <v>751</v>
      </c>
      <c r="CC494" s="56" t="s">
        <v>665</v>
      </c>
      <c r="CD494" s="30">
        <v>357.17873118549988</v>
      </c>
      <c r="CE494" s="30"/>
      <c r="CF494" s="20"/>
      <c r="CG494" s="20"/>
      <c r="CH494" s="20"/>
      <c r="CI494" s="20"/>
      <c r="CJ494" s="20"/>
      <c r="CK494" s="20"/>
      <c r="CL494" s="20"/>
      <c r="CM494" s="20"/>
      <c r="CN494" s="20"/>
      <c r="CO494" s="20"/>
      <c r="CP494" s="20"/>
      <c r="CQ494" s="20"/>
      <c r="CR494" s="20"/>
      <c r="CS494" s="20"/>
      <c r="CT494" s="20"/>
      <c r="CU494" s="20"/>
      <c r="CV494" s="20"/>
      <c r="CW494" s="20"/>
      <c r="CX494" s="20"/>
      <c r="CY494" s="20"/>
      <c r="CZ494" s="21"/>
    </row>
    <row r="495" spans="53:104" x14ac:dyDescent="0.25">
      <c r="BA495" s="27" t="s">
        <v>824</v>
      </c>
      <c r="BB495" s="36" t="s">
        <v>844</v>
      </c>
      <c r="BC495" s="26"/>
      <c r="BD495" s="26">
        <v>441.32574342307527</v>
      </c>
      <c r="BE495" s="20"/>
      <c r="BF495" s="20"/>
      <c r="BG495" s="20"/>
      <c r="BH495" s="20"/>
      <c r="BI495" s="20"/>
      <c r="BJ495" s="20"/>
      <c r="BK495" s="20"/>
      <c r="BL495" s="20"/>
      <c r="BM495" s="20"/>
      <c r="BN495" s="20"/>
      <c r="BO495" s="20"/>
      <c r="BP495" s="20"/>
      <c r="BQ495" s="20"/>
      <c r="BR495" s="20"/>
      <c r="BS495" s="20"/>
      <c r="BT495" s="20"/>
      <c r="BU495" s="20"/>
      <c r="BV495" s="20"/>
      <c r="BW495" s="20"/>
      <c r="BX495" s="20"/>
      <c r="BY495" s="21"/>
      <c r="CB495" s="31" t="s">
        <v>752</v>
      </c>
      <c r="CC495" s="56" t="s">
        <v>666</v>
      </c>
      <c r="CD495" s="30">
        <v>445.66153591898865</v>
      </c>
      <c r="CE495" s="30"/>
      <c r="CF495" s="20"/>
      <c r="CG495" s="20"/>
      <c r="CH495" s="20"/>
      <c r="CI495" s="20"/>
      <c r="CJ495" s="20"/>
      <c r="CK495" s="20"/>
      <c r="CL495" s="20"/>
      <c r="CM495" s="20"/>
      <c r="CN495" s="20"/>
      <c r="CO495" s="20"/>
      <c r="CP495" s="20"/>
      <c r="CQ495" s="20"/>
      <c r="CR495" s="20"/>
      <c r="CS495" s="20"/>
      <c r="CT495" s="20"/>
      <c r="CU495" s="20"/>
      <c r="CV495" s="20"/>
      <c r="CW495" s="20"/>
      <c r="CX495" s="20"/>
      <c r="CY495" s="20"/>
      <c r="CZ495" s="21"/>
    </row>
    <row r="496" spans="53:104" ht="15.75" thickBot="1" x14ac:dyDescent="0.3">
      <c r="BA496" s="54" t="s">
        <v>825</v>
      </c>
      <c r="BB496" s="55" t="s">
        <v>845</v>
      </c>
      <c r="BC496" s="28"/>
      <c r="BD496" s="28">
        <v>453.84975761801542</v>
      </c>
      <c r="BE496" s="23"/>
      <c r="BF496" s="23"/>
      <c r="BG496" s="23"/>
      <c r="BH496" s="23"/>
      <c r="BI496" s="23"/>
      <c r="BJ496" s="23"/>
      <c r="BK496" s="23"/>
      <c r="BL496" s="23"/>
      <c r="BM496" s="23"/>
      <c r="BN496" s="23"/>
      <c r="BO496" s="23"/>
      <c r="BP496" s="23"/>
      <c r="BQ496" s="23"/>
      <c r="BR496" s="23"/>
      <c r="BS496" s="23"/>
      <c r="BT496" s="23"/>
      <c r="BU496" s="23"/>
      <c r="BV496" s="23"/>
      <c r="BW496" s="23"/>
      <c r="BX496" s="23"/>
      <c r="BY496" s="24"/>
      <c r="CB496" s="31" t="s">
        <v>753</v>
      </c>
      <c r="CC496" s="56" t="s">
        <v>667</v>
      </c>
      <c r="CD496" s="30">
        <v>319.55861018952021</v>
      </c>
      <c r="CE496" s="30"/>
      <c r="CF496" s="20"/>
      <c r="CG496" s="20"/>
      <c r="CH496" s="20"/>
      <c r="CI496" s="20"/>
      <c r="CJ496" s="20"/>
      <c r="CK496" s="20"/>
      <c r="CL496" s="20"/>
      <c r="CM496" s="20"/>
      <c r="CN496" s="20"/>
      <c r="CO496" s="20"/>
      <c r="CP496" s="20"/>
      <c r="CQ496" s="20"/>
      <c r="CR496" s="20"/>
      <c r="CS496" s="20"/>
      <c r="CT496" s="20"/>
      <c r="CU496" s="20"/>
      <c r="CV496" s="20"/>
      <c r="CW496" s="20"/>
      <c r="CX496" s="20"/>
      <c r="CY496" s="20"/>
      <c r="CZ496" s="21"/>
    </row>
    <row r="497" spans="80:104" x14ac:dyDescent="0.25">
      <c r="CB497" s="31" t="s">
        <v>754</v>
      </c>
      <c r="CC497" s="56" t="s">
        <v>668</v>
      </c>
      <c r="CD497" s="30">
        <v>459.10964989253534</v>
      </c>
      <c r="CE497" s="30"/>
      <c r="CF497" s="20"/>
      <c r="CG497" s="20"/>
      <c r="CH497" s="20"/>
      <c r="CI497" s="20"/>
      <c r="CJ497" s="20"/>
      <c r="CK497" s="20"/>
      <c r="CL497" s="20"/>
      <c r="CM497" s="20"/>
      <c r="CN497" s="20"/>
      <c r="CO497" s="20"/>
      <c r="CP497" s="20"/>
      <c r="CQ497" s="20"/>
      <c r="CR497" s="20"/>
      <c r="CS497" s="20"/>
      <c r="CT497" s="20"/>
      <c r="CU497" s="20"/>
      <c r="CV497" s="20"/>
      <c r="CW497" s="20"/>
      <c r="CX497" s="20"/>
      <c r="CY497" s="20"/>
      <c r="CZ497" s="21"/>
    </row>
    <row r="498" spans="80:104" x14ac:dyDescent="0.25">
      <c r="CB498" s="31" t="s">
        <v>755</v>
      </c>
      <c r="CC498" s="56" t="s">
        <v>669</v>
      </c>
      <c r="CD498" s="30">
        <v>395.8171532001445</v>
      </c>
      <c r="CE498" s="30"/>
      <c r="CF498" s="20"/>
      <c r="CG498" s="20"/>
      <c r="CH498" s="20"/>
      <c r="CI498" s="20"/>
      <c r="CJ498" s="20"/>
      <c r="CK498" s="20"/>
      <c r="CL498" s="20"/>
      <c r="CM498" s="20"/>
      <c r="CN498" s="20"/>
      <c r="CO498" s="20"/>
      <c r="CP498" s="20"/>
      <c r="CQ498" s="20"/>
      <c r="CR498" s="20"/>
      <c r="CS498" s="20"/>
      <c r="CT498" s="20"/>
      <c r="CU498" s="20"/>
      <c r="CV498" s="20"/>
      <c r="CW498" s="20"/>
      <c r="CX498" s="20"/>
      <c r="CY498" s="20"/>
      <c r="CZ498" s="21"/>
    </row>
    <row r="499" spans="80:104" x14ac:dyDescent="0.25">
      <c r="CB499" s="31" t="s">
        <v>776</v>
      </c>
      <c r="CC499" s="56" t="s">
        <v>670</v>
      </c>
      <c r="CD499" s="30">
        <v>319.04861965677492</v>
      </c>
      <c r="CE499" s="30"/>
      <c r="CF499" s="20"/>
      <c r="CG499" s="20"/>
      <c r="CH499" s="20"/>
      <c r="CI499" s="20"/>
      <c r="CJ499" s="20"/>
      <c r="CK499" s="20"/>
      <c r="CL499" s="20"/>
      <c r="CM499" s="20"/>
      <c r="CN499" s="20"/>
      <c r="CO499" s="20"/>
      <c r="CP499" s="20"/>
      <c r="CQ499" s="20"/>
      <c r="CR499" s="20"/>
      <c r="CS499" s="20"/>
      <c r="CT499" s="20"/>
      <c r="CU499" s="20"/>
      <c r="CV499" s="20"/>
      <c r="CW499" s="20"/>
      <c r="CX499" s="20"/>
      <c r="CY499" s="20"/>
      <c r="CZ499" s="21"/>
    </row>
    <row r="500" spans="80:104" x14ac:dyDescent="0.25">
      <c r="CB500" s="31" t="s">
        <v>777</v>
      </c>
      <c r="CC500" s="56" t="s">
        <v>671</v>
      </c>
      <c r="CD500" s="30">
        <v>272.37741735188206</v>
      </c>
      <c r="CE500" s="30"/>
      <c r="CF500" s="20"/>
      <c r="CG500" s="20"/>
      <c r="CH500" s="20"/>
      <c r="CI500" s="20"/>
      <c r="CJ500" s="20"/>
      <c r="CK500" s="20"/>
      <c r="CL500" s="20"/>
      <c r="CM500" s="20"/>
      <c r="CN500" s="20"/>
      <c r="CO500" s="20"/>
      <c r="CP500" s="20"/>
      <c r="CQ500" s="20"/>
      <c r="CR500" s="20"/>
      <c r="CS500" s="20"/>
      <c r="CT500" s="20"/>
      <c r="CU500" s="20"/>
      <c r="CV500" s="20"/>
      <c r="CW500" s="20"/>
      <c r="CX500" s="20"/>
      <c r="CY500" s="20"/>
      <c r="CZ500" s="21"/>
    </row>
    <row r="501" spans="80:104" x14ac:dyDescent="0.25">
      <c r="CB501" s="31" t="s">
        <v>778</v>
      </c>
      <c r="CC501" s="56" t="s">
        <v>672</v>
      </c>
      <c r="CD501" s="30">
        <v>324.44142178393844</v>
      </c>
      <c r="CE501" s="30"/>
      <c r="CF501" s="20"/>
      <c r="CG501" s="20"/>
      <c r="CH501" s="20"/>
      <c r="CI501" s="20"/>
      <c r="CJ501" s="20"/>
      <c r="CK501" s="20"/>
      <c r="CL501" s="20"/>
      <c r="CM501" s="20"/>
      <c r="CN501" s="20"/>
      <c r="CO501" s="20"/>
      <c r="CP501" s="20"/>
      <c r="CQ501" s="20"/>
      <c r="CR501" s="20"/>
      <c r="CS501" s="20"/>
      <c r="CT501" s="20"/>
      <c r="CU501" s="20"/>
      <c r="CV501" s="20"/>
      <c r="CW501" s="20"/>
      <c r="CX501" s="20"/>
      <c r="CY501" s="20"/>
      <c r="CZ501" s="21"/>
    </row>
    <row r="502" spans="80:104" x14ac:dyDescent="0.25">
      <c r="CB502" s="31" t="s">
        <v>779</v>
      </c>
      <c r="CC502" s="56" t="s">
        <v>673</v>
      </c>
      <c r="CD502" s="30">
        <v>443.5975779798128</v>
      </c>
      <c r="CE502" s="30"/>
      <c r="CF502" s="20"/>
      <c r="CG502" s="20"/>
      <c r="CH502" s="20"/>
      <c r="CI502" s="20"/>
      <c r="CJ502" s="20"/>
      <c r="CK502" s="20"/>
      <c r="CL502" s="20"/>
      <c r="CM502" s="20"/>
      <c r="CN502" s="20"/>
      <c r="CO502" s="20"/>
      <c r="CP502" s="20"/>
      <c r="CQ502" s="20"/>
      <c r="CR502" s="20"/>
      <c r="CS502" s="20"/>
      <c r="CT502" s="20"/>
      <c r="CU502" s="20"/>
      <c r="CV502" s="20"/>
      <c r="CW502" s="20"/>
      <c r="CX502" s="20"/>
      <c r="CY502" s="20"/>
      <c r="CZ502" s="21"/>
    </row>
    <row r="503" spans="80:104" x14ac:dyDescent="0.25">
      <c r="CB503" s="31" t="s">
        <v>780</v>
      </c>
      <c r="CC503" s="56" t="s">
        <v>674</v>
      </c>
      <c r="CD503" s="30">
        <v>319.05485981245585</v>
      </c>
      <c r="CE503" s="30"/>
      <c r="CF503" s="20"/>
      <c r="CG503" s="20"/>
      <c r="CH503" s="20"/>
      <c r="CI503" s="20"/>
      <c r="CJ503" s="20"/>
      <c r="CK503" s="20"/>
      <c r="CL503" s="20"/>
      <c r="CM503" s="20"/>
      <c r="CN503" s="20"/>
      <c r="CO503" s="20"/>
      <c r="CP503" s="20"/>
      <c r="CQ503" s="20"/>
      <c r="CR503" s="20"/>
      <c r="CS503" s="20"/>
      <c r="CT503" s="20"/>
      <c r="CU503" s="20"/>
      <c r="CV503" s="20"/>
      <c r="CW503" s="20"/>
      <c r="CX503" s="20"/>
      <c r="CY503" s="20"/>
      <c r="CZ503" s="21"/>
    </row>
    <row r="504" spans="80:104" x14ac:dyDescent="0.25">
      <c r="CB504" s="31" t="s">
        <v>781</v>
      </c>
      <c r="CC504" s="56" t="s">
        <v>675</v>
      </c>
      <c r="CD504" s="30">
        <v>360.89984487435015</v>
      </c>
      <c r="CE504" s="30"/>
      <c r="CF504" s="20"/>
      <c r="CG504" s="20"/>
      <c r="CH504" s="20"/>
      <c r="CI504" s="20"/>
      <c r="CJ504" s="20"/>
      <c r="CK504" s="20"/>
      <c r="CL504" s="20"/>
      <c r="CM504" s="20"/>
      <c r="CN504" s="20"/>
      <c r="CO504" s="20"/>
      <c r="CP504" s="20"/>
      <c r="CQ504" s="20"/>
      <c r="CR504" s="20"/>
      <c r="CS504" s="20"/>
      <c r="CT504" s="20"/>
      <c r="CU504" s="20"/>
      <c r="CV504" s="20"/>
      <c r="CW504" s="20"/>
      <c r="CX504" s="20"/>
      <c r="CY504" s="20"/>
      <c r="CZ504" s="21"/>
    </row>
    <row r="505" spans="80:104" x14ac:dyDescent="0.25">
      <c r="CB505" s="31" t="s">
        <v>782</v>
      </c>
      <c r="CC505" s="56" t="s">
        <v>676</v>
      </c>
      <c r="CD505" s="30">
        <v>380.6627883442211</v>
      </c>
      <c r="CE505" s="30"/>
      <c r="CF505" s="20"/>
      <c r="CG505" s="20"/>
      <c r="CH505" s="20"/>
      <c r="CI505" s="20"/>
      <c r="CJ505" s="20"/>
      <c r="CK505" s="20"/>
      <c r="CL505" s="20"/>
      <c r="CM505" s="20"/>
      <c r="CN505" s="20"/>
      <c r="CO505" s="20"/>
      <c r="CP505" s="20"/>
      <c r="CQ505" s="20"/>
      <c r="CR505" s="20"/>
      <c r="CS505" s="20"/>
      <c r="CT505" s="20"/>
      <c r="CU505" s="20"/>
      <c r="CV505" s="20"/>
      <c r="CW505" s="20"/>
      <c r="CX505" s="20"/>
      <c r="CY505" s="20"/>
      <c r="CZ505" s="21"/>
    </row>
    <row r="506" spans="80:104" x14ac:dyDescent="0.25">
      <c r="CB506" s="31" t="s">
        <v>783</v>
      </c>
      <c r="CC506" s="56" t="s">
        <v>677</v>
      </c>
      <c r="CD506" s="30">
        <v>246.80311667124792</v>
      </c>
      <c r="CE506" s="30"/>
      <c r="CF506" s="20"/>
      <c r="CG506" s="20"/>
      <c r="CH506" s="20"/>
      <c r="CI506" s="20"/>
      <c r="CJ506" s="20"/>
      <c r="CK506" s="20"/>
      <c r="CL506" s="20"/>
      <c r="CM506" s="20"/>
      <c r="CN506" s="20"/>
      <c r="CO506" s="20"/>
      <c r="CP506" s="20"/>
      <c r="CQ506" s="20"/>
      <c r="CR506" s="20"/>
      <c r="CS506" s="20"/>
      <c r="CT506" s="20"/>
      <c r="CU506" s="20"/>
      <c r="CV506" s="20"/>
      <c r="CW506" s="20"/>
      <c r="CX506" s="20"/>
      <c r="CY506" s="20"/>
      <c r="CZ506" s="21"/>
    </row>
    <row r="507" spans="80:104" x14ac:dyDescent="0.25">
      <c r="CB507" s="31" t="s">
        <v>784</v>
      </c>
      <c r="CC507" s="56" t="s">
        <v>678</v>
      </c>
      <c r="CD507" s="30">
        <v>353.82351369423043</v>
      </c>
      <c r="CE507" s="30"/>
      <c r="CF507" s="20"/>
      <c r="CG507" s="20"/>
      <c r="CH507" s="20"/>
      <c r="CI507" s="20"/>
      <c r="CJ507" s="20"/>
      <c r="CK507" s="20"/>
      <c r="CL507" s="20"/>
      <c r="CM507" s="20"/>
      <c r="CN507" s="20"/>
      <c r="CO507" s="20"/>
      <c r="CP507" s="20"/>
      <c r="CQ507" s="20"/>
      <c r="CR507" s="20"/>
      <c r="CS507" s="20"/>
      <c r="CT507" s="20"/>
      <c r="CU507" s="20"/>
      <c r="CV507" s="20"/>
      <c r="CW507" s="20"/>
      <c r="CX507" s="20"/>
      <c r="CY507" s="20"/>
      <c r="CZ507" s="21"/>
    </row>
    <row r="508" spans="80:104" x14ac:dyDescent="0.25">
      <c r="CB508" s="31" t="s">
        <v>785</v>
      </c>
      <c r="CC508" s="56" t="s">
        <v>679</v>
      </c>
      <c r="CD508" s="30">
        <v>418.44443512852484</v>
      </c>
      <c r="CE508" s="30"/>
      <c r="CF508" s="20"/>
      <c r="CG508" s="20"/>
      <c r="CH508" s="20"/>
      <c r="CI508" s="20"/>
      <c r="CJ508" s="20"/>
      <c r="CK508" s="20"/>
      <c r="CL508" s="20"/>
      <c r="CM508" s="20"/>
      <c r="CN508" s="20"/>
      <c r="CO508" s="20"/>
      <c r="CP508" s="20"/>
      <c r="CQ508" s="20"/>
      <c r="CR508" s="20"/>
      <c r="CS508" s="20"/>
      <c r="CT508" s="20"/>
      <c r="CU508" s="20"/>
      <c r="CV508" s="20"/>
      <c r="CW508" s="20"/>
      <c r="CX508" s="20"/>
      <c r="CY508" s="20"/>
      <c r="CZ508" s="21"/>
    </row>
    <row r="509" spans="80:104" x14ac:dyDescent="0.25">
      <c r="CB509" s="31" t="s">
        <v>786</v>
      </c>
      <c r="CC509" s="56" t="s">
        <v>756</v>
      </c>
      <c r="CD509" s="30">
        <v>375.72666043489596</v>
      </c>
      <c r="CE509" s="30"/>
      <c r="CF509" s="20"/>
      <c r="CG509" s="20"/>
      <c r="CH509" s="20"/>
      <c r="CI509" s="20"/>
      <c r="CJ509" s="20"/>
      <c r="CK509" s="20"/>
      <c r="CL509" s="20"/>
      <c r="CM509" s="20"/>
      <c r="CN509" s="20"/>
      <c r="CO509" s="20"/>
      <c r="CP509" s="20"/>
      <c r="CQ509" s="20"/>
      <c r="CR509" s="20"/>
      <c r="CS509" s="20"/>
      <c r="CT509" s="20"/>
      <c r="CU509" s="20"/>
      <c r="CV509" s="20"/>
      <c r="CW509" s="20"/>
      <c r="CX509" s="20"/>
      <c r="CY509" s="20"/>
      <c r="CZ509" s="21"/>
    </row>
    <row r="510" spans="80:104" x14ac:dyDescent="0.25">
      <c r="CB510" s="31" t="s">
        <v>787</v>
      </c>
      <c r="CC510" s="56" t="s">
        <v>757</v>
      </c>
      <c r="CD510" s="30">
        <v>385.94720306040756</v>
      </c>
      <c r="CE510" s="30"/>
      <c r="CF510" s="20"/>
      <c r="CG510" s="20"/>
      <c r="CH510" s="20"/>
      <c r="CI510" s="20"/>
      <c r="CJ510" s="20"/>
      <c r="CK510" s="20"/>
      <c r="CL510" s="20"/>
      <c r="CM510" s="20"/>
      <c r="CN510" s="20"/>
      <c r="CO510" s="20"/>
      <c r="CP510" s="20"/>
      <c r="CQ510" s="20"/>
      <c r="CR510" s="20"/>
      <c r="CS510" s="20"/>
      <c r="CT510" s="20"/>
      <c r="CU510" s="20"/>
      <c r="CV510" s="20"/>
      <c r="CW510" s="20"/>
      <c r="CX510" s="20"/>
      <c r="CY510" s="20"/>
      <c r="CZ510" s="21"/>
    </row>
    <row r="511" spans="80:104" x14ac:dyDescent="0.25">
      <c r="CB511" s="31" t="s">
        <v>788</v>
      </c>
      <c r="CC511" s="56" t="s">
        <v>758</v>
      </c>
      <c r="CD511" s="30">
        <v>318.31625849477098</v>
      </c>
      <c r="CE511" s="30"/>
      <c r="CF511" s="20"/>
      <c r="CG511" s="20"/>
      <c r="CH511" s="20"/>
      <c r="CI511" s="20"/>
      <c r="CJ511" s="20"/>
      <c r="CK511" s="20"/>
      <c r="CL511" s="20"/>
      <c r="CM511" s="20"/>
      <c r="CN511" s="20"/>
      <c r="CO511" s="20"/>
      <c r="CP511" s="20"/>
      <c r="CQ511" s="20"/>
      <c r="CR511" s="20"/>
      <c r="CS511" s="20"/>
      <c r="CT511" s="20"/>
      <c r="CU511" s="20"/>
      <c r="CV511" s="20"/>
      <c r="CW511" s="20"/>
      <c r="CX511" s="20"/>
      <c r="CY511" s="20"/>
      <c r="CZ511" s="21"/>
    </row>
    <row r="512" spans="80:104" x14ac:dyDescent="0.25">
      <c r="CB512" s="31" t="s">
        <v>789</v>
      </c>
      <c r="CC512" s="56" t="s">
        <v>759</v>
      </c>
      <c r="CD512" s="30">
        <v>311.17767468094115</v>
      </c>
      <c r="CE512" s="30"/>
      <c r="CF512" s="20"/>
      <c r="CG512" s="20"/>
      <c r="CH512" s="20"/>
      <c r="CI512" s="20"/>
      <c r="CJ512" s="20"/>
      <c r="CK512" s="20"/>
      <c r="CL512" s="20"/>
      <c r="CM512" s="20"/>
      <c r="CN512" s="20"/>
      <c r="CO512" s="20"/>
      <c r="CP512" s="20"/>
      <c r="CQ512" s="20"/>
      <c r="CR512" s="20"/>
      <c r="CS512" s="20"/>
      <c r="CT512" s="20"/>
      <c r="CU512" s="20"/>
      <c r="CV512" s="20"/>
      <c r="CW512" s="20"/>
      <c r="CX512" s="20"/>
      <c r="CY512" s="20"/>
      <c r="CZ512" s="21"/>
    </row>
    <row r="513" spans="80:104" x14ac:dyDescent="0.25">
      <c r="CB513" s="31" t="s">
        <v>790</v>
      </c>
      <c r="CC513" s="56" t="s">
        <v>760</v>
      </c>
      <c r="CD513" s="30">
        <v>263.53377585896789</v>
      </c>
      <c r="CE513" s="30"/>
      <c r="CF513" s="20"/>
      <c r="CG513" s="20"/>
      <c r="CH513" s="20"/>
      <c r="CI513" s="20"/>
      <c r="CJ513" s="20"/>
      <c r="CK513" s="20"/>
      <c r="CL513" s="20"/>
      <c r="CM513" s="20"/>
      <c r="CN513" s="20"/>
      <c r="CO513" s="20"/>
      <c r="CP513" s="20"/>
      <c r="CQ513" s="20"/>
      <c r="CR513" s="20"/>
      <c r="CS513" s="20"/>
      <c r="CT513" s="20"/>
      <c r="CU513" s="20"/>
      <c r="CV513" s="20"/>
      <c r="CW513" s="20"/>
      <c r="CX513" s="20"/>
      <c r="CY513" s="20"/>
      <c r="CZ513" s="21"/>
    </row>
    <row r="514" spans="80:104" x14ac:dyDescent="0.25">
      <c r="CB514" s="31" t="s">
        <v>791</v>
      </c>
      <c r="CC514" s="56" t="s">
        <v>761</v>
      </c>
      <c r="CD514" s="30">
        <v>389.65432666070336</v>
      </c>
      <c r="CE514" s="30"/>
      <c r="CF514" s="20"/>
      <c r="CG514" s="20"/>
      <c r="CH514" s="20"/>
      <c r="CI514" s="20"/>
      <c r="CJ514" s="20"/>
      <c r="CK514" s="20"/>
      <c r="CL514" s="20"/>
      <c r="CM514" s="20"/>
      <c r="CN514" s="20"/>
      <c r="CO514" s="20"/>
      <c r="CP514" s="20"/>
      <c r="CQ514" s="20"/>
      <c r="CR514" s="20"/>
      <c r="CS514" s="20"/>
      <c r="CT514" s="20"/>
      <c r="CU514" s="20"/>
      <c r="CV514" s="20"/>
      <c r="CW514" s="20"/>
      <c r="CX514" s="20"/>
      <c r="CY514" s="20"/>
      <c r="CZ514" s="21"/>
    </row>
    <row r="515" spans="80:104" x14ac:dyDescent="0.25">
      <c r="CB515" s="31" t="s">
        <v>792</v>
      </c>
      <c r="CC515" s="56" t="s">
        <v>762</v>
      </c>
      <c r="CD515" s="30">
        <v>344.02251973984204</v>
      </c>
      <c r="CE515" s="30"/>
      <c r="CF515" s="20"/>
      <c r="CG515" s="20"/>
      <c r="CH515" s="20"/>
      <c r="CI515" s="20"/>
      <c r="CJ515" s="20"/>
      <c r="CK515" s="20"/>
      <c r="CL515" s="20"/>
      <c r="CM515" s="20"/>
      <c r="CN515" s="20"/>
      <c r="CO515" s="20"/>
      <c r="CP515" s="20"/>
      <c r="CQ515" s="20"/>
      <c r="CR515" s="20"/>
      <c r="CS515" s="20"/>
      <c r="CT515" s="20"/>
      <c r="CU515" s="20"/>
      <c r="CV515" s="20"/>
      <c r="CW515" s="20"/>
      <c r="CX515" s="20"/>
      <c r="CY515" s="20"/>
      <c r="CZ515" s="21"/>
    </row>
    <row r="516" spans="80:104" x14ac:dyDescent="0.25">
      <c r="CB516" s="31" t="s">
        <v>793</v>
      </c>
      <c r="CC516" s="56" t="s">
        <v>763</v>
      </c>
      <c r="CD516" s="30">
        <v>316.78337765503261</v>
      </c>
      <c r="CE516" s="30"/>
      <c r="CF516" s="20"/>
      <c r="CG516" s="20"/>
      <c r="CH516" s="20"/>
      <c r="CI516" s="20"/>
      <c r="CJ516" s="20"/>
      <c r="CK516" s="20"/>
      <c r="CL516" s="20"/>
      <c r="CM516" s="20"/>
      <c r="CN516" s="20"/>
      <c r="CO516" s="20"/>
      <c r="CP516" s="20"/>
      <c r="CQ516" s="20"/>
      <c r="CR516" s="20"/>
      <c r="CS516" s="20"/>
      <c r="CT516" s="20"/>
      <c r="CU516" s="20"/>
      <c r="CV516" s="20"/>
      <c r="CW516" s="20"/>
      <c r="CX516" s="20"/>
      <c r="CY516" s="20"/>
      <c r="CZ516" s="21"/>
    </row>
    <row r="517" spans="80:104" x14ac:dyDescent="0.25">
      <c r="CB517" s="31" t="s">
        <v>794</v>
      </c>
      <c r="CC517" s="56" t="s">
        <v>764</v>
      </c>
      <c r="CD517" s="30">
        <v>334.94255645628687</v>
      </c>
      <c r="CE517" s="30"/>
      <c r="CF517" s="20"/>
      <c r="CG517" s="20"/>
      <c r="CH517" s="20"/>
      <c r="CI517" s="20"/>
      <c r="CJ517" s="20"/>
      <c r="CK517" s="20"/>
      <c r="CL517" s="20"/>
      <c r="CM517" s="20"/>
      <c r="CN517" s="20"/>
      <c r="CO517" s="20"/>
      <c r="CP517" s="20"/>
      <c r="CQ517" s="20"/>
      <c r="CR517" s="20"/>
      <c r="CS517" s="20"/>
      <c r="CT517" s="20"/>
      <c r="CU517" s="20"/>
      <c r="CV517" s="20"/>
      <c r="CW517" s="20"/>
      <c r="CX517" s="20"/>
      <c r="CY517" s="20"/>
      <c r="CZ517" s="21"/>
    </row>
    <row r="518" spans="80:104" x14ac:dyDescent="0.25">
      <c r="CB518" s="31" t="s">
        <v>795</v>
      </c>
      <c r="CC518" s="56" t="s">
        <v>765</v>
      </c>
      <c r="CD518" s="30">
        <v>338.45522838874712</v>
      </c>
      <c r="CE518" s="30"/>
      <c r="CF518" s="20"/>
      <c r="CG518" s="20"/>
      <c r="CH518" s="20"/>
      <c r="CI518" s="20"/>
      <c r="CJ518" s="20"/>
      <c r="CK518" s="20"/>
      <c r="CL518" s="20"/>
      <c r="CM518" s="20"/>
      <c r="CN518" s="20"/>
      <c r="CO518" s="20"/>
      <c r="CP518" s="20"/>
      <c r="CQ518" s="20"/>
      <c r="CR518" s="20"/>
      <c r="CS518" s="20"/>
      <c r="CT518" s="20"/>
      <c r="CU518" s="20"/>
      <c r="CV518" s="20"/>
      <c r="CW518" s="20"/>
      <c r="CX518" s="20"/>
      <c r="CY518" s="20"/>
      <c r="CZ518" s="21"/>
    </row>
    <row r="519" spans="80:104" x14ac:dyDescent="0.25">
      <c r="CB519" s="31" t="s">
        <v>796</v>
      </c>
      <c r="CC519" s="56" t="s">
        <v>766</v>
      </c>
      <c r="CD519" s="30">
        <v>378.28984345059644</v>
      </c>
      <c r="CE519" s="30"/>
      <c r="CF519" s="20"/>
      <c r="CG519" s="20"/>
      <c r="CH519" s="20"/>
      <c r="CI519" s="20"/>
      <c r="CJ519" s="20"/>
      <c r="CK519" s="20"/>
      <c r="CL519" s="20"/>
      <c r="CM519" s="20"/>
      <c r="CN519" s="20"/>
      <c r="CO519" s="20"/>
      <c r="CP519" s="20"/>
      <c r="CQ519" s="20"/>
      <c r="CR519" s="20"/>
      <c r="CS519" s="20"/>
      <c r="CT519" s="20"/>
      <c r="CU519" s="20"/>
      <c r="CV519" s="20"/>
      <c r="CW519" s="20"/>
      <c r="CX519" s="20"/>
      <c r="CY519" s="20"/>
      <c r="CZ519" s="21"/>
    </row>
    <row r="520" spans="80:104" x14ac:dyDescent="0.25">
      <c r="CB520" s="31" t="s">
        <v>797</v>
      </c>
      <c r="CC520" s="56" t="s">
        <v>767</v>
      </c>
      <c r="CD520" s="30">
        <v>316.73388192965763</v>
      </c>
      <c r="CE520" s="30"/>
      <c r="CF520" s="20"/>
      <c r="CG520" s="20"/>
      <c r="CH520" s="20"/>
      <c r="CI520" s="20"/>
      <c r="CJ520" s="20"/>
      <c r="CK520" s="20"/>
      <c r="CL520" s="20"/>
      <c r="CM520" s="20"/>
      <c r="CN520" s="20"/>
      <c r="CO520" s="20"/>
      <c r="CP520" s="20"/>
      <c r="CQ520" s="20"/>
      <c r="CR520" s="20"/>
      <c r="CS520" s="20"/>
      <c r="CT520" s="20"/>
      <c r="CU520" s="20"/>
      <c r="CV520" s="20"/>
      <c r="CW520" s="20"/>
      <c r="CX520" s="20"/>
      <c r="CY520" s="20"/>
      <c r="CZ520" s="21"/>
    </row>
    <row r="521" spans="80:104" x14ac:dyDescent="0.25">
      <c r="CB521" s="31" t="s">
        <v>798</v>
      </c>
      <c r="CC521" s="56" t="s">
        <v>768</v>
      </c>
      <c r="CD521" s="30">
        <v>382.24415623779424</v>
      </c>
      <c r="CE521" s="30"/>
      <c r="CF521" s="20"/>
      <c r="CG521" s="20"/>
      <c r="CH521" s="20"/>
      <c r="CI521" s="20"/>
      <c r="CJ521" s="20"/>
      <c r="CK521" s="20"/>
      <c r="CL521" s="20"/>
      <c r="CM521" s="20"/>
      <c r="CN521" s="20"/>
      <c r="CO521" s="20"/>
      <c r="CP521" s="20"/>
      <c r="CQ521" s="20"/>
      <c r="CR521" s="20"/>
      <c r="CS521" s="20"/>
      <c r="CT521" s="20"/>
      <c r="CU521" s="20"/>
      <c r="CV521" s="20"/>
      <c r="CW521" s="20"/>
      <c r="CX521" s="20"/>
      <c r="CY521" s="20"/>
      <c r="CZ521" s="21"/>
    </row>
    <row r="522" spans="80:104" x14ac:dyDescent="0.25">
      <c r="CB522" s="31" t="s">
        <v>799</v>
      </c>
      <c r="CC522" s="56" t="s">
        <v>769</v>
      </c>
      <c r="CD522" s="30">
        <v>394.75556877152269</v>
      </c>
      <c r="CE522" s="30"/>
      <c r="CF522" s="20"/>
      <c r="CG522" s="20"/>
      <c r="CH522" s="20"/>
      <c r="CI522" s="20"/>
      <c r="CJ522" s="20"/>
      <c r="CK522" s="20"/>
      <c r="CL522" s="20"/>
      <c r="CM522" s="20"/>
      <c r="CN522" s="20"/>
      <c r="CO522" s="20"/>
      <c r="CP522" s="20"/>
      <c r="CQ522" s="20"/>
      <c r="CR522" s="20"/>
      <c r="CS522" s="20"/>
      <c r="CT522" s="20"/>
      <c r="CU522" s="20"/>
      <c r="CV522" s="20"/>
      <c r="CW522" s="20"/>
      <c r="CX522" s="20"/>
      <c r="CY522" s="20"/>
      <c r="CZ522" s="21"/>
    </row>
    <row r="523" spans="80:104" x14ac:dyDescent="0.25">
      <c r="CB523" s="31" t="s">
        <v>800</v>
      </c>
      <c r="CC523" s="56" t="s">
        <v>770</v>
      </c>
      <c r="CD523" s="30">
        <v>348.88539746935561</v>
      </c>
      <c r="CE523" s="30"/>
      <c r="CF523" s="20"/>
      <c r="CG523" s="20"/>
      <c r="CH523" s="20"/>
      <c r="CI523" s="20"/>
      <c r="CJ523" s="20"/>
      <c r="CK523" s="20"/>
      <c r="CL523" s="20"/>
      <c r="CM523" s="20"/>
      <c r="CN523" s="20"/>
      <c r="CO523" s="20"/>
      <c r="CP523" s="20"/>
      <c r="CQ523" s="20"/>
      <c r="CR523" s="20"/>
      <c r="CS523" s="20"/>
      <c r="CT523" s="20"/>
      <c r="CU523" s="20"/>
      <c r="CV523" s="20"/>
      <c r="CW523" s="20"/>
      <c r="CX523" s="20"/>
      <c r="CY523" s="20"/>
      <c r="CZ523" s="21"/>
    </row>
    <row r="524" spans="80:104" x14ac:dyDescent="0.25">
      <c r="CB524" s="31" t="s">
        <v>801</v>
      </c>
      <c r="CC524" s="56" t="s">
        <v>771</v>
      </c>
      <c r="CD524" s="30">
        <v>370.15872695794883</v>
      </c>
      <c r="CE524" s="30"/>
      <c r="CF524" s="20"/>
      <c r="CG524" s="20"/>
      <c r="CH524" s="20"/>
      <c r="CI524" s="20"/>
      <c r="CJ524" s="20"/>
      <c r="CK524" s="20"/>
      <c r="CL524" s="20"/>
      <c r="CM524" s="20"/>
      <c r="CN524" s="20"/>
      <c r="CO524" s="20"/>
      <c r="CP524" s="20"/>
      <c r="CQ524" s="20"/>
      <c r="CR524" s="20"/>
      <c r="CS524" s="20"/>
      <c r="CT524" s="20"/>
      <c r="CU524" s="20"/>
      <c r="CV524" s="20"/>
      <c r="CW524" s="20"/>
      <c r="CX524" s="20"/>
      <c r="CY524" s="20"/>
      <c r="CZ524" s="21"/>
    </row>
    <row r="525" spans="80:104" x14ac:dyDescent="0.25">
      <c r="CB525" s="31" t="s">
        <v>802</v>
      </c>
      <c r="CC525" s="56" t="s">
        <v>772</v>
      </c>
      <c r="CD525" s="30">
        <v>345.6368368572131</v>
      </c>
      <c r="CE525" s="30"/>
      <c r="CF525" s="20"/>
      <c r="CG525" s="20"/>
      <c r="CH525" s="20"/>
      <c r="CI525" s="20"/>
      <c r="CJ525" s="20"/>
      <c r="CK525" s="20"/>
      <c r="CL525" s="20"/>
      <c r="CM525" s="20"/>
      <c r="CN525" s="20"/>
      <c r="CO525" s="20"/>
      <c r="CP525" s="20"/>
      <c r="CQ525" s="20"/>
      <c r="CR525" s="20"/>
      <c r="CS525" s="20"/>
      <c r="CT525" s="20"/>
      <c r="CU525" s="20"/>
      <c r="CV525" s="20"/>
      <c r="CW525" s="20"/>
      <c r="CX525" s="20"/>
      <c r="CY525" s="20"/>
      <c r="CZ525" s="21"/>
    </row>
    <row r="526" spans="80:104" x14ac:dyDescent="0.25">
      <c r="CB526" s="31" t="s">
        <v>803</v>
      </c>
      <c r="CC526" s="56" t="s">
        <v>773</v>
      </c>
      <c r="CD526" s="30">
        <v>355.50727740211386</v>
      </c>
      <c r="CE526" s="30"/>
      <c r="CF526" s="20"/>
      <c r="CG526" s="20"/>
      <c r="CH526" s="20"/>
      <c r="CI526" s="20"/>
      <c r="CJ526" s="20"/>
      <c r="CK526" s="20"/>
      <c r="CL526" s="20"/>
      <c r="CM526" s="20"/>
      <c r="CN526" s="20"/>
      <c r="CO526" s="20"/>
      <c r="CP526" s="20"/>
      <c r="CQ526" s="20"/>
      <c r="CR526" s="20"/>
      <c r="CS526" s="20"/>
      <c r="CT526" s="20"/>
      <c r="CU526" s="20"/>
      <c r="CV526" s="20"/>
      <c r="CW526" s="20"/>
      <c r="CX526" s="20"/>
      <c r="CY526" s="20"/>
      <c r="CZ526" s="21"/>
    </row>
    <row r="527" spans="80:104" x14ac:dyDescent="0.25">
      <c r="CB527" s="31" t="s">
        <v>804</v>
      </c>
      <c r="CC527" s="56" t="s">
        <v>774</v>
      </c>
      <c r="CD527" s="30">
        <v>264.06066255134215</v>
      </c>
      <c r="CE527" s="30"/>
      <c r="CF527" s="20"/>
      <c r="CG527" s="20"/>
      <c r="CH527" s="20"/>
      <c r="CI527" s="20"/>
      <c r="CJ527" s="20"/>
      <c r="CK527" s="20"/>
      <c r="CL527" s="20"/>
      <c r="CM527" s="20"/>
      <c r="CN527" s="20"/>
      <c r="CO527" s="20"/>
      <c r="CP527" s="20"/>
      <c r="CQ527" s="20"/>
      <c r="CR527" s="20"/>
      <c r="CS527" s="20"/>
      <c r="CT527" s="20"/>
      <c r="CU527" s="20"/>
      <c r="CV527" s="20"/>
      <c r="CW527" s="20"/>
      <c r="CX527" s="20"/>
      <c r="CY527" s="20"/>
      <c r="CZ527" s="21"/>
    </row>
    <row r="528" spans="80:104" x14ac:dyDescent="0.25">
      <c r="CB528" s="31" t="s">
        <v>805</v>
      </c>
      <c r="CC528" s="56" t="s">
        <v>775</v>
      </c>
      <c r="CD528" s="30">
        <v>376.05945506547306</v>
      </c>
      <c r="CE528" s="30"/>
      <c r="CF528" s="20"/>
      <c r="CG528" s="20"/>
      <c r="CH528" s="20"/>
      <c r="CI528" s="20"/>
      <c r="CJ528" s="20"/>
      <c r="CK528" s="20"/>
      <c r="CL528" s="20"/>
      <c r="CM528" s="20"/>
      <c r="CN528" s="20"/>
      <c r="CO528" s="20"/>
      <c r="CP528" s="20"/>
      <c r="CQ528" s="20"/>
      <c r="CR528" s="20"/>
      <c r="CS528" s="20"/>
      <c r="CT528" s="20"/>
      <c r="CU528" s="20"/>
      <c r="CV528" s="20"/>
      <c r="CW528" s="20"/>
      <c r="CX528" s="20"/>
      <c r="CY528" s="20"/>
      <c r="CZ528" s="21"/>
    </row>
    <row r="529" spans="80:104" x14ac:dyDescent="0.25">
      <c r="CB529" s="31" t="s">
        <v>806</v>
      </c>
      <c r="CC529" s="56" t="s">
        <v>826</v>
      </c>
      <c r="CD529" s="30">
        <v>327.28184164362972</v>
      </c>
      <c r="CE529" s="30"/>
      <c r="CF529" s="20"/>
      <c r="CG529" s="20"/>
      <c r="CH529" s="20"/>
      <c r="CI529" s="20"/>
      <c r="CJ529" s="20"/>
      <c r="CK529" s="20"/>
      <c r="CL529" s="20"/>
      <c r="CM529" s="20"/>
      <c r="CN529" s="20"/>
      <c r="CO529" s="20"/>
      <c r="CP529" s="20"/>
      <c r="CQ529" s="20"/>
      <c r="CR529" s="20"/>
      <c r="CS529" s="20"/>
      <c r="CT529" s="20"/>
      <c r="CU529" s="20"/>
      <c r="CV529" s="20"/>
      <c r="CW529" s="20"/>
      <c r="CX529" s="20"/>
      <c r="CY529" s="20"/>
      <c r="CZ529" s="21"/>
    </row>
    <row r="530" spans="80:104" x14ac:dyDescent="0.25">
      <c r="CB530" s="31" t="s">
        <v>807</v>
      </c>
      <c r="CC530" s="56" t="s">
        <v>827</v>
      </c>
      <c r="CD530" s="30">
        <v>319.04860236680975</v>
      </c>
      <c r="CE530" s="30"/>
      <c r="CF530" s="20"/>
      <c r="CG530" s="20"/>
      <c r="CH530" s="20"/>
      <c r="CI530" s="20"/>
      <c r="CJ530" s="20"/>
      <c r="CK530" s="20"/>
      <c r="CL530" s="20"/>
      <c r="CM530" s="20"/>
      <c r="CN530" s="20"/>
      <c r="CO530" s="20"/>
      <c r="CP530" s="20"/>
      <c r="CQ530" s="20"/>
      <c r="CR530" s="20"/>
      <c r="CS530" s="20"/>
      <c r="CT530" s="20"/>
      <c r="CU530" s="20"/>
      <c r="CV530" s="20"/>
      <c r="CW530" s="20"/>
      <c r="CX530" s="20"/>
      <c r="CY530" s="20"/>
      <c r="CZ530" s="21"/>
    </row>
    <row r="531" spans="80:104" x14ac:dyDescent="0.25">
      <c r="CB531" s="31" t="s">
        <v>808</v>
      </c>
      <c r="CC531" s="56" t="s">
        <v>828</v>
      </c>
      <c r="CD531" s="30">
        <v>373.90235130409894</v>
      </c>
      <c r="CE531" s="30"/>
      <c r="CF531" s="20"/>
      <c r="CG531" s="20"/>
      <c r="CH531" s="20"/>
      <c r="CI531" s="20"/>
      <c r="CJ531" s="20"/>
      <c r="CK531" s="20"/>
      <c r="CL531" s="20"/>
      <c r="CM531" s="20"/>
      <c r="CN531" s="20"/>
      <c r="CO531" s="20"/>
      <c r="CP531" s="20"/>
      <c r="CQ531" s="20"/>
      <c r="CR531" s="20"/>
      <c r="CS531" s="20"/>
      <c r="CT531" s="20"/>
      <c r="CU531" s="20"/>
      <c r="CV531" s="20"/>
      <c r="CW531" s="20"/>
      <c r="CX531" s="20"/>
      <c r="CY531" s="20"/>
      <c r="CZ531" s="21"/>
    </row>
    <row r="532" spans="80:104" x14ac:dyDescent="0.25">
      <c r="CB532" s="31" t="s">
        <v>809</v>
      </c>
      <c r="CC532" s="56" t="s">
        <v>829</v>
      </c>
      <c r="CD532" s="30">
        <v>385.52433658487325</v>
      </c>
      <c r="CE532" s="30"/>
      <c r="CF532" s="20"/>
      <c r="CG532" s="20"/>
      <c r="CH532" s="20"/>
      <c r="CI532" s="20"/>
      <c r="CJ532" s="20"/>
      <c r="CK532" s="20"/>
      <c r="CL532" s="20"/>
      <c r="CM532" s="20"/>
      <c r="CN532" s="20"/>
      <c r="CO532" s="20"/>
      <c r="CP532" s="20"/>
      <c r="CQ532" s="20"/>
      <c r="CR532" s="20"/>
      <c r="CS532" s="20"/>
      <c r="CT532" s="20"/>
      <c r="CU532" s="20"/>
      <c r="CV532" s="20"/>
      <c r="CW532" s="20"/>
      <c r="CX532" s="20"/>
      <c r="CY532" s="20"/>
      <c r="CZ532" s="21"/>
    </row>
    <row r="533" spans="80:104" x14ac:dyDescent="0.25">
      <c r="CB533" s="31" t="s">
        <v>810</v>
      </c>
      <c r="CC533" s="56" t="s">
        <v>830</v>
      </c>
      <c r="CD533" s="30">
        <v>373.89656860745691</v>
      </c>
      <c r="CE533" s="30"/>
      <c r="CF533" s="20"/>
      <c r="CG533" s="20"/>
      <c r="CH533" s="20"/>
      <c r="CI533" s="20"/>
      <c r="CJ533" s="20"/>
      <c r="CK533" s="20"/>
      <c r="CL533" s="20"/>
      <c r="CM533" s="20"/>
      <c r="CN533" s="20"/>
      <c r="CO533" s="20"/>
      <c r="CP533" s="20"/>
      <c r="CQ533" s="20"/>
      <c r="CR533" s="20"/>
      <c r="CS533" s="20"/>
      <c r="CT533" s="20"/>
      <c r="CU533" s="20"/>
      <c r="CV533" s="20"/>
      <c r="CW533" s="20"/>
      <c r="CX533" s="20"/>
      <c r="CY533" s="20"/>
      <c r="CZ533" s="21"/>
    </row>
    <row r="534" spans="80:104" x14ac:dyDescent="0.25">
      <c r="CB534" s="31" t="s">
        <v>811</v>
      </c>
      <c r="CC534" s="56" t="s">
        <v>831</v>
      </c>
      <c r="CD534" s="30">
        <v>334.33386376467632</v>
      </c>
      <c r="CE534" s="30"/>
      <c r="CF534" s="20"/>
      <c r="CG534" s="20"/>
      <c r="CH534" s="20"/>
      <c r="CI534" s="20"/>
      <c r="CJ534" s="20"/>
      <c r="CK534" s="20"/>
      <c r="CL534" s="20"/>
      <c r="CM534" s="20"/>
      <c r="CN534" s="20"/>
      <c r="CO534" s="20"/>
      <c r="CP534" s="20"/>
      <c r="CQ534" s="20"/>
      <c r="CR534" s="20"/>
      <c r="CS534" s="20"/>
      <c r="CT534" s="20"/>
      <c r="CU534" s="20"/>
      <c r="CV534" s="20"/>
      <c r="CW534" s="20"/>
      <c r="CX534" s="20"/>
      <c r="CY534" s="20"/>
      <c r="CZ534" s="21"/>
    </row>
    <row r="535" spans="80:104" x14ac:dyDescent="0.25">
      <c r="CB535" s="31" t="s">
        <v>812</v>
      </c>
      <c r="CC535" s="56" t="s">
        <v>832</v>
      </c>
      <c r="CD535" s="30">
        <v>372.89177911791921</v>
      </c>
      <c r="CE535" s="30"/>
      <c r="CF535" s="20"/>
      <c r="CG535" s="20"/>
      <c r="CH535" s="20"/>
      <c r="CI535" s="20"/>
      <c r="CJ535" s="20"/>
      <c r="CK535" s="20"/>
      <c r="CL535" s="20"/>
      <c r="CM535" s="20"/>
      <c r="CN535" s="20"/>
      <c r="CO535" s="20"/>
      <c r="CP535" s="20"/>
      <c r="CQ535" s="20"/>
      <c r="CR535" s="20"/>
      <c r="CS535" s="20"/>
      <c r="CT535" s="20"/>
      <c r="CU535" s="20"/>
      <c r="CV535" s="20"/>
      <c r="CW535" s="20"/>
      <c r="CX535" s="20"/>
      <c r="CY535" s="20"/>
      <c r="CZ535" s="21"/>
    </row>
    <row r="536" spans="80:104" x14ac:dyDescent="0.25">
      <c r="CB536" s="31" t="s">
        <v>813</v>
      </c>
      <c r="CC536" s="56" t="s">
        <v>833</v>
      </c>
      <c r="CD536" s="30">
        <v>340.72246905947122</v>
      </c>
      <c r="CE536" s="30"/>
      <c r="CF536" s="20"/>
      <c r="CG536" s="20"/>
      <c r="CH536" s="20"/>
      <c r="CI536" s="20"/>
      <c r="CJ536" s="20"/>
      <c r="CK536" s="20"/>
      <c r="CL536" s="20"/>
      <c r="CM536" s="20"/>
      <c r="CN536" s="20"/>
      <c r="CO536" s="20"/>
      <c r="CP536" s="20"/>
      <c r="CQ536" s="20"/>
      <c r="CR536" s="20"/>
      <c r="CS536" s="20"/>
      <c r="CT536" s="20"/>
      <c r="CU536" s="20"/>
      <c r="CV536" s="20"/>
      <c r="CW536" s="20"/>
      <c r="CX536" s="20"/>
      <c r="CY536" s="20"/>
      <c r="CZ536" s="21"/>
    </row>
    <row r="537" spans="80:104" x14ac:dyDescent="0.25">
      <c r="CB537" s="31" t="s">
        <v>814</v>
      </c>
      <c r="CC537" s="56" t="s">
        <v>834</v>
      </c>
      <c r="CD537" s="30">
        <v>417.58648588007844</v>
      </c>
      <c r="CE537" s="30"/>
      <c r="CF537" s="20"/>
      <c r="CG537" s="20"/>
      <c r="CH537" s="20"/>
      <c r="CI537" s="20"/>
      <c r="CJ537" s="20"/>
      <c r="CK537" s="20"/>
      <c r="CL537" s="20"/>
      <c r="CM537" s="20"/>
      <c r="CN537" s="20"/>
      <c r="CO537" s="20"/>
      <c r="CP537" s="20"/>
      <c r="CQ537" s="20"/>
      <c r="CR537" s="20"/>
      <c r="CS537" s="20"/>
      <c r="CT537" s="20"/>
      <c r="CU537" s="20"/>
      <c r="CV537" s="20"/>
      <c r="CW537" s="20"/>
      <c r="CX537" s="20"/>
      <c r="CY537" s="20"/>
      <c r="CZ537" s="21"/>
    </row>
    <row r="538" spans="80:104" x14ac:dyDescent="0.25">
      <c r="CB538" s="31" t="s">
        <v>815</v>
      </c>
      <c r="CC538" s="56" t="s">
        <v>835</v>
      </c>
      <c r="CD538" s="30">
        <v>395.84308205439686</v>
      </c>
      <c r="CE538" s="30"/>
      <c r="CF538" s="20"/>
      <c r="CG538" s="20"/>
      <c r="CH538" s="20"/>
      <c r="CI538" s="20"/>
      <c r="CJ538" s="20"/>
      <c r="CK538" s="20"/>
      <c r="CL538" s="20"/>
      <c r="CM538" s="20"/>
      <c r="CN538" s="20"/>
      <c r="CO538" s="20"/>
      <c r="CP538" s="20"/>
      <c r="CQ538" s="20"/>
      <c r="CR538" s="20"/>
      <c r="CS538" s="20"/>
      <c r="CT538" s="20"/>
      <c r="CU538" s="20"/>
      <c r="CV538" s="20"/>
      <c r="CW538" s="20"/>
      <c r="CX538" s="20"/>
      <c r="CY538" s="20"/>
      <c r="CZ538" s="21"/>
    </row>
    <row r="539" spans="80:104" x14ac:dyDescent="0.25">
      <c r="CB539" s="31" t="s">
        <v>816</v>
      </c>
      <c r="CC539" s="56" t="s">
        <v>836</v>
      </c>
      <c r="CD539" s="30">
        <v>369.30682209741536</v>
      </c>
      <c r="CE539" s="30"/>
      <c r="CF539" s="20"/>
      <c r="CG539" s="20"/>
      <c r="CH539" s="20"/>
      <c r="CI539" s="20"/>
      <c r="CJ539" s="20"/>
      <c r="CK539" s="20"/>
      <c r="CL539" s="20"/>
      <c r="CM539" s="20"/>
      <c r="CN539" s="20"/>
      <c r="CO539" s="20"/>
      <c r="CP539" s="20"/>
      <c r="CQ539" s="20"/>
      <c r="CR539" s="20"/>
      <c r="CS539" s="20"/>
      <c r="CT539" s="20"/>
      <c r="CU539" s="20"/>
      <c r="CV539" s="20"/>
      <c r="CW539" s="20"/>
      <c r="CX539" s="20"/>
      <c r="CY539" s="20"/>
      <c r="CZ539" s="21"/>
    </row>
    <row r="540" spans="80:104" x14ac:dyDescent="0.25">
      <c r="CB540" s="31" t="s">
        <v>817</v>
      </c>
      <c r="CC540" s="56" t="s">
        <v>837</v>
      </c>
      <c r="CD540" s="30">
        <v>311.21542147050326</v>
      </c>
      <c r="CE540" s="30"/>
      <c r="CF540" s="20"/>
      <c r="CG540" s="20"/>
      <c r="CH540" s="20"/>
      <c r="CI540" s="20"/>
      <c r="CJ540" s="20"/>
      <c r="CK540" s="20"/>
      <c r="CL540" s="20"/>
      <c r="CM540" s="20"/>
      <c r="CN540" s="20"/>
      <c r="CO540" s="20"/>
      <c r="CP540" s="20"/>
      <c r="CQ540" s="20"/>
      <c r="CR540" s="20"/>
      <c r="CS540" s="20"/>
      <c r="CT540" s="20"/>
      <c r="CU540" s="20"/>
      <c r="CV540" s="20"/>
      <c r="CW540" s="20"/>
      <c r="CX540" s="20"/>
      <c r="CY540" s="20"/>
      <c r="CZ540" s="21"/>
    </row>
    <row r="541" spans="80:104" x14ac:dyDescent="0.25">
      <c r="CB541" s="31" t="s">
        <v>818</v>
      </c>
      <c r="CC541" s="56" t="s">
        <v>838</v>
      </c>
      <c r="CD541" s="30">
        <v>373.0201723393622</v>
      </c>
      <c r="CE541" s="30"/>
      <c r="CF541" s="20"/>
      <c r="CG541" s="20"/>
      <c r="CH541" s="20"/>
      <c r="CI541" s="20"/>
      <c r="CJ541" s="20"/>
      <c r="CK541" s="20"/>
      <c r="CL541" s="20"/>
      <c r="CM541" s="20"/>
      <c r="CN541" s="20"/>
      <c r="CO541" s="20"/>
      <c r="CP541" s="20"/>
      <c r="CQ541" s="20"/>
      <c r="CR541" s="20"/>
      <c r="CS541" s="20"/>
      <c r="CT541" s="20"/>
      <c r="CU541" s="20"/>
      <c r="CV541" s="20"/>
      <c r="CW541" s="20"/>
      <c r="CX541" s="20"/>
      <c r="CY541" s="20"/>
      <c r="CZ541" s="21"/>
    </row>
    <row r="542" spans="80:104" x14ac:dyDescent="0.25">
      <c r="CB542" s="31" t="s">
        <v>819</v>
      </c>
      <c r="CC542" s="56" t="s">
        <v>839</v>
      </c>
      <c r="CD542" s="30">
        <v>432.81890283069731</v>
      </c>
      <c r="CE542" s="30"/>
      <c r="CF542" s="20"/>
      <c r="CG542" s="20"/>
      <c r="CH542" s="20"/>
      <c r="CI542" s="20"/>
      <c r="CJ542" s="20"/>
      <c r="CK542" s="20"/>
      <c r="CL542" s="20"/>
      <c r="CM542" s="20"/>
      <c r="CN542" s="20"/>
      <c r="CO542" s="20"/>
      <c r="CP542" s="20"/>
      <c r="CQ542" s="20"/>
      <c r="CR542" s="20"/>
      <c r="CS542" s="20"/>
      <c r="CT542" s="20"/>
      <c r="CU542" s="20"/>
      <c r="CV542" s="20"/>
      <c r="CW542" s="20"/>
      <c r="CX542" s="20"/>
      <c r="CY542" s="20"/>
      <c r="CZ542" s="21"/>
    </row>
    <row r="543" spans="80:104" x14ac:dyDescent="0.25">
      <c r="CB543" s="31" t="s">
        <v>820</v>
      </c>
      <c r="CC543" s="56" t="s">
        <v>840</v>
      </c>
      <c r="CD543" s="30">
        <v>367.05121550601018</v>
      </c>
      <c r="CE543" s="30"/>
      <c r="CF543" s="20"/>
      <c r="CG543" s="20"/>
      <c r="CH543" s="20"/>
      <c r="CI543" s="20"/>
      <c r="CJ543" s="20"/>
      <c r="CK543" s="20"/>
      <c r="CL543" s="20"/>
      <c r="CM543" s="20"/>
      <c r="CN543" s="20"/>
      <c r="CO543" s="20"/>
      <c r="CP543" s="20"/>
      <c r="CQ543" s="20"/>
      <c r="CR543" s="20"/>
      <c r="CS543" s="20"/>
      <c r="CT543" s="20"/>
      <c r="CU543" s="20"/>
      <c r="CV543" s="20"/>
      <c r="CW543" s="20"/>
      <c r="CX543" s="20"/>
      <c r="CY543" s="20"/>
      <c r="CZ543" s="21"/>
    </row>
    <row r="544" spans="80:104" x14ac:dyDescent="0.25">
      <c r="CB544" s="31" t="s">
        <v>821</v>
      </c>
      <c r="CC544" s="56" t="s">
        <v>841</v>
      </c>
      <c r="CD544" s="30">
        <v>396.11314904662032</v>
      </c>
      <c r="CE544" s="30"/>
      <c r="CF544" s="20"/>
      <c r="CG544" s="20"/>
      <c r="CH544" s="20"/>
      <c r="CI544" s="20"/>
      <c r="CJ544" s="20"/>
      <c r="CK544" s="20"/>
      <c r="CL544" s="20"/>
      <c r="CM544" s="20"/>
      <c r="CN544" s="20"/>
      <c r="CO544" s="20"/>
      <c r="CP544" s="20"/>
      <c r="CQ544" s="20"/>
      <c r="CR544" s="20"/>
      <c r="CS544" s="20"/>
      <c r="CT544" s="20"/>
      <c r="CU544" s="20"/>
      <c r="CV544" s="20"/>
      <c r="CW544" s="20"/>
      <c r="CX544" s="20"/>
      <c r="CY544" s="20"/>
      <c r="CZ544" s="21"/>
    </row>
    <row r="545" spans="80:104" x14ac:dyDescent="0.25">
      <c r="CB545" s="31" t="s">
        <v>822</v>
      </c>
      <c r="CC545" s="56" t="s">
        <v>842</v>
      </c>
      <c r="CD545" s="30">
        <v>360.20846846324417</v>
      </c>
      <c r="CE545" s="30"/>
      <c r="CF545" s="20"/>
      <c r="CG545" s="20"/>
      <c r="CH545" s="20"/>
      <c r="CI545" s="20"/>
      <c r="CJ545" s="20"/>
      <c r="CK545" s="20"/>
      <c r="CL545" s="20"/>
      <c r="CM545" s="20"/>
      <c r="CN545" s="20"/>
      <c r="CO545" s="20"/>
      <c r="CP545" s="20"/>
      <c r="CQ545" s="20"/>
      <c r="CR545" s="20"/>
      <c r="CS545" s="20"/>
      <c r="CT545" s="20"/>
      <c r="CU545" s="20"/>
      <c r="CV545" s="20"/>
      <c r="CW545" s="20"/>
      <c r="CX545" s="20"/>
      <c r="CY545" s="20"/>
      <c r="CZ545" s="21"/>
    </row>
    <row r="546" spans="80:104" x14ac:dyDescent="0.25">
      <c r="CB546" s="31" t="s">
        <v>823</v>
      </c>
      <c r="CC546" s="56" t="s">
        <v>843</v>
      </c>
      <c r="CD546" s="30">
        <v>392.0710010966805</v>
      </c>
      <c r="CE546" s="30"/>
      <c r="CF546" s="20"/>
      <c r="CG546" s="20"/>
      <c r="CH546" s="20"/>
      <c r="CI546" s="20"/>
      <c r="CJ546" s="20"/>
      <c r="CK546" s="20"/>
      <c r="CL546" s="20"/>
      <c r="CM546" s="20"/>
      <c r="CN546" s="20"/>
      <c r="CO546" s="20"/>
      <c r="CP546" s="20"/>
      <c r="CQ546" s="20"/>
      <c r="CR546" s="20"/>
      <c r="CS546" s="20"/>
      <c r="CT546" s="20"/>
      <c r="CU546" s="20"/>
      <c r="CV546" s="20"/>
      <c r="CW546" s="20"/>
      <c r="CX546" s="20"/>
      <c r="CY546" s="20"/>
      <c r="CZ546" s="21"/>
    </row>
    <row r="547" spans="80:104" x14ac:dyDescent="0.25">
      <c r="CB547" s="31" t="s">
        <v>824</v>
      </c>
      <c r="CC547" s="56" t="s">
        <v>844</v>
      </c>
      <c r="CD547" s="30">
        <v>333.18045238236414</v>
      </c>
      <c r="CE547" s="30"/>
      <c r="CF547" s="20"/>
      <c r="CG547" s="20"/>
      <c r="CH547" s="20"/>
      <c r="CI547" s="20"/>
      <c r="CJ547" s="20"/>
      <c r="CK547" s="20"/>
      <c r="CL547" s="20"/>
      <c r="CM547" s="20"/>
      <c r="CN547" s="20"/>
      <c r="CO547" s="20"/>
      <c r="CP547" s="20"/>
      <c r="CQ547" s="20"/>
      <c r="CR547" s="20"/>
      <c r="CS547" s="20"/>
      <c r="CT547" s="20"/>
      <c r="CU547" s="20"/>
      <c r="CV547" s="20"/>
      <c r="CW547" s="20"/>
      <c r="CX547" s="20"/>
      <c r="CY547" s="20"/>
      <c r="CZ547" s="21"/>
    </row>
    <row r="548" spans="80:104" ht="15.75" thickBot="1" x14ac:dyDescent="0.3">
      <c r="CB548" s="54" t="s">
        <v>825</v>
      </c>
      <c r="CC548" s="55" t="s">
        <v>845</v>
      </c>
      <c r="CD548" s="29">
        <v>327.71698366863222</v>
      </c>
      <c r="CE548" s="29"/>
      <c r="CF548" s="23"/>
      <c r="CG548" s="23"/>
      <c r="CH548" s="23"/>
      <c r="CI548" s="23"/>
      <c r="CJ548" s="23"/>
      <c r="CK548" s="23"/>
      <c r="CL548" s="23"/>
      <c r="CM548" s="23"/>
      <c r="CN548" s="23"/>
      <c r="CO548" s="23"/>
      <c r="CP548" s="23"/>
      <c r="CQ548" s="23"/>
      <c r="CR548" s="23"/>
      <c r="CS548" s="23"/>
      <c r="CT548" s="23"/>
      <c r="CU548" s="23"/>
      <c r="CV548" s="23"/>
      <c r="CW548" s="23"/>
      <c r="CX548" s="23"/>
      <c r="CY548" s="23"/>
      <c r="CZ548" s="24"/>
    </row>
  </sheetData>
  <sortState xmlns:xlrd2="http://schemas.microsoft.com/office/spreadsheetml/2017/richdata2" ref="N55:N64">
    <sortCondition ref="N55:N64"/>
  </sortState>
  <mergeCells count="166">
    <mergeCell ref="K137:M137"/>
    <mergeCell ref="K138:M138"/>
    <mergeCell ref="K139:M139"/>
    <mergeCell ref="K140:M140"/>
    <mergeCell ref="AR132:AS132"/>
    <mergeCell ref="AT132:AU132"/>
    <mergeCell ref="CP185:CQ185"/>
    <mergeCell ref="CN182:CO182"/>
    <mergeCell ref="CN183:CO184"/>
    <mergeCell ref="K143:M143"/>
    <mergeCell ref="K144:M144"/>
    <mergeCell ref="BM133:BN133"/>
    <mergeCell ref="BO133:BP133"/>
    <mergeCell ref="BM134:BN134"/>
    <mergeCell ref="BO134:BP134"/>
    <mergeCell ref="BM135:BN135"/>
    <mergeCell ref="BO135:BP135"/>
    <mergeCell ref="K141:M141"/>
    <mergeCell ref="K142:M142"/>
    <mergeCell ref="BM116:BP116"/>
    <mergeCell ref="BM117:BP117"/>
    <mergeCell ref="BM119:BP119"/>
    <mergeCell ref="BM126:BP126"/>
    <mergeCell ref="BO131:BP131"/>
    <mergeCell ref="BM132:BN132"/>
    <mergeCell ref="N132:N133"/>
    <mergeCell ref="K135:M135"/>
    <mergeCell ref="K136:M136"/>
    <mergeCell ref="N94:N95"/>
    <mergeCell ref="L79:L80"/>
    <mergeCell ref="M55:O55"/>
    <mergeCell ref="M56:O56"/>
    <mergeCell ref="M57:O57"/>
    <mergeCell ref="M58:O58"/>
    <mergeCell ref="M59:O59"/>
    <mergeCell ref="M60:O60"/>
    <mergeCell ref="M61:O61"/>
    <mergeCell ref="M62:O62"/>
    <mergeCell ref="M63:O63"/>
    <mergeCell ref="M64:O64"/>
    <mergeCell ref="A85:D85"/>
    <mergeCell ref="A86:D86"/>
    <mergeCell ref="A87:D87"/>
    <mergeCell ref="K133:M133"/>
    <mergeCell ref="K134:M134"/>
    <mergeCell ref="K97:M97"/>
    <mergeCell ref="K98:M98"/>
    <mergeCell ref="K99:M99"/>
    <mergeCell ref="K100:M100"/>
    <mergeCell ref="K101:M101"/>
    <mergeCell ref="K102:M102"/>
    <mergeCell ref="K103:M103"/>
    <mergeCell ref="K104:M104"/>
    <mergeCell ref="K105:M105"/>
    <mergeCell ref="A123:D123"/>
    <mergeCell ref="A124:D124"/>
    <mergeCell ref="A125:D125"/>
    <mergeCell ref="K106:M106"/>
    <mergeCell ref="K95:M95"/>
    <mergeCell ref="K96:M96"/>
    <mergeCell ref="F74:F75"/>
    <mergeCell ref="A46:D46"/>
    <mergeCell ref="A47:D47"/>
    <mergeCell ref="A45:D45"/>
    <mergeCell ref="G45:G46"/>
    <mergeCell ref="P52:P53"/>
    <mergeCell ref="AB49:AE49"/>
    <mergeCell ref="AB50:AE50"/>
    <mergeCell ref="AB51:AE51"/>
    <mergeCell ref="AB69:AE69"/>
    <mergeCell ref="AB68:AF68"/>
    <mergeCell ref="M53:O53"/>
    <mergeCell ref="M54:O54"/>
    <mergeCell ref="U53:V53"/>
    <mergeCell ref="A8:G9"/>
    <mergeCell ref="A10:G43"/>
    <mergeCell ref="H1:Z17"/>
    <mergeCell ref="S20:AA35"/>
    <mergeCell ref="A3:G6"/>
    <mergeCell ref="A1:G1"/>
    <mergeCell ref="A2:G2"/>
    <mergeCell ref="AE66:AI66"/>
    <mergeCell ref="H47:N47"/>
    <mergeCell ref="H46:N46"/>
    <mergeCell ref="H45:N45"/>
    <mergeCell ref="H24:N44"/>
    <mergeCell ref="AJ1:BE2"/>
    <mergeCell ref="AU22:BF22"/>
    <mergeCell ref="AP102:AQ102"/>
    <mergeCell ref="AN106:AO107"/>
    <mergeCell ref="AN108:AO108"/>
    <mergeCell ref="AP108:AQ108"/>
    <mergeCell ref="AL110:AV114"/>
    <mergeCell ref="AR130:AU130"/>
    <mergeCell ref="AR131:AU131"/>
    <mergeCell ref="AP103:AQ103"/>
    <mergeCell ref="AN104:AO104"/>
    <mergeCell ref="AP104:AQ104"/>
    <mergeCell ref="AN105:AO105"/>
    <mergeCell ref="AP105:AQ105"/>
    <mergeCell ref="BA95:BE95"/>
    <mergeCell ref="BF95:BJ95"/>
    <mergeCell ref="BA96:BD96"/>
    <mergeCell ref="AG68:AK68"/>
    <mergeCell ref="AN99:AQ99"/>
    <mergeCell ref="AN100:AQ100"/>
    <mergeCell ref="AN101:AO101"/>
    <mergeCell ref="AP101:AQ101"/>
    <mergeCell ref="AN102:AO102"/>
    <mergeCell ref="X110:Z110"/>
    <mergeCell ref="CN176:CQ176"/>
    <mergeCell ref="CN177:CQ177"/>
    <mergeCell ref="CN178:CO178"/>
    <mergeCell ref="CP178:CQ178"/>
    <mergeCell ref="CN179:CO179"/>
    <mergeCell ref="CP179:CQ179"/>
    <mergeCell ref="X111:Z111"/>
    <mergeCell ref="AR133:AS133"/>
    <mergeCell ref="AT133:AU133"/>
    <mergeCell ref="AR137:AS138"/>
    <mergeCell ref="AR139:AS139"/>
    <mergeCell ref="AT139:AU139"/>
    <mergeCell ref="AT134:AU134"/>
    <mergeCell ref="AR135:AS135"/>
    <mergeCell ref="AT135:AU135"/>
    <mergeCell ref="AR136:AS136"/>
    <mergeCell ref="AT136:AU136"/>
    <mergeCell ref="BO132:BP132"/>
    <mergeCell ref="BM128:BN128"/>
    <mergeCell ref="BO128:BP128"/>
    <mergeCell ref="BM129:BN129"/>
    <mergeCell ref="BO129:BP129"/>
    <mergeCell ref="BO130:BP130"/>
    <mergeCell ref="CJ217:CK217"/>
    <mergeCell ref="CH217:CI217"/>
    <mergeCell ref="CL217:CM217"/>
    <mergeCell ref="CN217:CO217"/>
    <mergeCell ref="CP217:CQ217"/>
    <mergeCell ref="CR217:CS217"/>
    <mergeCell ref="CH203:CX213"/>
    <mergeCell ref="X148:Z148"/>
    <mergeCell ref="X147:Z147"/>
    <mergeCell ref="BN139:BY149"/>
    <mergeCell ref="AM142:AW153"/>
    <mergeCell ref="CP180:CQ180"/>
    <mergeCell ref="CN181:CO181"/>
    <mergeCell ref="CP181:CQ181"/>
    <mergeCell ref="CB147:CF147"/>
    <mergeCell ref="CG147:CK147"/>
    <mergeCell ref="CB148:CE148"/>
    <mergeCell ref="CN186:CO186"/>
    <mergeCell ref="CP186:CQ186"/>
    <mergeCell ref="CN187:CO187"/>
    <mergeCell ref="CP187:CQ187"/>
    <mergeCell ref="CO191:CZ201"/>
    <mergeCell ref="CP182:CQ182"/>
    <mergeCell ref="CN185:CO185"/>
    <mergeCell ref="CH216:CI216"/>
    <mergeCell ref="CJ216:CK216"/>
    <mergeCell ref="CH215:CK215"/>
    <mergeCell ref="CL215:CO215"/>
    <mergeCell ref="CL216:CM216"/>
    <mergeCell ref="CN216:CO216"/>
    <mergeCell ref="CP215:CS215"/>
    <mergeCell ref="CP216:CQ216"/>
    <mergeCell ref="CR216:CS216"/>
  </mergeCells>
  <phoneticPr fontId="7" type="noConversion"/>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B53CA7300D1AB646B98D4BFBC7253D08" ma:contentTypeVersion="14" ma:contentTypeDescription="Crear nuevo documento." ma:contentTypeScope="" ma:versionID="c09e32cd67babdcd3a532af68ce520cc">
  <xsd:schema xmlns:xsd="http://www.w3.org/2001/XMLSchema" xmlns:xs="http://www.w3.org/2001/XMLSchema" xmlns:p="http://schemas.microsoft.com/office/2006/metadata/properties" xmlns:ns3="c754019b-d293-4057-8722-c9032444f50a" xmlns:ns4="6341e316-8239-40a8-afe0-6e22048fd046" targetNamespace="http://schemas.microsoft.com/office/2006/metadata/properties" ma:root="true" ma:fieldsID="ed89857b035d23a4248d8e5491760d7c" ns3:_="" ns4:_="">
    <xsd:import namespace="c754019b-d293-4057-8722-c9032444f50a"/>
    <xsd:import namespace="6341e316-8239-40a8-afe0-6e22048fd04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754019b-d293-4057-8722-c9032444f50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341e316-8239-40a8-afe0-6e22048fd046" elementFormDefault="qualified">
    <xsd:import namespace="http://schemas.microsoft.com/office/2006/documentManagement/types"/>
    <xsd:import namespace="http://schemas.microsoft.com/office/infopath/2007/PartnerControls"/>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element name="SharingHintHash" ma:index="18"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BB29518-F3EF-406B-81F4-F34954F47BDC}">
  <ds:schemaRefs>
    <ds:schemaRef ds:uri="http://schemas.microsoft.com/office/2006/documentManagement/types"/>
    <ds:schemaRef ds:uri="6341e316-8239-40a8-afe0-6e22048fd046"/>
    <ds:schemaRef ds:uri="http://purl.org/dc/elements/1.1/"/>
    <ds:schemaRef ds:uri="http://schemas.microsoft.com/office/2006/metadata/properties"/>
    <ds:schemaRef ds:uri="http://schemas.microsoft.com/office/infopath/2007/PartnerControls"/>
    <ds:schemaRef ds:uri="c754019b-d293-4057-8722-c9032444f50a"/>
    <ds:schemaRef ds:uri="http://purl.org/dc/term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819D143A-8550-4067-AA59-DCB3C77FA1AD}">
  <ds:schemaRefs>
    <ds:schemaRef ds:uri="http://schemas.microsoft.com/sharepoint/v3/contenttype/forms"/>
  </ds:schemaRefs>
</ds:datastoreItem>
</file>

<file path=customXml/itemProps3.xml><?xml version="1.0" encoding="utf-8"?>
<ds:datastoreItem xmlns:ds="http://schemas.openxmlformats.org/officeDocument/2006/customXml" ds:itemID="{6CB0362E-6EC0-438A-8483-CDC6BD9A42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754019b-d293-4057-8722-c9032444f50a"/>
    <ds:schemaRef ds:uri="6341e316-8239-40a8-afe0-6e22048fd04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Benitez_Gonzalo_TC_Dist_Ciclica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GONZALO PERESSI</dc:creator>
  <cp:lastModifiedBy>Gonzalo Facundo Benitez Peressi</cp:lastModifiedBy>
  <dcterms:created xsi:type="dcterms:W3CDTF">2015-06-05T18:17:20Z</dcterms:created>
  <dcterms:modified xsi:type="dcterms:W3CDTF">2021-05-31T18:47:24Z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0x010100B53CA7300D1AB646B98D4BFBC7253D08</vt:lpwstr>
  </property>
</Properties>
</file>