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i unidad\Proyectos\BAT- GPS Cross\"/>
    </mc:Choice>
  </mc:AlternateContent>
  <xr:revisionPtr revIDLastSave="0" documentId="13_ncr:1_{2EB29456-53CC-4C37-BAEC-540ED2F16311}" xr6:coauthVersionLast="47" xr6:coauthVersionMax="47" xr10:uidLastSave="{00000000-0000-0000-0000-000000000000}"/>
  <bookViews>
    <workbookView xWindow="-120" yWindow="-120" windowWidth="20640" windowHeight="11160" tabRatio="335" xr2:uid="{B65F4325-1617-4E16-BCDC-4F099D4C1D18}"/>
  </bookViews>
  <sheets>
    <sheet name="Data" sheetId="4" r:id="rId1"/>
    <sheet name="Hoja1" sheetId="3" state="hidden" r:id="rId2"/>
  </sheets>
  <definedNames>
    <definedName name="_xlnm._FilterDatabase" localSheetId="0" hidden="1">Data!$G$1:$Q$11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" i="4" l="1"/>
  <c r="T11" i="4"/>
  <c r="R11" i="4"/>
  <c r="S11" i="4" s="1"/>
  <c r="F11" i="4"/>
  <c r="U10" i="4"/>
  <c r="T10" i="4"/>
  <c r="R10" i="4"/>
  <c r="S10" i="4" s="1"/>
  <c r="F10" i="4"/>
  <c r="U9" i="4"/>
  <c r="T9" i="4"/>
  <c r="R9" i="4"/>
  <c r="S9" i="4" s="1"/>
  <c r="F9" i="4"/>
  <c r="U8" i="4"/>
  <c r="T8" i="4"/>
  <c r="R8" i="4"/>
  <c r="S8" i="4" s="1"/>
  <c r="F8" i="4"/>
  <c r="U7" i="4"/>
  <c r="T7" i="4"/>
  <c r="R7" i="4"/>
  <c r="S7" i="4" s="1"/>
  <c r="F7" i="4"/>
  <c r="U6" i="4"/>
  <c r="T6" i="4"/>
  <c r="R6" i="4"/>
  <c r="S6" i="4" s="1"/>
  <c r="F6" i="4"/>
  <c r="U5" i="4"/>
  <c r="T5" i="4"/>
  <c r="R5" i="4"/>
  <c r="S5" i="4" s="1"/>
  <c r="F5" i="4"/>
  <c r="U4" i="4"/>
  <c r="T4" i="4"/>
  <c r="R4" i="4"/>
  <c r="S4" i="4" s="1"/>
  <c r="F4" i="4"/>
  <c r="U3" i="4"/>
  <c r="T3" i="4"/>
  <c r="R3" i="4"/>
  <c r="S3" i="4" s="1"/>
  <c r="F3" i="4"/>
  <c r="U2" i="4"/>
  <c r="T2" i="4"/>
  <c r="R2" i="4"/>
  <c r="S2" i="4" s="1"/>
  <c r="F2" i="4"/>
</calcChain>
</file>

<file path=xl/sharedStrings.xml><?xml version="1.0" encoding="utf-8"?>
<sst xmlns="http://schemas.openxmlformats.org/spreadsheetml/2006/main" count="173" uniqueCount="57">
  <si>
    <t>Account.ivybat__SAP_CustomerId__c</t>
  </si>
  <si>
    <t>Account.ivybat__Account_Name_Reporting__c</t>
  </si>
  <si>
    <t>Account.ivybat__CommercialName__c</t>
  </si>
  <si>
    <t>ivybase__Visit_Date__c</t>
  </si>
  <si>
    <t>ivybase__Time_In__c</t>
  </si>
  <si>
    <t>ivybase__Time_Out__c</t>
  </si>
  <si>
    <t>0050511754</t>
  </si>
  <si>
    <t>ABARROTES LA HOLANDESA</t>
  </si>
  <si>
    <t>0050458619</t>
  </si>
  <si>
    <t>PORFIRIO VERA MORALES</t>
  </si>
  <si>
    <t>SIN NOMBRE</t>
  </si>
  <si>
    <t>0051922254</t>
  </si>
  <si>
    <t>TIENDA DE ABARROTES GARCÍA</t>
  </si>
  <si>
    <t>0051922253</t>
  </si>
  <si>
    <t>TIENDA DE ABARROTES BARROSO</t>
  </si>
  <si>
    <t>0050511138</t>
  </si>
  <si>
    <t>SILVIA MEZA</t>
  </si>
  <si>
    <t>AB. ARACELY</t>
  </si>
  <si>
    <t>0050468819</t>
  </si>
  <si>
    <t>MA. DE LA LUZ SANCHEZ PARRA</t>
  </si>
  <si>
    <t>LA TIENDITA</t>
  </si>
  <si>
    <t>0053583792</t>
  </si>
  <si>
    <t>MODELORAMA 21 DE MARZO</t>
  </si>
  <si>
    <t>ABTS EL CHIDO</t>
  </si>
  <si>
    <t>0050362795</t>
  </si>
  <si>
    <t>ROSARIO GUERRERO GRANADOS</t>
  </si>
  <si>
    <t>ROSARIO GURRERO</t>
  </si>
  <si>
    <t>0053678708</t>
  </si>
  <si>
    <t>JUAN FLORIDO</t>
  </si>
  <si>
    <t>0053710298</t>
  </si>
  <si>
    <t>GLORIA BARRON</t>
  </si>
  <si>
    <t>Representante</t>
  </si>
  <si>
    <t>Representante 1</t>
  </si>
  <si>
    <t>Distancia (mts)</t>
  </si>
  <si>
    <t>Venta</t>
  </si>
  <si>
    <t>Fuera de alcance</t>
  </si>
  <si>
    <t>Coordenada Visita</t>
  </si>
  <si>
    <t>Coordenada Cliente</t>
  </si>
  <si>
    <t>Ruta</t>
  </si>
  <si>
    <t>SegmentoVs</t>
  </si>
  <si>
    <t>zFueraAlcance</t>
  </si>
  <si>
    <t/>
  </si>
  <si>
    <t>,</t>
  </si>
  <si>
    <t>21.1213049,-101.7106795</t>
  </si>
  <si>
    <t>21.1243748,-101.7098826</t>
  </si>
  <si>
    <t>21.1231421,-101.7119809</t>
  </si>
  <si>
    <t>21.1250167,-101.7141917</t>
  </si>
  <si>
    <t>ID</t>
  </si>
  <si>
    <t>Real</t>
  </si>
  <si>
    <t>MINISUPER MINI MAR</t>
  </si>
  <si>
    <t>Numero.de.visita</t>
  </si>
  <si>
    <t>Tipo.Ruta</t>
  </si>
  <si>
    <t>Hora.Inicio.Visita</t>
  </si>
  <si>
    <t>Lat.de.Visita</t>
  </si>
  <si>
    <t>Long.de.Visita</t>
  </si>
  <si>
    <t>Lat.de.Cliente</t>
  </si>
  <si>
    <t>Long.de.Cliente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</si>
</sst>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theme="9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Fill="1" applyBorder="1"/>
    <xf numFmtId="0" fontId="1" fillId="3" borderId="2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4" borderId="1" xfId="0" applyFill="1" applyBorder="1"/>
    <xf numFmtId="164" fontId="2" fillId="4" borderId="0" xfId="0" applyNumberFormat="1" applyFont="1" applyFill="1" applyAlignment="1">
      <alignment horizontal="center"/>
    </xf>
    <xf numFmtId="0" fontId="0" fillId="4" borderId="2" xfId="0" applyFill="1" applyBorder="1"/>
    <xf numFmtId="14" fontId="0" fillId="4" borderId="2" xfId="0" applyNumberFormat="1" applyFill="1" applyBorder="1"/>
    <xf numFmtId="22" fontId="0" fillId="4" borderId="2" xfId="0" applyNumberFormat="1" applyFill="1" applyBorder="1"/>
    <xf numFmtId="0" fontId="0" fillId="4" borderId="0" xfId="0" applyFill="1"/>
    <xf numFmtId="0" fontId="0" fillId="4" borderId="0" xfId="0" applyFill="1" applyBorder="1"/>
  </cellXfs>
  <cellStyles count="1">
    <cellStyle name="Normal" xfId="0" builtinId="0"/>
  </cellStyles>
  <dxfs count="2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276C-23DA-425A-8519-9541EEEF1B33}">
  <dimension ref="A1:U11"/>
  <sheetViews>
    <sheetView tabSelected="1" topLeftCell="J1" zoomScale="90" zoomScaleNormal="90" workbookViewId="0">
      <selection activeCell="Q2" sqref="Q2"/>
    </sheetView>
  </sheetViews>
  <sheetFormatPr baseColWidth="10" defaultColWidth="8.7109375" defaultRowHeight="15" x14ac:dyDescent="0.25"/>
  <cols>
    <col min="1" max="1" width="15.140625" style="3" bestFit="1" customWidth="1"/>
    <col min="2" max="5" width="15.140625" style="3" customWidth="1"/>
    <col min="6" max="6" width="15.85546875" style="7" bestFit="1" customWidth="1"/>
    <col min="7" max="8" width="13.5703125" customWidth="1"/>
    <col min="9" max="9" width="17.85546875" customWidth="1"/>
    <col min="10" max="10" width="22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12.140625" customWidth="1"/>
    <col min="15" max="15" width="14" bestFit="1" customWidth="1"/>
    <col min="16" max="16" width="13.140625" bestFit="1" customWidth="1"/>
    <col min="17" max="17" width="14.7109375" bestFit="1" customWidth="1"/>
    <col min="18" max="18" width="14.140625" bestFit="1" customWidth="1"/>
    <col min="19" max="19" width="15.7109375" style="3" bestFit="1" customWidth="1"/>
    <col min="20" max="20" width="22.7109375" style="3" bestFit="1" customWidth="1"/>
    <col min="21" max="21" width="20.5703125" style="3" bestFit="1" customWidth="1"/>
    <col min="22" max="16384" width="8.7109375" style="3"/>
  </cols>
  <sheetData>
    <row r="1" spans="1:21" x14ac:dyDescent="0.25">
      <c r="A1" s="1" t="s">
        <v>50</v>
      </c>
      <c r="B1" s="1" t="s">
        <v>47</v>
      </c>
      <c r="C1" s="1" t="s">
        <v>38</v>
      </c>
      <c r="D1" s="5" t="s">
        <v>31</v>
      </c>
      <c r="E1" s="5" t="s">
        <v>51</v>
      </c>
      <c r="F1" s="6" t="s">
        <v>52</v>
      </c>
      <c r="G1" s="1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39</v>
      </c>
      <c r="N1" s="2" t="s">
        <v>53</v>
      </c>
      <c r="O1" s="2" t="s">
        <v>54</v>
      </c>
      <c r="P1" s="2" t="s">
        <v>55</v>
      </c>
      <c r="Q1" s="2" t="s">
        <v>56</v>
      </c>
      <c r="R1" s="4" t="s">
        <v>33</v>
      </c>
      <c r="S1" s="4" t="s">
        <v>35</v>
      </c>
      <c r="T1" s="4" t="s">
        <v>36</v>
      </c>
      <c r="U1" s="4" t="s">
        <v>37</v>
      </c>
    </row>
    <row r="2" spans="1:21" s="14" customFormat="1" x14ac:dyDescent="0.25">
      <c r="A2" s="8">
        <v>1</v>
      </c>
      <c r="B2" s="8">
        <v>1</v>
      </c>
      <c r="C2" s="8">
        <v>123</v>
      </c>
      <c r="D2" s="8" t="s">
        <v>32</v>
      </c>
      <c r="E2" s="8" t="s">
        <v>34</v>
      </c>
      <c r="F2" s="9">
        <f>VALUE(TEXT(K2,"hh:mm"))</f>
        <v>0.53541666666666665</v>
      </c>
      <c r="G2" s="8" t="s">
        <v>27</v>
      </c>
      <c r="H2" s="10" t="s">
        <v>28</v>
      </c>
      <c r="I2" s="10" t="s">
        <v>49</v>
      </c>
      <c r="J2" s="11">
        <v>44344</v>
      </c>
      <c r="K2" s="12">
        <v>44344.535821759258</v>
      </c>
      <c r="L2" s="12">
        <v>44344.537731481483</v>
      </c>
      <c r="M2" s="12" t="s">
        <v>48</v>
      </c>
      <c r="N2" s="10">
        <v>21.119331500000001</v>
      </c>
      <c r="O2" s="10">
        <v>-101.71240659999999</v>
      </c>
      <c r="P2" s="10">
        <v>21.119254000000002</v>
      </c>
      <c r="Q2" s="10">
        <v>-101.71251700000001</v>
      </c>
      <c r="R2" s="13">
        <f>IFERROR(6371*ACOS(COS(RADIANS(90-N2))*COS(RADIANS(90-P2))+SIN(RADIANS(90-N2))*SIN(RADIANS(90-P2))*COS(RADIANS(O2-Q2)))*1000,0)</f>
        <v>14.331457231949729</v>
      </c>
      <c r="S2" s="14">
        <f>IF(R2&gt;100,1,0)</f>
        <v>0</v>
      </c>
      <c r="T2" s="14" t="str">
        <f>N2&amp;","&amp;O2</f>
        <v>21.1193315,-101.7124066</v>
      </c>
      <c r="U2" s="14" t="str">
        <f>P2&amp;","&amp;Q2</f>
        <v>21.119254,-101.712517</v>
      </c>
    </row>
    <row r="3" spans="1:21" s="14" customFormat="1" x14ac:dyDescent="0.25">
      <c r="A3" s="8">
        <v>2</v>
      </c>
      <c r="B3" s="8">
        <v>2</v>
      </c>
      <c r="C3" s="8">
        <v>123</v>
      </c>
      <c r="D3" s="8" t="s">
        <v>32</v>
      </c>
      <c r="E3" s="8" t="s">
        <v>34</v>
      </c>
      <c r="F3" s="9">
        <f t="shared" ref="F3:F11" si="0">VALUE(TEXT(K3,"hh:mm"))</f>
        <v>0.54097222222222219</v>
      </c>
      <c r="G3" s="8" t="s">
        <v>18</v>
      </c>
      <c r="H3" s="10" t="s">
        <v>19</v>
      </c>
      <c r="I3" s="10" t="s">
        <v>20</v>
      </c>
      <c r="J3" s="11">
        <v>44344</v>
      </c>
      <c r="K3" s="12">
        <v>44344.541446759256</v>
      </c>
      <c r="L3" s="12">
        <v>44344.549155092594</v>
      </c>
      <c r="M3" s="12" t="s">
        <v>48</v>
      </c>
      <c r="N3" s="10">
        <v>21.118765799999998</v>
      </c>
      <c r="O3" s="10">
        <v>-101.7122018</v>
      </c>
      <c r="P3" s="10">
        <v>21.118666699999999</v>
      </c>
      <c r="Q3" s="10">
        <v>-101.71214000000001</v>
      </c>
      <c r="R3" s="13">
        <f t="shared" ref="R3:R11" si="1">IFERROR(6371*ACOS(COS(RADIANS(90-N3))*COS(RADIANS(90-P3))+SIN(RADIANS(90-N3))*SIN(RADIANS(90-P3))*COS(RADIANS(O3-Q3)))*1000,0)</f>
        <v>12.748576933766964</v>
      </c>
      <c r="S3" s="14">
        <f t="shared" ref="S3:S11" si="2">IF(R3&gt;100,1,0)</f>
        <v>0</v>
      </c>
      <c r="T3" s="14" t="str">
        <f t="shared" ref="T3:T11" si="3">N3&amp;","&amp;O3</f>
        <v>21.1187658,-101.7122018</v>
      </c>
      <c r="U3" s="14" t="str">
        <f t="shared" ref="U3:U11" si="4">P3&amp;","&amp;Q3</f>
        <v>21.1186667,-101.71214</v>
      </c>
    </row>
    <row r="4" spans="1:21" s="14" customFormat="1" x14ac:dyDescent="0.25">
      <c r="A4" s="8">
        <v>3</v>
      </c>
      <c r="B4" s="8">
        <v>3</v>
      </c>
      <c r="C4" s="8">
        <v>123</v>
      </c>
      <c r="D4" s="8" t="s">
        <v>32</v>
      </c>
      <c r="E4" s="8" t="s">
        <v>34</v>
      </c>
      <c r="F4" s="9">
        <f t="shared" si="0"/>
        <v>0.58750000000000002</v>
      </c>
      <c r="G4" s="8" t="s">
        <v>11</v>
      </c>
      <c r="H4" s="10" t="s">
        <v>12</v>
      </c>
      <c r="I4" s="10" t="s">
        <v>12</v>
      </c>
      <c r="J4" s="11">
        <v>44345</v>
      </c>
      <c r="K4" s="12">
        <v>44344.588020833333</v>
      </c>
      <c r="L4" s="12">
        <v>44344.59710648148</v>
      </c>
      <c r="M4" s="12" t="s">
        <v>48</v>
      </c>
      <c r="N4" s="10">
        <v>21.120293700000001</v>
      </c>
      <c r="O4" s="10">
        <v>-101.7135722</v>
      </c>
      <c r="P4" s="10">
        <v>21.120337899999999</v>
      </c>
      <c r="Q4" s="10">
        <v>-101.7135775</v>
      </c>
      <c r="R4" s="13">
        <f t="shared" si="1"/>
        <v>4.9457554635052858</v>
      </c>
      <c r="S4" s="14">
        <f t="shared" si="2"/>
        <v>0</v>
      </c>
      <c r="T4" s="14" t="str">
        <f t="shared" si="3"/>
        <v>21.1202937,-101.7135722</v>
      </c>
      <c r="U4" s="14" t="str">
        <f t="shared" si="4"/>
        <v>21.1203379,-101.7135775</v>
      </c>
    </row>
    <row r="5" spans="1:21" s="14" customFormat="1" x14ac:dyDescent="0.25">
      <c r="A5" s="8">
        <v>4</v>
      </c>
      <c r="B5" s="8">
        <v>4</v>
      </c>
      <c r="C5" s="8">
        <v>123</v>
      </c>
      <c r="D5" s="8" t="s">
        <v>32</v>
      </c>
      <c r="E5" s="8" t="s">
        <v>34</v>
      </c>
      <c r="F5" s="9">
        <f t="shared" si="0"/>
        <v>0.63263888888888886</v>
      </c>
      <c r="G5" s="8" t="s">
        <v>24</v>
      </c>
      <c r="H5" s="10" t="s">
        <v>25</v>
      </c>
      <c r="I5" s="10" t="s">
        <v>26</v>
      </c>
      <c r="J5" s="11">
        <v>44345</v>
      </c>
      <c r="K5" s="12">
        <v>44344.632754629631</v>
      </c>
      <c r="L5" s="12">
        <v>44344.632893518516</v>
      </c>
      <c r="M5" s="12" t="s">
        <v>48</v>
      </c>
      <c r="N5" s="10">
        <v>21.120130199999998</v>
      </c>
      <c r="O5" s="10">
        <v>-101.7111476</v>
      </c>
      <c r="P5" s="10">
        <v>21.120139000000002</v>
      </c>
      <c r="Q5" s="10">
        <v>-101.71119</v>
      </c>
      <c r="R5" s="13">
        <f t="shared" si="1"/>
        <v>4.5051775457340959</v>
      </c>
      <c r="S5" s="14">
        <f t="shared" si="2"/>
        <v>0</v>
      </c>
      <c r="T5" s="14" t="str">
        <f t="shared" si="3"/>
        <v>21.1201302,-101.7111476</v>
      </c>
      <c r="U5" s="14" t="str">
        <f t="shared" si="4"/>
        <v>21.120139,-101.71119</v>
      </c>
    </row>
    <row r="6" spans="1:21" s="14" customFormat="1" x14ac:dyDescent="0.25">
      <c r="A6" s="8">
        <v>5</v>
      </c>
      <c r="B6" s="8">
        <v>5</v>
      </c>
      <c r="C6" s="8">
        <v>123</v>
      </c>
      <c r="D6" s="8" t="s">
        <v>32</v>
      </c>
      <c r="E6" s="8" t="s">
        <v>34</v>
      </c>
      <c r="F6" s="9">
        <f t="shared" si="0"/>
        <v>0.63611111111111118</v>
      </c>
      <c r="G6" s="8" t="s">
        <v>29</v>
      </c>
      <c r="H6" s="10" t="s">
        <v>30</v>
      </c>
      <c r="I6" s="10" t="s">
        <v>30</v>
      </c>
      <c r="J6" s="11">
        <v>44346</v>
      </c>
      <c r="K6" s="12">
        <v>44344.636203703703</v>
      </c>
      <c r="L6" s="12">
        <v>44344.644212962965</v>
      </c>
      <c r="M6" s="12" t="s">
        <v>48</v>
      </c>
      <c r="N6" s="10">
        <v>21.121304899999998</v>
      </c>
      <c r="O6" s="10">
        <v>-101.7106795</v>
      </c>
      <c r="P6" s="10">
        <v>21.1224098</v>
      </c>
      <c r="Q6" s="10">
        <v>-101.7125015</v>
      </c>
      <c r="R6" s="13">
        <f t="shared" si="1"/>
        <v>225.41088576891033</v>
      </c>
      <c r="S6" s="14">
        <f t="shared" si="2"/>
        <v>1</v>
      </c>
      <c r="T6" s="14" t="str">
        <f t="shared" si="3"/>
        <v>21.1213049,-101.7106795</v>
      </c>
      <c r="U6" s="14" t="str">
        <f t="shared" si="4"/>
        <v>21.1224098,-101.7125015</v>
      </c>
    </row>
    <row r="7" spans="1:21" s="14" customFormat="1" x14ac:dyDescent="0.25">
      <c r="A7" s="8">
        <v>6</v>
      </c>
      <c r="B7" s="8">
        <v>6</v>
      </c>
      <c r="C7" s="8">
        <v>123</v>
      </c>
      <c r="D7" s="8" t="s">
        <v>32</v>
      </c>
      <c r="E7" s="8" t="s">
        <v>34</v>
      </c>
      <c r="F7" s="9">
        <f t="shared" si="0"/>
        <v>0.80347222222222225</v>
      </c>
      <c r="G7" s="8" t="s">
        <v>6</v>
      </c>
      <c r="H7" s="10" t="s">
        <v>7</v>
      </c>
      <c r="I7" s="10" t="s">
        <v>7</v>
      </c>
      <c r="J7" s="11">
        <v>44346</v>
      </c>
      <c r="K7" s="12">
        <v>44344.803842592592</v>
      </c>
      <c r="L7" s="12">
        <v>44344.804756944446</v>
      </c>
      <c r="M7" s="12" t="s">
        <v>48</v>
      </c>
      <c r="N7" s="10">
        <v>21.124374799999998</v>
      </c>
      <c r="O7" s="10">
        <v>-101.7098826</v>
      </c>
      <c r="P7" s="10">
        <v>21.124444</v>
      </c>
      <c r="Q7" s="10">
        <v>-101.70806</v>
      </c>
      <c r="R7" s="13">
        <f t="shared" si="1"/>
        <v>189.20142826240993</v>
      </c>
      <c r="S7" s="14">
        <f t="shared" si="2"/>
        <v>1</v>
      </c>
      <c r="T7" s="14" t="str">
        <f t="shared" si="3"/>
        <v>21.1243748,-101.7098826</v>
      </c>
      <c r="U7" s="14" t="str">
        <f t="shared" si="4"/>
        <v>21.124444,-101.70806</v>
      </c>
    </row>
    <row r="8" spans="1:21" s="14" customFormat="1" x14ac:dyDescent="0.25">
      <c r="A8" s="8">
        <v>7</v>
      </c>
      <c r="B8" s="8">
        <v>7</v>
      </c>
      <c r="C8" s="8">
        <v>123</v>
      </c>
      <c r="D8" s="8" t="s">
        <v>32</v>
      </c>
      <c r="E8" s="8" t="s">
        <v>34</v>
      </c>
      <c r="F8" s="9">
        <f t="shared" si="0"/>
        <v>0.8305555555555556</v>
      </c>
      <c r="G8" s="8" t="s">
        <v>8</v>
      </c>
      <c r="H8" s="10" t="s">
        <v>9</v>
      </c>
      <c r="I8" s="10" t="s">
        <v>9</v>
      </c>
      <c r="J8" s="11">
        <v>44343</v>
      </c>
      <c r="K8" s="12">
        <v>44344.830914351849</v>
      </c>
      <c r="L8" s="12">
        <v>44344.833460648151</v>
      </c>
      <c r="M8" s="12" t="s">
        <v>48</v>
      </c>
      <c r="N8" s="10">
        <v>21.125366400000001</v>
      </c>
      <c r="O8" s="10">
        <v>-101.71025280000001</v>
      </c>
      <c r="P8" s="10">
        <v>21.125361000000002</v>
      </c>
      <c r="Q8" s="10">
        <v>-101.71028</v>
      </c>
      <c r="R8" s="13">
        <f t="shared" si="1"/>
        <v>2.8842212237616405</v>
      </c>
      <c r="S8" s="14">
        <f t="shared" si="2"/>
        <v>0</v>
      </c>
      <c r="T8" s="14" t="str">
        <f t="shared" si="3"/>
        <v>21.1253664,-101.7102528</v>
      </c>
      <c r="U8" s="14" t="str">
        <f t="shared" si="4"/>
        <v>21.125361,-101.71028</v>
      </c>
    </row>
    <row r="9" spans="1:21" s="14" customFormat="1" x14ac:dyDescent="0.25">
      <c r="A9" s="8">
        <v>8</v>
      </c>
      <c r="B9" s="8">
        <v>8</v>
      </c>
      <c r="C9" s="8">
        <v>123</v>
      </c>
      <c r="D9" s="8" t="s">
        <v>32</v>
      </c>
      <c r="E9" s="8" t="s">
        <v>34</v>
      </c>
      <c r="F9" s="9">
        <f t="shared" si="0"/>
        <v>0.84236111111111101</v>
      </c>
      <c r="G9" s="8" t="s">
        <v>13</v>
      </c>
      <c r="H9" s="10" t="s">
        <v>14</v>
      </c>
      <c r="I9" s="10" t="s">
        <v>14</v>
      </c>
      <c r="J9" s="11">
        <v>44343</v>
      </c>
      <c r="K9" s="12">
        <v>44344.842835648145</v>
      </c>
      <c r="L9" s="12">
        <v>44344.847905092596</v>
      </c>
      <c r="M9" s="12" t="s">
        <v>48</v>
      </c>
      <c r="N9" s="10">
        <v>21.123142099999999</v>
      </c>
      <c r="O9" s="10">
        <v>-101.7119809</v>
      </c>
      <c r="P9" s="10">
        <v>21.124614000000001</v>
      </c>
      <c r="Q9" s="10">
        <v>-101.71338</v>
      </c>
      <c r="R9" s="13">
        <f t="shared" si="1"/>
        <v>218.73875524908493</v>
      </c>
      <c r="S9" s="14">
        <f t="shared" si="2"/>
        <v>1</v>
      </c>
      <c r="T9" s="14" t="str">
        <f t="shared" si="3"/>
        <v>21.1231421,-101.7119809</v>
      </c>
      <c r="U9" s="14" t="str">
        <f t="shared" si="4"/>
        <v>21.124614,-101.71338</v>
      </c>
    </row>
    <row r="10" spans="1:21" s="14" customFormat="1" x14ac:dyDescent="0.25">
      <c r="A10" s="8">
        <v>9</v>
      </c>
      <c r="B10" s="8">
        <v>9</v>
      </c>
      <c r="C10" s="8">
        <v>123</v>
      </c>
      <c r="D10" s="8" t="s">
        <v>32</v>
      </c>
      <c r="E10" s="8" t="s">
        <v>34</v>
      </c>
      <c r="F10" s="9">
        <f t="shared" si="0"/>
        <v>0.85625000000000007</v>
      </c>
      <c r="G10" s="8" t="s">
        <v>21</v>
      </c>
      <c r="H10" s="10" t="s">
        <v>22</v>
      </c>
      <c r="I10" s="10" t="s">
        <v>23</v>
      </c>
      <c r="J10" s="11">
        <v>44344</v>
      </c>
      <c r="K10" s="12">
        <v>44344.856805555559</v>
      </c>
      <c r="L10" s="12">
        <v>44344.85696759259</v>
      </c>
      <c r="M10" s="12" t="s">
        <v>48</v>
      </c>
      <c r="N10" s="10">
        <v>21.1250167</v>
      </c>
      <c r="O10" s="10">
        <v>-101.7141917</v>
      </c>
      <c r="P10" s="10">
        <v>21.115568</v>
      </c>
      <c r="Q10" s="10">
        <v>-101.72037400000001</v>
      </c>
      <c r="R10" s="13">
        <f t="shared" si="1"/>
        <v>1230.8848295744795</v>
      </c>
      <c r="S10" s="14">
        <f t="shared" si="2"/>
        <v>1</v>
      </c>
      <c r="T10" s="14" t="str">
        <f t="shared" si="3"/>
        <v>21.1250167,-101.7141917</v>
      </c>
      <c r="U10" s="14" t="str">
        <f t="shared" si="4"/>
        <v>21.115568,-101.720374</v>
      </c>
    </row>
    <row r="11" spans="1:21" s="14" customFormat="1" x14ac:dyDescent="0.25">
      <c r="A11" s="8">
        <v>10</v>
      </c>
      <c r="B11" s="8">
        <v>10</v>
      </c>
      <c r="C11" s="8">
        <v>123</v>
      </c>
      <c r="D11" s="8" t="s">
        <v>32</v>
      </c>
      <c r="E11" s="8" t="s">
        <v>34</v>
      </c>
      <c r="F11" s="9">
        <f t="shared" si="0"/>
        <v>0.86111111111111116</v>
      </c>
      <c r="G11" s="8" t="s">
        <v>15</v>
      </c>
      <c r="H11" s="10" t="s">
        <v>16</v>
      </c>
      <c r="I11" s="10" t="s">
        <v>17</v>
      </c>
      <c r="J11" s="11">
        <v>44344</v>
      </c>
      <c r="K11" s="12">
        <v>44344.861435185187</v>
      </c>
      <c r="L11" s="12">
        <v>44344.863668981481</v>
      </c>
      <c r="M11" s="12" t="s">
        <v>48</v>
      </c>
      <c r="N11" s="10">
        <v>21.124465199999999</v>
      </c>
      <c r="O11" s="10">
        <v>-101.71546050000001</v>
      </c>
      <c r="P11" s="10">
        <v>21.124417000000001</v>
      </c>
      <c r="Q11" s="10">
        <v>-101.71556</v>
      </c>
      <c r="R11" s="13">
        <f t="shared" si="1"/>
        <v>11.629089625984079</v>
      </c>
      <c r="S11" s="14">
        <f t="shared" si="2"/>
        <v>0</v>
      </c>
      <c r="T11" s="14" t="str">
        <f t="shared" si="3"/>
        <v>21.1244652,-101.7154605</v>
      </c>
      <c r="U11" s="14" t="str">
        <f t="shared" si="4"/>
        <v>21.124417,-101.71556</v>
      </c>
    </row>
  </sheetData>
  <conditionalFormatting sqref="R2:R1048576">
    <cfRule type="cellIs" dxfId="1" priority="3" operator="greaterThanOrEqual">
      <formula>200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57F4-3C8A-4E12-BAA0-F7FC0175FA4D}">
  <dimension ref="A1:T10"/>
  <sheetViews>
    <sheetView workbookViewId="0">
      <selection activeCell="I19" sqref="I19"/>
    </sheetView>
  </sheetViews>
  <sheetFormatPr baseColWidth="10" defaultRowHeight="15" x14ac:dyDescent="0.25"/>
  <sheetData>
    <row r="1" spans="1:20" s="14" customFormat="1" x14ac:dyDescent="0.25">
      <c r="A1" s="8">
        <v>1</v>
      </c>
      <c r="B1" s="8">
        <v>123</v>
      </c>
      <c r="C1" s="8" t="s">
        <v>32</v>
      </c>
      <c r="D1" s="8" t="s">
        <v>34</v>
      </c>
      <c r="E1" s="9">
        <v>0.53541666666666665</v>
      </c>
      <c r="F1" s="8" t="s">
        <v>27</v>
      </c>
      <c r="G1" s="10" t="s">
        <v>28</v>
      </c>
      <c r="H1" s="10" t="s">
        <v>10</v>
      </c>
      <c r="I1" s="11">
        <v>44344</v>
      </c>
      <c r="J1" s="12">
        <v>44344.535821759258</v>
      </c>
      <c r="K1" s="12">
        <v>44344.537731481483</v>
      </c>
      <c r="L1" s="12" t="s">
        <v>40</v>
      </c>
      <c r="M1" s="10"/>
      <c r="N1" s="10"/>
      <c r="O1" s="10" t="s">
        <v>41</v>
      </c>
      <c r="P1" s="10" t="s">
        <v>41</v>
      </c>
      <c r="Q1" s="13">
        <v>0</v>
      </c>
      <c r="R1" s="14">
        <v>0</v>
      </c>
      <c r="S1" s="14" t="s">
        <v>42</v>
      </c>
      <c r="T1" s="14" t="s">
        <v>42</v>
      </c>
    </row>
    <row r="2" spans="1:20" s="14" customFormat="1" x14ac:dyDescent="0.25">
      <c r="A2" s="8">
        <v>2</v>
      </c>
      <c r="B2" s="8">
        <v>123</v>
      </c>
      <c r="C2" s="8" t="s">
        <v>32</v>
      </c>
      <c r="D2" s="8" t="s">
        <v>34</v>
      </c>
      <c r="E2" s="9">
        <v>0.54097222222222219</v>
      </c>
      <c r="F2" s="8" t="s">
        <v>18</v>
      </c>
      <c r="G2" s="10" t="s">
        <v>19</v>
      </c>
      <c r="H2" s="10" t="s">
        <v>20</v>
      </c>
      <c r="I2" s="11">
        <v>44344</v>
      </c>
      <c r="J2" s="12">
        <v>44344.541446759256</v>
      </c>
      <c r="K2" s="12">
        <v>44344.549155092594</v>
      </c>
      <c r="L2" s="12" t="s">
        <v>40</v>
      </c>
      <c r="M2" s="10"/>
      <c r="N2" s="10"/>
      <c r="O2" s="10" t="s">
        <v>41</v>
      </c>
      <c r="P2" s="10" t="s">
        <v>41</v>
      </c>
      <c r="Q2" s="13">
        <v>0</v>
      </c>
      <c r="R2" s="14">
        <v>0</v>
      </c>
      <c r="S2" s="14" t="s">
        <v>42</v>
      </c>
      <c r="T2" s="14" t="s">
        <v>42</v>
      </c>
    </row>
    <row r="3" spans="1:20" s="14" customFormat="1" x14ac:dyDescent="0.25">
      <c r="A3" s="8">
        <v>3</v>
      </c>
      <c r="B3" s="8">
        <v>123</v>
      </c>
      <c r="C3" s="8" t="s">
        <v>32</v>
      </c>
      <c r="D3" s="8" t="s">
        <v>34</v>
      </c>
      <c r="E3" s="9">
        <v>0.58750000000000002</v>
      </c>
      <c r="F3" s="8" t="s">
        <v>11</v>
      </c>
      <c r="G3" s="10" t="s">
        <v>12</v>
      </c>
      <c r="H3" s="10" t="s">
        <v>12</v>
      </c>
      <c r="I3" s="11">
        <v>44344</v>
      </c>
      <c r="J3" s="12">
        <v>44344.588020833333</v>
      </c>
      <c r="K3" s="12">
        <v>44344.59710648148</v>
      </c>
      <c r="L3" s="12" t="s">
        <v>40</v>
      </c>
      <c r="M3" s="10"/>
      <c r="N3" s="10"/>
      <c r="O3" s="10" t="s">
        <v>41</v>
      </c>
      <c r="P3" s="10" t="s">
        <v>41</v>
      </c>
      <c r="Q3" s="13">
        <v>0</v>
      </c>
      <c r="R3" s="14">
        <v>0</v>
      </c>
      <c r="S3" s="14" t="s">
        <v>42</v>
      </c>
      <c r="T3" s="14" t="s">
        <v>42</v>
      </c>
    </row>
    <row r="4" spans="1:20" s="14" customFormat="1" x14ac:dyDescent="0.25">
      <c r="A4" s="8">
        <v>4</v>
      </c>
      <c r="B4" s="8">
        <v>123</v>
      </c>
      <c r="C4" s="8" t="s">
        <v>32</v>
      </c>
      <c r="D4" s="8" t="s">
        <v>34</v>
      </c>
      <c r="E4" s="9">
        <v>0.63263888888888886</v>
      </c>
      <c r="F4" s="8" t="s">
        <v>24</v>
      </c>
      <c r="G4" s="10" t="s">
        <v>25</v>
      </c>
      <c r="H4" s="10" t="s">
        <v>26</v>
      </c>
      <c r="I4" s="11">
        <v>44344</v>
      </c>
      <c r="J4" s="12">
        <v>44344.632754629631</v>
      </c>
      <c r="K4" s="12">
        <v>44344.632893518516</v>
      </c>
      <c r="L4" s="12" t="s">
        <v>40</v>
      </c>
      <c r="M4" s="10"/>
      <c r="N4" s="10"/>
      <c r="O4" s="10" t="s">
        <v>41</v>
      </c>
      <c r="P4" s="10" t="s">
        <v>41</v>
      </c>
      <c r="Q4" s="13">
        <v>0</v>
      </c>
      <c r="R4" s="14">
        <v>0</v>
      </c>
      <c r="S4" s="14" t="s">
        <v>42</v>
      </c>
      <c r="T4" s="14" t="s">
        <v>42</v>
      </c>
    </row>
    <row r="5" spans="1:20" s="14" customFormat="1" x14ac:dyDescent="0.25">
      <c r="A5" s="8">
        <v>5</v>
      </c>
      <c r="B5" s="8">
        <v>123</v>
      </c>
      <c r="C5" s="8" t="s">
        <v>32</v>
      </c>
      <c r="D5" s="8" t="s">
        <v>34</v>
      </c>
      <c r="E5" s="9">
        <v>0.63611111111111118</v>
      </c>
      <c r="F5" s="8" t="s">
        <v>29</v>
      </c>
      <c r="G5" s="10" t="s">
        <v>30</v>
      </c>
      <c r="H5" s="10" t="s">
        <v>30</v>
      </c>
      <c r="I5" s="11">
        <v>44344</v>
      </c>
      <c r="J5" s="12">
        <v>44344.636203703703</v>
      </c>
      <c r="K5" s="12">
        <v>44344.644212962965</v>
      </c>
      <c r="L5" s="12" t="s">
        <v>40</v>
      </c>
      <c r="M5" s="10"/>
      <c r="N5" s="10"/>
      <c r="O5" s="10">
        <v>21.121304899999998</v>
      </c>
      <c r="P5" s="10">
        <v>-101.7106795</v>
      </c>
      <c r="Q5" s="13">
        <v>0</v>
      </c>
      <c r="R5" s="14">
        <v>0</v>
      </c>
      <c r="S5" s="14" t="s">
        <v>42</v>
      </c>
      <c r="T5" s="14" t="s">
        <v>43</v>
      </c>
    </row>
    <row r="6" spans="1:20" s="14" customFormat="1" x14ac:dyDescent="0.25">
      <c r="A6" s="8">
        <v>6</v>
      </c>
      <c r="B6" s="8">
        <v>123</v>
      </c>
      <c r="C6" s="8" t="s">
        <v>32</v>
      </c>
      <c r="D6" s="8" t="s">
        <v>34</v>
      </c>
      <c r="E6" s="9">
        <v>0.80347222222222225</v>
      </c>
      <c r="F6" s="8" t="s">
        <v>6</v>
      </c>
      <c r="G6" s="10" t="s">
        <v>7</v>
      </c>
      <c r="H6" s="10" t="s">
        <v>7</v>
      </c>
      <c r="I6" s="11">
        <v>44344</v>
      </c>
      <c r="J6" s="12">
        <v>44344.803842592592</v>
      </c>
      <c r="K6" s="12">
        <v>44344.804756944446</v>
      </c>
      <c r="L6" s="12" t="s">
        <v>40</v>
      </c>
      <c r="M6" s="10"/>
      <c r="N6" s="10"/>
      <c r="O6" s="10">
        <v>21.124374799999998</v>
      </c>
      <c r="P6" s="10">
        <v>-101.7098826</v>
      </c>
      <c r="Q6" s="13">
        <v>0</v>
      </c>
      <c r="R6" s="14">
        <v>0</v>
      </c>
      <c r="S6" s="14" t="s">
        <v>42</v>
      </c>
      <c r="T6" s="14" t="s">
        <v>44</v>
      </c>
    </row>
    <row r="7" spans="1:20" s="14" customFormat="1" x14ac:dyDescent="0.25">
      <c r="A7" s="8">
        <v>7</v>
      </c>
      <c r="B7" s="8">
        <v>123</v>
      </c>
      <c r="C7" s="8" t="s">
        <v>32</v>
      </c>
      <c r="D7" s="8" t="s">
        <v>34</v>
      </c>
      <c r="E7" s="9">
        <v>0.8305555555555556</v>
      </c>
      <c r="F7" s="8" t="s">
        <v>8</v>
      </c>
      <c r="G7" s="10" t="s">
        <v>9</v>
      </c>
      <c r="H7" s="10" t="s">
        <v>9</v>
      </c>
      <c r="I7" s="11">
        <v>44344</v>
      </c>
      <c r="J7" s="12">
        <v>44344.830914351849</v>
      </c>
      <c r="K7" s="12">
        <v>44344.833460648151</v>
      </c>
      <c r="L7" s="12" t="s">
        <v>40</v>
      </c>
      <c r="M7" s="10"/>
      <c r="N7" s="10"/>
      <c r="O7" s="10" t="s">
        <v>41</v>
      </c>
      <c r="P7" s="10" t="s">
        <v>41</v>
      </c>
      <c r="Q7" s="13">
        <v>0</v>
      </c>
      <c r="R7" s="14">
        <v>0</v>
      </c>
      <c r="S7" s="14" t="s">
        <v>42</v>
      </c>
      <c r="T7" s="14" t="s">
        <v>42</v>
      </c>
    </row>
    <row r="8" spans="1:20" s="14" customFormat="1" x14ac:dyDescent="0.25">
      <c r="A8" s="8">
        <v>8</v>
      </c>
      <c r="B8" s="8">
        <v>123</v>
      </c>
      <c r="C8" s="8" t="s">
        <v>32</v>
      </c>
      <c r="D8" s="8" t="s">
        <v>34</v>
      </c>
      <c r="E8" s="9">
        <v>0.84236111111111101</v>
      </c>
      <c r="F8" s="8" t="s">
        <v>13</v>
      </c>
      <c r="G8" s="10" t="s">
        <v>14</v>
      </c>
      <c r="H8" s="10" t="s">
        <v>14</v>
      </c>
      <c r="I8" s="11">
        <v>44344</v>
      </c>
      <c r="J8" s="12">
        <v>44344.842835648145</v>
      </c>
      <c r="K8" s="12">
        <v>44344.847905092596</v>
      </c>
      <c r="L8" s="12" t="s">
        <v>40</v>
      </c>
      <c r="M8" s="10"/>
      <c r="N8" s="10"/>
      <c r="O8" s="10">
        <v>21.123142099999999</v>
      </c>
      <c r="P8" s="10">
        <v>-101.7119809</v>
      </c>
      <c r="Q8" s="13">
        <v>0</v>
      </c>
      <c r="R8" s="14">
        <v>0</v>
      </c>
      <c r="S8" s="14" t="s">
        <v>42</v>
      </c>
      <c r="T8" s="14" t="s">
        <v>45</v>
      </c>
    </row>
    <row r="9" spans="1:20" s="14" customFormat="1" x14ac:dyDescent="0.25">
      <c r="A9" s="8">
        <v>9</v>
      </c>
      <c r="B9" s="8">
        <v>123</v>
      </c>
      <c r="C9" s="8" t="s">
        <v>32</v>
      </c>
      <c r="D9" s="8" t="s">
        <v>34</v>
      </c>
      <c r="E9" s="9">
        <v>0.85625000000000007</v>
      </c>
      <c r="F9" s="8" t="s">
        <v>21</v>
      </c>
      <c r="G9" s="10" t="s">
        <v>22</v>
      </c>
      <c r="H9" s="10" t="s">
        <v>23</v>
      </c>
      <c r="I9" s="11">
        <v>44344</v>
      </c>
      <c r="J9" s="12">
        <v>44344.856805555559</v>
      </c>
      <c r="K9" s="12">
        <v>44344.85696759259</v>
      </c>
      <c r="L9" s="12" t="s">
        <v>40</v>
      </c>
      <c r="M9" s="10"/>
      <c r="N9" s="10"/>
      <c r="O9" s="10">
        <v>21.1250167</v>
      </c>
      <c r="P9" s="10">
        <v>-101.7141917</v>
      </c>
      <c r="Q9" s="13">
        <v>0</v>
      </c>
      <c r="R9" s="14">
        <v>0</v>
      </c>
      <c r="S9" s="14" t="s">
        <v>42</v>
      </c>
      <c r="T9" s="14" t="s">
        <v>46</v>
      </c>
    </row>
    <row r="10" spans="1:20" s="14" customFormat="1" x14ac:dyDescent="0.25">
      <c r="A10" s="8">
        <v>10</v>
      </c>
      <c r="B10" s="8">
        <v>123</v>
      </c>
      <c r="C10" s="8" t="s">
        <v>32</v>
      </c>
      <c r="D10" s="8" t="s">
        <v>34</v>
      </c>
      <c r="E10" s="9">
        <v>0.86111111111111116</v>
      </c>
      <c r="F10" s="8" t="s">
        <v>15</v>
      </c>
      <c r="G10" s="10" t="s">
        <v>16</v>
      </c>
      <c r="H10" s="10" t="s">
        <v>17</v>
      </c>
      <c r="I10" s="11">
        <v>44344</v>
      </c>
      <c r="J10" s="12">
        <v>44344.861435185187</v>
      </c>
      <c r="K10" s="12">
        <v>44344.863668981481</v>
      </c>
      <c r="L10" s="12" t="s">
        <v>40</v>
      </c>
      <c r="M10" s="10"/>
      <c r="N10" s="10"/>
      <c r="O10" s="10" t="s">
        <v>41</v>
      </c>
      <c r="P10" s="10" t="s">
        <v>41</v>
      </c>
      <c r="Q10" s="13">
        <v>0</v>
      </c>
      <c r="R10" s="14">
        <v>0</v>
      </c>
      <c r="S10" s="14" t="s">
        <v>42</v>
      </c>
      <c r="T10" s="14" t="s">
        <v>42</v>
      </c>
    </row>
  </sheetData>
  <conditionalFormatting sqref="Q1:Q10">
    <cfRule type="cellIs" dxfId="0" priority="1" operator="greaterThanOrEqual">
      <formula>200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Macias</dc:creator>
  <cp:lastModifiedBy>GonzaloChimal</cp:lastModifiedBy>
  <dcterms:created xsi:type="dcterms:W3CDTF">2021-06-03T21:15:56Z</dcterms:created>
  <dcterms:modified xsi:type="dcterms:W3CDTF">2022-08-05T18:47:29Z</dcterms:modified>
</cp:coreProperties>
</file>